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JUNIO/SEMANA 25/"/>
    </mc:Choice>
  </mc:AlternateContent>
  <xr:revisionPtr revIDLastSave="3" documentId="8_{E67651B0-F475-4ED3-84F9-3C53A1B46D19}" xr6:coauthVersionLast="47" xr6:coauthVersionMax="47" xr10:uidLastSave="{FD0AE623-F548-445B-8032-56A7CB308CF4}"/>
  <bookViews>
    <workbookView xWindow="-120" yWindow="-120" windowWidth="20730" windowHeight="11040" activeTab="2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1" hidden="1">BD!$A$1:$HB$473</definedName>
    <definedName name="_xlnm._FilterDatabase" localSheetId="3" hidden="1">BD_COMPENSACIONES!$A$1:$AY$414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" i="3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<sst xmlns="http://schemas.openxmlformats.org/spreadsheetml/2006/main" count="5403" uniqueCount="1844">
  <si>
    <t>NO. DE NÓMINA</t>
  </si>
  <si>
    <t>NOMBRE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</si>
  <si>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</si>
  <si>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</si>
  <si>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</si>
  <si>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</si>
  <si>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</si>
  <si>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</si>
  <si>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</si>
  <si>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</si>
  <si>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</si>
  <si>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</si>
  <si>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</si>
  <si>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</si>
  <si>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</si>
  <si>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</si>
  <si>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</si>
  <si>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</si>
  <si>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</si>
  <si>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</si>
  <si>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</si>
  <si>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</si>
  <si>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</si>
  <si>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</si>
  <si>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</si>
  <si>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</si>
  <si>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</si>
  <si>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</si>
  <si>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</si>
  <si>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</si>
  <si>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</si>
  <si>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</si>
  <si>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</si>
  <si>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</si>
  <si>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</si>
  <si>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</si>
  <si>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</si>
  <si>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</si>
  <si>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</si>
  <si>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</si>
  <si>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</si>
  <si>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</si>
  <si>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</si>
  <si>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</si>
  <si>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</si>
  <si>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</si>
  <si>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</si>
  <si>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</si>
  <si>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</si>
  <si>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</si>
  <si>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</si>
  <si>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</si>
  <si>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</si>
  <si>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</si>
  <si>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</si>
  <si>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</si>
  <si>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</si>
  <si>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</si>
  <si>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</si>
  <si>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</si>
  <si>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</si>
  <si>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</si>
  <si>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</si>
  <si>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</si>
  <si>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</si>
  <si>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</si>
  <si>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</si>
  <si>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</si>
  <si>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</si>
  <si>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</si>
  <si>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</si>
  <si>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</si>
  <si>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</si>
  <si>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</si>
  <si>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</si>
  <si>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</si>
  <si>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</si>
  <si>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</si>
  <si>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</si>
  <si>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</si>
  <si>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</si>
  <si>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</si>
  <si>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</si>
  <si>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</si>
  <si>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</si>
  <si>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</si>
  <si>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</si>
  <si>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</si>
  <si>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</si>
  <si>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</si>
  <si>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</si>
  <si>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</si>
  <si>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</si>
  <si>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</si>
  <si>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</si>
  <si>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</si>
  <si>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</si>
  <si>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</si>
  <si>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</si>
  <si>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</si>
  <si>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</si>
  <si>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</si>
  <si>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</si>
  <si>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</si>
  <si>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</si>
  <si>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</si>
  <si>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</si>
  <si>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</si>
  <si>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</si>
  <si>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</si>
  <si>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</si>
  <si>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</si>
  <si>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</si>
  <si>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</si>
  <si>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</si>
  <si>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</si>
  <si>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</si>
  <si>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</si>
  <si>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</si>
  <si>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</si>
  <si>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</si>
  <si>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</si>
  <si>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</si>
  <si>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</si>
  <si>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</si>
  <si>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</si>
  <si>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</si>
  <si>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</si>
  <si>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</si>
  <si>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</si>
  <si>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</si>
  <si>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</si>
  <si>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</si>
  <si>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</si>
  <si>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</si>
  <si>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</si>
  <si>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</si>
  <si>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</si>
  <si>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</si>
  <si>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</si>
  <si>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</si>
  <si>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</si>
  <si>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</si>
  <si>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</si>
  <si>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</si>
  <si>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</si>
  <si>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</si>
  <si>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</si>
  <si>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</si>
  <si>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</si>
  <si>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</si>
  <si>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</si>
  <si>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</si>
  <si>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</si>
  <si>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</si>
  <si>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</si>
  <si>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CARMONA ESCAMILLA FELIPE</t>
  </si>
  <si>
    <t>47897040920</t>
  </si>
  <si>
    <t>MONTERREY</t>
  </si>
  <si>
    <t>LIPU</t>
  </si>
  <si>
    <t>SERVICIO OPERADOR</t>
  </si>
  <si>
    <t>TRANSPORTACION</t>
  </si>
  <si>
    <t>OPERADOR D</t>
  </si>
  <si>
    <t/>
  </si>
  <si>
    <t>60595717433</t>
  </si>
  <si>
    <t>RODRIGUEZ GONZALEZ JUAN MANUEL</t>
  </si>
  <si>
    <t>43937652550</t>
  </si>
  <si>
    <t>60601440306</t>
  </si>
  <si>
    <t>MONTELONGO CARRIZALEZ ROMAN</t>
  </si>
  <si>
    <t>43937650299</t>
  </si>
  <si>
    <t>60601088630</t>
  </si>
  <si>
    <t>BAEZ ARCOS MARCO ANTONIO</t>
  </si>
  <si>
    <t>09927655697</t>
  </si>
  <si>
    <t>56826232847</t>
  </si>
  <si>
    <t>QUIRINO JERONIMO PATRICIO</t>
  </si>
  <si>
    <t>65987924662</t>
  </si>
  <si>
    <t>56854350962</t>
  </si>
  <si>
    <t>ZEPEDA CALIXTRO JOB</t>
  </si>
  <si>
    <t>03897137174</t>
  </si>
  <si>
    <t>60607990118</t>
  </si>
  <si>
    <t>GARCIA ARZOLA JULIO CESAR</t>
  </si>
  <si>
    <t>43048860092</t>
  </si>
  <si>
    <t>OPERADOR B</t>
  </si>
  <si>
    <t>56742942599</t>
  </si>
  <si>
    <t>RODRIGUEZ MARTINEZ SANTIAGO MICHAELL</t>
  </si>
  <si>
    <t>43139506356</t>
  </si>
  <si>
    <t>56770725453</t>
  </si>
  <si>
    <t>AYALA MORENO JOSE HUMBERTO</t>
  </si>
  <si>
    <t>43088918693</t>
  </si>
  <si>
    <t>MANTENIMIENTO</t>
  </si>
  <si>
    <t>ELECTRICO A</t>
  </si>
  <si>
    <t>56770725362</t>
  </si>
  <si>
    <t>CAVAZOS ARRIAGA DANIEL</t>
  </si>
  <si>
    <t>43856501028</t>
  </si>
  <si>
    <t>56770725405</t>
  </si>
  <si>
    <t>GARZA MATA JESUS JAVIER</t>
  </si>
  <si>
    <t>47887176734</t>
  </si>
  <si>
    <t>56790344522</t>
  </si>
  <si>
    <t>ORTIZ TORRES EDUARDO SALVADOR</t>
  </si>
  <si>
    <t>47927562661</t>
  </si>
  <si>
    <t>56791630481</t>
  </si>
  <si>
    <t>HOYOS SANCHEZ LUCIO ARTEMIO</t>
  </si>
  <si>
    <t>02166109310</t>
  </si>
  <si>
    <t>56794840061</t>
  </si>
  <si>
    <t>REYNA EUFRACIO CELSO</t>
  </si>
  <si>
    <t>43947906178</t>
  </si>
  <si>
    <t>56799357381</t>
  </si>
  <si>
    <t>GARZA VILLARREAL ENRIQUE</t>
  </si>
  <si>
    <t>43856909312</t>
  </si>
  <si>
    <t>56803693879</t>
  </si>
  <si>
    <t>HERNANDEZ REYNA RAYMUNDO EMMANUEL</t>
  </si>
  <si>
    <t>47058715294</t>
  </si>
  <si>
    <t>56805889049</t>
  </si>
  <si>
    <t>CISNEROS BUSTOS JUAN JOSE</t>
  </si>
  <si>
    <t>43887213700</t>
  </si>
  <si>
    <t>56806611487</t>
  </si>
  <si>
    <t>TORRES RIVERA JUAN PABLO</t>
  </si>
  <si>
    <t>43069107522</t>
  </si>
  <si>
    <t>56806921164</t>
  </si>
  <si>
    <t>BENITEZ GONZALEZ FRANCISCO OSVALDO</t>
  </si>
  <si>
    <t>03977291172</t>
  </si>
  <si>
    <t>56808085120</t>
  </si>
  <si>
    <t>ALAMILLA DE LA CRUZ CARLOS</t>
  </si>
  <si>
    <t>03968168470</t>
  </si>
  <si>
    <t>56809432147</t>
  </si>
  <si>
    <t>MEZA FARIAS LUIS ALBERTO</t>
  </si>
  <si>
    <t>43078877073</t>
  </si>
  <si>
    <t>56809760363</t>
  </si>
  <si>
    <t>HERNANDEZ LARGUERO JAVIER</t>
  </si>
  <si>
    <t>06168664495</t>
  </si>
  <si>
    <t>56754069472</t>
  </si>
  <si>
    <t>DOMINGUEZ CRUZ OMAR</t>
  </si>
  <si>
    <t>67119028164</t>
  </si>
  <si>
    <t>56811868101</t>
  </si>
  <si>
    <t>OPERADOR A</t>
  </si>
  <si>
    <t>BANDA MENCHACA HILARIO EVERARDO</t>
  </si>
  <si>
    <t>43038656047</t>
  </si>
  <si>
    <t>OPERADOR C</t>
  </si>
  <si>
    <t>56813357587</t>
  </si>
  <si>
    <t>CASTILLO PADILLA ANGEL</t>
  </si>
  <si>
    <t>03967427539</t>
  </si>
  <si>
    <t>56655483916</t>
  </si>
  <si>
    <t>RUIZ GONZALEZ ALAN RUBICEL</t>
  </si>
  <si>
    <t>43048821045</t>
  </si>
  <si>
    <t>56815888658</t>
  </si>
  <si>
    <t>RAMIREZ SALINAS JUAN DE DIOS</t>
  </si>
  <si>
    <t>32988163542</t>
  </si>
  <si>
    <t>56806611581</t>
  </si>
  <si>
    <t>CORONADO CARREON JOEL</t>
  </si>
  <si>
    <t>43978142503</t>
  </si>
  <si>
    <t>56913004226</t>
  </si>
  <si>
    <t>VAZQUEZ MEDELLIN JORGE HERNAN</t>
  </si>
  <si>
    <t>08149584271</t>
  </si>
  <si>
    <t>TECNICO</t>
  </si>
  <si>
    <t>56817902857</t>
  </si>
  <si>
    <t>PEREZ PEREZ JESUS ANGEL</t>
  </si>
  <si>
    <t>30190056694</t>
  </si>
  <si>
    <t>56817902888</t>
  </si>
  <si>
    <t>GUILLEN REYES JESUS GERARDO</t>
  </si>
  <si>
    <t>43099285413</t>
  </si>
  <si>
    <t>56911410498</t>
  </si>
  <si>
    <t>GARCIA CONTRERAS LUIS</t>
  </si>
  <si>
    <t>10179390835</t>
  </si>
  <si>
    <t>56818720224</t>
  </si>
  <si>
    <t>CASTOR TIENDA JAVIER</t>
  </si>
  <si>
    <t>47896901627</t>
  </si>
  <si>
    <t>56819712901</t>
  </si>
  <si>
    <t>GARCIA HERNANDEZ JORGE LUIS</t>
  </si>
  <si>
    <t>09008307218</t>
  </si>
  <si>
    <t>56726348301</t>
  </si>
  <si>
    <t>GOMEZ VIACOBO JOSE FRANCISCO</t>
  </si>
  <si>
    <t>43887302271</t>
  </si>
  <si>
    <t>60623008556</t>
  </si>
  <si>
    <t>TORRES FRAGA MIGUEL ANGEL</t>
  </si>
  <si>
    <t>43988000675</t>
  </si>
  <si>
    <t>56824655150</t>
  </si>
  <si>
    <t>SAUCEDO FLORES ARTURO</t>
  </si>
  <si>
    <t>08149410378</t>
  </si>
  <si>
    <t>56803803160</t>
  </si>
  <si>
    <t>AZCUAGA FERRER MAYOLO</t>
  </si>
  <si>
    <t>81028308393</t>
  </si>
  <si>
    <t>56894639718</t>
  </si>
  <si>
    <t>ALAMILLA PROA JUAN ANTONIO</t>
  </si>
  <si>
    <t>47008482102</t>
  </si>
  <si>
    <t>56827077675</t>
  </si>
  <si>
    <t>ONTIVEROS RODRIGUEZ JESUS RAYMUNDO</t>
  </si>
  <si>
    <t>43109360297</t>
  </si>
  <si>
    <t>56822627719</t>
  </si>
  <si>
    <t>CANTU GONZALEZ JORGE ALBERTO</t>
  </si>
  <si>
    <t>32917329388</t>
  </si>
  <si>
    <t>56838317406</t>
  </si>
  <si>
    <t>MARTINEZ DEL ANGEL LUIS RICARDO</t>
  </si>
  <si>
    <t>13169735167</t>
  </si>
  <si>
    <t>56839344958</t>
  </si>
  <si>
    <t>GONZALEZ SANCHEZ JOSE MACARIO</t>
  </si>
  <si>
    <t>43917668725</t>
  </si>
  <si>
    <t>56840372925</t>
  </si>
  <si>
    <t>LUNA CORTEZ ERNESTO GUADALUPE</t>
  </si>
  <si>
    <t>43866853831</t>
  </si>
  <si>
    <t>56841410415</t>
  </si>
  <si>
    <t>RODRIGUEZ BUENO JUAN CARLOS</t>
  </si>
  <si>
    <t>43028582625</t>
  </si>
  <si>
    <t>56687202178</t>
  </si>
  <si>
    <t>PEREZ ZENDEJAS JUAN GONZALO</t>
  </si>
  <si>
    <t>43927340380</t>
  </si>
  <si>
    <t>56842427071</t>
  </si>
  <si>
    <t>DELGADO DON JUAN ANGEL ELIAZAR</t>
  </si>
  <si>
    <t>43048883367</t>
  </si>
  <si>
    <t>56842425937</t>
  </si>
  <si>
    <t>ALVAREZ MIRANDA JOSE ANDRES</t>
  </si>
  <si>
    <t>83048522151</t>
  </si>
  <si>
    <t>56842426076</t>
  </si>
  <si>
    <t>LOPEZ REGALADO JOEL</t>
  </si>
  <si>
    <t>43079138285</t>
  </si>
  <si>
    <t>56842950830</t>
  </si>
  <si>
    <t>LARA MARQUEZ CRUZ GABRIEL</t>
  </si>
  <si>
    <t>43109358200</t>
  </si>
  <si>
    <t>56843467166</t>
  </si>
  <si>
    <t>FLORES FLORES ERIK GUADALUPE</t>
  </si>
  <si>
    <t>19169804531</t>
  </si>
  <si>
    <t>56835457418</t>
  </si>
  <si>
    <t>MARTINEZ RODRIGUEZ CARLOS SALVADOR</t>
  </si>
  <si>
    <t>43008243545</t>
  </si>
  <si>
    <t>56847856868</t>
  </si>
  <si>
    <t>FLORES DAVILA MANUEL ALEJANDRO</t>
  </si>
  <si>
    <t>43109601690</t>
  </si>
  <si>
    <t>56847856931</t>
  </si>
  <si>
    <t>TEJADA CARREON CLAUDIO SALVADOR</t>
  </si>
  <si>
    <t>31048710300</t>
  </si>
  <si>
    <t>56848460522</t>
  </si>
  <si>
    <t>VAZQUEZ GARZON JUAN</t>
  </si>
  <si>
    <t>67076702645</t>
  </si>
  <si>
    <t>56848460567</t>
  </si>
  <si>
    <t>HERNANDEZ HERNANDEZ CARLOS ADRIAN</t>
  </si>
  <si>
    <t>47068864322</t>
  </si>
  <si>
    <t>56850078964</t>
  </si>
  <si>
    <t>LOPEZ CARDONA JOSE EVELIO</t>
  </si>
  <si>
    <t>03927304034</t>
  </si>
  <si>
    <t>56850079010</t>
  </si>
  <si>
    <t>ZAMORA JIMENEZ ERICK ANTONIO</t>
  </si>
  <si>
    <t>43109508333</t>
  </si>
  <si>
    <t>56904164288</t>
  </si>
  <si>
    <t>PAREDES YERENA CIELO DE JESUS</t>
  </si>
  <si>
    <t>26179934455</t>
  </si>
  <si>
    <t>56851666114</t>
  </si>
  <si>
    <t>ROMAN MARCELO ROBERTO</t>
  </si>
  <si>
    <t>43109023903</t>
  </si>
  <si>
    <t>56851666176</t>
  </si>
  <si>
    <t>NUÑEZ PEREZ FRANCISCO ABEDNEGO</t>
  </si>
  <si>
    <t>09119202175</t>
  </si>
  <si>
    <t>56852075552</t>
  </si>
  <si>
    <t>CARDENAS LUCIO FERNANDO ENRIQUE</t>
  </si>
  <si>
    <t>43119310217</t>
  </si>
  <si>
    <t>56903541322</t>
  </si>
  <si>
    <t>CARDONA RIVERA JUAN ALBERTO</t>
  </si>
  <si>
    <t>43866821119</t>
  </si>
  <si>
    <t>56852075765</t>
  </si>
  <si>
    <t>BANDA QUIROZ LUIS RAMIRO</t>
  </si>
  <si>
    <t>43947941621</t>
  </si>
  <si>
    <t>56852075873</t>
  </si>
  <si>
    <t>GAYTAN VAZQUEZ MARTIN</t>
  </si>
  <si>
    <t>09897163185</t>
  </si>
  <si>
    <t>56852075319</t>
  </si>
  <si>
    <t>RANGEL MENDEZ JOSE RICARDO</t>
  </si>
  <si>
    <t>43069034676</t>
  </si>
  <si>
    <t>56852667547</t>
  </si>
  <si>
    <t>DOMIGUEZ RODRIGUEZ PEDRO PABLO</t>
  </si>
  <si>
    <t>43038676268</t>
  </si>
  <si>
    <t>56852667578</t>
  </si>
  <si>
    <t>ORTIZ LAREDO JESUS ALEJANDRO</t>
  </si>
  <si>
    <t>32927655483</t>
  </si>
  <si>
    <t>56773231044</t>
  </si>
  <si>
    <t>MORALES CINTORA CARLOS</t>
  </si>
  <si>
    <t>43876875949</t>
  </si>
  <si>
    <t>56854459790</t>
  </si>
  <si>
    <t>MEDINA JUAREZ JUAN</t>
  </si>
  <si>
    <t>90917410178</t>
  </si>
  <si>
    <t>56854727909</t>
  </si>
  <si>
    <t>DE LOS SANTOS GONZALEZ EZEQUIEL</t>
  </si>
  <si>
    <t>57159699883</t>
  </si>
  <si>
    <t>56855979432</t>
  </si>
  <si>
    <t>ROCHA GONZALEZ JORGE LUIS</t>
  </si>
  <si>
    <t>59169826902</t>
  </si>
  <si>
    <t>CARROCERO A</t>
  </si>
  <si>
    <t>56855979935</t>
  </si>
  <si>
    <t>RIVERA SALAS CARLOS RUBEN</t>
  </si>
  <si>
    <t>48058737361</t>
  </si>
  <si>
    <t>56855980093</t>
  </si>
  <si>
    <t>SANCHEZ MARTINEZ EDILIO</t>
  </si>
  <si>
    <t>49876979094</t>
  </si>
  <si>
    <t>56857285415</t>
  </si>
  <si>
    <t>CAMACHO HERNANDEZ BRAYAN DE JESUS</t>
  </si>
  <si>
    <t>47089147350</t>
  </si>
  <si>
    <t>56857285628</t>
  </si>
  <si>
    <t>MARTINEZ PINALES JOSE DANIEL</t>
  </si>
  <si>
    <t>47079017597</t>
  </si>
  <si>
    <t>56858354311</t>
  </si>
  <si>
    <t>EGUIA AVILA CESAR ALEJANDRO</t>
  </si>
  <si>
    <t>43097501159</t>
  </si>
  <si>
    <t>56859607486</t>
  </si>
  <si>
    <t>ORTIZ NAVEJAR LUIS ALBERTO</t>
  </si>
  <si>
    <t>43069094779</t>
  </si>
  <si>
    <t>56859607532</t>
  </si>
  <si>
    <t>HERNANDEZ HERNANDEZ RAUL ESTEBAN</t>
  </si>
  <si>
    <t>47119436807</t>
  </si>
  <si>
    <t>56860712769</t>
  </si>
  <si>
    <t>WALLE PEREZ MIGUEL</t>
  </si>
  <si>
    <t>49937800214</t>
  </si>
  <si>
    <t>56861606140</t>
  </si>
  <si>
    <t>GATICA CAZARES JOSE GUADALUPE</t>
  </si>
  <si>
    <t>03968140677</t>
  </si>
  <si>
    <t>56861606552</t>
  </si>
  <si>
    <t>ALMANZA PUENTE LUIS EDUARDO</t>
  </si>
  <si>
    <t>43927068403</t>
  </si>
  <si>
    <t>AUXILIAR</t>
  </si>
  <si>
    <t>56862155669</t>
  </si>
  <si>
    <t>SANCHEZ RODRIGUEZ MARCELO ANTONIO</t>
  </si>
  <si>
    <t>43089023519</t>
  </si>
  <si>
    <t>56862990145</t>
  </si>
  <si>
    <t>CANDIA VAZQUEZ RUBEN</t>
  </si>
  <si>
    <t>43816558639</t>
  </si>
  <si>
    <t>56863481024</t>
  </si>
  <si>
    <t>ESCOBAR MOLINA BRYAN GERMAN</t>
  </si>
  <si>
    <t>05150078169</t>
  </si>
  <si>
    <t>56900125726</t>
  </si>
  <si>
    <t>FERMIN LOPEZ EDGAR DANIEL</t>
  </si>
  <si>
    <t>78129100851</t>
  </si>
  <si>
    <t>56863927147</t>
  </si>
  <si>
    <t>TORRES SANCHEZ ADRIAN AARON</t>
  </si>
  <si>
    <t>44169897608</t>
  </si>
  <si>
    <t>LLANTAS</t>
  </si>
  <si>
    <t>LLANTERO</t>
  </si>
  <si>
    <t>56864400822</t>
  </si>
  <si>
    <t>BONILLA CABRERA RAFAEL</t>
  </si>
  <si>
    <t>48038606546</t>
  </si>
  <si>
    <t>56864401308</t>
  </si>
  <si>
    <t>ENRIQUEZ PEÑA DAYAAN ESTEBAN</t>
  </si>
  <si>
    <t>96129504617</t>
  </si>
  <si>
    <t>56865357976</t>
  </si>
  <si>
    <t>SANTILLAN SANDOVAL LEOPOLDO</t>
  </si>
  <si>
    <t>03856822295</t>
  </si>
  <si>
    <t>MECANICO B</t>
  </si>
  <si>
    <t>56865358252</t>
  </si>
  <si>
    <t>HERNANDEZ HERNANDEZ ERICK MAURICIO</t>
  </si>
  <si>
    <t>10159979474</t>
  </si>
  <si>
    <t>56865862647</t>
  </si>
  <si>
    <t>MARTINEZ CONTRERAS ABEL ARTURO</t>
  </si>
  <si>
    <t>67109117332</t>
  </si>
  <si>
    <t>56865862664</t>
  </si>
  <si>
    <t>GUILLEN SOTO LUCIANO</t>
  </si>
  <si>
    <t>43806526968</t>
  </si>
  <si>
    <t>56867503652</t>
  </si>
  <si>
    <t>DE LA TORRE DOÑEZ JOAQUIN</t>
  </si>
  <si>
    <t>27149667498</t>
  </si>
  <si>
    <t>56868023214</t>
  </si>
  <si>
    <t>GARCIA RIVERA PAULA NEREIDA</t>
  </si>
  <si>
    <t>43118408533</t>
  </si>
  <si>
    <t>56868023319</t>
  </si>
  <si>
    <t>GONZALEZ MARTINEZ WILLIAM ARTURO</t>
  </si>
  <si>
    <t>82079207930</t>
  </si>
  <si>
    <t>56868023353</t>
  </si>
  <si>
    <t>VELA CARDONA DANIEL</t>
  </si>
  <si>
    <t>49866922690</t>
  </si>
  <si>
    <t>56868022099</t>
  </si>
  <si>
    <t>HERNANDEZ HERNANDEZ JUAN ANTONIO</t>
  </si>
  <si>
    <t>67058315309</t>
  </si>
  <si>
    <t>56868589256</t>
  </si>
  <si>
    <t>GUTIERREZ NOLASCO FELIX ARTURO</t>
  </si>
  <si>
    <t>65048726072</t>
  </si>
  <si>
    <t>56869072816</t>
  </si>
  <si>
    <t>VELASCO CASTRO SAMUEL HUGO</t>
  </si>
  <si>
    <t>78088720921</t>
  </si>
  <si>
    <t>56869072938</t>
  </si>
  <si>
    <t>SOSA VILLANUEVA MIGUEL</t>
  </si>
  <si>
    <t>49967847242</t>
  </si>
  <si>
    <t>56918046649</t>
  </si>
  <si>
    <t>CANELA HERNANDEZ RIGOBERTO DE JESUS</t>
  </si>
  <si>
    <t>71978135417</t>
  </si>
  <si>
    <t>56870663148</t>
  </si>
  <si>
    <t>GUEVARA RAMIREZ ERIK</t>
  </si>
  <si>
    <t>65099108113</t>
  </si>
  <si>
    <t>56870663196</t>
  </si>
  <si>
    <t>MIRANDA SANTIAGO PEDRO</t>
  </si>
  <si>
    <t>83027810569</t>
  </si>
  <si>
    <t>56871115624</t>
  </si>
  <si>
    <t>PEDRAZA PEREZ ERICK ABEL</t>
  </si>
  <si>
    <t>65139426574</t>
  </si>
  <si>
    <t>56871115686</t>
  </si>
  <si>
    <t>GONZALEZ GUTIERREZ ERICK DONALDO</t>
  </si>
  <si>
    <t>43129457057</t>
  </si>
  <si>
    <t>56871954207</t>
  </si>
  <si>
    <t>MORENO CENTELLANES JUAN CARLOS</t>
  </si>
  <si>
    <t>32896904268</t>
  </si>
  <si>
    <t>56871954255</t>
  </si>
  <si>
    <t>MONSIVAIS MATA JESUS DANIEL</t>
  </si>
  <si>
    <t>49169941975</t>
  </si>
  <si>
    <t>56873047992</t>
  </si>
  <si>
    <t>ESCOBAR ROSALES EDGAR ULISES</t>
  </si>
  <si>
    <t>47058837015</t>
  </si>
  <si>
    <t>56873048021</t>
  </si>
  <si>
    <t>MARTINEZ RAMIREZ ALAN DAVID</t>
  </si>
  <si>
    <t>43119454569</t>
  </si>
  <si>
    <t>56873048126</t>
  </si>
  <si>
    <t>TORRES LIMON DIMAS</t>
  </si>
  <si>
    <t>03968091367</t>
  </si>
  <si>
    <t>56873666121</t>
  </si>
  <si>
    <t>GARCIA MARTINEZ GUADALUPE</t>
  </si>
  <si>
    <t>07977604987</t>
  </si>
  <si>
    <t>56873666291</t>
  </si>
  <si>
    <t>NAVARRETE NAVA JULIAN ANTONIO</t>
  </si>
  <si>
    <t>02159679378</t>
  </si>
  <si>
    <t>56868169146</t>
  </si>
  <si>
    <t>ROSAS VAZQUEZ LUIS ALBERTO</t>
  </si>
  <si>
    <t>65897075357</t>
  </si>
  <si>
    <t>56874737015</t>
  </si>
  <si>
    <t>BADILLO GARCIA CHRISTIAN ALEJANDRO</t>
  </si>
  <si>
    <t>43099350076</t>
  </si>
  <si>
    <t>56874737094</t>
  </si>
  <si>
    <t>MARTINEZ REYNA JOSE CRISTIAN</t>
  </si>
  <si>
    <t>43079222485</t>
  </si>
  <si>
    <t>56874737137</t>
  </si>
  <si>
    <t>LOPEZ SANCHEZ SERGIO ENRIQUE</t>
  </si>
  <si>
    <t>43038423323</t>
  </si>
  <si>
    <t>56875374061</t>
  </si>
  <si>
    <t>MORALES ALVAREZ MARTIN</t>
  </si>
  <si>
    <t>51088407542</t>
  </si>
  <si>
    <t>56875373160</t>
  </si>
  <si>
    <t>VITE VILLASANA HECTOR ELIAN</t>
  </si>
  <si>
    <t>22130016136</t>
  </si>
  <si>
    <t>56875373234</t>
  </si>
  <si>
    <t>RICO OLIVA JUAN ANTONIO</t>
  </si>
  <si>
    <t>43927672261</t>
  </si>
  <si>
    <t>56876180394</t>
  </si>
  <si>
    <t>PORTILLO IBARRA SANTOS</t>
  </si>
  <si>
    <t>49937601810</t>
  </si>
  <si>
    <t>56877334014</t>
  </si>
  <si>
    <t>MARTINEZ LOERA JONATHAN ISRAEL</t>
  </si>
  <si>
    <t>47068858001</t>
  </si>
  <si>
    <t>56877334062</t>
  </si>
  <si>
    <t>GONZALEZ SEGURA ARTURO</t>
  </si>
  <si>
    <t>83089107961</t>
  </si>
  <si>
    <t>56877918983</t>
  </si>
  <si>
    <t>TRUJILLO JUAREZ JAIME OMAR</t>
  </si>
  <si>
    <t>13948030120</t>
  </si>
  <si>
    <t>56877919012</t>
  </si>
  <si>
    <t>SANCHEZ ESTRADA OMAR</t>
  </si>
  <si>
    <t>47998273594</t>
  </si>
  <si>
    <t>56878442825</t>
  </si>
  <si>
    <t>DOMINGUEZ AURELIO JULIO ALEJANDRO</t>
  </si>
  <si>
    <t>17149546453</t>
  </si>
  <si>
    <t>56878915130</t>
  </si>
  <si>
    <t>ORTIZ GUZMAN DEYANIRA DEL CARMEN</t>
  </si>
  <si>
    <t>47927665126</t>
  </si>
  <si>
    <t>56878915235</t>
  </si>
  <si>
    <t>PALACIOS LERMA JOSE GUSTAVO</t>
  </si>
  <si>
    <t>41068710692</t>
  </si>
  <si>
    <t>56878915297</t>
  </si>
  <si>
    <t>PEREZ AGUILAR ISRAEL</t>
  </si>
  <si>
    <t>37998309399</t>
  </si>
  <si>
    <t>56879530641</t>
  </si>
  <si>
    <t>RAMIREZ GARCIA HILARIO</t>
  </si>
  <si>
    <t>41048705358</t>
  </si>
  <si>
    <t>56879531221</t>
  </si>
  <si>
    <t>MIRELES MARTINEZ MARIO ALBERTO</t>
  </si>
  <si>
    <t>47917332430</t>
  </si>
  <si>
    <t>56879531249</t>
  </si>
  <si>
    <t>ARGUELLES ALVAREZ HERIBERTO</t>
  </si>
  <si>
    <t>67129208715</t>
  </si>
  <si>
    <t>56916408067</t>
  </si>
  <si>
    <t>GONZALEZ VILLANUEVA FABIAN EDUARDO</t>
  </si>
  <si>
    <t>43088714910</t>
  </si>
  <si>
    <t>56880038760</t>
  </si>
  <si>
    <t>GUERRERO DIAZ JULIO CESAR</t>
  </si>
  <si>
    <t>43886768670</t>
  </si>
  <si>
    <t>56880037597</t>
  </si>
  <si>
    <t>ELIAS RAMIREZ JUAN ALBERTO</t>
  </si>
  <si>
    <t>35159664156</t>
  </si>
  <si>
    <t>56880484509</t>
  </si>
  <si>
    <t>HERNANDEZ HERNANDEZ LUIS ESTEBAN</t>
  </si>
  <si>
    <t>49159781001</t>
  </si>
  <si>
    <t>56881049589</t>
  </si>
  <si>
    <t>HERNANDEZ NAZARIO HERMILO</t>
  </si>
  <si>
    <t>32038508910</t>
  </si>
  <si>
    <t>56881049649</t>
  </si>
  <si>
    <t>MELCHOR OCHOA JONATHAN DE JESUS</t>
  </si>
  <si>
    <t>67139551773</t>
  </si>
  <si>
    <t>56881048609</t>
  </si>
  <si>
    <t>CERON DE LOS SANTOS VICENTE</t>
  </si>
  <si>
    <t>83129119034</t>
  </si>
  <si>
    <t>56882315358</t>
  </si>
  <si>
    <t>FLORENTINO SANTOS ALEXIS</t>
  </si>
  <si>
    <t>08179458651</t>
  </si>
  <si>
    <t>56882315389</t>
  </si>
  <si>
    <t>ELVIRA MORALES JESUS</t>
  </si>
  <si>
    <t>02238603969</t>
  </si>
  <si>
    <t>56883382201</t>
  </si>
  <si>
    <t>GARCIA HERNANDEZ CESAR</t>
  </si>
  <si>
    <t>43088823000</t>
  </si>
  <si>
    <t>56883382263</t>
  </si>
  <si>
    <t>MARTINEZ RODRIGUEZ DAVID</t>
  </si>
  <si>
    <t>43876920463</t>
  </si>
  <si>
    <t>56883382306</t>
  </si>
  <si>
    <t>HERNANDEZ MOLINA GUSTAVO</t>
  </si>
  <si>
    <t>43129469821</t>
  </si>
  <si>
    <t>56884114809</t>
  </si>
  <si>
    <t>SEGURA OSORIO CHRISTIAN</t>
  </si>
  <si>
    <t>96109124691</t>
  </si>
  <si>
    <t>56838877934</t>
  </si>
  <si>
    <t>HERNANDEZ MERIDA JOSE JAFAEL</t>
  </si>
  <si>
    <t>47099104953</t>
  </si>
  <si>
    <t>56873085628</t>
  </si>
  <si>
    <t>BALCAZAR ARIAS OSCAR</t>
  </si>
  <si>
    <t>13169422857</t>
  </si>
  <si>
    <t>56885144456</t>
  </si>
  <si>
    <t>CARRERA CONTRERAS ALAN GUILLERMO</t>
  </si>
  <si>
    <t>24169929809</t>
  </si>
  <si>
    <t>56885144516</t>
  </si>
  <si>
    <t>CRISTOBAL VIDAL ANGEL JESUS</t>
  </si>
  <si>
    <t>65129267327</t>
  </si>
  <si>
    <t>56885144581</t>
  </si>
  <si>
    <t>CRUZ GARCIA JOSE MANUEL</t>
  </si>
  <si>
    <t>43119294346</t>
  </si>
  <si>
    <t>56885677981</t>
  </si>
  <si>
    <t>MORENO ONTIVEROS SAUL</t>
  </si>
  <si>
    <t>43028580322</t>
  </si>
  <si>
    <t>56885678007</t>
  </si>
  <si>
    <t>TORRES IZAGUIRRE EDUARDO RAFAEL</t>
  </si>
  <si>
    <t>43129547972</t>
  </si>
  <si>
    <t>56885678180</t>
  </si>
  <si>
    <t>RAMIREZ AGUILAR ANTONIO JAVIER</t>
  </si>
  <si>
    <t>47008355423</t>
  </si>
  <si>
    <t>56885678376</t>
  </si>
  <si>
    <t>TORRES GAYTAN JONATHAN PAUL</t>
  </si>
  <si>
    <t>43028693588</t>
  </si>
  <si>
    <t>56886365781</t>
  </si>
  <si>
    <t>CRUZ DAMIAN JAVIER</t>
  </si>
  <si>
    <t>23169977750</t>
  </si>
  <si>
    <t>56887190222</t>
  </si>
  <si>
    <t>LOERA BAEZ BRANDON ANTONIO</t>
  </si>
  <si>
    <t>05190137678</t>
  </si>
  <si>
    <t>56887190253</t>
  </si>
  <si>
    <t>VASQUEZ AYANCE JOEL</t>
  </si>
  <si>
    <t>39169679188</t>
  </si>
  <si>
    <t>56887190327</t>
  </si>
  <si>
    <t>CRUZ LLANAS CARLOS ALEXIS</t>
  </si>
  <si>
    <t>43139618037</t>
  </si>
  <si>
    <t>56887190392</t>
  </si>
  <si>
    <t>MARTINEZ CARDOZA HUMBERTO RAMON</t>
  </si>
  <si>
    <t>09129140803</t>
  </si>
  <si>
    <t>56887190404</t>
  </si>
  <si>
    <t>RIVERA LUPERCIO JUAN FRANCISCO</t>
  </si>
  <si>
    <t>43089320071</t>
  </si>
  <si>
    <t>56917529714</t>
  </si>
  <si>
    <t>PALAFOX ORTEGA LUIS JAVIER</t>
  </si>
  <si>
    <t>67887120714</t>
  </si>
  <si>
    <t>56887570675</t>
  </si>
  <si>
    <t>RODRIGUEZ RUIZ PEDRO DE JESUS</t>
  </si>
  <si>
    <t>41099013728</t>
  </si>
  <si>
    <t>56887570783</t>
  </si>
  <si>
    <t>PRIMO VELAZQUEZ GUSTAVO ANGEL</t>
  </si>
  <si>
    <t>67099205154</t>
  </si>
  <si>
    <t>56888120257</t>
  </si>
  <si>
    <t>MARTINEZ ESCOBEDO JORGE ERNESTO</t>
  </si>
  <si>
    <t>75129202240</t>
  </si>
  <si>
    <t>56914132463</t>
  </si>
  <si>
    <t>PEREZ DE LA CRUZ CASIMIRO</t>
  </si>
  <si>
    <t>29169768545</t>
  </si>
  <si>
    <t>56888682235</t>
  </si>
  <si>
    <t>SAAVEDRA RAMOS JOSE SANTOS</t>
  </si>
  <si>
    <t>43907349591</t>
  </si>
  <si>
    <t>56888682249</t>
  </si>
  <si>
    <t>SORIANO OLIVAREZ NOE</t>
  </si>
  <si>
    <t>96089076515</t>
  </si>
  <si>
    <t>56888682266</t>
  </si>
  <si>
    <t>ALMENDARIZ GONZALEZ MAURO ALEJANDRO</t>
  </si>
  <si>
    <t>43078764875</t>
  </si>
  <si>
    <t>56889025744</t>
  </si>
  <si>
    <t>GUERRERO GONZALEZ JUAN ALBERTO</t>
  </si>
  <si>
    <t>03927417117</t>
  </si>
  <si>
    <t>56889025761</t>
  </si>
  <si>
    <t>MENDEZ LUNA MANUEL</t>
  </si>
  <si>
    <t>54149446152</t>
  </si>
  <si>
    <t>56889025789</t>
  </si>
  <si>
    <t>RAMIRO PEREZ MARIO ALBERTO</t>
  </si>
  <si>
    <t>10159332641</t>
  </si>
  <si>
    <t>56889025792</t>
  </si>
  <si>
    <t>ALVAREZ ORTIZ ISIDRO DANIEL</t>
  </si>
  <si>
    <t>57159648047</t>
  </si>
  <si>
    <t>56889025818</t>
  </si>
  <si>
    <t>GUTIERREZ HERNANDEZ ABEL</t>
  </si>
  <si>
    <t>47957721641</t>
  </si>
  <si>
    <t>56889025897</t>
  </si>
  <si>
    <t>MARTINEZ ZUÑIGA JUAN MANUEL</t>
  </si>
  <si>
    <t>41068807688</t>
  </si>
  <si>
    <t>56889530770</t>
  </si>
  <si>
    <t>MARINO SANTOS ELISEO</t>
  </si>
  <si>
    <t>27159344434</t>
  </si>
  <si>
    <t>56889530858</t>
  </si>
  <si>
    <t>RAMIREZ JUAREZ FIDEL</t>
  </si>
  <si>
    <t>43007944283</t>
  </si>
  <si>
    <t>56889530889</t>
  </si>
  <si>
    <t>RUIZ VILLANUEVA J JESUS INES</t>
  </si>
  <si>
    <t>43866959299</t>
  </si>
  <si>
    <t>56889530904</t>
  </si>
  <si>
    <t>ESCOBAR CORDOVA SERGIO JOEL</t>
  </si>
  <si>
    <t>09169785020</t>
  </si>
  <si>
    <t>56859935290</t>
  </si>
  <si>
    <t>FLORES CASANOVA JUAN CARLOS</t>
  </si>
  <si>
    <t>09078740934</t>
  </si>
  <si>
    <t>56890091548</t>
  </si>
  <si>
    <t>GARRIDO SAN JUAN ERICK</t>
  </si>
  <si>
    <t>48098915258</t>
  </si>
  <si>
    <t>56891157324</t>
  </si>
  <si>
    <t>DEL ANGEL TOLENTINO DANIEL</t>
  </si>
  <si>
    <t>47129515269</t>
  </si>
  <si>
    <t>56890635039</t>
  </si>
  <si>
    <t>HERNANDEZ DE LEON JOSE ANGEL</t>
  </si>
  <si>
    <t>43048880793</t>
  </si>
  <si>
    <t>56890635090</t>
  </si>
  <si>
    <t>GARCIA CELESTINO GUADALUPE</t>
  </si>
  <si>
    <t>03977826738</t>
  </si>
  <si>
    <t>56891157830</t>
  </si>
  <si>
    <t>TORRES OVALLE CHRISTIAN ALEJANDRO</t>
  </si>
  <si>
    <t>43109305540</t>
  </si>
  <si>
    <t>56891158088</t>
  </si>
  <si>
    <t>FLORES OJEDA EDGAR ISMAEL</t>
  </si>
  <si>
    <t>02249737400</t>
  </si>
  <si>
    <t>56913004260</t>
  </si>
  <si>
    <t>HERMOSILLA VILLALOBOS RAUL</t>
  </si>
  <si>
    <t>67079008669</t>
  </si>
  <si>
    <t>56850553912</t>
  </si>
  <si>
    <t>SANTOS HERNANDEZ BONIFACIO</t>
  </si>
  <si>
    <t>09048774419</t>
  </si>
  <si>
    <t>56891879926</t>
  </si>
  <si>
    <t>SANTIAGO VELARDE LUIS BENITO</t>
  </si>
  <si>
    <t>43139671028</t>
  </si>
  <si>
    <t>56892397015</t>
  </si>
  <si>
    <t>GREGORIO PEREZ VICTOR HUGO</t>
  </si>
  <si>
    <t>01088506512</t>
  </si>
  <si>
    <t>56892397032</t>
  </si>
  <si>
    <t>HERNANDEZ DOMINGUEZ FELIPE</t>
  </si>
  <si>
    <t>83958000503</t>
  </si>
  <si>
    <t>56892397046</t>
  </si>
  <si>
    <t>LARA LEYVA WILMER ALEXANDER</t>
  </si>
  <si>
    <t>17158976674</t>
  </si>
  <si>
    <t>56892397063</t>
  </si>
  <si>
    <t>RODRIGUEZ AGUILAR FELIPE ANGEL</t>
  </si>
  <si>
    <t>67079009378</t>
  </si>
  <si>
    <t>56919645693</t>
  </si>
  <si>
    <t>CALIXTO COLUNGA HECTOR</t>
  </si>
  <si>
    <t>43947800249</t>
  </si>
  <si>
    <t>56893232879</t>
  </si>
  <si>
    <t>LUNA ROJAS GERSON DANIEL</t>
  </si>
  <si>
    <t>08179695740</t>
  </si>
  <si>
    <t>56893232882</t>
  </si>
  <si>
    <t>RAMIREZ TOBIAS ELEAZAR</t>
  </si>
  <si>
    <t>32927375124</t>
  </si>
  <si>
    <t>56901934538</t>
  </si>
  <si>
    <t>CORDERO AGUSTINCE DEMETRIO</t>
  </si>
  <si>
    <t>73149577303</t>
  </si>
  <si>
    <t>56914132506</t>
  </si>
  <si>
    <t>DOMINGUEZ AURELIO FELIX ESTEBAN</t>
  </si>
  <si>
    <t>50160133943</t>
  </si>
  <si>
    <t>56894006187</t>
  </si>
  <si>
    <t>ESPINO MONARREZ MARIO</t>
  </si>
  <si>
    <t>43149202525</t>
  </si>
  <si>
    <t>56868823456</t>
  </si>
  <si>
    <t>GARCIA CORTEZ GERARDO</t>
  </si>
  <si>
    <t>62149587750</t>
  </si>
  <si>
    <t>56894006233</t>
  </si>
  <si>
    <t>ORTEGA DE JESUS EDGAR ALFREDO</t>
  </si>
  <si>
    <t>94068727729</t>
  </si>
  <si>
    <t>56894006278</t>
  </si>
  <si>
    <t>CONTRERAS RODRIGUEZ MARIA TERESA</t>
  </si>
  <si>
    <t>02239256148</t>
  </si>
  <si>
    <t>56894639809</t>
  </si>
  <si>
    <t>HERNANDEZ SAN DIEGO MARIO</t>
  </si>
  <si>
    <t>94028403072</t>
  </si>
  <si>
    <t>56894639857</t>
  </si>
  <si>
    <t>REYNA OLIVARES JAVIER</t>
  </si>
  <si>
    <t>03218355943</t>
  </si>
  <si>
    <t>56894639917</t>
  </si>
  <si>
    <t>SALAS RAMIREZ CARLOS ALBERTO</t>
  </si>
  <si>
    <t>26149407426</t>
  </si>
  <si>
    <t>56894639934</t>
  </si>
  <si>
    <t>SANCHEZ GUTIERREZ JOSE ISMAEL</t>
  </si>
  <si>
    <t>53088829766</t>
  </si>
  <si>
    <t>56894639951</t>
  </si>
  <si>
    <t>NAJERA RODRIGUEZ JOSE ALFREDO</t>
  </si>
  <si>
    <t>24068815463</t>
  </si>
  <si>
    <t>56894640027</t>
  </si>
  <si>
    <t>ZUÑIGA ORTIZ MIGUEL ANGEL</t>
  </si>
  <si>
    <t>09988064003</t>
  </si>
  <si>
    <t>56895133427</t>
  </si>
  <si>
    <t>MARTINEZ MALDONADO MISAEL HERIBERTO</t>
  </si>
  <si>
    <t>47129544988</t>
  </si>
  <si>
    <t>56895133458</t>
  </si>
  <si>
    <t>CARDONA ONTIVEROS CARLOS ADOLFO</t>
  </si>
  <si>
    <t>38159703370</t>
  </si>
  <si>
    <t>56895133492</t>
  </si>
  <si>
    <t>HERNANDEZ MEDINA EDUARDO</t>
  </si>
  <si>
    <t>41079100941</t>
  </si>
  <si>
    <t>56910543839</t>
  </si>
  <si>
    <t>SOSA HUESCA ANA KAREN</t>
  </si>
  <si>
    <t>43108948001</t>
  </si>
  <si>
    <t>56895737788</t>
  </si>
  <si>
    <t>RAMIREZ PEREZ MARIANA DENISSE</t>
  </si>
  <si>
    <t>05160149885</t>
  </si>
  <si>
    <t>56895738016</t>
  </si>
  <si>
    <t>TREJO VIGIL SANDRA JAZMIN</t>
  </si>
  <si>
    <t>25149681980</t>
  </si>
  <si>
    <t>56896287136</t>
  </si>
  <si>
    <t>MENDOZA URBINA OBRYAN AMAURY</t>
  </si>
  <si>
    <t>43139679146</t>
  </si>
  <si>
    <t>MECANICA</t>
  </si>
  <si>
    <t>56920019493</t>
  </si>
  <si>
    <t>AMADOR MARTINEZ DANIEL GUADALUPE</t>
  </si>
  <si>
    <t>47048726658</t>
  </si>
  <si>
    <t>56896866557</t>
  </si>
  <si>
    <t>GUZMAN LOPEZ HOMERO LEONARDO</t>
  </si>
  <si>
    <t>38149631558</t>
  </si>
  <si>
    <t>56896866591</t>
  </si>
  <si>
    <t>HERNANDEZ GUAJARDO JESUS ENRIQUE</t>
  </si>
  <si>
    <t>17180040291</t>
  </si>
  <si>
    <t>56896866617</t>
  </si>
  <si>
    <t>HERNANDEZ HERRERA GUADALUPE</t>
  </si>
  <si>
    <t>41957301777</t>
  </si>
  <si>
    <t>56896866634</t>
  </si>
  <si>
    <t>ZUÑIGA MARTINEZ MIGUEL ANGEL</t>
  </si>
  <si>
    <t>27170087442</t>
  </si>
  <si>
    <t>56896866651</t>
  </si>
  <si>
    <t>RIVERA MATA MIGUEL DE JESUS</t>
  </si>
  <si>
    <t>43058974643</t>
  </si>
  <si>
    <t>56897411327</t>
  </si>
  <si>
    <t>ACOSTA VEGA PEDRO</t>
  </si>
  <si>
    <t>47129300704</t>
  </si>
  <si>
    <t>56897411389</t>
  </si>
  <si>
    <t>BAUTISTA PEREZ VICENTE</t>
  </si>
  <si>
    <t>27189970687</t>
  </si>
  <si>
    <t>56882123513</t>
  </si>
  <si>
    <t>DIAZ SANCHEZ DIANA DALILA</t>
  </si>
  <si>
    <t>05168929676</t>
  </si>
  <si>
    <t>56840877855</t>
  </si>
  <si>
    <t>MARTINEZ MONTELONGO GONZALO</t>
  </si>
  <si>
    <t>27180182217</t>
  </si>
  <si>
    <t>56897985529</t>
  </si>
  <si>
    <t>MARTINEZ VIDALES RUBEN</t>
  </si>
  <si>
    <t>43089075816</t>
  </si>
  <si>
    <t>LAVADOR</t>
  </si>
  <si>
    <t>56897985577</t>
  </si>
  <si>
    <t>CARROCERIA</t>
  </si>
  <si>
    <t>MENDEZ JIMENEZ IVAN</t>
  </si>
  <si>
    <t>53978152915</t>
  </si>
  <si>
    <t>56898236317</t>
  </si>
  <si>
    <t>SANTILLANA GUILLEN EDUARDO BASILIO</t>
  </si>
  <si>
    <t>03927304083</t>
  </si>
  <si>
    <t>56910896370</t>
  </si>
  <si>
    <t>ARANO GUZMAN CHARLY JOSE</t>
  </si>
  <si>
    <t>26179864637</t>
  </si>
  <si>
    <t>56917529731</t>
  </si>
  <si>
    <t>DEL ANGEL DIAZ JUAN CARLOS</t>
  </si>
  <si>
    <t>09079151404</t>
  </si>
  <si>
    <t>56898982170</t>
  </si>
  <si>
    <t>DURAN GOMEZ RAFAEL</t>
  </si>
  <si>
    <t>43856832050</t>
  </si>
  <si>
    <t>56899545750</t>
  </si>
  <si>
    <t>GONZALEZ MATEOS OBED</t>
  </si>
  <si>
    <t>06169608814</t>
  </si>
  <si>
    <t>56899545795</t>
  </si>
  <si>
    <t>LIMON SANCHEZ JUAN CARLOS</t>
  </si>
  <si>
    <t>43856942156</t>
  </si>
  <si>
    <t>56899545810</t>
  </si>
  <si>
    <t>VIDAL SANTIAGO PABLO</t>
  </si>
  <si>
    <t>35150156012</t>
  </si>
  <si>
    <t>56899545901</t>
  </si>
  <si>
    <t>CASTRO VELAZQUEZ ALEJANDRO</t>
  </si>
  <si>
    <t>02198853026</t>
  </si>
  <si>
    <t>56899545963</t>
  </si>
  <si>
    <t>DE LA PAZ PLATA ROMAN</t>
  </si>
  <si>
    <t>53897307012</t>
  </si>
  <si>
    <t>56900124674</t>
  </si>
  <si>
    <t>GONZALEZ CASTILLO JOSE NAZARIO</t>
  </si>
  <si>
    <t>03968036479</t>
  </si>
  <si>
    <t>56900124887</t>
  </si>
  <si>
    <t>GUERRERO CASTILLO JUAN DANIEL</t>
  </si>
  <si>
    <t>10159837375</t>
  </si>
  <si>
    <t>56900124902</t>
  </si>
  <si>
    <t>OVIEDO GARCIA FELIPE EFRAIN</t>
  </si>
  <si>
    <t>49937329057</t>
  </si>
  <si>
    <t>56900124995</t>
  </si>
  <si>
    <t>JIMENEZ CARMONA ARGENIS GUADALUPE</t>
  </si>
  <si>
    <t>03239879889</t>
  </si>
  <si>
    <t>56876180116</t>
  </si>
  <si>
    <t>COVARRUBIAS PATIÑO OSCAR</t>
  </si>
  <si>
    <t>43018257717</t>
  </si>
  <si>
    <t>56901240116</t>
  </si>
  <si>
    <t>GARCIA LOPEZ JESUS FRANCISCO</t>
  </si>
  <si>
    <t>47079149622</t>
  </si>
  <si>
    <t>56901240150</t>
  </si>
  <si>
    <t>GARCIA ROBLEDO DANIEL</t>
  </si>
  <si>
    <t>47079033396</t>
  </si>
  <si>
    <t>56901240181</t>
  </si>
  <si>
    <t>GUERRERO MARTINEZ HECTOR EDUARDO</t>
  </si>
  <si>
    <t>09078869386</t>
  </si>
  <si>
    <t>56901240210</t>
  </si>
  <si>
    <t>PALMA GARCIA JESUS ALBERTO</t>
  </si>
  <si>
    <t>67119245313</t>
  </si>
  <si>
    <t>56901934615</t>
  </si>
  <si>
    <t>SALVADOR LOPEZ CARLOS DAVID</t>
  </si>
  <si>
    <t>57169897857</t>
  </si>
  <si>
    <t>56901934632</t>
  </si>
  <si>
    <t>PALACIOS BOTELLO IGNACIO</t>
  </si>
  <si>
    <t>43937539385</t>
  </si>
  <si>
    <t>56902436422</t>
  </si>
  <si>
    <t>RODRIGUEZ ROCHA JUAN ANTONIO</t>
  </si>
  <si>
    <t>43018540559</t>
  </si>
  <si>
    <t>56902436453</t>
  </si>
  <si>
    <t>MARTINEZ ANGELES LUIS CARLOS</t>
  </si>
  <si>
    <t>03239974078</t>
  </si>
  <si>
    <t>56910896413</t>
  </si>
  <si>
    <t>VICTORIO PEREZ EDGAR</t>
  </si>
  <si>
    <t>33998350103</t>
  </si>
  <si>
    <t>56902436589</t>
  </si>
  <si>
    <t>LARA DE LUIS ALEJANDRO</t>
  </si>
  <si>
    <t>03228302836</t>
  </si>
  <si>
    <t>56903085860</t>
  </si>
  <si>
    <t>VELAZQUEZ HERNANDEZ JOSE MANUEL</t>
  </si>
  <si>
    <t>43119416105</t>
  </si>
  <si>
    <t>56903085996</t>
  </si>
  <si>
    <t>CASTILLO SALDIERNA JESUS</t>
  </si>
  <si>
    <t>09068659375</t>
  </si>
  <si>
    <t>56920870351</t>
  </si>
  <si>
    <t>CRUZ PONCE BRAYAN ALDAHIR</t>
  </si>
  <si>
    <t>19179913900</t>
  </si>
  <si>
    <t>56903540497</t>
  </si>
  <si>
    <t>ENRIQUEZ RODRIGUEZ JORGE LUIS</t>
  </si>
  <si>
    <t>18169572742</t>
  </si>
  <si>
    <t>56903540543</t>
  </si>
  <si>
    <t>FELIX MARTINEZ ALEJANDRO</t>
  </si>
  <si>
    <t>96107600965</t>
  </si>
  <si>
    <t>56903540588</t>
  </si>
  <si>
    <t>JARAMILLO CERVANTES JUAN</t>
  </si>
  <si>
    <t>09059001579</t>
  </si>
  <si>
    <t>JUAREZ GARCIA PEDRO DAMIAN</t>
  </si>
  <si>
    <t>43059021386</t>
  </si>
  <si>
    <t>56903540651</t>
  </si>
  <si>
    <t>SIFUENTES GARCIA JOSE GUADALUPE</t>
  </si>
  <si>
    <t>43099339996</t>
  </si>
  <si>
    <t>56903540708</t>
  </si>
  <si>
    <t>BAUTISTA ONTIVEROS ALFREDO</t>
  </si>
  <si>
    <t>38159334994</t>
  </si>
  <si>
    <t>56904164408</t>
  </si>
  <si>
    <t>CADENAS LOPEZ MANUEL</t>
  </si>
  <si>
    <t>33068705434</t>
  </si>
  <si>
    <t>56904164439</t>
  </si>
  <si>
    <t>MARTINEZ GARCIA MIGUEL ANGEL</t>
  </si>
  <si>
    <t>43119316255</t>
  </si>
  <si>
    <t>56904164473</t>
  </si>
  <si>
    <t>CASTAÑEDA ALEJANDRE ERNESTO</t>
  </si>
  <si>
    <t>90937214246</t>
  </si>
  <si>
    <t>56904672535</t>
  </si>
  <si>
    <t>CRUZ DE LA CRUZ ROLANDO</t>
  </si>
  <si>
    <t>03917405775</t>
  </si>
  <si>
    <t>56904672552</t>
  </si>
  <si>
    <t>GONZALEZ DOMINGUEZ LUIS GUSTAVO</t>
  </si>
  <si>
    <t>83109200846</t>
  </si>
  <si>
    <t>56904672583</t>
  </si>
  <si>
    <t>MARTINEZ HERNANDEZ JUSTINO</t>
  </si>
  <si>
    <t>33169855633</t>
  </si>
  <si>
    <t>56904672674</t>
  </si>
  <si>
    <t>SERAFICO SANCHEZ TELESFORO</t>
  </si>
  <si>
    <t>43119124873</t>
  </si>
  <si>
    <t>56904672717</t>
  </si>
  <si>
    <t>ZELAYA REYES MIGUEL ISIDRO</t>
  </si>
  <si>
    <t>03198509113</t>
  </si>
  <si>
    <t>56905224135</t>
  </si>
  <si>
    <t>ARISTA ARREDONDO SALVADOR ELIEL</t>
  </si>
  <si>
    <t>05158583434</t>
  </si>
  <si>
    <t>56905224166</t>
  </si>
  <si>
    <t>BUENO HERNANDEZ MIGUEL ANGEL</t>
  </si>
  <si>
    <t>43867056731</t>
  </si>
  <si>
    <t>56905224209</t>
  </si>
  <si>
    <t>MARTINEZ GONZALEZ SERVANDO</t>
  </si>
  <si>
    <t>02189852581</t>
  </si>
  <si>
    <t>56905224382</t>
  </si>
  <si>
    <t>TAGAL VELAZQUEZ EDUARDO FRANCISCO</t>
  </si>
  <si>
    <t>23169429729</t>
  </si>
  <si>
    <t>56905224439</t>
  </si>
  <si>
    <t>CASTILLO ROJAS FRANCISCO JAVIER</t>
  </si>
  <si>
    <t>49160185903</t>
  </si>
  <si>
    <t>56905837068</t>
  </si>
  <si>
    <t>RODRIGUEZ MONTES MIGUEL ANGEL</t>
  </si>
  <si>
    <t>43038771952</t>
  </si>
  <si>
    <t>56905836551</t>
  </si>
  <si>
    <t>AZAMAR PIQUETH ALEJANDRO</t>
  </si>
  <si>
    <t>32038500362</t>
  </si>
  <si>
    <t>56920019522</t>
  </si>
  <si>
    <t>CORONADO PERALES VICTOR MANUEL</t>
  </si>
  <si>
    <t>08180117429</t>
  </si>
  <si>
    <t>56906446603</t>
  </si>
  <si>
    <t>FISCAL COYOLT AGUSTIN</t>
  </si>
  <si>
    <t>65876855670</t>
  </si>
  <si>
    <t>56893542647</t>
  </si>
  <si>
    <t>GORDILLO HERNANDEZ FERNANDO</t>
  </si>
  <si>
    <t>59149593937</t>
  </si>
  <si>
    <t>56906446620</t>
  </si>
  <si>
    <t>MARTINEZ CATARINA ALFREDO</t>
  </si>
  <si>
    <t>47139532080</t>
  </si>
  <si>
    <t>56906446648</t>
  </si>
  <si>
    <t>GARCIA JIMENEZ JESUS</t>
  </si>
  <si>
    <t>72967912097</t>
  </si>
  <si>
    <t>56920870382</t>
  </si>
  <si>
    <t>IZQUIERDO GOMEZ JUAN ANTONIO</t>
  </si>
  <si>
    <t>83907301135</t>
  </si>
  <si>
    <t>56907172729</t>
  </si>
  <si>
    <t>MATEOS GALICIA VICTOR MANUEL</t>
  </si>
  <si>
    <t>45027604615</t>
  </si>
  <si>
    <t>56907172777</t>
  </si>
  <si>
    <t>REBOLLAR MENDOZA FRANCISCO</t>
  </si>
  <si>
    <t>78967971413</t>
  </si>
  <si>
    <t>56907172823</t>
  </si>
  <si>
    <t>ALFARO TRINIDAD EDUARDO HERON</t>
  </si>
  <si>
    <t>92079004336</t>
  </si>
  <si>
    <t>56907802787</t>
  </si>
  <si>
    <t>CAMBRANO GUZMAN ANIBAL</t>
  </si>
  <si>
    <t>19148966385</t>
  </si>
  <si>
    <t>56907802802</t>
  </si>
  <si>
    <t>FRANCISCO MARTINEZ ADRIAN</t>
  </si>
  <si>
    <t>09160194651</t>
  </si>
  <si>
    <t>56907802881</t>
  </si>
  <si>
    <t>MELCHOR CABRERA BERNARDO</t>
  </si>
  <si>
    <t>67978163045</t>
  </si>
  <si>
    <t>56907802969</t>
  </si>
  <si>
    <t>MIJANGOS JIMENEZ WILBER</t>
  </si>
  <si>
    <t>67018121383</t>
  </si>
  <si>
    <t>56907802986</t>
  </si>
  <si>
    <t>GARCIA CASTELLANOS JAIME</t>
  </si>
  <si>
    <t>12957807006</t>
  </si>
  <si>
    <t>56908871250</t>
  </si>
  <si>
    <t>FRANCISCO MARTINEZ REYNALDO</t>
  </si>
  <si>
    <t>24169786746</t>
  </si>
  <si>
    <t>56908871307</t>
  </si>
  <si>
    <t>NAFATE MORENO HECTOR</t>
  </si>
  <si>
    <t>71077601624</t>
  </si>
  <si>
    <t>56909554386</t>
  </si>
  <si>
    <t>PEREZ GUTIERREZ FRANCISCO JAVIER</t>
  </si>
  <si>
    <t>84098902384</t>
  </si>
  <si>
    <t>56909554415</t>
  </si>
  <si>
    <t>ROQUE SOLIS ALFREDO IGNACIO</t>
  </si>
  <si>
    <t>82109243970</t>
  </si>
  <si>
    <t>56897323756</t>
  </si>
  <si>
    <t>AGUILAR RIOS OSCAR ALAYM</t>
  </si>
  <si>
    <t>02248883486</t>
  </si>
  <si>
    <t>56911291927</t>
  </si>
  <si>
    <t>HERNANDEZ HERNANDEZ JUAN</t>
  </si>
  <si>
    <t>03199864178</t>
  </si>
  <si>
    <t>56910024562</t>
  </si>
  <si>
    <t>MENDEZ TORIBIO ALFREDO</t>
  </si>
  <si>
    <t>67048628761</t>
  </si>
  <si>
    <t>56910024636</t>
  </si>
  <si>
    <t>SANCHEZ MATEO JAIRO</t>
  </si>
  <si>
    <t>41129450296</t>
  </si>
  <si>
    <t>56910024713</t>
  </si>
  <si>
    <t>VALENZUELA DE LA ROSA EDGAR ALONSO</t>
  </si>
  <si>
    <t>09130008726</t>
  </si>
  <si>
    <t>56910024744</t>
  </si>
  <si>
    <t>VALENZUELA DE LA ROSA JOSE FRANCISCO</t>
  </si>
  <si>
    <t>62149637282</t>
  </si>
  <si>
    <t>56910024775</t>
  </si>
  <si>
    <t>GARCIA RAMIREZ ARTURO</t>
  </si>
  <si>
    <t>32007702239</t>
  </si>
  <si>
    <t>56910025065</t>
  </si>
  <si>
    <t>RAMIREZ IBARRA FRANCISCO JAVIER</t>
  </si>
  <si>
    <t>43068901073</t>
  </si>
  <si>
    <t>56910544024</t>
  </si>
  <si>
    <t>REYNA OLIVARES JOSE EULOGIO</t>
  </si>
  <si>
    <t>02247722909</t>
  </si>
  <si>
    <t>56910544086</t>
  </si>
  <si>
    <t>RODRIGUEZ LOERA MIGUEL ANGEL</t>
  </si>
  <si>
    <t>17180178141</t>
  </si>
  <si>
    <t>56910544132</t>
  </si>
  <si>
    <t>HERNANDEZ PEREGRINA FRANCISCO</t>
  </si>
  <si>
    <t>43138814983</t>
  </si>
  <si>
    <t>56910896489</t>
  </si>
  <si>
    <t>PEREZ GONZALEZ CARLOS ALFREDO</t>
  </si>
  <si>
    <t>03209084270</t>
  </si>
  <si>
    <t>56911245287</t>
  </si>
  <si>
    <t>DIAZ LARA JOSE GUADALUPE</t>
  </si>
  <si>
    <t>43977883842</t>
  </si>
  <si>
    <t>56911245333</t>
  </si>
  <si>
    <t>FLORES REYNOSA ABUNDIO</t>
  </si>
  <si>
    <t>41997802123</t>
  </si>
  <si>
    <t>56911245378</t>
  </si>
  <si>
    <t>JIMENEZ PEREZ ADRIAN</t>
  </si>
  <si>
    <t>83068409537</t>
  </si>
  <si>
    <t>56911245441</t>
  </si>
  <si>
    <t>ALONSO MORALES MARIA CONCEPCION</t>
  </si>
  <si>
    <t>43099111148</t>
  </si>
  <si>
    <t>56911245515</t>
  </si>
  <si>
    <t>HERNANDEZ DEL ANGEL JOSE ANTONIO</t>
  </si>
  <si>
    <t>15058718634</t>
  </si>
  <si>
    <t>56911245546</t>
  </si>
  <si>
    <t>SALVADOR MARTINEZ RAUL</t>
  </si>
  <si>
    <t>02209806732</t>
  </si>
  <si>
    <t>56911245640</t>
  </si>
  <si>
    <t>SANTIAGO DE LA CRUZ VICTOR</t>
  </si>
  <si>
    <t>09088803128</t>
  </si>
  <si>
    <t>56911410604</t>
  </si>
  <si>
    <t>ALANIZ CASTAÑON MARCOS YOBANI</t>
  </si>
  <si>
    <t>34068502367</t>
  </si>
  <si>
    <t>56911776837</t>
  </si>
  <si>
    <t>CONTRERAS VAZQUEZ HECTOR</t>
  </si>
  <si>
    <t>96998102345</t>
  </si>
  <si>
    <t>56911776351</t>
  </si>
  <si>
    <t>HERNANDEZ SALINAS JOSE ADRIAN</t>
  </si>
  <si>
    <t>01028202511</t>
  </si>
  <si>
    <t>56911776379</t>
  </si>
  <si>
    <t>REYES SANTIAGO ROGELIO</t>
  </si>
  <si>
    <t>43008509002</t>
  </si>
  <si>
    <t>56911776411</t>
  </si>
  <si>
    <t>RIVERA MORALES VICTOR MANUEL</t>
  </si>
  <si>
    <t>09109360348</t>
  </si>
  <si>
    <t>56911776439</t>
  </si>
  <si>
    <t>SANCHEZ BAUTISTA FLAVIO</t>
  </si>
  <si>
    <t>82079020093</t>
  </si>
  <si>
    <t>56911776456</t>
  </si>
  <si>
    <t>MEDINA AGUILAR MARIA DEL ROCIO</t>
  </si>
  <si>
    <t>03947706648</t>
  </si>
  <si>
    <t>56862147402</t>
  </si>
  <si>
    <t>ROSALES HERRERA JUAN</t>
  </si>
  <si>
    <t>71068910554</t>
  </si>
  <si>
    <t>56891881153</t>
  </si>
  <si>
    <t>ANTONIO PEREZ CRISTHIAN</t>
  </si>
  <si>
    <t>43079173043</t>
  </si>
  <si>
    <t>56803694340</t>
  </si>
  <si>
    <t>AQUINO FAJARDO JUAN JOSE GUADALUPE</t>
  </si>
  <si>
    <t>49977947560</t>
  </si>
  <si>
    <t>56912310255</t>
  </si>
  <si>
    <t>HERNANDEZ BAUTISTA GERMAIN OLIVERIO</t>
  </si>
  <si>
    <t>23058671654</t>
  </si>
  <si>
    <t>56912310269</t>
  </si>
  <si>
    <t>ARANDA CORTES MARCIAL</t>
  </si>
  <si>
    <t>43008254781</t>
  </si>
  <si>
    <t>56913004291</t>
  </si>
  <si>
    <t>DEL ANGEL HERNANDEZ ALEJANDRO</t>
  </si>
  <si>
    <t>33998502950</t>
  </si>
  <si>
    <t>56913004320</t>
  </si>
  <si>
    <t>ROMERO PERALTA MAURICIO</t>
  </si>
  <si>
    <t>71119317585</t>
  </si>
  <si>
    <t>56913004425</t>
  </si>
  <si>
    <t>DE LOS SANTOS CRUZ JESUS FABIAN</t>
  </si>
  <si>
    <t>10170065477</t>
  </si>
  <si>
    <t>56913004473</t>
  </si>
  <si>
    <t>GARCIA COLEGIO JOSE GUADALUPE</t>
  </si>
  <si>
    <t>43018456038</t>
  </si>
  <si>
    <t>56913534130</t>
  </si>
  <si>
    <t>GARZA NIETO SAMUEL TOLENTINO</t>
  </si>
  <si>
    <t>46159721912</t>
  </si>
  <si>
    <t>56913534158</t>
  </si>
  <si>
    <t>HERNANDEZ SOLANO NATIVIDAD</t>
  </si>
  <si>
    <t>82089134983</t>
  </si>
  <si>
    <t>56913534175</t>
  </si>
  <si>
    <t>MENDOZA GONZALEZ VLADIMIR MISAEL</t>
  </si>
  <si>
    <t>10139447998</t>
  </si>
  <si>
    <t>56913534192</t>
  </si>
  <si>
    <t>VICENCIO LUNA DANIEL TOMAS</t>
  </si>
  <si>
    <t>56159539396</t>
  </si>
  <si>
    <t>56913534283</t>
  </si>
  <si>
    <t>BALLEZA TELLEZ ADAN</t>
  </si>
  <si>
    <t>43089246607</t>
  </si>
  <si>
    <t>56914132585</t>
  </si>
  <si>
    <t>CABRERA MARTINEZ RAFAEL</t>
  </si>
  <si>
    <t>49977729604</t>
  </si>
  <si>
    <t>56914132614</t>
  </si>
  <si>
    <t>GARCIA DURAN ALEJANDRO</t>
  </si>
  <si>
    <t>65028408436</t>
  </si>
  <si>
    <t>56914132693</t>
  </si>
  <si>
    <t>JUSTO BAUTISTA ELIEZER PEDRO</t>
  </si>
  <si>
    <t>04199548167</t>
  </si>
  <si>
    <t>56914132784</t>
  </si>
  <si>
    <t>TENORIO RODRIGUEZ GUADALUPE ANTONIO</t>
  </si>
  <si>
    <t>41018325476</t>
  </si>
  <si>
    <t>56914132827</t>
  </si>
  <si>
    <t>CORDOVA GOMEZ EDWARD</t>
  </si>
  <si>
    <t>83129445207</t>
  </si>
  <si>
    <t>56914726874</t>
  </si>
  <si>
    <t>GOMEZ GONZALEZ FRANCISCO</t>
  </si>
  <si>
    <t>83937505747</t>
  </si>
  <si>
    <t>56914726917</t>
  </si>
  <si>
    <t>PEREZ GOMEZ JULIO CESAR</t>
  </si>
  <si>
    <t>68149639061</t>
  </si>
  <si>
    <t>56914726934</t>
  </si>
  <si>
    <t>SALAZAR LOZOYA LUCIO ALEJANDRO</t>
  </si>
  <si>
    <t>08169777300</t>
  </si>
  <si>
    <t>56914726965</t>
  </si>
  <si>
    <t>SOLIS MORIN HECTOR JAVIER</t>
  </si>
  <si>
    <t>43139533814</t>
  </si>
  <si>
    <t>56914727008</t>
  </si>
  <si>
    <t>ARIAS RICARDEZ GADDIEL</t>
  </si>
  <si>
    <t>83088812165</t>
  </si>
  <si>
    <t>56915261050</t>
  </si>
  <si>
    <t>DE LOS SANTOS RAMOS HONORIO</t>
  </si>
  <si>
    <t>72008418773</t>
  </si>
  <si>
    <t>56915261107</t>
  </si>
  <si>
    <t>FLORES ZEPEDA CINDY CAROLINA</t>
  </si>
  <si>
    <t>03249034582</t>
  </si>
  <si>
    <t>56915261141</t>
  </si>
  <si>
    <t>HERNANDEZ FLORES SEALTIEL DARIO</t>
  </si>
  <si>
    <t>43068827666</t>
  </si>
  <si>
    <t>56915748018</t>
  </si>
  <si>
    <t>LUNA SALAS SERGIO ANTONIO</t>
  </si>
  <si>
    <t>43119309987</t>
  </si>
  <si>
    <t>56915748035</t>
  </si>
  <si>
    <t>MARTINEZ HERNANDEZ JUAN ALBERTO</t>
  </si>
  <si>
    <t>19170105019</t>
  </si>
  <si>
    <t>56915748052</t>
  </si>
  <si>
    <t>SERNA HERNANDEZ ISRAEL</t>
  </si>
  <si>
    <t>43078725603</t>
  </si>
  <si>
    <t>56915748097</t>
  </si>
  <si>
    <t>GONZALEZ PARRAS JAIME URIEL</t>
  </si>
  <si>
    <t>43987914686</t>
  </si>
  <si>
    <t>56916408098</t>
  </si>
  <si>
    <t>LOPEZ CRUZ FRANCISCO JAVIER</t>
  </si>
  <si>
    <t>46169903799</t>
  </si>
  <si>
    <t>56916408130</t>
  </si>
  <si>
    <t>LUCAS ZEFERINO JORGE</t>
  </si>
  <si>
    <t>35159450572</t>
  </si>
  <si>
    <t>56916408161</t>
  </si>
  <si>
    <t>ORTEGA MARTINEZ JUAN PABLO</t>
  </si>
  <si>
    <t>43098410533</t>
  </si>
  <si>
    <t>56916408192</t>
  </si>
  <si>
    <t>REYES LUNA MAURO</t>
  </si>
  <si>
    <t>96109201226</t>
  </si>
  <si>
    <t>56916408235</t>
  </si>
  <si>
    <t>MARTINEZ BANDA EDGAR EDUARDO</t>
  </si>
  <si>
    <t>19149766552</t>
  </si>
  <si>
    <t>56916408266</t>
  </si>
  <si>
    <t>SANTOS BERNABE JUAN</t>
  </si>
  <si>
    <t>15078101977</t>
  </si>
  <si>
    <t>56811254479</t>
  </si>
  <si>
    <t>FLORES OLIVA NORBERTO</t>
  </si>
  <si>
    <t>09089125794</t>
  </si>
  <si>
    <t>56917061936</t>
  </si>
  <si>
    <t>ARCOS MORENO RUBISEL</t>
  </si>
  <si>
    <t>02159277769</t>
  </si>
  <si>
    <t>56917529759</t>
  </si>
  <si>
    <t>DOMINGUEZ MARTINEZ DANIEL OSEAS</t>
  </si>
  <si>
    <t>71109401480</t>
  </si>
  <si>
    <t>56917529776</t>
  </si>
  <si>
    <t>GIRARTE ALEJO ARTURO ERNESTO</t>
  </si>
  <si>
    <t>65109206188</t>
  </si>
  <si>
    <t>56917529805</t>
  </si>
  <si>
    <t>LEYVA MANZANARES EDGAR ARMANDO</t>
  </si>
  <si>
    <t>27149427786</t>
  </si>
  <si>
    <t>56917529822</t>
  </si>
  <si>
    <t>MANCILLA REYES VICTOR HUGO</t>
  </si>
  <si>
    <t>43109237529</t>
  </si>
  <si>
    <t>56917529836</t>
  </si>
  <si>
    <t>RODRIGUEZ ROJAS PABLO ADRIAN</t>
  </si>
  <si>
    <t>32139714250</t>
  </si>
  <si>
    <t>56917529927</t>
  </si>
  <si>
    <t>SANGABRIEL ALARCON EDGAR LLAIR</t>
  </si>
  <si>
    <t>15169798723</t>
  </si>
  <si>
    <t>56917529944</t>
  </si>
  <si>
    <t>RODRIGUEZ ALEJANDRO JOSE LUIS</t>
  </si>
  <si>
    <t>75169532373</t>
  </si>
  <si>
    <t>56917529989</t>
  </si>
  <si>
    <t>TOLEDO GONZALEZ JORGE</t>
  </si>
  <si>
    <t>83978224786</t>
  </si>
  <si>
    <t>56918046683</t>
  </si>
  <si>
    <t>TORRES GARCIA DANIEL EDUARDO</t>
  </si>
  <si>
    <t>65099106380</t>
  </si>
  <si>
    <t>56918046709</t>
  </si>
  <si>
    <t>MARTINEZ REYES CARLOS</t>
  </si>
  <si>
    <t>67887254802</t>
  </si>
  <si>
    <t>56918554546</t>
  </si>
  <si>
    <t>MURCIA SEGURA JULIO CESAR</t>
  </si>
  <si>
    <t>83048310367</t>
  </si>
  <si>
    <t>56909828346</t>
  </si>
  <si>
    <t>REYNOSA VAZQUEZ BRAULIO</t>
  </si>
  <si>
    <t>05149644188</t>
  </si>
  <si>
    <t>56918554594</t>
  </si>
  <si>
    <t>TENORIO BALDERAS JOSE LORENZO</t>
  </si>
  <si>
    <t>18170191045</t>
  </si>
  <si>
    <t>56918554640</t>
  </si>
  <si>
    <t>VILLARREAL DELGADO DANIEL</t>
  </si>
  <si>
    <t>43937207322</t>
  </si>
  <si>
    <t>56918554532</t>
  </si>
  <si>
    <t>LOPEZ LOPEZ SAMUEL</t>
  </si>
  <si>
    <t>82109301471</t>
  </si>
  <si>
    <t>56918554563</t>
  </si>
  <si>
    <t>MAYA PEREZ DANIEL</t>
  </si>
  <si>
    <t>92108925196</t>
  </si>
  <si>
    <t>56919140993</t>
  </si>
  <si>
    <t>RIVERA AGUIÑAGA JESUS ANTONIO</t>
  </si>
  <si>
    <t>69150047533</t>
  </si>
  <si>
    <t>56919141053</t>
  </si>
  <si>
    <t>HERNANDEZ SANCHEZ EYTHAN YORDAN</t>
  </si>
  <si>
    <t>56169613330</t>
  </si>
  <si>
    <t>56919141204</t>
  </si>
  <si>
    <t>VAZQUEZ HUERTA ISAAC</t>
  </si>
  <si>
    <t>44169933783</t>
  </si>
  <si>
    <t>56919141388</t>
  </si>
  <si>
    <t>RIOS VERA ARMANDO</t>
  </si>
  <si>
    <t>03856716810</t>
  </si>
  <si>
    <t>56919141448</t>
  </si>
  <si>
    <t>CASTILLO DIAZ HERMAN</t>
  </si>
  <si>
    <t>13139012002</t>
  </si>
  <si>
    <t>56919645719</t>
  </si>
  <si>
    <t>MARTINEZ BORDA IVAN EDGARDO</t>
  </si>
  <si>
    <t>19149803892</t>
  </si>
  <si>
    <t>56919645784</t>
  </si>
  <si>
    <t>CUELLAR VAZQUEZ BRAYAN ALEJANDRO</t>
  </si>
  <si>
    <t>10230358169</t>
  </si>
  <si>
    <t>56919645966</t>
  </si>
  <si>
    <t>GUERRA LOPEZ FERNANDO</t>
  </si>
  <si>
    <t>56169898691</t>
  </si>
  <si>
    <t>56920503334</t>
  </si>
  <si>
    <t>CORTES RODRIGUEZ JOSE FELIX</t>
  </si>
  <si>
    <t>05189929929</t>
  </si>
  <si>
    <t>56920019584</t>
  </si>
  <si>
    <t>CRUZ RIVERA EURIPIDES</t>
  </si>
  <si>
    <t>83038010399</t>
  </si>
  <si>
    <t>56920019630</t>
  </si>
  <si>
    <t>GALLEGOS RIVERA JOSE DEL CARMEN</t>
  </si>
  <si>
    <t>83120000019</t>
  </si>
  <si>
    <t>56920019661</t>
  </si>
  <si>
    <t>ESTRADA ALEJANDRO HERIBERTO GUADALUPE</t>
  </si>
  <si>
    <t>43907306906</t>
  </si>
  <si>
    <t>56920019704</t>
  </si>
  <si>
    <t>BOCANEGRA VARELA DANIEL</t>
  </si>
  <si>
    <t>47887111673</t>
  </si>
  <si>
    <t>56920019749</t>
  </si>
  <si>
    <t>SARABIA GAMAS IRMA PATRICIA</t>
  </si>
  <si>
    <t>83038005506</t>
  </si>
  <si>
    <t>56920019783</t>
  </si>
  <si>
    <t>LOPEZ SALAS ALEJANDRO MICHELLE</t>
  </si>
  <si>
    <t>67099209164</t>
  </si>
  <si>
    <t>56920019860</t>
  </si>
  <si>
    <t>SANTILLAN RAMOS DIEGO</t>
  </si>
  <si>
    <t>26230707833</t>
  </si>
  <si>
    <t>56920019948</t>
  </si>
  <si>
    <t>CERVANTES PEREZ JULIAN</t>
  </si>
  <si>
    <t>09987816288</t>
  </si>
  <si>
    <t>56920503365</t>
  </si>
  <si>
    <t>COVARRUBIAS RAMIREZ ALFREDO PEDRO</t>
  </si>
  <si>
    <t>25008375062</t>
  </si>
  <si>
    <t>56920503396</t>
  </si>
  <si>
    <t>GONZALEZ OCHOA RENAN</t>
  </si>
  <si>
    <t>71957733851</t>
  </si>
  <si>
    <t>56920502402</t>
  </si>
  <si>
    <t>ORTEGA LEDEZMA OSCAR IVAN</t>
  </si>
  <si>
    <t>43089035166</t>
  </si>
  <si>
    <t>56920502481</t>
  </si>
  <si>
    <t>PAREDES ESPARZA LUIS GILBERTO</t>
  </si>
  <si>
    <t>47038642816</t>
  </si>
  <si>
    <t>56920502524</t>
  </si>
  <si>
    <t>PONCE ROSALES GABRIEL</t>
  </si>
  <si>
    <t>23099050975</t>
  </si>
  <si>
    <t>56920502569</t>
  </si>
  <si>
    <t>RIOS CASTILLO MARIO ALBERTO</t>
  </si>
  <si>
    <t>18180102735</t>
  </si>
  <si>
    <t>56920502615</t>
  </si>
  <si>
    <t>RUIZ HERNANDEZ ROLANDO</t>
  </si>
  <si>
    <t>TORRES PEREZ RAFAEL</t>
  </si>
  <si>
    <t>65139588886</t>
  </si>
  <si>
    <t>56920502706</t>
  </si>
  <si>
    <t>AMAYA BAUTISTA JUAN CARLOS</t>
  </si>
  <si>
    <t>31099401098</t>
  </si>
  <si>
    <t>56920502754</t>
  </si>
  <si>
    <t>DE LEON DEL RIO JUAN ANGEL</t>
  </si>
  <si>
    <t>43129526745</t>
  </si>
  <si>
    <t>56920502785</t>
  </si>
  <si>
    <t>HERNANDEZ MARTINEZ JAVIER</t>
  </si>
  <si>
    <t>45068755409</t>
  </si>
  <si>
    <t>56920502828</t>
  </si>
  <si>
    <t>MARTINEZ GARCIA LUIS ENRIQUE</t>
  </si>
  <si>
    <t>25180262146</t>
  </si>
  <si>
    <t>56920502859</t>
  </si>
  <si>
    <t>MAYA PEREZ JULIO CESAR</t>
  </si>
  <si>
    <t>60160209783</t>
  </si>
  <si>
    <t>56920502905</t>
  </si>
  <si>
    <t>RODRIGUEZ CORONADO JAIME JAVIER</t>
  </si>
  <si>
    <t>43129643672</t>
  </si>
  <si>
    <t>56920502967</t>
  </si>
  <si>
    <t>SALAS RAMIREZ LUIS ENRIQUE</t>
  </si>
  <si>
    <t>16119220651</t>
  </si>
  <si>
    <t>56920503013</t>
  </si>
  <si>
    <t>VILLEGAS CARRILLO ALEJANDRO</t>
  </si>
  <si>
    <t>47947748316</t>
  </si>
  <si>
    <t>56920503092</t>
  </si>
  <si>
    <t>SANTIAGO IGNACIO CARLOS</t>
  </si>
  <si>
    <t>09139416508</t>
  </si>
  <si>
    <t>56920870408</t>
  </si>
  <si>
    <t>RIVAS RAMIREZ VICTOR ALFONSO</t>
  </si>
  <si>
    <t>43028803559</t>
  </si>
  <si>
    <t>56920870425</t>
  </si>
  <si>
    <t>MARTINEZ VILLANUEVA LUIS ALFONSO</t>
  </si>
  <si>
    <t>25169471890</t>
  </si>
  <si>
    <t>56920870516</t>
  </si>
  <si>
    <t>VARGAS LUGO YOSHIO</t>
  </si>
  <si>
    <t>43997903158</t>
  </si>
  <si>
    <t>56921379690</t>
  </si>
  <si>
    <t>CERVANTES MARTINEZ JESUS ALBERTO</t>
  </si>
  <si>
    <t>31099208907</t>
  </si>
  <si>
    <t>HERNANDEZ RODRIGUEZ JAVIER</t>
  </si>
  <si>
    <t>03219331315</t>
  </si>
  <si>
    <t>56921379994</t>
  </si>
  <si>
    <t>MARTINEZ MORALES RAMON</t>
  </si>
  <si>
    <t>67058523241</t>
  </si>
  <si>
    <t>56921380011</t>
  </si>
  <si>
    <t>LARA GALVAN JOSE ANGEL</t>
  </si>
  <si>
    <t>03170023075</t>
  </si>
  <si>
    <t>56921380042</t>
  </si>
  <si>
    <t>BARRIOS MARTINEZ EDGAR ABRAHAM</t>
  </si>
  <si>
    <t>43109329532</t>
  </si>
  <si>
    <t>56921380073</t>
  </si>
  <si>
    <t>ELIZONDO VALDEZ JOSE LUIS</t>
  </si>
  <si>
    <t>47069050020</t>
  </si>
  <si>
    <t>ELECTRICO</t>
  </si>
  <si>
    <t>56921380102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</si>
  <si>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</si>
  <si>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</si>
  <si>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</si>
  <si>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</si>
  <si>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</si>
  <si>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</si>
  <si>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</si>
  <si>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</si>
  <si>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</si>
  <si>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</si>
  <si>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</si>
  <si>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</si>
  <si>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</si>
  <si>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</si>
  <si>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</si>
  <si>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</si>
  <si>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</si>
  <si>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</si>
  <si>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</si>
  <si>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</si>
  <si>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</si>
  <si>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</si>
  <si>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</si>
  <si>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</si>
  <si>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LUNA CORTES ERNESTO GUADALUPE</t>
  </si>
  <si>
    <t>DOMINGUEZ RODRIGUEZ PEDRO PABLO</t>
  </si>
  <si>
    <t>AGUIRRE PEREZ LUIS AURELIO</t>
  </si>
  <si>
    <t>17149829487</t>
  </si>
  <si>
    <t>AQUINO GUZMAN LUIS ABRAHAM</t>
  </si>
  <si>
    <t>25179926487</t>
  </si>
  <si>
    <t>CARRANZA ROSETTE JAZMIN</t>
  </si>
  <si>
    <t>05169171880</t>
  </si>
  <si>
    <t>CASTILLO HERNANDEZ JUAN ANTONIO</t>
  </si>
  <si>
    <t>09109231515</t>
  </si>
  <si>
    <t>CUELLAR TORRES JOSE DE LOS SANTOS</t>
  </si>
  <si>
    <t>43068937408</t>
  </si>
  <si>
    <t>HUERTA CHAVEZ ROBERTO</t>
  </si>
  <si>
    <t>14998132881</t>
  </si>
  <si>
    <t>MARTINEZ ALAMILLO OSCAR PASCUAL</t>
  </si>
  <si>
    <t>43027500339</t>
  </si>
  <si>
    <t>MARTINEZ GARCIA ALEJANDRO</t>
  </si>
  <si>
    <t>15947744304</t>
  </si>
  <si>
    <t>MARTINEZ VAZQUEZ AGUSTIN DE JESUS</t>
  </si>
  <si>
    <t>26149761590</t>
  </si>
  <si>
    <t>MORALES VALDEZ WILLMER CAMERINO</t>
  </si>
  <si>
    <t>58160044671</t>
  </si>
  <si>
    <t>REYES GONZALEZ KELLY JOHANA</t>
  </si>
  <si>
    <t>27159801649</t>
  </si>
  <si>
    <t>VALLADARES DE LEON JESUS ENRIQUE</t>
  </si>
  <si>
    <t>43089072169</t>
  </si>
  <si>
    <t>22/09/2017</t>
  </si>
  <si>
    <t>01/01/2023</t>
  </si>
  <si>
    <t>13/04/2018</t>
  </si>
  <si>
    <t>12/04/2019</t>
  </si>
  <si>
    <t>26/07/2018</t>
  </si>
  <si>
    <t>25/01/2019</t>
  </si>
  <si>
    <t>14/06/2024</t>
  </si>
  <si>
    <t>29/07/2019</t>
  </si>
  <si>
    <t>02/08/2019</t>
  </si>
  <si>
    <t>02/03/2020</t>
  </si>
  <si>
    <t>20/03/2020</t>
  </si>
  <si>
    <t>19/06/2020</t>
  </si>
  <si>
    <t>14/09/2020</t>
  </si>
  <si>
    <t>27/11/2020</t>
  </si>
  <si>
    <t>22/01/2021</t>
  </si>
  <si>
    <t>05/02/2021</t>
  </si>
  <si>
    <t>16/02/2021</t>
  </si>
  <si>
    <t>01/03/2021</t>
  </si>
  <si>
    <t>29/03/2021</t>
  </si>
  <si>
    <t>14/06/2022</t>
  </si>
  <si>
    <t>19/04/2021</t>
  </si>
  <si>
    <t>04/05/2021</t>
  </si>
  <si>
    <t>26/04/2025</t>
  </si>
  <si>
    <t>27/03/2024</t>
  </si>
  <si>
    <t>31/05/2021</t>
  </si>
  <si>
    <t>05/07/2021</t>
  </si>
  <si>
    <t>15/09/2022</t>
  </si>
  <si>
    <t>17/01/2025</t>
  </si>
  <si>
    <t>02/08/2021</t>
  </si>
  <si>
    <t>16/06/2022</t>
  </si>
  <si>
    <t>28/12/2024</t>
  </si>
  <si>
    <t>13/08/2021</t>
  </si>
  <si>
    <t>27/08/2021</t>
  </si>
  <si>
    <t>01/11/2023</t>
  </si>
  <si>
    <t>15/10/2021</t>
  </si>
  <si>
    <t>29/10/2021</t>
  </si>
  <si>
    <t>23/06/2023</t>
  </si>
  <si>
    <t>27/05/2024</t>
  </si>
  <si>
    <t>12/08/2022</t>
  </si>
  <si>
    <t>27/10/2023</t>
  </si>
  <si>
    <t>20/05/2022</t>
  </si>
  <si>
    <t>03/06/2022</t>
  </si>
  <si>
    <t>01/07/2022</t>
  </si>
  <si>
    <t>15/07/2022</t>
  </si>
  <si>
    <t>24/03/2023</t>
  </si>
  <si>
    <t>18/07/2022</t>
  </si>
  <si>
    <t>22/07/2022</t>
  </si>
  <si>
    <t>29/07/2022</t>
  </si>
  <si>
    <t>02/09/2022</t>
  </si>
  <si>
    <t>23/09/2022</t>
  </si>
  <si>
    <t>30/09/2022</t>
  </si>
  <si>
    <t>21/10/2022</t>
  </si>
  <si>
    <t>25/09/2024</t>
  </si>
  <si>
    <t>11/11/2022</t>
  </si>
  <si>
    <t>18/11/2022</t>
  </si>
  <si>
    <t>14/09/2024</t>
  </si>
  <si>
    <t>12/01/2024</t>
  </si>
  <si>
    <t>28/11/2022</t>
  </si>
  <si>
    <t>02/12/2022</t>
  </si>
  <si>
    <t>26/12/2022</t>
  </si>
  <si>
    <t>30/12/2022</t>
  </si>
  <si>
    <t>13/01/2023</t>
  </si>
  <si>
    <t>16/01/2023</t>
  </si>
  <si>
    <t>17/01/2023</t>
  </si>
  <si>
    <t>27/01/2023</t>
  </si>
  <si>
    <t>11/09/2023</t>
  </si>
  <si>
    <t>24/02/2023</t>
  </si>
  <si>
    <t>08/03/2023</t>
  </si>
  <si>
    <t>22/03/2023</t>
  </si>
  <si>
    <t>03/04/2023</t>
  </si>
  <si>
    <t>17/04/2023</t>
  </si>
  <si>
    <t>20/04/2023</t>
  </si>
  <si>
    <t>02/08/2024</t>
  </si>
  <si>
    <t>27/04/2023</t>
  </si>
  <si>
    <t>03/05/2023</t>
  </si>
  <si>
    <t>09/05/2023</t>
  </si>
  <si>
    <t>02/07/2024</t>
  </si>
  <si>
    <t>13/11/2023</t>
  </si>
  <si>
    <t>26/05/2023</t>
  </si>
  <si>
    <t>16/06/2023</t>
  </si>
  <si>
    <t>05/09/2023</t>
  </si>
  <si>
    <t>03/07/2023</t>
  </si>
  <si>
    <t>22/12/2023</t>
  </si>
  <si>
    <t>06/07/2023</t>
  </si>
  <si>
    <t>22/03/2025</t>
  </si>
  <si>
    <t>28/07/2023</t>
  </si>
  <si>
    <t>04/08/2023</t>
  </si>
  <si>
    <t>11/08/2023</t>
  </si>
  <si>
    <t>24/08/2023</t>
  </si>
  <si>
    <t>25/08/2023</t>
  </si>
  <si>
    <t>ESCOBAR QUEZADA ARTURO</t>
  </si>
  <si>
    <t>54169853279</t>
  </si>
  <si>
    <t>MECANICO A</t>
  </si>
  <si>
    <t>21/05/2025</t>
  </si>
  <si>
    <t>56921899226</t>
  </si>
  <si>
    <t>04/09/2023</t>
  </si>
  <si>
    <t>07/09/2023</t>
  </si>
  <si>
    <t>14/09/2023</t>
  </si>
  <si>
    <t>15/09/2023</t>
  </si>
  <si>
    <t>22/09/2023</t>
  </si>
  <si>
    <t>29/09/2023</t>
  </si>
  <si>
    <t>13/10/2023</t>
  </si>
  <si>
    <t>16/10/2023</t>
  </si>
  <si>
    <t>20/10/2023</t>
  </si>
  <si>
    <t>03/11/2023</t>
  </si>
  <si>
    <t>08/11/2023</t>
  </si>
  <si>
    <t>10/11/2023</t>
  </si>
  <si>
    <t>01/03/2025</t>
  </si>
  <si>
    <t>22/11/2023</t>
  </si>
  <si>
    <t>27/11/2023</t>
  </si>
  <si>
    <t>30/11/2023</t>
  </si>
  <si>
    <t>04/12/2023</t>
  </si>
  <si>
    <t>29/12/2023</t>
  </si>
  <si>
    <t>19/01/2024</t>
  </si>
  <si>
    <t>22/01/2024</t>
  </si>
  <si>
    <t>25/01/2024</t>
  </si>
  <si>
    <t>02/02/2024</t>
  </si>
  <si>
    <t>09/02/2024</t>
  </si>
  <si>
    <t>13/02/2024</t>
  </si>
  <si>
    <t>22/02/2024</t>
  </si>
  <si>
    <t>23/02/2024</t>
  </si>
  <si>
    <t>15/03/2025</t>
  </si>
  <si>
    <t>01/03/2024</t>
  </si>
  <si>
    <t>05/03/2024</t>
  </si>
  <si>
    <t>07/03/2024</t>
  </si>
  <si>
    <t>01/02/2025</t>
  </si>
  <si>
    <t>15/03/2024</t>
  </si>
  <si>
    <t>21/03/2024</t>
  </si>
  <si>
    <t>22/03/2024</t>
  </si>
  <si>
    <t>28/08/2023</t>
  </si>
  <si>
    <t>08/04/2024</t>
  </si>
  <si>
    <t>09/04/2024</t>
  </si>
  <si>
    <t>11/04/2024</t>
  </si>
  <si>
    <t>19/04/2024</t>
  </si>
  <si>
    <t>26/04/2024</t>
  </si>
  <si>
    <t>03/05/2024</t>
  </si>
  <si>
    <t>10/04/2025</t>
  </si>
  <si>
    <t>10/05/2024</t>
  </si>
  <si>
    <t>17/05/2024</t>
  </si>
  <si>
    <t>24/05/2024</t>
  </si>
  <si>
    <t>28/05/2024</t>
  </si>
  <si>
    <t>29/05/2024</t>
  </si>
  <si>
    <t>31/05/2024</t>
  </si>
  <si>
    <t>03/06/2024</t>
  </si>
  <si>
    <t>05/12/2024</t>
  </si>
  <si>
    <t>07/06/2024</t>
  </si>
  <si>
    <t>10/06/2024</t>
  </si>
  <si>
    <t>21/04/2025</t>
  </si>
  <si>
    <t>21/06/2024</t>
  </si>
  <si>
    <t>28/06/2024</t>
  </si>
  <si>
    <t>29/06/2024</t>
  </si>
  <si>
    <t>21/12/2023</t>
  </si>
  <si>
    <t>08/03/2024</t>
  </si>
  <si>
    <t>08/07/2024</t>
  </si>
  <si>
    <t>12/07/2024</t>
  </si>
  <si>
    <t>14/12/2024</t>
  </si>
  <si>
    <t>23/07/2024</t>
  </si>
  <si>
    <t>25/07/2024</t>
  </si>
  <si>
    <t>26/07/2024</t>
  </si>
  <si>
    <t>30/07/2024</t>
  </si>
  <si>
    <t>06/08/2024</t>
  </si>
  <si>
    <t>28/09/2023</t>
  </si>
  <si>
    <t>16/08/2024</t>
  </si>
  <si>
    <t>24/08/2024</t>
  </si>
  <si>
    <t>30/08/2024</t>
  </si>
  <si>
    <t>31/08/2024</t>
  </si>
  <si>
    <t>06/09/2024</t>
  </si>
  <si>
    <t>02/05/2025</t>
  </si>
  <si>
    <t>56903540620</t>
  </si>
  <si>
    <t>21/09/2024</t>
  </si>
  <si>
    <t>28/09/2024</t>
  </si>
  <si>
    <t>03/10/2024</t>
  </si>
  <si>
    <t>05/10/2024</t>
  </si>
  <si>
    <t>12/10/2024</t>
  </si>
  <si>
    <t>19/04/2025</t>
  </si>
  <si>
    <t>19/10/2024</t>
  </si>
  <si>
    <t>07/05/2025</t>
  </si>
  <si>
    <t>26/10/2024</t>
  </si>
  <si>
    <t>31/10/2024</t>
  </si>
  <si>
    <t>02/11/2024</t>
  </si>
  <si>
    <t>16/11/2024</t>
  </si>
  <si>
    <t>23/11/2024</t>
  </si>
  <si>
    <t>28/11/2024</t>
  </si>
  <si>
    <t>03/12/2024</t>
  </si>
  <si>
    <t>MORALES ZAMORA ANTONIO</t>
  </si>
  <si>
    <t>05178893789</t>
  </si>
  <si>
    <t>24/05/2025</t>
  </si>
  <si>
    <t>56922542648</t>
  </si>
  <si>
    <t>20/12/2024</t>
  </si>
  <si>
    <t>04/01/2025</t>
  </si>
  <si>
    <t>06/01/2025</t>
  </si>
  <si>
    <t>11/01/2025</t>
  </si>
  <si>
    <t>15/01/2025</t>
  </si>
  <si>
    <t>16/01/2025</t>
  </si>
  <si>
    <t>24/01/2025</t>
  </si>
  <si>
    <t>08/02/2025</t>
  </si>
  <si>
    <t>14/02/2025</t>
  </si>
  <si>
    <t>21/02/2025</t>
  </si>
  <si>
    <t>28/02/2025</t>
  </si>
  <si>
    <t>03/03/2025</t>
  </si>
  <si>
    <t>08/03/2025</t>
  </si>
  <si>
    <t>19/03/2025</t>
  </si>
  <si>
    <t>29/03/2025</t>
  </si>
  <si>
    <t>31/03/2025</t>
  </si>
  <si>
    <t>02/04/2025</t>
  </si>
  <si>
    <t>05/04/2025</t>
  </si>
  <si>
    <t>08/04/2025</t>
  </si>
  <si>
    <t>12/04/2025</t>
  </si>
  <si>
    <t>15/04/2025</t>
  </si>
  <si>
    <t>16/04/2025</t>
  </si>
  <si>
    <t>29/04/2025</t>
  </si>
  <si>
    <t>30/04/2025</t>
  </si>
  <si>
    <t>03/05/2025</t>
  </si>
  <si>
    <t>09/05/2025</t>
  </si>
  <si>
    <t>56921379977</t>
  </si>
  <si>
    <t>13/05/2025</t>
  </si>
  <si>
    <t>17/05/2025</t>
  </si>
  <si>
    <t>56921899334</t>
  </si>
  <si>
    <t>56921899379</t>
  </si>
  <si>
    <t>56921899408</t>
  </si>
  <si>
    <t>56921899442</t>
  </si>
  <si>
    <t>56921899516</t>
  </si>
  <si>
    <t>56921899564</t>
  </si>
  <si>
    <t>56921899607</t>
  </si>
  <si>
    <t>56921899638</t>
  </si>
  <si>
    <t>56921899669</t>
  </si>
  <si>
    <t>56921898510</t>
  </si>
  <si>
    <t>56921898541</t>
  </si>
  <si>
    <t>56921898632</t>
  </si>
  <si>
    <t>ANDRADE ORTIZ LEONICIO</t>
  </si>
  <si>
    <t>53008221433</t>
  </si>
  <si>
    <t>56922542739</t>
  </si>
  <si>
    <t>DUARTE GUTIERREZ JOSE ANGEL</t>
  </si>
  <si>
    <t>43126901750</t>
  </si>
  <si>
    <t>56922542847</t>
  </si>
  <si>
    <t>JUNCO SANCHEZ JOSE MARIA</t>
  </si>
  <si>
    <t>83028004154</t>
  </si>
  <si>
    <t>56922542907</t>
  </si>
  <si>
    <t>MARTINEZ ANTONIO JOSE LUIS</t>
  </si>
  <si>
    <t>67907173776</t>
  </si>
  <si>
    <t>56922542006</t>
  </si>
  <si>
    <t>PEREZ GREGORIO BENJAMIN</t>
  </si>
  <si>
    <t>71160075132</t>
  </si>
  <si>
    <t>56922542054</t>
  </si>
  <si>
    <t>PARRA PALAFOX JOSE ELISERIO</t>
  </si>
  <si>
    <t>23109505117</t>
  </si>
  <si>
    <t>56922542099</t>
  </si>
  <si>
    <t>RODRIGUEZ ALVAREZ JESUS ARTURO</t>
  </si>
  <si>
    <t>47089236591</t>
  </si>
  <si>
    <t>56922542162</t>
  </si>
  <si>
    <t>ALONSO ALONSO CARLOS DAVID</t>
  </si>
  <si>
    <t>21169682552</t>
  </si>
  <si>
    <t>31/05/2025</t>
  </si>
  <si>
    <t>56922981451</t>
  </si>
  <si>
    <t>ALVAREZ ROMERO JOSE REYES</t>
  </si>
  <si>
    <t>83038507600</t>
  </si>
  <si>
    <t>56922981511</t>
  </si>
  <si>
    <t>AMADOR BISUETO ABRAHAM</t>
  </si>
  <si>
    <t>08159781288</t>
  </si>
  <si>
    <t>56922981602</t>
  </si>
  <si>
    <t>CASTRO JUAREZ EDUARDO</t>
  </si>
  <si>
    <t>48028254182</t>
  </si>
  <si>
    <t>56922981664</t>
  </si>
  <si>
    <t>CORONADO ORTIZ DANIEL ALEJANDRO</t>
  </si>
  <si>
    <t>43048920631</t>
  </si>
  <si>
    <t>56922981707</t>
  </si>
  <si>
    <t>CRUZ SANCHEZ JOSE EDUARDO</t>
  </si>
  <si>
    <t>96088620628</t>
  </si>
  <si>
    <t>56922981755</t>
  </si>
  <si>
    <t>DAVILA MIRELES RAFAEL ABEL</t>
  </si>
  <si>
    <t>43896826104</t>
  </si>
  <si>
    <t>56922981801</t>
  </si>
  <si>
    <t>FUNES CRUZ JOSE LUIS</t>
  </si>
  <si>
    <t>48937142833</t>
  </si>
  <si>
    <t>56922981880</t>
  </si>
  <si>
    <t>LUNA ALMANZA ANTONIO ANASTACIO</t>
  </si>
  <si>
    <t>19149464430</t>
  </si>
  <si>
    <t>56922981923</t>
  </si>
  <si>
    <t>RODRIGUEZ VELAZCO ADRIANA</t>
  </si>
  <si>
    <t>42169873678</t>
  </si>
  <si>
    <t>56922981954</t>
  </si>
  <si>
    <t>VILLARREAL VAZQUEZ VICTOR MANUEL</t>
  </si>
  <si>
    <t>43109436329</t>
  </si>
  <si>
    <t>56922981999</t>
  </si>
  <si>
    <t>LUNA MARTINEZ OSCAR ABIUD</t>
  </si>
  <si>
    <t>30028600374</t>
  </si>
  <si>
    <t>07/06/2025</t>
  </si>
  <si>
    <t>56923561717</t>
  </si>
  <si>
    <t>CERDA ALVAREZ JOSE GUADALUPE</t>
  </si>
  <si>
    <t>47109332222</t>
  </si>
  <si>
    <t>56923561779</t>
  </si>
  <si>
    <t>ALVARADO ENRIQUEZ NOEL ANGEL</t>
  </si>
  <si>
    <t>02188291070</t>
  </si>
  <si>
    <t>56923561933</t>
  </si>
  <si>
    <t>BENANCIO RODRIGUEZ ATANACIO</t>
  </si>
  <si>
    <t>72097001951</t>
  </si>
  <si>
    <t>56923561981</t>
  </si>
  <si>
    <t>FLORES MENDOZA OMAR</t>
  </si>
  <si>
    <t>13018103492</t>
  </si>
  <si>
    <t>56923562055</t>
  </si>
  <si>
    <t>FREGOSO MORALES MANUEL EDUARDO</t>
  </si>
  <si>
    <t>84169999509</t>
  </si>
  <si>
    <t>56923562129</t>
  </si>
  <si>
    <t>GARCIA LOPEZ GUILLERMO ALEJANDRO</t>
  </si>
  <si>
    <t>54008223775</t>
  </si>
  <si>
    <t>56923562194</t>
  </si>
  <si>
    <t>GONZALEZ SEGURA JORGE LUIS</t>
  </si>
  <si>
    <t>44159786712</t>
  </si>
  <si>
    <t>56923562254</t>
  </si>
  <si>
    <t>HERNANDEZ MARTINEZ CARLOS TADEO</t>
  </si>
  <si>
    <t>16028419584</t>
  </si>
  <si>
    <t>56923562314</t>
  </si>
  <si>
    <t>JIMENEZ GONZALEZ FRANCISCO ANTONIO</t>
  </si>
  <si>
    <t>58149648493</t>
  </si>
  <si>
    <t>56923561032</t>
  </si>
  <si>
    <t>JUAREZ CASTILLO JORGE</t>
  </si>
  <si>
    <t>41988111419</t>
  </si>
  <si>
    <t>56923561094</t>
  </si>
  <si>
    <t>MENDEZ RAMIREZ JUAN CARLOS</t>
  </si>
  <si>
    <t>49149688050</t>
  </si>
  <si>
    <t>56923561154</t>
  </si>
  <si>
    <t>MENDEZ SANCHEZ NICHEL</t>
  </si>
  <si>
    <t>05149229907</t>
  </si>
  <si>
    <t>56923561228</t>
  </si>
  <si>
    <t>MONTES VILLANUEVA JUVENCIO</t>
  </si>
  <si>
    <t>20917436634</t>
  </si>
  <si>
    <t>56923561262</t>
  </si>
  <si>
    <t>PALOMO HERNANDEZ ROLANDO</t>
  </si>
  <si>
    <t>47988005899</t>
  </si>
  <si>
    <t>56923561353</t>
  </si>
  <si>
    <t>RAMIREZ AMAYA VICTOR MANUEL</t>
  </si>
  <si>
    <t>03967869060</t>
  </si>
  <si>
    <t>56923561384</t>
  </si>
  <si>
    <t>RETA PARDO FRANCISCO JAVIER</t>
  </si>
  <si>
    <t>09068834069</t>
  </si>
  <si>
    <t>56923561458</t>
  </si>
  <si>
    <t>SALAZAR ALVARADO ANTONIO BLAS</t>
  </si>
  <si>
    <t>43988037792</t>
  </si>
  <si>
    <t>56923561535</t>
  </si>
  <si>
    <t>VASQUEZ LOPEZ RAFAEL ANTONIO</t>
  </si>
  <si>
    <t>02197091420</t>
  </si>
  <si>
    <t>56923561566</t>
  </si>
  <si>
    <t>VIVANCO ALVAREZ RODOLFO</t>
  </si>
  <si>
    <t>65937622507</t>
  </si>
  <si>
    <t>56923561674</t>
  </si>
  <si>
    <t>GARANTIA</t>
  </si>
  <si>
    <t>BAUTISTA MARTINEZ FRANCISCO JAVIER</t>
  </si>
  <si>
    <t>82129109243</t>
  </si>
  <si>
    <t>14/06/2025</t>
  </si>
  <si>
    <t>BURGOS LOPEZ SALVADOR</t>
  </si>
  <si>
    <t>76977401975</t>
  </si>
  <si>
    <t>EGUREN ZAVALA ALEX EDUARDO</t>
  </si>
  <si>
    <t>43099066797</t>
  </si>
  <si>
    <t>GARCIA REYNA JOSE HUMBERTO</t>
  </si>
  <si>
    <t>09088707980</t>
  </si>
  <si>
    <t>GOMEZ TOLENTINO SAMUEL</t>
  </si>
  <si>
    <t>38149400889</t>
  </si>
  <si>
    <t>LEAL HERNANDEZ LUIS ENRIQUE</t>
  </si>
  <si>
    <t>09129507860</t>
  </si>
  <si>
    <t>LOERA REYES JUAN ANTONIO</t>
  </si>
  <si>
    <t>47028630219</t>
  </si>
  <si>
    <t>MARTINEZ HERNANDEZ CARLOS FABIAN</t>
  </si>
  <si>
    <t>71109210808</t>
  </si>
  <si>
    <t>MARTINEZ SANCHEZ CLEMENTE</t>
  </si>
  <si>
    <t>32099103031</t>
  </si>
  <si>
    <t>PADRON CHAMA JOHNATAN ELIAZAR</t>
  </si>
  <si>
    <t>65088908028</t>
  </si>
  <si>
    <t>REYES MAGALLANES JUVENTINO</t>
  </si>
  <si>
    <t>43099312738</t>
  </si>
  <si>
    <t>RODRIGUEZ SEPULVEDA MAURICIO ENRIQUE</t>
  </si>
  <si>
    <t>43008320137</t>
  </si>
  <si>
    <t>SEMANA 25</t>
  </si>
  <si>
    <t>DEL 16 AL 22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</si>
</sst>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Fill="0"/>
  </cellStyleXfs>
  <cellXfs count="84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44" fontId="3" fillId="0" borderId="2" xfId="1" applyFont="1" applyBorder="1" applyProtection="1">
      <protection hidden="1"/>
    </xf>
    <xf numFmtId="44" fontId="3" fillId="0" borderId="4" xfId="1" applyFont="1" applyBorder="1" applyProtection="1">
      <protection hidden="1"/>
    </xf>
    <xf numFmtId="44" fontId="5" fillId="0" borderId="2" xfId="1" applyFont="1" applyBorder="1" applyProtection="1">
      <protection hidden="1"/>
    </xf>
    <xf numFmtId="44" fontId="5" fillId="0" borderId="4" xfId="1" applyFont="1" applyBorder="1" applyProtection="1">
      <protection hidden="1"/>
    </xf>
    <xf numFmtId="4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4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44" fontId="10" fillId="5" borderId="9" xfId="1" applyFont="1" applyFill="1" applyBorder="1" applyAlignment="1" applyProtection="1">
      <alignment horizontal="center" vertical="center" wrapText="1"/>
      <protection hidden="1"/>
    </xf>
    <xf numFmtId="44" fontId="10" fillId="7" borderId="9" xfId="1" applyFont="1" applyFill="1" applyBorder="1" applyAlignment="1" applyProtection="1">
      <alignment horizontal="center" vertical="center" wrapText="1"/>
      <protection hidden="1"/>
    </xf>
    <xf numFmtId="44" fontId="11" fillId="8" borderId="9" xfId="1" applyFont="1" applyFill="1" applyBorder="1" applyAlignment="1">
      <alignment horizontal="center" vertical="center" wrapText="1"/>
    </xf>
    <xf numFmtId="44" fontId="12" fillId="9" borderId="9" xfId="1" applyFont="1" applyFill="1" applyBorder="1" applyAlignment="1">
      <alignment vertical="center" wrapText="1"/>
    </xf>
    <xf numFmtId="44" fontId="11" fillId="10" borderId="9" xfId="1" applyFont="1" applyFill="1" applyBorder="1" applyAlignment="1">
      <alignment vertical="center" wrapText="1"/>
    </xf>
    <xf numFmtId="44" fontId="11" fillId="11" borderId="9" xfId="1" applyFont="1" applyFill="1" applyBorder="1" applyAlignment="1">
      <alignment vertical="center" wrapText="1"/>
    </xf>
    <xf numFmtId="44" fontId="11" fillId="12" borderId="9" xfId="1" applyFont="1" applyFill="1" applyBorder="1" applyAlignment="1">
      <alignment vertical="center"/>
    </xf>
    <xf numFmtId="44" fontId="11" fillId="7" borderId="9" xfId="1" applyFont="1" applyFill="1" applyBorder="1" applyAlignment="1">
      <alignment vertical="center" wrapText="1"/>
    </xf>
    <xf numFmtId="44" fontId="11" fillId="6" borderId="9" xfId="1" applyFont="1" applyFill="1" applyBorder="1" applyAlignment="1">
      <alignment wrapText="1"/>
    </xf>
    <xf numFmtId="44" fontId="16" fillId="13" borderId="9" xfId="1" applyFont="1" applyFill="1" applyBorder="1" applyAlignment="1" applyProtection="1">
      <alignment horizontal="center" vertical="center" wrapText="1"/>
      <protection hidden="1"/>
    </xf>
    <xf numFmtId="4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4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4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44" fontId="18" fillId="3" borderId="16" xfId="1" applyFont="1" applyFill="1" applyBorder="1"/>
    <xf numFmtId="44" fontId="0" fillId="0" borderId="9" xfId="0" applyNumberFormat="1" applyBorder="1"/>
    <xf numFmtId="44" fontId="0" fillId="0" borderId="9" xfId="1" applyFont="1" applyBorder="1"/>
    <xf numFmtId="44" fontId="17" fillId="0" borderId="9" xfId="1" applyFont="1" applyBorder="1"/>
    <xf numFmtId="44" fontId="0" fillId="5" borderId="9" xfId="0" applyNumberFormat="1" applyFill="1" applyBorder="1"/>
    <xf numFmtId="4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 applyAlignment="1">
      <alignment horizontal="center" vertical="center" wrapText="1"/>
    </xf>
    <xf numFmtId="0" fontId="21" fillId="0" borderId="9" xfId="0" applyFont="1" applyBorder="1"/>
    <xf numFmtId="0" fontId="6" fillId="3" borderId="0" xfId="0" applyFont="1" applyFill="1"/>
    <xf numFmtId="0" fontId="24" fillId="19" borderId="17" xfId="0" applyFont="1" applyFill="1" applyBorder="1"/>
    <xf numFmtId="14" fontId="6" fillId="0" borderId="0" xfId="0" applyNumberFormat="1" applyFont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6" fillId="0" borderId="0" xfId="0" applyNumberFormat="1" applyFont="1"/>
    <xf numFmtId="0" fontId="25" fillId="0" borderId="9" xfId="1" applyNumberFormat="1" applyFont="1" applyBorder="1" applyAlignment="1">
      <alignment horizontal="center" vertical="center"/>
    </xf>
    <xf numFmtId="0" fontId="20" fillId="0" borderId="9" xfId="1" applyNumberFormat="1" applyFont="1" applyBorder="1"/>
    <xf numFmtId="0" fontId="21" fillId="0" borderId="9" xfId="1" applyNumberFormat="1" applyFont="1" applyBorder="1" applyAlignment="1">
      <alignment horizontal="center" vertical="center"/>
    </xf>
    <xf numFmtId="0" fontId="22" fillId="0" borderId="9" xfId="1" applyNumberFormat="1" applyFont="1" applyBorder="1" applyAlignment="1">
      <alignment horizontal="center" vertical="center"/>
    </xf>
    <xf numFmtId="0" fontId="22" fillId="20" borderId="9" xfId="1" applyNumberFormat="1" applyFont="1" applyFill="1" applyBorder="1" applyAlignment="1">
      <alignment horizontal="center" vertical="center"/>
    </xf>
    <xf numFmtId="0" fontId="22" fillId="3" borderId="9" xfId="1" applyNumberFormat="1" applyFont="1" applyFill="1" applyBorder="1" applyAlignment="1">
      <alignment horizontal="center" vertical="center"/>
    </xf>
    <xf numFmtId="0" fontId="21" fillId="20" borderId="9" xfId="1" applyNumberFormat="1" applyFont="1" applyFill="1" applyBorder="1" applyAlignment="1">
      <alignment horizontal="center" vertical="center"/>
    </xf>
    <xf numFmtId="0" fontId="21" fillId="3" borderId="9" xfId="1" applyNumberFormat="1" applyFont="1" applyFill="1" applyBorder="1" applyAlignment="1">
      <alignment horizontal="center" vertical="center"/>
    </xf>
    <xf numFmtId="0" fontId="21" fillId="21" borderId="9" xfId="1" applyNumberFormat="1" applyFont="1" applyFill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21" fillId="0" borderId="9" xfId="1" applyNumberFormat="1" applyFont="1" applyBorder="1" applyAlignment="1">
      <alignment horizontal="center"/>
    </xf>
    <xf numFmtId="0" fontId="22" fillId="0" borderId="9" xfId="1" applyNumberFormat="1" applyFont="1" applyBorder="1" applyAlignment="1">
      <alignment horizontal="center"/>
    </xf>
    <xf numFmtId="0" fontId="21" fillId="20" borderId="9" xfId="1" applyNumberFormat="1" applyFont="1" applyFill="1" applyBorder="1" applyAlignment="1">
      <alignment horizontal="center"/>
    </xf>
    <xf numFmtId="0" fontId="22" fillId="21" borderId="9" xfId="1" applyNumberFormat="1" applyFont="1" applyFill="1" applyBorder="1" applyAlignment="1">
      <alignment horizontal="center" vertical="center"/>
    </xf>
    <xf numFmtId="0" fontId="21" fillId="21" borderId="9" xfId="1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F45F183-7AFB-4B65-A805-48A4ABEC1330}"/>
  </cellStyles>
  <dxfs count="4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A4" sqref="A4:B4"/>
    </sheetView>
  </sheetViews>
  <sheetFormatPr baseColWidth="10" defaultColWidth="11.42578125" defaultRowHeight="15" x14ac:dyDescent="0.2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.75" thickBot="1" x14ac:dyDescent="0.3"/>
    <row r="2" spans="1:6" ht="28.5" x14ac:dyDescent="0.45">
      <c r="A2" s="35" t="s">
        <v>0</v>
      </c>
      <c r="B2" s="36">
        <v>19117413</v>
      </c>
    </row>
    <row r="3" spans="1:6" x14ac:dyDescent="0.25">
      <c r="A3" s="37" t="s">
        <v>1</v>
      </c>
      <c r="B3" s="38" t="str">
        <f>VLOOKUP(B2,BD!$A$2:$B$1048576,2,0)</f>
        <v>JARAMILLO CERVANTES JUAN</v>
      </c>
    </row>
    <row r="4" spans="1:6" x14ac:dyDescent="0.25">
      <c r="A4" s="37" t="s">
        <v>1842</v>
      </c>
      <c r="B4" s="39" t="s">
        <v>1843</v>
      </c>
    </row>
    <row r="5" spans="1:6" x14ac:dyDescent="0.25">
      <c r="A5" s="37" t="s">
        <v>2</v>
      </c>
      <c r="B5" s="39" t="str">
        <f>VLOOKUP(B2,BD!$A$2:$I$1048576,9,0)</f>
        <v>OPERADOR B</v>
      </c>
    </row>
    <row r="6" spans="1:6" ht="24" thickBot="1" x14ac:dyDescent="0.4">
      <c r="A6" s="61" t="s">
        <v>3</v>
      </c>
      <c r="B6" s="62"/>
      <c r="E6" s="65" t="s">
        <v>4</v>
      </c>
      <c r="F6" s="65"/>
    </row>
    <row r="7" spans="1:6" x14ac:dyDescent="0.25">
      <c r="A7" s="3" t="s">
        <v>5</v>
      </c>
      <c r="B7" s="6">
        <f>VLOOKUP(B2,BD!$A$2:$Q$1048576,17,0)</f>
        <v>2804.69</v>
      </c>
      <c r="E7" s="12" t="s">
        <v>6</v>
      </c>
      <c r="F7" s="13">
        <f>VLOOKUP($B$2,BD!$A$2:$BG$1048576,49,0)</f>
        <v>0</v>
      </c>
    </row>
    <row r="8" spans="1:6" x14ac:dyDescent="0.25">
      <c r="A8" s="1" t="s">
        <v>7</v>
      </c>
      <c r="B8" s="7">
        <f>VLOOKUP(B2,BD!$A$2:$T$1048576,20,0)</f>
        <v>0</v>
      </c>
      <c r="E8" s="14" t="s">
        <v>8</v>
      </c>
      <c r="F8" s="15">
        <f>VLOOKUP($B$2,BD!$A$2:$BG$1048576,50,0)</f>
        <v>0</v>
      </c>
    </row>
    <row r="9" spans="1:6" x14ac:dyDescent="0.25">
      <c r="A9" s="1" t="s">
        <v>9</v>
      </c>
      <c r="B9" s="7">
        <f>VLOOKUP(B2,BD!$A$2:$X$1048576,24,0)</f>
        <v>0</v>
      </c>
      <c r="E9" s="14" t="s">
        <v>10</v>
      </c>
      <c r="F9" s="15">
        <f>VLOOKUP($B$2,BD!$A$2:$BG$1048576,51,0)</f>
        <v>0</v>
      </c>
    </row>
    <row r="10" spans="1:6" x14ac:dyDescent="0.25">
      <c r="A10" s="1" t="s">
        <v>11</v>
      </c>
      <c r="B10" s="7">
        <f>VLOOKUP(B2,BD!$A$2:$Z$1048576,26,0)</f>
        <v>0</v>
      </c>
      <c r="E10" s="12" t="s">
        <v>12</v>
      </c>
      <c r="F10" s="13">
        <f>VLOOKUP($B$2,BD!$A$2:$BG$1048576,52,0)</f>
        <v>0</v>
      </c>
    </row>
    <row r="11" spans="1:6" x14ac:dyDescent="0.25">
      <c r="A11" s="1" t="s">
        <v>13</v>
      </c>
      <c r="B11" s="7">
        <f>VLOOKUP(B2,BD!$A$2:$V$1048576,22,0)</f>
        <v>0</v>
      </c>
      <c r="E11" s="16" t="s">
        <v>14</v>
      </c>
      <c r="F11" s="17">
        <f>VLOOKUP($B$2,BD!$A$2:$BG$1048576,53,0)</f>
        <v>0</v>
      </c>
    </row>
    <row r="12" spans="1:6" x14ac:dyDescent="0.25">
      <c r="A12" s="1" t="s">
        <v>15</v>
      </c>
      <c r="B12" s="7">
        <f>VLOOKUP(B2,BD!$A$2:AB1048576,28,0)</f>
        <v>0</v>
      </c>
      <c r="E12" s="14" t="s">
        <v>16</v>
      </c>
      <c r="F12" s="15">
        <f>VLOOKUP($B$2,BD!$A$2:$BG$1048576,54,0)</f>
        <v>0</v>
      </c>
    </row>
    <row r="13" spans="1:6" x14ac:dyDescent="0.25">
      <c r="A13" s="1" t="s">
        <v>17</v>
      </c>
      <c r="B13" s="7">
        <f>VLOOKUP(B2,BD!$A$2:$AH$1048576,34,0)</f>
        <v>0</v>
      </c>
      <c r="E13" s="16" t="s">
        <v>18</v>
      </c>
      <c r="F13" s="17">
        <f>VLOOKUP($B$2,BD!$A$2:$BG$1048576,55,0)</f>
        <v>0</v>
      </c>
    </row>
    <row r="14" spans="1:6" x14ac:dyDescent="0.25">
      <c r="A14" s="1" t="s">
        <v>19</v>
      </c>
      <c r="B14" s="7">
        <f>VLOOKUP(B2,BD!$A$2:$AD$1048576,30,0)</f>
        <v>0</v>
      </c>
      <c r="E14" s="16" t="s">
        <v>20</v>
      </c>
      <c r="F14" s="17">
        <f>VLOOKUP($B$2,BD!$A$2:$BG$1048576,56,0)</f>
        <v>0</v>
      </c>
    </row>
    <row r="15" spans="1:6" x14ac:dyDescent="0.25">
      <c r="A15" s="1" t="s">
        <v>21</v>
      </c>
      <c r="B15" s="7">
        <f>VLOOKUP(B2,BD!$A$2:$AL$1048576,38,0)</f>
        <v>0</v>
      </c>
      <c r="E15" s="16" t="s">
        <v>22</v>
      </c>
      <c r="F15" s="17">
        <f>VLOOKUP($B$2,BD!$A$2:$BG$1048576,57,0)</f>
        <v>0</v>
      </c>
    </row>
    <row r="16" spans="1:6" x14ac:dyDescent="0.25">
      <c r="A16" s="1" t="s">
        <v>23</v>
      </c>
      <c r="B16" s="7">
        <f>VLOOKUP(B2,BD!$A$2:$AM$1048576,39,0)</f>
        <v>0</v>
      </c>
      <c r="E16" s="16" t="s">
        <v>24</v>
      </c>
      <c r="F16" s="17">
        <f>VLOOKUP($B$2,BD!$A$2:$BG$1048576,58,0)</f>
        <v>0</v>
      </c>
    </row>
    <row r="17" spans="1:6" x14ac:dyDescent="0.25">
      <c r="A17" s="1" t="s">
        <v>25</v>
      </c>
      <c r="B17" s="7">
        <f>VLOOKUP(B2,BD!$A$2:$AN$1048576,40,0)</f>
        <v>0</v>
      </c>
      <c r="E17" s="16" t="s">
        <v>26</v>
      </c>
      <c r="F17" s="17">
        <f>VLOOKUP($B$2,BD!$A$2:$BG$1048576,59,0)</f>
        <v>0</v>
      </c>
    </row>
    <row r="18" spans="1:6" x14ac:dyDescent="0.25">
      <c r="A18" s="1" t="s">
        <v>27</v>
      </c>
      <c r="B18" s="7">
        <f>VLOOKUP(B2,BD!$A$2:$AR$1048576,44,0)</f>
        <v>0</v>
      </c>
    </row>
    <row r="19" spans="1:6" x14ac:dyDescent="0.25">
      <c r="A19" s="1" t="s">
        <v>28</v>
      </c>
      <c r="B19" s="7">
        <f>VLOOKUP(B2,BD!$A$2:$AS$1048576,45,0)</f>
        <v>0</v>
      </c>
    </row>
    <row r="20" spans="1:6" x14ac:dyDescent="0.25">
      <c r="A20" s="1" t="s">
        <v>29</v>
      </c>
      <c r="B20" s="7">
        <f>VLOOKUP(B2,BD!$A$2:$AV$1048576,48,0)</f>
        <v>0</v>
      </c>
    </row>
    <row r="21" spans="1:6" x14ac:dyDescent="0.25">
      <c r="A21" s="1" t="s">
        <v>30</v>
      </c>
      <c r="B21" s="7">
        <f>VLOOKUP(B2,BD!$A$2:$BO$1048576,67,0)</f>
        <v>0</v>
      </c>
    </row>
    <row r="22" spans="1:6" x14ac:dyDescent="0.25">
      <c r="A22" s="1" t="s">
        <v>31</v>
      </c>
      <c r="B22" s="7">
        <f>VLOOKUP(B2,BD!$A$2:$BN$1048576,66,0)</f>
        <v>0</v>
      </c>
    </row>
    <row r="23" spans="1:6" ht="15.75" thickBot="1" x14ac:dyDescent="0.3">
      <c r="A23" s="19" t="s">
        <v>32</v>
      </c>
      <c r="B23" s="20">
        <f>VLOOKUP(B2,BD!$A$2:$CC$1048576,81,0)</f>
        <v>2804.69</v>
      </c>
    </row>
    <row r="24" spans="1:6" ht="24" thickBot="1" x14ac:dyDescent="0.4">
      <c r="A24" s="63" t="s">
        <v>33</v>
      </c>
      <c r="B24" s="64"/>
    </row>
    <row r="25" spans="1:6" x14ac:dyDescent="0.25">
      <c r="A25" s="3" t="s">
        <v>34</v>
      </c>
      <c r="B25" s="18">
        <f>VLOOKUP(B2,BD!$A$2:$CG$1048576,85,0)</f>
        <v>0</v>
      </c>
    </row>
    <row r="26" spans="1:6" x14ac:dyDescent="0.25">
      <c r="A26" s="1" t="s">
        <v>35</v>
      </c>
      <c r="B26" s="9">
        <f>VLOOKUP(B2,BD!$A$2:$CO$1048576,93,0)</f>
        <v>244.57</v>
      </c>
    </row>
    <row r="27" spans="1:6" x14ac:dyDescent="0.25">
      <c r="A27" s="1" t="s">
        <v>36</v>
      </c>
      <c r="B27" s="9">
        <f>VLOOKUP(B2,BD!$A$2:$CR$1048576,96,0)</f>
        <v>96.3</v>
      </c>
    </row>
    <row r="28" spans="1:6" ht="14.25" customHeight="1" x14ac:dyDescent="0.25">
      <c r="A28" s="1" t="s">
        <v>37</v>
      </c>
      <c r="B28" s="9">
        <f>VLOOKUP(B2,BD!$A$2:$CS$1048576,97,0)</f>
        <v>70</v>
      </c>
    </row>
    <row r="29" spans="1:6" x14ac:dyDescent="0.25">
      <c r="A29" s="1" t="s">
        <v>38</v>
      </c>
      <c r="B29" s="9">
        <f>VLOOKUP(B2,BD!$A$2:$CT$1048576,98,0)</f>
        <v>835.21</v>
      </c>
    </row>
    <row r="30" spans="1:6" x14ac:dyDescent="0.25">
      <c r="A30" s="1" t="s">
        <v>39</v>
      </c>
      <c r="B30" s="9">
        <f>VLOOKUP(B2,BD!$A$2:$CU$1048576,99,0)</f>
        <v>1.88</v>
      </c>
    </row>
    <row r="31" spans="1:6" x14ac:dyDescent="0.25">
      <c r="A31" s="1" t="s">
        <v>40</v>
      </c>
      <c r="B31" s="9">
        <f>VLOOKUP(B2,BD!$A$2:$CV$1048576,100,0)</f>
        <v>0</v>
      </c>
    </row>
    <row r="32" spans="1:6" x14ac:dyDescent="0.25">
      <c r="A32" s="1" t="s">
        <v>41</v>
      </c>
      <c r="B32" s="9">
        <f>VLOOKUP(B2,BD!$A$2:$CX$1048576,102,0)</f>
        <v>0</v>
      </c>
    </row>
    <row r="33" spans="1:2" x14ac:dyDescent="0.25">
      <c r="A33" s="1" t="s">
        <v>42</v>
      </c>
      <c r="B33" s="9">
        <f>VLOOKUP(B2,BD!$A$2:$CZ$1048576,104,0)</f>
        <v>0</v>
      </c>
    </row>
    <row r="34" spans="1:2" x14ac:dyDescent="0.25">
      <c r="A34" s="1" t="s">
        <v>43</v>
      </c>
      <c r="B34" s="9">
        <f>VLOOKUP(B2,BD!$A$2:$DB$1048576,106,0)</f>
        <v>0</v>
      </c>
    </row>
    <row r="35" spans="1:2" x14ac:dyDescent="0.25">
      <c r="A35" s="1" t="s">
        <v>44</v>
      </c>
      <c r="B35" s="9">
        <f>VLOOKUP(B2,BD!$A$2:$DC$1048576,107,0)</f>
        <v>0</v>
      </c>
    </row>
    <row r="36" spans="1:2" x14ac:dyDescent="0.25">
      <c r="A36" s="1" t="s">
        <v>45</v>
      </c>
      <c r="B36" s="9">
        <f>VLOOKUP(B2,BD!$A$2:$DD$1048576,108,0)</f>
        <v>0</v>
      </c>
    </row>
    <row r="37" spans="1:2" x14ac:dyDescent="0.25">
      <c r="A37" s="1" t="s">
        <v>46</v>
      </c>
      <c r="B37" s="9">
        <f>VLOOKUP(B2,BD!$A$2:$DE$1048576,109,0)</f>
        <v>0</v>
      </c>
    </row>
    <row r="38" spans="1:2" x14ac:dyDescent="0.25">
      <c r="A38" s="1" t="s">
        <v>47</v>
      </c>
      <c r="B38" s="9">
        <f>VLOOKUP(B2,BD!$A$2:$DG$1048576,111,0)</f>
        <v>0</v>
      </c>
    </row>
    <row r="39" spans="1:2" x14ac:dyDescent="0.25">
      <c r="A39" s="1" t="s">
        <v>48</v>
      </c>
      <c r="B39" s="9">
        <f>VLOOKUP(B2,BD!$A$2:$DI$1048576,113,0)</f>
        <v>271.60000000000002</v>
      </c>
    </row>
    <row r="40" spans="1:2" x14ac:dyDescent="0.25">
      <c r="A40" s="1" t="s">
        <v>49</v>
      </c>
      <c r="B40" s="9">
        <f>VLOOKUP(B2,BD!$A$2:$DL$1048576,116,0)</f>
        <v>0</v>
      </c>
    </row>
    <row r="41" spans="1:2" ht="15.75" thickBot="1" x14ac:dyDescent="0.3">
      <c r="A41" s="2" t="s">
        <v>50</v>
      </c>
      <c r="B41" s="10">
        <f>VLOOKUP(B2,BD!A2:DN1048576,118,0)</f>
        <v>0</v>
      </c>
    </row>
    <row r="42" spans="1:2" ht="15.75" thickBot="1" x14ac:dyDescent="0.3">
      <c r="A42" s="40"/>
      <c r="B42" s="41"/>
    </row>
    <row r="43" spans="1:2" x14ac:dyDescent="0.25">
      <c r="A43" s="11" t="s">
        <v>51</v>
      </c>
      <c r="B43" s="8">
        <f>VLOOKUP(B2,BD!$A$2:$EC$1048576,133,0)</f>
        <v>1519.56</v>
      </c>
    </row>
    <row r="44" spans="1:2" ht="29.25" thickBot="1" x14ac:dyDescent="0.5">
      <c r="A44" s="42" t="s">
        <v>52</v>
      </c>
      <c r="B44" s="43">
        <f>VLOOKUP(B2,BD!$A$2:$ED$1048576,134,0)</f>
        <v>1285.1300000000001</v>
      </c>
    </row>
  </sheetData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dimension ref="A1:HB3015"/>
  <sheetViews>
    <sheetView workbookViewId="0"/>
  </sheetViews>
  <sheetFormatPr baseColWidth="10" defaultColWidth="11.42578125" defaultRowHeight="15" x14ac:dyDescent="0.25"/>
  <cols>
    <col min="2" max="2" width="43" bestFit="1" customWidth="1"/>
    <col min="4" max="4" width="11.42578125" style="23"/>
    <col min="10" max="10" width="11.42578125" style="23"/>
    <col min="13" max="134" width="11.42578125" style="23"/>
    <col min="138" max="156" width="11.42578125" style="23"/>
    <col min="159" max="176" width="11.42578125" style="23"/>
    <col min="178" max="190" width="11.42578125" style="23"/>
    <col min="193" max="193" width="11.42578125" style="23"/>
    <col min="205" max="209" width="11.42578125" style="23"/>
  </cols>
  <sheetData>
    <row r="1" spans="1:210" ht="22.5" customHeight="1" x14ac:dyDescent="0.25">
      <c r="A1" s="59" t="s">
        <v>53</v>
      </c>
      <c r="B1" s="59" t="s">
        <v>54</v>
      </c>
      <c r="C1" s="59" t="s">
        <v>55</v>
      </c>
      <c r="D1" s="59" t="s">
        <v>56</v>
      </c>
      <c r="E1" s="59" t="s">
        <v>57</v>
      </c>
      <c r="F1" s="59" t="s">
        <v>58</v>
      </c>
      <c r="G1" s="59" t="s">
        <v>59</v>
      </c>
      <c r="H1" s="59" t="s">
        <v>60</v>
      </c>
      <c r="I1" s="59" t="s">
        <v>61</v>
      </c>
      <c r="J1" s="56" t="s">
        <v>62</v>
      </c>
      <c r="K1" s="56" t="s">
        <v>63</v>
      </c>
      <c r="L1" s="56" t="s">
        <v>64</v>
      </c>
      <c r="M1" s="56" t="s">
        <v>65</v>
      </c>
      <c r="N1" s="56" t="s">
        <v>66</v>
      </c>
      <c r="O1" s="56" t="s">
        <v>67</v>
      </c>
      <c r="P1" s="56" t="s">
        <v>68</v>
      </c>
      <c r="Q1" s="56" t="s">
        <v>5</v>
      </c>
      <c r="R1" s="56" t="s">
        <v>69</v>
      </c>
      <c r="S1" s="56" t="s">
        <v>70</v>
      </c>
      <c r="T1" s="56" t="s">
        <v>71</v>
      </c>
      <c r="U1" s="56" t="s">
        <v>72</v>
      </c>
      <c r="V1" s="56" t="s">
        <v>13</v>
      </c>
      <c r="W1" s="56" t="s">
        <v>73</v>
      </c>
      <c r="X1" s="56" t="s">
        <v>9</v>
      </c>
      <c r="Y1" s="56" t="s">
        <v>74</v>
      </c>
      <c r="Z1" s="56" t="s">
        <v>75</v>
      </c>
      <c r="AA1" s="56" t="s">
        <v>76</v>
      </c>
      <c r="AB1" s="56" t="s">
        <v>15</v>
      </c>
      <c r="AC1" s="56" t="s">
        <v>77</v>
      </c>
      <c r="AD1" s="56" t="s">
        <v>78</v>
      </c>
      <c r="AE1" s="56" t="s">
        <v>79</v>
      </c>
      <c r="AF1" s="56" t="s">
        <v>80</v>
      </c>
      <c r="AG1" s="56" t="s">
        <v>81</v>
      </c>
      <c r="AH1" s="56" t="s">
        <v>82</v>
      </c>
      <c r="AI1" s="56" t="s">
        <v>83</v>
      </c>
      <c r="AJ1" s="56" t="s">
        <v>84</v>
      </c>
      <c r="AK1" s="56" t="s">
        <v>85</v>
      </c>
      <c r="AL1" s="56" t="s">
        <v>85</v>
      </c>
      <c r="AM1" s="56" t="s">
        <v>86</v>
      </c>
      <c r="AN1" s="56" t="s">
        <v>25</v>
      </c>
      <c r="AO1" s="56" t="s">
        <v>87</v>
      </c>
      <c r="AP1" s="56" t="s">
        <v>88</v>
      </c>
      <c r="AQ1" s="56" t="s">
        <v>89</v>
      </c>
      <c r="AR1" s="56" t="s">
        <v>90</v>
      </c>
      <c r="AS1" s="56" t="s">
        <v>28</v>
      </c>
      <c r="AT1" s="56" t="s">
        <v>91</v>
      </c>
      <c r="AU1" s="56" t="s">
        <v>92</v>
      </c>
      <c r="AV1" s="56" t="s">
        <v>29</v>
      </c>
      <c r="AW1" s="56" t="s">
        <v>6</v>
      </c>
      <c r="AX1" s="56" t="s">
        <v>8</v>
      </c>
      <c r="AY1" s="56" t="s">
        <v>10</v>
      </c>
      <c r="AZ1" s="56" t="s">
        <v>12</v>
      </c>
      <c r="BA1" s="56" t="s">
        <v>14</v>
      </c>
      <c r="BB1" s="56" t="s">
        <v>16</v>
      </c>
      <c r="BC1" s="56" t="s">
        <v>18</v>
      </c>
      <c r="BD1" s="56" t="s">
        <v>20</v>
      </c>
      <c r="BE1" s="56" t="s">
        <v>22</v>
      </c>
      <c r="BF1" s="56" t="s">
        <v>24</v>
      </c>
      <c r="BG1" s="56" t="s">
        <v>26</v>
      </c>
      <c r="BH1" s="56" t="s">
        <v>93</v>
      </c>
      <c r="BI1" s="56" t="s">
        <v>94</v>
      </c>
      <c r="BJ1" s="56" t="s">
        <v>95</v>
      </c>
      <c r="BK1" s="56" t="s">
        <v>96</v>
      </c>
      <c r="BL1" s="56" t="s">
        <v>97</v>
      </c>
      <c r="BM1" s="56" t="s">
        <v>98</v>
      </c>
      <c r="BN1" s="56" t="s">
        <v>31</v>
      </c>
      <c r="BO1" s="56" t="s">
        <v>30</v>
      </c>
      <c r="BP1" s="56" t="s">
        <v>99</v>
      </c>
      <c r="BQ1" s="56" t="s">
        <v>100</v>
      </c>
      <c r="BR1" s="56" t="s">
        <v>101</v>
      </c>
      <c r="BS1" s="56" t="s">
        <v>102</v>
      </c>
      <c r="BT1" s="56" t="s">
        <v>103</v>
      </c>
      <c r="BU1" s="56" t="s">
        <v>1816</v>
      </c>
      <c r="BV1" s="56" t="s">
        <v>104</v>
      </c>
      <c r="BW1" s="56" t="s">
        <v>105</v>
      </c>
      <c r="BX1" s="56" t="s">
        <v>106</v>
      </c>
      <c r="BY1" s="56" t="s">
        <v>107</v>
      </c>
      <c r="BZ1" s="56" t="s">
        <v>108</v>
      </c>
      <c r="CA1" s="56" t="s">
        <v>109</v>
      </c>
      <c r="CB1" s="56" t="s">
        <v>110</v>
      </c>
      <c r="CC1" s="56" t="s">
        <v>111</v>
      </c>
      <c r="CD1" s="56" t="s">
        <v>112</v>
      </c>
      <c r="CE1" s="56" t="s">
        <v>113</v>
      </c>
      <c r="CF1" s="56" t="s">
        <v>114</v>
      </c>
      <c r="CG1" s="56" t="s">
        <v>115</v>
      </c>
      <c r="CH1" s="56" t="s">
        <v>116</v>
      </c>
      <c r="CI1" s="56" t="s">
        <v>117</v>
      </c>
      <c r="CJ1" s="56" t="s">
        <v>118</v>
      </c>
      <c r="CK1" s="56" t="s">
        <v>119</v>
      </c>
      <c r="CL1" s="56" t="s">
        <v>120</v>
      </c>
      <c r="CM1" s="56" t="s">
        <v>121</v>
      </c>
      <c r="CN1" s="56" t="s">
        <v>122</v>
      </c>
      <c r="CO1" s="56" t="s">
        <v>123</v>
      </c>
      <c r="CP1" s="56" t="s">
        <v>124</v>
      </c>
      <c r="CQ1" s="56" t="s">
        <v>125</v>
      </c>
      <c r="CR1" s="56" t="s">
        <v>126</v>
      </c>
      <c r="CS1" s="56" t="s">
        <v>37</v>
      </c>
      <c r="CT1" s="56" t="s">
        <v>127</v>
      </c>
      <c r="CU1" s="56" t="s">
        <v>128</v>
      </c>
      <c r="CV1" s="56" t="s">
        <v>129</v>
      </c>
      <c r="CW1" s="56" t="s">
        <v>130</v>
      </c>
      <c r="CX1" s="56" t="s">
        <v>131</v>
      </c>
      <c r="CY1" s="56" t="s">
        <v>131</v>
      </c>
      <c r="CZ1" s="56" t="s">
        <v>132</v>
      </c>
      <c r="DA1" s="56" t="s">
        <v>133</v>
      </c>
      <c r="DB1" s="56" t="s">
        <v>134</v>
      </c>
      <c r="DC1" s="56" t="s">
        <v>44</v>
      </c>
      <c r="DD1" s="56" t="s">
        <v>45</v>
      </c>
      <c r="DE1" s="56" t="s">
        <v>46</v>
      </c>
      <c r="DF1" s="56" t="s">
        <v>135</v>
      </c>
      <c r="DG1" s="56" t="s">
        <v>47</v>
      </c>
      <c r="DH1" s="56" t="s">
        <v>136</v>
      </c>
      <c r="DI1" s="56" t="s">
        <v>137</v>
      </c>
      <c r="DJ1" s="56" t="s">
        <v>138</v>
      </c>
      <c r="DK1" s="56" t="s">
        <v>139</v>
      </c>
      <c r="DL1" s="56" t="s">
        <v>140</v>
      </c>
      <c r="DM1" s="56" t="s">
        <v>141</v>
      </c>
      <c r="DN1" s="56" t="s">
        <v>50</v>
      </c>
      <c r="DO1" s="56" t="s">
        <v>142</v>
      </c>
      <c r="DP1" s="56" t="s">
        <v>143</v>
      </c>
      <c r="DQ1" s="56" t="s">
        <v>144</v>
      </c>
      <c r="DR1" s="56" t="s">
        <v>145</v>
      </c>
      <c r="DS1" s="56" t="s">
        <v>146</v>
      </c>
      <c r="DT1" s="56" t="s">
        <v>147</v>
      </c>
      <c r="DU1" s="56" t="s">
        <v>148</v>
      </c>
      <c r="DV1" s="56" t="s">
        <v>149</v>
      </c>
      <c r="DW1" s="56" t="s">
        <v>150</v>
      </c>
      <c r="DX1" s="56" t="s">
        <v>151</v>
      </c>
      <c r="DY1" s="56" t="s">
        <v>152</v>
      </c>
      <c r="DZ1" s="56" t="s">
        <v>93</v>
      </c>
      <c r="EA1" s="56" t="s">
        <v>153</v>
      </c>
      <c r="EB1" s="56" t="s">
        <v>153</v>
      </c>
      <c r="EC1" s="56" t="s">
        <v>154</v>
      </c>
      <c r="ED1" s="56" t="s">
        <v>52</v>
      </c>
      <c r="EE1" s="56" t="s">
        <v>155</v>
      </c>
      <c r="EF1" s="56"/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5"/>
      <c r="GX1" s="5"/>
      <c r="GY1" s="5"/>
      <c r="GZ1" s="5"/>
      <c r="HA1" s="5"/>
      <c r="HB1" s="4"/>
    </row>
    <row r="2" spans="1:210" x14ac:dyDescent="0.25">
      <c r="A2" s="68">
        <v>19102470</v>
      </c>
      <c r="B2" s="4" t="s">
        <v>156</v>
      </c>
      <c r="C2" s="5" t="s">
        <v>157</v>
      </c>
      <c r="D2" s="4">
        <v>1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60">
        <v>43000</v>
      </c>
      <c r="K2" s="60" t="s">
        <v>1471</v>
      </c>
      <c r="L2" s="5" t="s">
        <v>163</v>
      </c>
      <c r="M2" s="5">
        <v>455.26</v>
      </c>
      <c r="N2" s="5">
        <v>1191.8</v>
      </c>
      <c r="O2" s="5">
        <v>455.26000000000005</v>
      </c>
      <c r="P2" s="5">
        <v>3186.82</v>
      </c>
      <c r="Q2" s="5">
        <v>3186.82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768</v>
      </c>
      <c r="AS2" s="5">
        <v>5763.66</v>
      </c>
      <c r="AT2" s="5">
        <v>0</v>
      </c>
      <c r="AU2" s="5">
        <v>0</v>
      </c>
      <c r="AV2" s="5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6787.66</v>
      </c>
      <c r="CC2" s="5">
        <v>9974.48</v>
      </c>
      <c r="CD2" s="5">
        <v>299.23</v>
      </c>
      <c r="CE2" s="5">
        <v>7</v>
      </c>
      <c r="CF2" s="5">
        <v>7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1806.56</v>
      </c>
      <c r="CP2" s="5">
        <v>0</v>
      </c>
      <c r="CQ2" s="5">
        <v>0</v>
      </c>
      <c r="CR2" s="5">
        <v>222</v>
      </c>
      <c r="CS2" s="5">
        <v>70</v>
      </c>
      <c r="CT2" s="5">
        <v>478.39</v>
      </c>
      <c r="CU2" s="5">
        <v>1.88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2578.83</v>
      </c>
      <c r="ED2" s="5">
        <v>7395.65</v>
      </c>
      <c r="EE2" s="4" t="s">
        <v>164</v>
      </c>
      <c r="EF2" s="4"/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5"/>
      <c r="GY2" s="5"/>
      <c r="GZ2" s="5"/>
      <c r="HA2" s="5"/>
      <c r="HB2" s="4"/>
    </row>
    <row r="3" spans="1:210" x14ac:dyDescent="0.25">
      <c r="A3" s="68">
        <v>19103268</v>
      </c>
      <c r="B3" s="4" t="s">
        <v>165</v>
      </c>
      <c r="C3" s="5" t="s">
        <v>166</v>
      </c>
      <c r="D3" s="4">
        <v>1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  <c r="J3" s="60">
        <v>44927</v>
      </c>
      <c r="K3" s="60" t="s">
        <v>1472</v>
      </c>
      <c r="L3" s="5" t="s">
        <v>163</v>
      </c>
      <c r="M3" s="5">
        <v>455.26</v>
      </c>
      <c r="N3" s="5">
        <v>773.83</v>
      </c>
      <c r="O3" s="5">
        <v>455.26000000000005</v>
      </c>
      <c r="P3" s="5">
        <v>3186.82</v>
      </c>
      <c r="Q3" s="5">
        <v>3186.82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1280</v>
      </c>
      <c r="AT3" s="5">
        <v>0</v>
      </c>
      <c r="AU3" s="5">
        <v>0</v>
      </c>
      <c r="AV3" s="5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1536</v>
      </c>
      <c r="CC3" s="5">
        <v>4722.82</v>
      </c>
      <c r="CD3" s="5">
        <v>141.68</v>
      </c>
      <c r="CE3" s="5">
        <v>7</v>
      </c>
      <c r="CF3" s="5">
        <v>7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624.70000000000005</v>
      </c>
      <c r="CP3" s="5">
        <v>0</v>
      </c>
      <c r="CQ3" s="5">
        <v>0</v>
      </c>
      <c r="CR3" s="5">
        <v>140.81</v>
      </c>
      <c r="CS3" s="5">
        <v>70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835.51</v>
      </c>
      <c r="ED3" s="5">
        <v>3887.31</v>
      </c>
      <c r="EE3" s="4" t="s">
        <v>167</v>
      </c>
      <c r="EF3" s="4"/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5"/>
      <c r="GY3" s="5"/>
      <c r="GZ3" s="5"/>
      <c r="HA3" s="5"/>
      <c r="HB3" s="4"/>
    </row>
    <row r="4" spans="1:210" x14ac:dyDescent="0.25">
      <c r="A4" s="68">
        <v>19103339</v>
      </c>
      <c r="B4" s="4" t="s">
        <v>168</v>
      </c>
      <c r="C4" s="5" t="s">
        <v>169</v>
      </c>
      <c r="D4" s="4">
        <v>1</v>
      </c>
      <c r="E4" s="4" t="s">
        <v>158</v>
      </c>
      <c r="F4" s="4" t="s">
        <v>159</v>
      </c>
      <c r="G4" s="4" t="s">
        <v>160</v>
      </c>
      <c r="H4" s="4" t="s">
        <v>161</v>
      </c>
      <c r="I4" s="4" t="s">
        <v>162</v>
      </c>
      <c r="J4" s="60">
        <v>43203</v>
      </c>
      <c r="K4" s="60" t="s">
        <v>1473</v>
      </c>
      <c r="L4" s="5" t="s">
        <v>163</v>
      </c>
      <c r="M4" s="5">
        <v>455.26</v>
      </c>
      <c r="N4" s="5">
        <v>697.33</v>
      </c>
      <c r="O4" s="5">
        <v>455.26000000000005</v>
      </c>
      <c r="P4" s="5">
        <v>3186.82</v>
      </c>
      <c r="Q4" s="5">
        <v>3186.82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320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645</v>
      </c>
      <c r="AT4" s="5">
        <v>0</v>
      </c>
      <c r="AU4" s="5">
        <v>0</v>
      </c>
      <c r="AV4" s="5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1221</v>
      </c>
      <c r="CC4" s="5">
        <v>4407.82</v>
      </c>
      <c r="CD4" s="5">
        <v>132.22999999999999</v>
      </c>
      <c r="CE4" s="5">
        <v>7</v>
      </c>
      <c r="CF4" s="5">
        <v>7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557.41</v>
      </c>
      <c r="CP4" s="5">
        <v>0</v>
      </c>
      <c r="CQ4" s="5">
        <v>0</v>
      </c>
      <c r="CR4" s="5">
        <v>125.95</v>
      </c>
      <c r="CS4" s="5">
        <v>70</v>
      </c>
      <c r="CT4" s="5">
        <v>398.97</v>
      </c>
      <c r="CU4" s="5">
        <v>1.88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1154.21</v>
      </c>
      <c r="ED4" s="5">
        <v>3253.61</v>
      </c>
      <c r="EE4" s="4" t="s">
        <v>170</v>
      </c>
      <c r="EF4" s="4"/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5"/>
      <c r="GY4" s="5"/>
      <c r="GZ4" s="5"/>
      <c r="HA4" s="5"/>
      <c r="HB4" s="4"/>
    </row>
    <row r="5" spans="1:210" x14ac:dyDescent="0.25">
      <c r="A5" s="68">
        <v>19103797</v>
      </c>
      <c r="B5" s="4" t="s">
        <v>171</v>
      </c>
      <c r="C5" s="5" t="s">
        <v>172</v>
      </c>
      <c r="D5" s="4">
        <v>1</v>
      </c>
      <c r="E5" s="4" t="s">
        <v>158</v>
      </c>
      <c r="F5" s="4" t="s">
        <v>159</v>
      </c>
      <c r="G5" s="4" t="s">
        <v>160</v>
      </c>
      <c r="H5" s="4" t="s">
        <v>161</v>
      </c>
      <c r="I5" s="4" t="s">
        <v>162</v>
      </c>
      <c r="J5" s="60">
        <v>43567</v>
      </c>
      <c r="K5" s="60" t="s">
        <v>1474</v>
      </c>
      <c r="L5" s="5" t="s">
        <v>163</v>
      </c>
      <c r="M5" s="5">
        <v>455.26</v>
      </c>
      <c r="N5" s="5">
        <v>566.59</v>
      </c>
      <c r="O5" s="5">
        <v>455.26000000000005</v>
      </c>
      <c r="P5" s="5">
        <v>3186.82</v>
      </c>
      <c r="Q5" s="5">
        <v>3186.82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113.82</v>
      </c>
      <c r="AC5" s="5">
        <v>1</v>
      </c>
      <c r="AD5" s="5">
        <v>910.52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128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2315</v>
      </c>
      <c r="AT5" s="5">
        <v>0</v>
      </c>
      <c r="AU5" s="5">
        <v>0</v>
      </c>
      <c r="AV5" s="5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3723.34</v>
      </c>
      <c r="CC5" s="5">
        <v>6910.16</v>
      </c>
      <c r="CD5" s="5">
        <v>207.3</v>
      </c>
      <c r="CE5" s="5">
        <v>7</v>
      </c>
      <c r="CF5" s="5">
        <v>7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970.5</v>
      </c>
      <c r="CP5" s="5">
        <v>0</v>
      </c>
      <c r="CQ5" s="5">
        <v>0</v>
      </c>
      <c r="CR5" s="5">
        <v>100.56</v>
      </c>
      <c r="CS5" s="5">
        <v>70</v>
      </c>
      <c r="CT5" s="5">
        <v>819.22</v>
      </c>
      <c r="CU5" s="5">
        <v>1.88</v>
      </c>
      <c r="CV5" s="5">
        <v>0</v>
      </c>
      <c r="CW5" s="5">
        <v>0</v>
      </c>
      <c r="CX5" s="5">
        <v>1751.73</v>
      </c>
      <c r="CY5" s="5">
        <v>0</v>
      </c>
      <c r="CZ5" s="5">
        <v>886.61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4600.5</v>
      </c>
      <c r="ED5" s="5">
        <v>2309.66</v>
      </c>
      <c r="EE5" s="4" t="s">
        <v>173</v>
      </c>
      <c r="EF5" s="4"/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5"/>
      <c r="GX5" s="5"/>
      <c r="GY5" s="5"/>
      <c r="GZ5" s="5"/>
      <c r="HA5" s="5"/>
      <c r="HB5" s="4"/>
    </row>
    <row r="6" spans="1:210" x14ac:dyDescent="0.25">
      <c r="A6" s="68">
        <v>19103800</v>
      </c>
      <c r="B6" s="4" t="s">
        <v>174</v>
      </c>
      <c r="C6" s="5" t="s">
        <v>175</v>
      </c>
      <c r="D6" s="4">
        <v>1</v>
      </c>
      <c r="E6" s="4" t="s">
        <v>158</v>
      </c>
      <c r="F6" s="4" t="s">
        <v>159</v>
      </c>
      <c r="G6" s="4" t="s">
        <v>160</v>
      </c>
      <c r="H6" s="4" t="s">
        <v>161</v>
      </c>
      <c r="I6" s="4" t="s">
        <v>162</v>
      </c>
      <c r="J6" s="60">
        <v>43307</v>
      </c>
      <c r="K6" s="60" t="s">
        <v>1475</v>
      </c>
      <c r="L6" s="5" t="s">
        <v>163</v>
      </c>
      <c r="M6" s="5">
        <v>455.26</v>
      </c>
      <c r="N6" s="5">
        <v>865.33</v>
      </c>
      <c r="O6" s="5">
        <v>455.26000000000005</v>
      </c>
      <c r="P6" s="5">
        <v>3186.82</v>
      </c>
      <c r="Q6" s="5">
        <v>3186.82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113.82</v>
      </c>
      <c r="AC6" s="5">
        <v>1</v>
      </c>
      <c r="AD6" s="5">
        <v>910.52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256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1280</v>
      </c>
      <c r="AT6" s="5">
        <v>0</v>
      </c>
      <c r="AU6" s="5">
        <v>0</v>
      </c>
      <c r="AV6" s="5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2816.34</v>
      </c>
      <c r="CC6" s="5">
        <v>6003.16</v>
      </c>
      <c r="CD6" s="5">
        <v>180.09</v>
      </c>
      <c r="CE6" s="5">
        <v>7</v>
      </c>
      <c r="CF6" s="5">
        <v>7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776.77</v>
      </c>
      <c r="CP6" s="5">
        <v>0</v>
      </c>
      <c r="CQ6" s="5">
        <v>0</v>
      </c>
      <c r="CR6" s="5">
        <v>158.59</v>
      </c>
      <c r="CS6" s="5">
        <v>70</v>
      </c>
      <c r="CT6" s="5">
        <v>328.73</v>
      </c>
      <c r="CU6" s="5">
        <v>1.88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1335.96</v>
      </c>
      <c r="ED6" s="5">
        <v>4667.2</v>
      </c>
      <c r="EE6" s="4" t="s">
        <v>176</v>
      </c>
      <c r="EF6" s="4"/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5"/>
      <c r="GX6" s="5"/>
      <c r="GY6" s="5"/>
      <c r="GZ6" s="5"/>
      <c r="HA6" s="5"/>
      <c r="HB6" s="4"/>
    </row>
    <row r="7" spans="1:210" x14ac:dyDescent="0.25">
      <c r="A7" s="68">
        <v>19104643</v>
      </c>
      <c r="B7" s="4" t="s">
        <v>177</v>
      </c>
      <c r="C7" s="5" t="s">
        <v>178</v>
      </c>
      <c r="D7" s="4">
        <v>1</v>
      </c>
      <c r="E7" s="4" t="s">
        <v>158</v>
      </c>
      <c r="F7" s="4" t="s">
        <v>159</v>
      </c>
      <c r="G7" s="4" t="s">
        <v>160</v>
      </c>
      <c r="H7" s="4" t="s">
        <v>161</v>
      </c>
      <c r="I7" s="4" t="s">
        <v>162</v>
      </c>
      <c r="J7" s="60">
        <v>43490</v>
      </c>
      <c r="K7" s="60" t="s">
        <v>1476</v>
      </c>
      <c r="L7" s="5" t="s">
        <v>163</v>
      </c>
      <c r="M7" s="5">
        <v>455.26</v>
      </c>
      <c r="N7" s="5">
        <v>952.68</v>
      </c>
      <c r="O7" s="5">
        <v>455.26000000000005</v>
      </c>
      <c r="P7" s="5">
        <v>3186.82</v>
      </c>
      <c r="Q7" s="5">
        <v>3186.82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113.82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163.94</v>
      </c>
      <c r="AO7" s="5">
        <v>0</v>
      </c>
      <c r="AP7" s="5">
        <v>0</v>
      </c>
      <c r="AQ7" s="5">
        <v>0</v>
      </c>
      <c r="AR7" s="5">
        <v>0</v>
      </c>
      <c r="AS7" s="5">
        <v>2102.5</v>
      </c>
      <c r="AT7" s="5">
        <v>0</v>
      </c>
      <c r="AU7" s="5">
        <v>0</v>
      </c>
      <c r="AV7" s="5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2636.26</v>
      </c>
      <c r="CC7" s="5">
        <v>5823.08</v>
      </c>
      <c r="CD7" s="5">
        <v>174.69</v>
      </c>
      <c r="CE7" s="5">
        <v>7</v>
      </c>
      <c r="CF7" s="5">
        <v>7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835.55</v>
      </c>
      <c r="CP7" s="5">
        <v>0</v>
      </c>
      <c r="CQ7" s="5">
        <v>0</v>
      </c>
      <c r="CR7" s="5">
        <v>175.55</v>
      </c>
      <c r="CS7" s="5">
        <v>70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1081.0999999999999</v>
      </c>
      <c r="ED7" s="5">
        <v>4741.9799999999996</v>
      </c>
      <c r="EE7" s="4" t="s">
        <v>179</v>
      </c>
      <c r="EF7" s="4"/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5"/>
      <c r="GX7" s="5"/>
      <c r="GY7" s="5"/>
      <c r="GZ7" s="5"/>
      <c r="HA7" s="5"/>
      <c r="HB7" s="4"/>
    </row>
    <row r="8" spans="1:210" x14ac:dyDescent="0.25">
      <c r="A8" s="68">
        <v>19105175</v>
      </c>
      <c r="B8" s="4" t="s">
        <v>180</v>
      </c>
      <c r="C8" s="5" t="s">
        <v>181</v>
      </c>
      <c r="D8" s="4">
        <v>1</v>
      </c>
      <c r="E8" s="4" t="s">
        <v>158</v>
      </c>
      <c r="F8" s="4" t="s">
        <v>159</v>
      </c>
      <c r="G8" s="4" t="s">
        <v>160</v>
      </c>
      <c r="H8" s="4" t="s">
        <v>161</v>
      </c>
      <c r="I8" s="4" t="s">
        <v>182</v>
      </c>
      <c r="J8" s="60">
        <v>45457</v>
      </c>
      <c r="K8" s="60" t="s">
        <v>1477</v>
      </c>
      <c r="L8" s="5" t="s">
        <v>163</v>
      </c>
      <c r="M8" s="5">
        <v>400.67</v>
      </c>
      <c r="N8" s="5">
        <v>675.02</v>
      </c>
      <c r="O8" s="5">
        <v>400.67</v>
      </c>
      <c r="P8" s="5">
        <v>2804.69</v>
      </c>
      <c r="Q8" s="5">
        <v>2804.69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100.17</v>
      </c>
      <c r="AC8" s="5">
        <v>1</v>
      </c>
      <c r="AD8" s="5">
        <v>801.34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1602.5</v>
      </c>
      <c r="AT8" s="5">
        <v>0</v>
      </c>
      <c r="AU8" s="5">
        <v>0</v>
      </c>
      <c r="AV8" s="5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2760.01</v>
      </c>
      <c r="CC8" s="5">
        <v>5564.7</v>
      </c>
      <c r="CD8" s="5">
        <v>166.94</v>
      </c>
      <c r="CE8" s="5">
        <v>7</v>
      </c>
      <c r="CF8" s="5">
        <v>7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697.54</v>
      </c>
      <c r="CP8" s="5">
        <v>0</v>
      </c>
      <c r="CQ8" s="5">
        <v>0</v>
      </c>
      <c r="CR8" s="5">
        <v>121.62</v>
      </c>
      <c r="CS8" s="5">
        <v>70</v>
      </c>
      <c r="CT8" s="5">
        <v>0</v>
      </c>
      <c r="CU8" s="5">
        <v>1.88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891.04</v>
      </c>
      <c r="ED8" s="5">
        <v>4673.66</v>
      </c>
      <c r="EE8" s="4" t="s">
        <v>183</v>
      </c>
      <c r="EF8" s="4"/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5"/>
      <c r="GX8" s="5"/>
      <c r="GY8" s="5"/>
      <c r="GZ8" s="5"/>
      <c r="HA8" s="5"/>
      <c r="HB8" s="4"/>
    </row>
    <row r="9" spans="1:210" x14ac:dyDescent="0.25">
      <c r="A9" s="68">
        <v>19105375</v>
      </c>
      <c r="B9" s="4" t="s">
        <v>184</v>
      </c>
      <c r="C9" s="5" t="s">
        <v>185</v>
      </c>
      <c r="D9" s="4">
        <v>1</v>
      </c>
      <c r="E9" s="4" t="s">
        <v>158</v>
      </c>
      <c r="F9" s="4" t="s">
        <v>159</v>
      </c>
      <c r="G9" s="4" t="s">
        <v>160</v>
      </c>
      <c r="H9" s="4" t="s">
        <v>161</v>
      </c>
      <c r="I9" s="4" t="s">
        <v>162</v>
      </c>
      <c r="J9" s="60">
        <v>43675</v>
      </c>
      <c r="K9" s="60" t="s">
        <v>1478</v>
      </c>
      <c r="L9" s="5" t="s">
        <v>163</v>
      </c>
      <c r="M9" s="5">
        <v>455.26</v>
      </c>
      <c r="N9" s="5">
        <v>676.41</v>
      </c>
      <c r="O9" s="5">
        <v>455.26000000000005</v>
      </c>
      <c r="P9" s="5">
        <v>3186.82</v>
      </c>
      <c r="Q9" s="5">
        <v>3186.82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448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448</v>
      </c>
      <c r="CC9" s="5">
        <v>3634.82</v>
      </c>
      <c r="CD9" s="5">
        <v>109.04</v>
      </c>
      <c r="CE9" s="5">
        <v>7</v>
      </c>
      <c r="CF9" s="5">
        <v>7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392.3</v>
      </c>
      <c r="CP9" s="5">
        <v>0</v>
      </c>
      <c r="CQ9" s="5">
        <v>0</v>
      </c>
      <c r="CR9" s="5">
        <v>121.89</v>
      </c>
      <c r="CS9" s="5">
        <v>70</v>
      </c>
      <c r="CT9" s="5">
        <v>734.92</v>
      </c>
      <c r="CU9" s="5">
        <v>1.88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1320.99</v>
      </c>
      <c r="ED9" s="5">
        <v>2313.83</v>
      </c>
      <c r="EE9" s="4" t="s">
        <v>186</v>
      </c>
      <c r="EF9" s="4"/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5"/>
      <c r="GX9" s="5"/>
      <c r="GY9" s="5"/>
      <c r="GZ9" s="5"/>
      <c r="HA9" s="5"/>
      <c r="HB9" s="4"/>
    </row>
    <row r="10" spans="1:210" x14ac:dyDescent="0.25">
      <c r="A10" s="68">
        <v>19105396</v>
      </c>
      <c r="B10" s="4" t="s">
        <v>187</v>
      </c>
      <c r="C10" s="5" t="s">
        <v>188</v>
      </c>
      <c r="D10" s="4">
        <v>1</v>
      </c>
      <c r="E10" s="4" t="s">
        <v>158</v>
      </c>
      <c r="F10" s="4" t="s">
        <v>159</v>
      </c>
      <c r="G10" s="4" t="s">
        <v>189</v>
      </c>
      <c r="H10" s="4" t="s">
        <v>189</v>
      </c>
      <c r="I10" s="4" t="s">
        <v>190</v>
      </c>
      <c r="J10" s="60">
        <v>43679</v>
      </c>
      <c r="K10" s="60" t="s">
        <v>1479</v>
      </c>
      <c r="L10" s="5" t="s">
        <v>163</v>
      </c>
      <c r="M10" s="5">
        <v>718.05</v>
      </c>
      <c r="N10" s="5">
        <v>810.37</v>
      </c>
      <c r="O10" s="5">
        <v>718.05</v>
      </c>
      <c r="P10" s="5">
        <v>5026.3500000000004</v>
      </c>
      <c r="Q10" s="5">
        <v>4308.3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718.05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718.05</v>
      </c>
      <c r="CC10" s="5">
        <v>5026.3500000000004</v>
      </c>
      <c r="CD10" s="5">
        <v>150.79</v>
      </c>
      <c r="CE10" s="5">
        <v>7</v>
      </c>
      <c r="CF10" s="5">
        <v>6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689.53</v>
      </c>
      <c r="CP10" s="5">
        <v>0</v>
      </c>
      <c r="CQ10" s="5">
        <v>0</v>
      </c>
      <c r="CR10" s="5">
        <v>147.91</v>
      </c>
      <c r="CS10" s="5">
        <v>56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893.44</v>
      </c>
      <c r="ED10" s="5">
        <v>4132.91</v>
      </c>
      <c r="EE10" s="4" t="s">
        <v>191</v>
      </c>
      <c r="EF10" s="4"/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5"/>
      <c r="GX10" s="5"/>
      <c r="GY10" s="5"/>
      <c r="GZ10" s="5"/>
      <c r="HA10" s="5"/>
      <c r="HB10" s="4"/>
    </row>
    <row r="11" spans="1:210" x14ac:dyDescent="0.25">
      <c r="A11" s="68">
        <v>19105397</v>
      </c>
      <c r="B11" s="4" t="s">
        <v>192</v>
      </c>
      <c r="C11" s="5" t="s">
        <v>193</v>
      </c>
      <c r="D11" s="4">
        <v>1</v>
      </c>
      <c r="E11" s="4" t="s">
        <v>158</v>
      </c>
      <c r="F11" s="4" t="s">
        <v>159</v>
      </c>
      <c r="G11" s="4" t="s">
        <v>160</v>
      </c>
      <c r="H11" s="4" t="s">
        <v>161</v>
      </c>
      <c r="I11" s="4" t="s">
        <v>162</v>
      </c>
      <c r="J11" s="60">
        <v>43679</v>
      </c>
      <c r="K11" s="60" t="s">
        <v>1479</v>
      </c>
      <c r="L11" s="5" t="s">
        <v>163</v>
      </c>
      <c r="M11" s="5">
        <v>455.26</v>
      </c>
      <c r="N11" s="5">
        <v>974.14</v>
      </c>
      <c r="O11" s="5">
        <v>455.26000000000005</v>
      </c>
      <c r="P11" s="5">
        <v>3186.82</v>
      </c>
      <c r="Q11" s="5">
        <v>3186.82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64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1670</v>
      </c>
      <c r="AT11" s="5">
        <v>0</v>
      </c>
      <c r="AU11" s="5">
        <v>0</v>
      </c>
      <c r="AV11" s="5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1990</v>
      </c>
      <c r="CC11" s="5">
        <v>5176.82</v>
      </c>
      <c r="CD11" s="5">
        <v>155.30000000000001</v>
      </c>
      <c r="CE11" s="5">
        <v>7</v>
      </c>
      <c r="CF11" s="5">
        <v>7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721.67</v>
      </c>
      <c r="CP11" s="5">
        <v>0</v>
      </c>
      <c r="CQ11" s="5">
        <v>0</v>
      </c>
      <c r="CR11" s="5">
        <v>179.72</v>
      </c>
      <c r="CS11" s="5">
        <v>70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971.39</v>
      </c>
      <c r="ED11" s="5">
        <v>4205.43</v>
      </c>
      <c r="EE11" s="4" t="s">
        <v>194</v>
      </c>
      <c r="EF11" s="4"/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5"/>
      <c r="GX11" s="5"/>
      <c r="GY11" s="5"/>
      <c r="GZ11" s="5"/>
      <c r="HA11" s="5"/>
      <c r="HB11" s="4"/>
    </row>
    <row r="12" spans="1:210" x14ac:dyDescent="0.25">
      <c r="A12" s="68">
        <v>19106206</v>
      </c>
      <c r="B12" s="4" t="s">
        <v>195</v>
      </c>
      <c r="C12" s="5" t="s">
        <v>196</v>
      </c>
      <c r="D12" s="4">
        <v>1</v>
      </c>
      <c r="E12" s="4" t="s">
        <v>158</v>
      </c>
      <c r="F12" s="4" t="s">
        <v>159</v>
      </c>
      <c r="G12" s="4" t="s">
        <v>160</v>
      </c>
      <c r="H12" s="4" t="s">
        <v>161</v>
      </c>
      <c r="I12" s="4" t="s">
        <v>162</v>
      </c>
      <c r="J12" s="60">
        <v>43892</v>
      </c>
      <c r="K12" s="60" t="s">
        <v>1480</v>
      </c>
      <c r="L12" s="5" t="s">
        <v>163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5">
        <v>3186.82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3186.82</v>
      </c>
      <c r="CD12" s="5">
        <v>95.6</v>
      </c>
      <c r="CE12" s="5">
        <v>7</v>
      </c>
      <c r="CF12" s="5">
        <v>7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309.67</v>
      </c>
      <c r="CP12" s="5">
        <v>0</v>
      </c>
      <c r="CQ12" s="5">
        <v>0</v>
      </c>
      <c r="CR12" s="5">
        <v>103.05</v>
      </c>
      <c r="CS12" s="5">
        <v>70</v>
      </c>
      <c r="CT12" s="5">
        <v>863.36</v>
      </c>
      <c r="CU12" s="5">
        <v>1.88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1347.96</v>
      </c>
      <c r="ED12" s="5">
        <v>1838.86</v>
      </c>
      <c r="EE12" s="4" t="s">
        <v>197</v>
      </c>
      <c r="EF12" s="4"/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5"/>
      <c r="GX12" s="5"/>
      <c r="GY12" s="5"/>
      <c r="GZ12" s="5"/>
      <c r="HA12" s="5"/>
      <c r="HB12" s="4"/>
    </row>
    <row r="13" spans="1:210" x14ac:dyDescent="0.25">
      <c r="A13" s="68">
        <v>19106303</v>
      </c>
      <c r="B13" s="4" t="s">
        <v>198</v>
      </c>
      <c r="C13" s="5" t="s">
        <v>199</v>
      </c>
      <c r="D13" s="4">
        <v>1</v>
      </c>
      <c r="E13" s="4" t="s">
        <v>158</v>
      </c>
      <c r="F13" s="4" t="s">
        <v>159</v>
      </c>
      <c r="G13" s="4" t="s">
        <v>160</v>
      </c>
      <c r="H13" s="4" t="s">
        <v>161</v>
      </c>
      <c r="I13" s="4" t="s">
        <v>162</v>
      </c>
      <c r="J13" s="60">
        <v>43910</v>
      </c>
      <c r="K13" s="60" t="s">
        <v>1481</v>
      </c>
      <c r="L13" s="5" t="s">
        <v>163</v>
      </c>
      <c r="M13" s="5">
        <v>455.26</v>
      </c>
      <c r="N13" s="5">
        <v>906.75</v>
      </c>
      <c r="O13" s="5">
        <v>455.26000000000005</v>
      </c>
      <c r="P13" s="5">
        <v>3186.82</v>
      </c>
      <c r="Q13" s="5">
        <v>3186.82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113.82</v>
      </c>
      <c r="AC13" s="5">
        <v>1</v>
      </c>
      <c r="AD13" s="5">
        <v>910.52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1285</v>
      </c>
      <c r="AT13" s="5">
        <v>0</v>
      </c>
      <c r="AU13" s="5">
        <v>0</v>
      </c>
      <c r="AV13" s="5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2565.34</v>
      </c>
      <c r="CC13" s="5">
        <v>5752.16</v>
      </c>
      <c r="CD13" s="5">
        <v>172.56</v>
      </c>
      <c r="CE13" s="5">
        <v>7</v>
      </c>
      <c r="CF13" s="5">
        <v>7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723.15</v>
      </c>
      <c r="CP13" s="5">
        <v>0</v>
      </c>
      <c r="CQ13" s="5">
        <v>0</v>
      </c>
      <c r="CR13" s="5">
        <v>166.63</v>
      </c>
      <c r="CS13" s="5">
        <v>70</v>
      </c>
      <c r="CT13" s="5">
        <v>1014.7</v>
      </c>
      <c r="CU13" s="5">
        <v>1.88</v>
      </c>
      <c r="CV13" s="5">
        <v>0</v>
      </c>
      <c r="CW13" s="5">
        <v>0</v>
      </c>
      <c r="CX13" s="5">
        <v>0</v>
      </c>
      <c r="CY13" s="5">
        <v>0</v>
      </c>
      <c r="CZ13" s="5">
        <v>1056.07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3032.43</v>
      </c>
      <c r="ED13" s="5">
        <v>2719.73</v>
      </c>
      <c r="EE13" s="4" t="s">
        <v>200</v>
      </c>
      <c r="EF13" s="4"/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5"/>
      <c r="GX13" s="5"/>
      <c r="GY13" s="5"/>
      <c r="GZ13" s="5"/>
      <c r="HA13" s="5"/>
      <c r="HB13" s="4"/>
    </row>
    <row r="14" spans="1:210" x14ac:dyDescent="0.25">
      <c r="A14" s="68">
        <v>19106655</v>
      </c>
      <c r="B14" s="4" t="s">
        <v>201</v>
      </c>
      <c r="C14" s="5" t="s">
        <v>202</v>
      </c>
      <c r="D14" s="4">
        <v>1</v>
      </c>
      <c r="E14" s="4" t="s">
        <v>158</v>
      </c>
      <c r="F14" s="4" t="s">
        <v>159</v>
      </c>
      <c r="G14" s="4" t="s">
        <v>160</v>
      </c>
      <c r="H14" s="4" t="s">
        <v>161</v>
      </c>
      <c r="I14" s="4" t="s">
        <v>162</v>
      </c>
      <c r="J14" s="60">
        <v>44001</v>
      </c>
      <c r="K14" s="60" t="s">
        <v>1482</v>
      </c>
      <c r="L14" s="5" t="s">
        <v>163</v>
      </c>
      <c r="M14" s="5">
        <v>455.26</v>
      </c>
      <c r="N14" s="5">
        <v>827.97</v>
      </c>
      <c r="O14" s="5">
        <v>455.26000000000005</v>
      </c>
      <c r="P14" s="5">
        <v>3186.82</v>
      </c>
      <c r="Q14" s="5">
        <v>3186.82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2315</v>
      </c>
      <c r="AT14" s="5">
        <v>0</v>
      </c>
      <c r="AU14" s="5">
        <v>0</v>
      </c>
      <c r="AV14" s="5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2571</v>
      </c>
      <c r="CC14" s="5">
        <v>5757.82</v>
      </c>
      <c r="CD14" s="5">
        <v>172.73</v>
      </c>
      <c r="CE14" s="5">
        <v>7</v>
      </c>
      <c r="CF14" s="5">
        <v>7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845.77</v>
      </c>
      <c r="CP14" s="5">
        <v>0</v>
      </c>
      <c r="CQ14" s="5">
        <v>0</v>
      </c>
      <c r="CR14" s="5">
        <v>151.33000000000001</v>
      </c>
      <c r="CS14" s="5">
        <v>70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903.83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1970.93</v>
      </c>
      <c r="ED14" s="5">
        <v>3786.89</v>
      </c>
      <c r="EE14" s="4" t="s">
        <v>203</v>
      </c>
      <c r="EF14" s="4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5"/>
      <c r="GX14" s="5"/>
      <c r="GY14" s="5"/>
      <c r="GZ14" s="5"/>
      <c r="HA14" s="5"/>
      <c r="HB14" s="4"/>
    </row>
    <row r="15" spans="1:210" x14ac:dyDescent="0.25">
      <c r="A15" s="68">
        <v>19106921</v>
      </c>
      <c r="B15" s="4" t="s">
        <v>204</v>
      </c>
      <c r="C15" s="5" t="s">
        <v>205</v>
      </c>
      <c r="D15" s="4">
        <v>1</v>
      </c>
      <c r="E15" s="4" t="s">
        <v>158</v>
      </c>
      <c r="F15" s="4" t="s">
        <v>159</v>
      </c>
      <c r="G15" s="4" t="s">
        <v>160</v>
      </c>
      <c r="H15" s="4" t="s">
        <v>161</v>
      </c>
      <c r="I15" s="4" t="s">
        <v>162</v>
      </c>
      <c r="J15" s="60">
        <v>44088</v>
      </c>
      <c r="K15" s="60" t="s">
        <v>1483</v>
      </c>
      <c r="L15" s="5" t="s">
        <v>163</v>
      </c>
      <c r="M15" s="5">
        <v>455.26</v>
      </c>
      <c r="N15" s="5">
        <v>815.19</v>
      </c>
      <c r="O15" s="5">
        <v>455.26000000000005</v>
      </c>
      <c r="P15" s="5">
        <v>3186.82</v>
      </c>
      <c r="Q15" s="5">
        <v>3186.82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256</v>
      </c>
      <c r="AS15" s="5">
        <v>1280</v>
      </c>
      <c r="AT15" s="5">
        <v>0</v>
      </c>
      <c r="AU15" s="5">
        <v>0</v>
      </c>
      <c r="AV15" s="5">
        <v>256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1792</v>
      </c>
      <c r="CC15" s="5">
        <v>4978.82</v>
      </c>
      <c r="CD15" s="5">
        <v>149.36000000000001</v>
      </c>
      <c r="CE15" s="5">
        <v>7</v>
      </c>
      <c r="CF15" s="5">
        <v>7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679.38</v>
      </c>
      <c r="CP15" s="5">
        <v>0</v>
      </c>
      <c r="CQ15" s="5">
        <v>0</v>
      </c>
      <c r="CR15" s="5">
        <v>148.85</v>
      </c>
      <c r="CS15" s="5">
        <v>70</v>
      </c>
      <c r="CT15" s="5">
        <v>559.91</v>
      </c>
      <c r="CU15" s="5">
        <v>1.88</v>
      </c>
      <c r="CV15" s="5">
        <v>0</v>
      </c>
      <c r="CW15" s="5">
        <v>0</v>
      </c>
      <c r="CX15" s="5">
        <v>0</v>
      </c>
      <c r="CY15" s="5">
        <v>0</v>
      </c>
      <c r="CZ15" s="5">
        <v>800.17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2260.19</v>
      </c>
      <c r="ED15" s="5">
        <v>2718.63</v>
      </c>
      <c r="EE15" s="4" t="s">
        <v>206</v>
      </c>
      <c r="EF15" s="4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5"/>
      <c r="GX15" s="5"/>
      <c r="GY15" s="5"/>
      <c r="GZ15" s="5"/>
      <c r="HA15" s="5"/>
      <c r="HB15" s="4"/>
    </row>
    <row r="16" spans="1:210" x14ac:dyDescent="0.25">
      <c r="A16" s="68">
        <v>19107185</v>
      </c>
      <c r="B16" s="4" t="s">
        <v>207</v>
      </c>
      <c r="C16" s="5" t="s">
        <v>208</v>
      </c>
      <c r="D16" s="4">
        <v>1</v>
      </c>
      <c r="E16" s="4" t="s">
        <v>158</v>
      </c>
      <c r="F16" s="4" t="s">
        <v>159</v>
      </c>
      <c r="G16" s="4" t="s">
        <v>160</v>
      </c>
      <c r="H16" s="4" t="s">
        <v>161</v>
      </c>
      <c r="I16" s="4" t="s">
        <v>162</v>
      </c>
      <c r="J16" s="60">
        <v>44162</v>
      </c>
      <c r="K16" s="60" t="s">
        <v>1484</v>
      </c>
      <c r="L16" s="5" t="s">
        <v>163</v>
      </c>
      <c r="M16" s="5">
        <v>455.26</v>
      </c>
      <c r="N16" s="5">
        <v>744.92</v>
      </c>
      <c r="O16" s="5">
        <v>455.26000000000005</v>
      </c>
      <c r="P16" s="5">
        <v>3186.82</v>
      </c>
      <c r="Q16" s="5">
        <v>3186.82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1280</v>
      </c>
      <c r="AT16" s="5">
        <v>0</v>
      </c>
      <c r="AU16" s="5">
        <v>0</v>
      </c>
      <c r="AV16" s="5">
        <v>256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1536</v>
      </c>
      <c r="CC16" s="5">
        <v>4722.82</v>
      </c>
      <c r="CD16" s="5">
        <v>141.68</v>
      </c>
      <c r="CE16" s="5">
        <v>7</v>
      </c>
      <c r="CF16" s="5">
        <v>7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624.70000000000005</v>
      </c>
      <c r="CP16" s="5">
        <v>0</v>
      </c>
      <c r="CQ16" s="5">
        <v>0</v>
      </c>
      <c r="CR16" s="5">
        <v>135.19999999999999</v>
      </c>
      <c r="CS16" s="5">
        <v>70</v>
      </c>
      <c r="CT16" s="5">
        <v>231.69</v>
      </c>
      <c r="CU16" s="5">
        <v>1.88</v>
      </c>
      <c r="CV16" s="5">
        <v>0</v>
      </c>
      <c r="CW16" s="5">
        <v>0</v>
      </c>
      <c r="CX16" s="5">
        <v>0</v>
      </c>
      <c r="CY16" s="5">
        <v>0</v>
      </c>
      <c r="CZ16" s="5">
        <v>929.75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1993.22</v>
      </c>
      <c r="ED16" s="5">
        <v>2729.6</v>
      </c>
      <c r="EE16" s="4" t="s">
        <v>209</v>
      </c>
      <c r="EF16" s="4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5"/>
      <c r="GX16" s="5"/>
      <c r="GY16" s="5"/>
      <c r="GZ16" s="5"/>
      <c r="HA16" s="5"/>
      <c r="HB16" s="4"/>
    </row>
    <row r="17" spans="1:210" x14ac:dyDescent="0.25">
      <c r="A17" s="68">
        <v>19107358</v>
      </c>
      <c r="B17" s="4" t="s">
        <v>210</v>
      </c>
      <c r="C17" s="5" t="s">
        <v>211</v>
      </c>
      <c r="D17" s="4">
        <v>1</v>
      </c>
      <c r="E17" s="4" t="s">
        <v>158</v>
      </c>
      <c r="F17" s="4" t="s">
        <v>159</v>
      </c>
      <c r="G17" s="4" t="s">
        <v>160</v>
      </c>
      <c r="H17" s="4" t="s">
        <v>161</v>
      </c>
      <c r="I17" s="4" t="s">
        <v>162</v>
      </c>
      <c r="J17" s="60">
        <v>44218</v>
      </c>
      <c r="K17" s="60" t="s">
        <v>1485</v>
      </c>
      <c r="L17" s="5" t="s">
        <v>163</v>
      </c>
      <c r="M17" s="5">
        <v>455.26</v>
      </c>
      <c r="N17" s="5">
        <v>820.57</v>
      </c>
      <c r="O17" s="5">
        <v>455.26000000000005</v>
      </c>
      <c r="P17" s="5">
        <v>3186.82</v>
      </c>
      <c r="Q17" s="5">
        <v>3186.82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113.82</v>
      </c>
      <c r="AC17" s="5">
        <v>1</v>
      </c>
      <c r="AD17" s="5">
        <v>910.52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640</v>
      </c>
      <c r="AT17" s="5">
        <v>0</v>
      </c>
      <c r="AU17" s="5">
        <v>0</v>
      </c>
      <c r="AV17" s="5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1920.34</v>
      </c>
      <c r="CC17" s="5">
        <v>5107.16</v>
      </c>
      <c r="CD17" s="5">
        <v>153.21</v>
      </c>
      <c r="CE17" s="5">
        <v>7</v>
      </c>
      <c r="CF17" s="5">
        <v>7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585.38</v>
      </c>
      <c r="CP17" s="5">
        <v>0</v>
      </c>
      <c r="CQ17" s="5">
        <v>0</v>
      </c>
      <c r="CR17" s="5">
        <v>149.88999999999999</v>
      </c>
      <c r="CS17" s="5">
        <v>70</v>
      </c>
      <c r="CT17" s="5">
        <v>450.5</v>
      </c>
      <c r="CU17" s="5">
        <v>1.88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317.5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1575.15</v>
      </c>
      <c r="ED17" s="5">
        <v>3532.01</v>
      </c>
      <c r="EE17" s="4" t="s">
        <v>212</v>
      </c>
      <c r="EF17" s="4"/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5"/>
      <c r="GX17" s="5"/>
      <c r="GY17" s="5"/>
      <c r="GZ17" s="5"/>
      <c r="HA17" s="5"/>
      <c r="HB17" s="4"/>
    </row>
    <row r="18" spans="1:210" x14ac:dyDescent="0.25">
      <c r="A18" s="68">
        <v>19107419</v>
      </c>
      <c r="B18" s="4" t="s">
        <v>213</v>
      </c>
      <c r="C18" s="5" t="s">
        <v>214</v>
      </c>
      <c r="D18" s="4">
        <v>1</v>
      </c>
      <c r="E18" s="4" t="s">
        <v>158</v>
      </c>
      <c r="F18" s="4" t="s">
        <v>159</v>
      </c>
      <c r="G18" s="4" t="s">
        <v>160</v>
      </c>
      <c r="H18" s="4" t="s">
        <v>161</v>
      </c>
      <c r="I18" s="4" t="s">
        <v>162</v>
      </c>
      <c r="J18" s="60">
        <v>44232</v>
      </c>
      <c r="K18" s="60" t="s">
        <v>1486</v>
      </c>
      <c r="L18" s="5" t="s">
        <v>163</v>
      </c>
      <c r="M18" s="5">
        <v>455.26</v>
      </c>
      <c r="N18" s="5">
        <v>897.51</v>
      </c>
      <c r="O18" s="5">
        <v>455.26000000000005</v>
      </c>
      <c r="P18" s="5">
        <v>3186.82</v>
      </c>
      <c r="Q18" s="5">
        <v>3186.82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896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1925</v>
      </c>
      <c r="AT18" s="5">
        <v>0</v>
      </c>
      <c r="AU18" s="5">
        <v>0</v>
      </c>
      <c r="AV18" s="5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3077</v>
      </c>
      <c r="CC18" s="5">
        <v>6263.82</v>
      </c>
      <c r="CD18" s="5">
        <v>187.91</v>
      </c>
      <c r="CE18" s="5">
        <v>7</v>
      </c>
      <c r="CF18" s="5">
        <v>7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953.86</v>
      </c>
      <c r="CP18" s="5">
        <v>0</v>
      </c>
      <c r="CQ18" s="5">
        <v>0</v>
      </c>
      <c r="CR18" s="5">
        <v>164.84</v>
      </c>
      <c r="CS18" s="5">
        <v>70</v>
      </c>
      <c r="CT18" s="5">
        <v>536.24</v>
      </c>
      <c r="CU18" s="5">
        <v>1.88</v>
      </c>
      <c r="CV18" s="5">
        <v>0</v>
      </c>
      <c r="CW18" s="5">
        <v>0</v>
      </c>
      <c r="CX18" s="5">
        <v>1029.02</v>
      </c>
      <c r="CY18" s="5">
        <v>0</v>
      </c>
      <c r="CZ18" s="5">
        <v>616.04</v>
      </c>
      <c r="DA18" s="5">
        <v>0</v>
      </c>
      <c r="DB18" s="5">
        <v>0</v>
      </c>
      <c r="DC18" s="5">
        <v>180.95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3552.82</v>
      </c>
      <c r="ED18" s="5">
        <v>2711</v>
      </c>
      <c r="EE18" s="4" t="s">
        <v>215</v>
      </c>
      <c r="EF18" s="4"/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5"/>
      <c r="GX18" s="5"/>
      <c r="GY18" s="5"/>
      <c r="GZ18" s="5"/>
      <c r="HA18" s="5"/>
      <c r="HB18" s="4"/>
    </row>
    <row r="19" spans="1:210" x14ac:dyDescent="0.25">
      <c r="A19" s="68">
        <v>19107467</v>
      </c>
      <c r="B19" s="4" t="s">
        <v>216</v>
      </c>
      <c r="C19" s="5" t="s">
        <v>217</v>
      </c>
      <c r="D19" s="4">
        <v>1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60">
        <v>44243</v>
      </c>
      <c r="K19" s="60" t="s">
        <v>1487</v>
      </c>
      <c r="L19" s="5" t="s">
        <v>163</v>
      </c>
      <c r="M19" s="5">
        <v>455.26</v>
      </c>
      <c r="N19" s="5">
        <v>865.78</v>
      </c>
      <c r="O19" s="5">
        <v>455.26000000000005</v>
      </c>
      <c r="P19" s="5">
        <v>3186.82</v>
      </c>
      <c r="Q19" s="5">
        <v>3186.82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512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1925</v>
      </c>
      <c r="AT19" s="5">
        <v>0</v>
      </c>
      <c r="AU19" s="5">
        <v>0</v>
      </c>
      <c r="AV19" s="5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2693</v>
      </c>
      <c r="CC19" s="5">
        <v>5879.82</v>
      </c>
      <c r="CD19" s="5">
        <v>176.39</v>
      </c>
      <c r="CE19" s="5">
        <v>7</v>
      </c>
      <c r="CF19" s="5">
        <v>7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871.83</v>
      </c>
      <c r="CP19" s="5">
        <v>0</v>
      </c>
      <c r="CQ19" s="5">
        <v>0</v>
      </c>
      <c r="CR19" s="5">
        <v>158.66999999999999</v>
      </c>
      <c r="CS19" s="5">
        <v>70</v>
      </c>
      <c r="CT19" s="5">
        <v>481.96</v>
      </c>
      <c r="CU19" s="5">
        <v>1.88</v>
      </c>
      <c r="CV19" s="5">
        <v>0</v>
      </c>
      <c r="CW19" s="5">
        <v>0</v>
      </c>
      <c r="CX19" s="5">
        <v>0</v>
      </c>
      <c r="CY19" s="5">
        <v>0</v>
      </c>
      <c r="CZ19" s="5">
        <v>704.05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317.5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2605.89</v>
      </c>
      <c r="ED19" s="5">
        <v>3273.93</v>
      </c>
      <c r="EE19" s="4" t="s">
        <v>218</v>
      </c>
      <c r="EF19" s="4"/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5"/>
      <c r="GX19" s="5"/>
      <c r="GY19" s="5"/>
      <c r="GZ19" s="5"/>
      <c r="HA19" s="5"/>
      <c r="HB19" s="4"/>
    </row>
    <row r="20" spans="1:210" x14ac:dyDescent="0.25">
      <c r="A20" s="68">
        <v>19107533</v>
      </c>
      <c r="B20" s="4" t="s">
        <v>219</v>
      </c>
      <c r="C20" s="5" t="s">
        <v>220</v>
      </c>
      <c r="D20" s="4">
        <v>1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60">
        <v>44256</v>
      </c>
      <c r="K20" s="60" t="s">
        <v>1488</v>
      </c>
      <c r="L20" s="5" t="s">
        <v>163</v>
      </c>
      <c r="M20" s="5">
        <v>455.26</v>
      </c>
      <c r="N20" s="5">
        <v>714.47</v>
      </c>
      <c r="O20" s="5">
        <v>455.26000000000005</v>
      </c>
      <c r="P20" s="5">
        <v>3186.82</v>
      </c>
      <c r="Q20" s="5">
        <v>3186.82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113.82</v>
      </c>
      <c r="AC20" s="5">
        <v>1</v>
      </c>
      <c r="AD20" s="5">
        <v>910.52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512</v>
      </c>
      <c r="AS20" s="5">
        <v>1285</v>
      </c>
      <c r="AT20" s="5">
        <v>0</v>
      </c>
      <c r="AU20" s="5">
        <v>0</v>
      </c>
      <c r="AV20" s="5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3077.34</v>
      </c>
      <c r="CC20" s="5">
        <v>6264.16</v>
      </c>
      <c r="CD20" s="5">
        <v>187.92</v>
      </c>
      <c r="CE20" s="5">
        <v>7</v>
      </c>
      <c r="CF20" s="5">
        <v>7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832.52</v>
      </c>
      <c r="CP20" s="5">
        <v>0</v>
      </c>
      <c r="CQ20" s="5">
        <v>0</v>
      </c>
      <c r="CR20" s="5">
        <v>129.28</v>
      </c>
      <c r="CS20" s="5">
        <v>70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483.18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317.5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1832.48</v>
      </c>
      <c r="ED20" s="5">
        <v>4431.68</v>
      </c>
      <c r="EE20" s="4" t="s">
        <v>221</v>
      </c>
      <c r="EF20" s="4"/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5"/>
      <c r="GX20" s="5"/>
      <c r="GY20" s="5"/>
      <c r="GZ20" s="5"/>
      <c r="HA20" s="5"/>
      <c r="HB20" s="4"/>
    </row>
    <row r="21" spans="1:210" x14ac:dyDescent="0.25">
      <c r="A21" s="68">
        <v>19107649</v>
      </c>
      <c r="B21" s="4" t="s">
        <v>222</v>
      </c>
      <c r="C21" s="5" t="s">
        <v>223</v>
      </c>
      <c r="D21" s="4">
        <v>1</v>
      </c>
      <c r="E21" s="4" t="s">
        <v>158</v>
      </c>
      <c r="F21" s="4" t="s">
        <v>159</v>
      </c>
      <c r="G21" s="4" t="s">
        <v>160</v>
      </c>
      <c r="H21" s="4" t="s">
        <v>161</v>
      </c>
      <c r="I21" s="4" t="s">
        <v>162</v>
      </c>
      <c r="J21" s="60">
        <v>44284</v>
      </c>
      <c r="K21" s="60" t="s">
        <v>1489</v>
      </c>
      <c r="L21" s="5" t="s">
        <v>163</v>
      </c>
      <c r="M21" s="5">
        <v>455.26</v>
      </c>
      <c r="N21" s="5">
        <v>757.77</v>
      </c>
      <c r="O21" s="5">
        <v>455.26000000000005</v>
      </c>
      <c r="P21" s="5">
        <v>3186.82</v>
      </c>
      <c r="Q21" s="5">
        <v>3186.82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>
        <v>113.82</v>
      </c>
      <c r="AC21" s="5">
        <v>1</v>
      </c>
      <c r="AD21" s="5">
        <v>910.52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1285</v>
      </c>
      <c r="AT21" s="5">
        <v>0</v>
      </c>
      <c r="AU21" s="5">
        <v>0</v>
      </c>
      <c r="AV21" s="5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2565.34</v>
      </c>
      <c r="CC21" s="5">
        <v>5752.16</v>
      </c>
      <c r="CD21" s="5">
        <v>172.56</v>
      </c>
      <c r="CE21" s="5">
        <v>7</v>
      </c>
      <c r="CF21" s="5">
        <v>7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723.15</v>
      </c>
      <c r="CP21" s="5">
        <v>0</v>
      </c>
      <c r="CQ21" s="5">
        <v>0</v>
      </c>
      <c r="CR21" s="5">
        <v>137.69</v>
      </c>
      <c r="CS21" s="5">
        <v>70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985.14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1915.98</v>
      </c>
      <c r="ED21" s="5">
        <v>3836.18</v>
      </c>
      <c r="EE21" s="4" t="s">
        <v>224</v>
      </c>
      <c r="EF21" s="4"/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5"/>
      <c r="GX21" s="5"/>
      <c r="GY21" s="5"/>
      <c r="GZ21" s="5"/>
      <c r="HA21" s="5"/>
      <c r="HB21" s="4"/>
    </row>
    <row r="22" spans="1:210" x14ac:dyDescent="0.25">
      <c r="A22" s="68">
        <v>19107662</v>
      </c>
      <c r="B22" s="4" t="s">
        <v>225</v>
      </c>
      <c r="C22" s="5" t="s">
        <v>226</v>
      </c>
      <c r="D22" s="4">
        <v>1</v>
      </c>
      <c r="E22" s="4" t="s">
        <v>158</v>
      </c>
      <c r="F22" s="4" t="s">
        <v>159</v>
      </c>
      <c r="G22" s="4" t="s">
        <v>160</v>
      </c>
      <c r="H22" s="4" t="s">
        <v>161</v>
      </c>
      <c r="I22" s="4" t="s">
        <v>162</v>
      </c>
      <c r="J22" s="60">
        <v>44726</v>
      </c>
      <c r="K22" s="60" t="s">
        <v>1490</v>
      </c>
      <c r="L22" s="5" t="s">
        <v>163</v>
      </c>
      <c r="M22" s="5">
        <v>455.26</v>
      </c>
      <c r="N22" s="5">
        <v>689.07</v>
      </c>
      <c r="O22" s="5">
        <v>455.26000000000005</v>
      </c>
      <c r="P22" s="5">
        <v>3186.82</v>
      </c>
      <c r="Q22" s="5">
        <v>3186.82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640</v>
      </c>
      <c r="AT22" s="5">
        <v>0</v>
      </c>
      <c r="AU22" s="5">
        <v>0</v>
      </c>
      <c r="AV22" s="5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896</v>
      </c>
      <c r="CC22" s="5">
        <v>4082.82</v>
      </c>
      <c r="CD22" s="5">
        <v>122.48</v>
      </c>
      <c r="CE22" s="5">
        <v>7</v>
      </c>
      <c r="CF22" s="5">
        <v>7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487.99</v>
      </c>
      <c r="CP22" s="5">
        <v>0</v>
      </c>
      <c r="CQ22" s="5">
        <v>0</v>
      </c>
      <c r="CR22" s="5">
        <v>124.35</v>
      </c>
      <c r="CS22" s="5">
        <v>70</v>
      </c>
      <c r="CT22" s="5">
        <v>222.39</v>
      </c>
      <c r="CU22" s="5">
        <v>1.88</v>
      </c>
      <c r="CV22" s="5">
        <v>0</v>
      </c>
      <c r="CW22" s="5">
        <v>0</v>
      </c>
      <c r="CX22" s="5">
        <v>1388.19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317.5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2612.3000000000002</v>
      </c>
      <c r="ED22" s="5">
        <v>1470.52</v>
      </c>
      <c r="EE22" s="4" t="s">
        <v>227</v>
      </c>
      <c r="EF22" s="4"/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5"/>
      <c r="GX22" s="5"/>
      <c r="GY22" s="5"/>
      <c r="GZ22" s="5"/>
      <c r="HA22" s="5"/>
      <c r="HB22" s="4"/>
    </row>
    <row r="23" spans="1:210" x14ac:dyDescent="0.25">
      <c r="A23" s="68">
        <v>19107746</v>
      </c>
      <c r="B23" s="4" t="s">
        <v>228</v>
      </c>
      <c r="C23" s="5" t="s">
        <v>229</v>
      </c>
      <c r="D23" s="4">
        <v>1</v>
      </c>
      <c r="E23" s="4" t="s">
        <v>158</v>
      </c>
      <c r="F23" s="4" t="s">
        <v>159</v>
      </c>
      <c r="G23" s="4" t="s">
        <v>160</v>
      </c>
      <c r="H23" s="4" t="s">
        <v>161</v>
      </c>
      <c r="I23" s="4" t="s">
        <v>162</v>
      </c>
      <c r="J23" s="60">
        <v>44305</v>
      </c>
      <c r="K23" s="60" t="s">
        <v>1491</v>
      </c>
      <c r="L23" s="5" t="s">
        <v>163</v>
      </c>
      <c r="M23" s="5">
        <v>455.26</v>
      </c>
      <c r="N23" s="5">
        <v>796.23</v>
      </c>
      <c r="O23" s="5">
        <v>455.26000000000005</v>
      </c>
      <c r="P23" s="5">
        <v>3186.82</v>
      </c>
      <c r="Q23" s="5">
        <v>3186.82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</v>
      </c>
      <c r="AB23" s="5">
        <v>113.82</v>
      </c>
      <c r="AC23" s="5">
        <v>1</v>
      </c>
      <c r="AD23" s="5">
        <v>910.52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1925</v>
      </c>
      <c r="AT23" s="5">
        <v>0</v>
      </c>
      <c r="AU23" s="5">
        <v>0</v>
      </c>
      <c r="AV23" s="5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3205.34</v>
      </c>
      <c r="CC23" s="5">
        <v>6392.16</v>
      </c>
      <c r="CD23" s="5">
        <v>191.76</v>
      </c>
      <c r="CE23" s="5">
        <v>7</v>
      </c>
      <c r="CF23" s="5">
        <v>7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859.86</v>
      </c>
      <c r="CP23" s="5">
        <v>0</v>
      </c>
      <c r="CQ23" s="5">
        <v>0</v>
      </c>
      <c r="CR23" s="5">
        <v>145.16</v>
      </c>
      <c r="CS23" s="5">
        <v>70</v>
      </c>
      <c r="CT23" s="5">
        <v>473.25</v>
      </c>
      <c r="CU23" s="5">
        <v>1.88</v>
      </c>
      <c r="CV23" s="5">
        <v>0</v>
      </c>
      <c r="CW23" s="5">
        <v>0</v>
      </c>
      <c r="CX23" s="5">
        <v>0</v>
      </c>
      <c r="CY23" s="5">
        <v>0</v>
      </c>
      <c r="CZ23" s="5">
        <v>1075.6500000000001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317.5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2943.29</v>
      </c>
      <c r="ED23" s="5">
        <v>3448.87</v>
      </c>
      <c r="EE23" s="4" t="s">
        <v>230</v>
      </c>
      <c r="EF23" s="4"/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5"/>
      <c r="GX23" s="5"/>
      <c r="GY23" s="5"/>
      <c r="GZ23" s="5"/>
      <c r="HA23" s="5"/>
      <c r="HB23" s="4"/>
    </row>
    <row r="24" spans="1:210" x14ac:dyDescent="0.25">
      <c r="A24" s="68">
        <v>19107806</v>
      </c>
      <c r="B24" s="4" t="s">
        <v>231</v>
      </c>
      <c r="C24" s="5" t="s">
        <v>232</v>
      </c>
      <c r="D24" s="4">
        <v>1</v>
      </c>
      <c r="E24" s="4" t="s">
        <v>158</v>
      </c>
      <c r="F24" s="4" t="s">
        <v>159</v>
      </c>
      <c r="G24" s="4" t="s">
        <v>160</v>
      </c>
      <c r="H24" s="4" t="s">
        <v>161</v>
      </c>
      <c r="I24" s="4" t="s">
        <v>162</v>
      </c>
      <c r="J24" s="60">
        <v>44320</v>
      </c>
      <c r="K24" s="60" t="s">
        <v>1492</v>
      </c>
      <c r="L24" s="5" t="s">
        <v>163</v>
      </c>
      <c r="M24" s="5">
        <v>455.26</v>
      </c>
      <c r="N24" s="5">
        <v>778.62</v>
      </c>
      <c r="O24" s="5">
        <v>455.26000000000005</v>
      </c>
      <c r="P24" s="5">
        <v>3186.82</v>
      </c>
      <c r="Q24" s="5">
        <v>3186.82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1280</v>
      </c>
      <c r="AT24" s="5">
        <v>0</v>
      </c>
      <c r="AU24" s="5">
        <v>0</v>
      </c>
      <c r="AV24" s="5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1536</v>
      </c>
      <c r="CC24" s="5">
        <v>4722.82</v>
      </c>
      <c r="CD24" s="5">
        <v>141.68</v>
      </c>
      <c r="CE24" s="5">
        <v>7</v>
      </c>
      <c r="CF24" s="5">
        <v>7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624.70000000000005</v>
      </c>
      <c r="CP24" s="5">
        <v>0</v>
      </c>
      <c r="CQ24" s="5">
        <v>0</v>
      </c>
      <c r="CR24" s="5">
        <v>141.74</v>
      </c>
      <c r="CS24" s="5">
        <v>70</v>
      </c>
      <c r="CT24" s="5">
        <v>1264.4000000000001</v>
      </c>
      <c r="CU24" s="5">
        <v>1.88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2102.71</v>
      </c>
      <c r="ED24" s="5">
        <v>2620.11</v>
      </c>
      <c r="EE24" s="4" t="s">
        <v>233</v>
      </c>
      <c r="EF24" s="4"/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5"/>
      <c r="GX24" s="5"/>
      <c r="GY24" s="5"/>
      <c r="GZ24" s="5"/>
      <c r="HA24" s="5"/>
      <c r="HB24" s="4"/>
    </row>
    <row r="25" spans="1:210" x14ac:dyDescent="0.25">
      <c r="A25" s="68">
        <v>19107913</v>
      </c>
      <c r="B25" s="4" t="s">
        <v>235</v>
      </c>
      <c r="C25" s="5" t="s">
        <v>236</v>
      </c>
      <c r="D25" s="4">
        <v>1</v>
      </c>
      <c r="E25" s="4" t="s">
        <v>158</v>
      </c>
      <c r="F25" s="4" t="s">
        <v>159</v>
      </c>
      <c r="G25" s="4" t="s">
        <v>160</v>
      </c>
      <c r="H25" s="4" t="s">
        <v>161</v>
      </c>
      <c r="I25" s="4" t="s">
        <v>237</v>
      </c>
      <c r="J25" s="60">
        <v>45378</v>
      </c>
      <c r="K25" s="60" t="s">
        <v>1494</v>
      </c>
      <c r="L25" s="5" t="s">
        <v>163</v>
      </c>
      <c r="M25" s="5">
        <v>432.98</v>
      </c>
      <c r="N25" s="5">
        <v>923.08</v>
      </c>
      <c r="O25" s="5">
        <v>432.98</v>
      </c>
      <c r="P25" s="5">
        <v>3030.86</v>
      </c>
      <c r="Q25" s="5">
        <v>3030.86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64</v>
      </c>
      <c r="AM25" s="5">
        <v>640</v>
      </c>
      <c r="AN25" s="5">
        <v>0</v>
      </c>
      <c r="AO25" s="5">
        <v>0</v>
      </c>
      <c r="AP25" s="5">
        <v>0</v>
      </c>
      <c r="AQ25" s="5">
        <v>0</v>
      </c>
      <c r="AR25" s="5">
        <v>256</v>
      </c>
      <c r="AS25" s="5">
        <v>2382.5</v>
      </c>
      <c r="AT25" s="5">
        <v>0</v>
      </c>
      <c r="AU25" s="5">
        <v>0</v>
      </c>
      <c r="AV25" s="5">
        <v>256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3598.5</v>
      </c>
      <c r="CC25" s="5">
        <v>6629.36</v>
      </c>
      <c r="CD25" s="5">
        <v>198.88</v>
      </c>
      <c r="CE25" s="5">
        <v>7</v>
      </c>
      <c r="CF25" s="5">
        <v>7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1031.93</v>
      </c>
      <c r="CP25" s="5">
        <v>0</v>
      </c>
      <c r="CQ25" s="5">
        <v>0</v>
      </c>
      <c r="CR25" s="5">
        <v>169.8</v>
      </c>
      <c r="CS25" s="5">
        <v>70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984.46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317.5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2573.69</v>
      </c>
      <c r="ED25" s="5">
        <v>4055.67</v>
      </c>
      <c r="EE25" s="4" t="s">
        <v>238</v>
      </c>
      <c r="EF25" s="4"/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5"/>
      <c r="GX25" s="5"/>
      <c r="GY25" s="5"/>
      <c r="GZ25" s="5"/>
      <c r="HA25" s="5"/>
      <c r="HB25" s="4"/>
    </row>
    <row r="26" spans="1:210" x14ac:dyDescent="0.25">
      <c r="A26" s="68">
        <v>19107914</v>
      </c>
      <c r="B26" s="4" t="s">
        <v>239</v>
      </c>
      <c r="C26" s="5" t="s">
        <v>240</v>
      </c>
      <c r="D26" s="4">
        <v>1</v>
      </c>
      <c r="E26" s="4" t="s">
        <v>158</v>
      </c>
      <c r="F26" s="4" t="s">
        <v>159</v>
      </c>
      <c r="G26" s="4" t="s">
        <v>160</v>
      </c>
      <c r="H26" s="4" t="s">
        <v>161</v>
      </c>
      <c r="I26" s="4" t="s">
        <v>162</v>
      </c>
      <c r="J26" s="60">
        <v>44347</v>
      </c>
      <c r="K26" s="60" t="s">
        <v>1495</v>
      </c>
      <c r="L26" s="5" t="s">
        <v>163</v>
      </c>
      <c r="M26" s="5">
        <v>455.26</v>
      </c>
      <c r="N26" s="5">
        <v>854.8</v>
      </c>
      <c r="O26" s="5">
        <v>455.26000000000005</v>
      </c>
      <c r="P26" s="5">
        <v>3186.82</v>
      </c>
      <c r="Q26" s="5">
        <v>3186.82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113.82</v>
      </c>
      <c r="AC26" s="5">
        <v>1</v>
      </c>
      <c r="AD26" s="5">
        <v>910.52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576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896</v>
      </c>
      <c r="AT26" s="5">
        <v>0</v>
      </c>
      <c r="AU26" s="5">
        <v>0</v>
      </c>
      <c r="AV26" s="5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2752.34</v>
      </c>
      <c r="CC26" s="5">
        <v>5939.16</v>
      </c>
      <c r="CD26" s="5">
        <v>178.17</v>
      </c>
      <c r="CE26" s="5">
        <v>7</v>
      </c>
      <c r="CF26" s="5">
        <v>7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763.1</v>
      </c>
      <c r="CP26" s="5">
        <v>0</v>
      </c>
      <c r="CQ26" s="5">
        <v>0</v>
      </c>
      <c r="CR26" s="5">
        <v>156.54</v>
      </c>
      <c r="CS26" s="5">
        <v>70</v>
      </c>
      <c r="CT26" s="5">
        <v>602.02</v>
      </c>
      <c r="CU26" s="5">
        <v>1.88</v>
      </c>
      <c r="CV26" s="5">
        <v>0</v>
      </c>
      <c r="CW26" s="5">
        <v>0</v>
      </c>
      <c r="CX26" s="5">
        <v>0</v>
      </c>
      <c r="CY26" s="5">
        <v>0</v>
      </c>
      <c r="CZ26" s="5">
        <v>682.89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2276.42</v>
      </c>
      <c r="ED26" s="5">
        <v>3662.74</v>
      </c>
      <c r="EE26" s="4" t="s">
        <v>241</v>
      </c>
      <c r="EF26" s="4"/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5"/>
      <c r="GX26" s="5"/>
      <c r="GY26" s="5"/>
      <c r="GZ26" s="5"/>
      <c r="HA26" s="5"/>
      <c r="HB26" s="4"/>
    </row>
    <row r="27" spans="1:210" x14ac:dyDescent="0.25">
      <c r="A27" s="68">
        <v>19108124</v>
      </c>
      <c r="B27" s="4" t="s">
        <v>242</v>
      </c>
      <c r="C27" s="5" t="s">
        <v>243</v>
      </c>
      <c r="D27" s="4">
        <v>1</v>
      </c>
      <c r="E27" s="4" t="s">
        <v>158</v>
      </c>
      <c r="F27" s="4" t="s">
        <v>159</v>
      </c>
      <c r="G27" s="4" t="s">
        <v>160</v>
      </c>
      <c r="H27" s="4" t="s">
        <v>161</v>
      </c>
      <c r="I27" s="4" t="s">
        <v>162</v>
      </c>
      <c r="J27" s="60">
        <v>44382</v>
      </c>
      <c r="K27" s="60" t="s">
        <v>1496</v>
      </c>
      <c r="L27" s="5" t="s">
        <v>163</v>
      </c>
      <c r="M27" s="5">
        <v>455.26</v>
      </c>
      <c r="N27" s="5">
        <v>640.69000000000005</v>
      </c>
      <c r="O27" s="5">
        <v>455.26000000000005</v>
      </c>
      <c r="P27" s="5">
        <v>3186.82</v>
      </c>
      <c r="Q27" s="5">
        <v>3186.82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256</v>
      </c>
      <c r="CC27" s="5">
        <v>3442.82</v>
      </c>
      <c r="CD27" s="5">
        <v>103.28</v>
      </c>
      <c r="CE27" s="5">
        <v>7</v>
      </c>
      <c r="CF27" s="5">
        <v>7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355.55</v>
      </c>
      <c r="CP27" s="5">
        <v>0</v>
      </c>
      <c r="CQ27" s="5">
        <v>0</v>
      </c>
      <c r="CR27" s="5">
        <v>114.95</v>
      </c>
      <c r="CS27" s="5">
        <v>70</v>
      </c>
      <c r="CT27" s="5">
        <v>610.97</v>
      </c>
      <c r="CU27" s="5">
        <v>1.88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1153.3399999999999</v>
      </c>
      <c r="ED27" s="5">
        <v>2289.48</v>
      </c>
      <c r="EE27" s="4" t="s">
        <v>244</v>
      </c>
      <c r="EF27" s="4"/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5"/>
      <c r="GX27" s="5"/>
      <c r="GY27" s="5"/>
      <c r="GZ27" s="5"/>
      <c r="HA27" s="5"/>
      <c r="HB27" s="4"/>
    </row>
    <row r="28" spans="1:210" x14ac:dyDescent="0.25">
      <c r="A28" s="68">
        <v>19108129</v>
      </c>
      <c r="B28" s="4" t="s">
        <v>1755</v>
      </c>
      <c r="C28" s="5" t="s">
        <v>1756</v>
      </c>
      <c r="D28" s="4">
        <v>1</v>
      </c>
      <c r="E28" s="4" t="s">
        <v>158</v>
      </c>
      <c r="F28" s="4" t="s">
        <v>159</v>
      </c>
      <c r="G28" s="4" t="s">
        <v>160</v>
      </c>
      <c r="H28" s="4" t="s">
        <v>161</v>
      </c>
      <c r="I28" s="4" t="s">
        <v>234</v>
      </c>
      <c r="J28" s="60">
        <v>45815</v>
      </c>
      <c r="K28" s="60" t="s">
        <v>1757</v>
      </c>
      <c r="L28" s="5" t="s">
        <v>163</v>
      </c>
      <c r="M28" s="5">
        <v>370.75</v>
      </c>
      <c r="N28" s="5">
        <v>390.04931506849312</v>
      </c>
      <c r="O28" s="5">
        <v>370.75</v>
      </c>
      <c r="P28" s="5">
        <v>2595.25</v>
      </c>
      <c r="Q28" s="5">
        <v>2595.25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256</v>
      </c>
      <c r="AS28" s="5">
        <v>0</v>
      </c>
      <c r="AT28" s="5">
        <v>0</v>
      </c>
      <c r="AU28" s="5">
        <v>0</v>
      </c>
      <c r="AV28" s="5">
        <v>256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512</v>
      </c>
      <c r="CC28" s="5">
        <v>3107.25</v>
      </c>
      <c r="CD28" s="5">
        <v>93.22</v>
      </c>
      <c r="CE28" s="5">
        <v>7</v>
      </c>
      <c r="CF28" s="5">
        <v>7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295.42</v>
      </c>
      <c r="CP28" s="5">
        <v>0</v>
      </c>
      <c r="CQ28" s="5">
        <v>0</v>
      </c>
      <c r="CR28" s="5">
        <v>66.260000000000005</v>
      </c>
      <c r="CS28" s="5">
        <v>70</v>
      </c>
      <c r="CT28" s="5">
        <v>712.78</v>
      </c>
      <c r="CU28" s="5">
        <v>1.88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1146.33</v>
      </c>
      <c r="ED28" s="5">
        <v>1960.92</v>
      </c>
      <c r="EE28" s="4" t="s">
        <v>1758</v>
      </c>
      <c r="EF28" s="4"/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5"/>
      <c r="GX28" s="5"/>
      <c r="GY28" s="5"/>
      <c r="GZ28" s="5"/>
      <c r="HA28" s="5"/>
      <c r="HB28" s="4"/>
    </row>
    <row r="29" spans="1:210" x14ac:dyDescent="0.25">
      <c r="A29" s="68">
        <v>19108132</v>
      </c>
      <c r="B29" s="4" t="s">
        <v>245</v>
      </c>
      <c r="C29" s="5" t="s">
        <v>246</v>
      </c>
      <c r="D29" s="4">
        <v>1</v>
      </c>
      <c r="E29" s="4" t="s">
        <v>158</v>
      </c>
      <c r="F29" s="4" t="s">
        <v>159</v>
      </c>
      <c r="G29" s="4" t="s">
        <v>160</v>
      </c>
      <c r="H29" s="4" t="s">
        <v>161</v>
      </c>
      <c r="I29" s="4" t="s">
        <v>162</v>
      </c>
      <c r="J29" s="60">
        <v>44819</v>
      </c>
      <c r="K29" s="60" t="s">
        <v>1497</v>
      </c>
      <c r="L29" s="5" t="s">
        <v>163</v>
      </c>
      <c r="M29" s="5">
        <v>455.26</v>
      </c>
      <c r="N29" s="5">
        <v>841.52</v>
      </c>
      <c r="O29" s="5">
        <v>455.26000000000005</v>
      </c>
      <c r="P29" s="5">
        <v>3186.82</v>
      </c>
      <c r="Q29" s="5">
        <v>3186.82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1</v>
      </c>
      <c r="AB29" s="5">
        <v>113.82</v>
      </c>
      <c r="AC29" s="5">
        <v>1</v>
      </c>
      <c r="AD29" s="5">
        <v>910.52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2315</v>
      </c>
      <c r="AT29" s="5">
        <v>0</v>
      </c>
      <c r="AU29" s="5">
        <v>0</v>
      </c>
      <c r="AV29" s="5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3595.34</v>
      </c>
      <c r="CC29" s="5">
        <v>6782.16</v>
      </c>
      <c r="CD29" s="5">
        <v>203.46</v>
      </c>
      <c r="CE29" s="5">
        <v>7</v>
      </c>
      <c r="CF29" s="5">
        <v>7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943.16</v>
      </c>
      <c r="CP29" s="5">
        <v>0</v>
      </c>
      <c r="CQ29" s="5">
        <v>0</v>
      </c>
      <c r="CR29" s="5">
        <v>153.96</v>
      </c>
      <c r="CS29" s="5">
        <v>70</v>
      </c>
      <c r="CT29" s="5">
        <v>701.49</v>
      </c>
      <c r="CU29" s="5">
        <v>1.88</v>
      </c>
      <c r="CV29" s="5">
        <v>0</v>
      </c>
      <c r="CW29" s="5">
        <v>0</v>
      </c>
      <c r="CX29" s="5">
        <v>0</v>
      </c>
      <c r="CY29" s="5">
        <v>0</v>
      </c>
      <c r="CZ29" s="5">
        <v>1218.82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3089.31</v>
      </c>
      <c r="ED29" s="5">
        <v>3692.85</v>
      </c>
      <c r="EE29" s="4" t="s">
        <v>247</v>
      </c>
      <c r="EF29" s="4"/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5"/>
      <c r="GX29" s="5"/>
      <c r="GY29" s="5"/>
      <c r="GZ29" s="5"/>
      <c r="HA29" s="5"/>
      <c r="HB29" s="4"/>
    </row>
    <row r="30" spans="1:210" x14ac:dyDescent="0.25">
      <c r="A30" s="68">
        <v>19108148</v>
      </c>
      <c r="B30" s="4" t="s">
        <v>248</v>
      </c>
      <c r="C30" s="5" t="s">
        <v>249</v>
      </c>
      <c r="D30" s="4">
        <v>1</v>
      </c>
      <c r="E30" s="4" t="s">
        <v>158</v>
      </c>
      <c r="F30" s="4" t="s">
        <v>159</v>
      </c>
      <c r="G30" s="4" t="s">
        <v>160</v>
      </c>
      <c r="H30" s="4" t="s">
        <v>161</v>
      </c>
      <c r="I30" s="4" t="s">
        <v>234</v>
      </c>
      <c r="J30" s="60">
        <v>45674</v>
      </c>
      <c r="K30" s="60" t="s">
        <v>1498</v>
      </c>
      <c r="L30" s="5" t="s">
        <v>163</v>
      </c>
      <c r="M30" s="5">
        <v>370.75</v>
      </c>
      <c r="N30" s="5">
        <v>722.5</v>
      </c>
      <c r="O30" s="5">
        <v>370.75</v>
      </c>
      <c r="P30" s="5">
        <v>2595.25</v>
      </c>
      <c r="Q30" s="5">
        <v>2595.25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64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256</v>
      </c>
      <c r="AS30" s="5">
        <v>1602.5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1922.5</v>
      </c>
      <c r="CC30" s="5">
        <v>4517.75</v>
      </c>
      <c r="CD30" s="5">
        <v>135.53</v>
      </c>
      <c r="CE30" s="5">
        <v>7</v>
      </c>
      <c r="CF30" s="5">
        <v>7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580.89</v>
      </c>
      <c r="CP30" s="5">
        <v>0</v>
      </c>
      <c r="CQ30" s="5">
        <v>0</v>
      </c>
      <c r="CR30" s="5">
        <v>130.84</v>
      </c>
      <c r="CS30" s="5">
        <v>70</v>
      </c>
      <c r="CT30" s="5">
        <v>677.85</v>
      </c>
      <c r="CU30" s="5">
        <v>1.88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294.75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1756.21</v>
      </c>
      <c r="ED30" s="5">
        <v>2761.54</v>
      </c>
      <c r="EE30" s="4" t="s">
        <v>250</v>
      </c>
      <c r="EF30" s="4"/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5"/>
      <c r="GX30" s="5"/>
      <c r="GY30" s="5"/>
      <c r="GZ30" s="5"/>
      <c r="HA30" s="5"/>
      <c r="HB30" s="4"/>
    </row>
    <row r="31" spans="1:210" x14ac:dyDescent="0.25">
      <c r="A31" s="68">
        <v>19108314</v>
      </c>
      <c r="B31" s="4" t="s">
        <v>251</v>
      </c>
      <c r="C31" s="5" t="s">
        <v>252</v>
      </c>
      <c r="D31" s="4">
        <v>1</v>
      </c>
      <c r="E31" s="4" t="s">
        <v>158</v>
      </c>
      <c r="F31" s="4" t="s">
        <v>159</v>
      </c>
      <c r="G31" s="4" t="s">
        <v>189</v>
      </c>
      <c r="H31" s="4" t="s">
        <v>189</v>
      </c>
      <c r="I31" s="4" t="s">
        <v>253</v>
      </c>
      <c r="J31" s="60">
        <v>44410</v>
      </c>
      <c r="K31" s="60" t="s">
        <v>1499</v>
      </c>
      <c r="L31" s="5" t="s">
        <v>163</v>
      </c>
      <c r="M31" s="5">
        <v>747.4</v>
      </c>
      <c r="N31" s="5">
        <v>924.18</v>
      </c>
      <c r="O31" s="5">
        <v>747.4</v>
      </c>
      <c r="P31" s="5">
        <v>5231.8</v>
      </c>
      <c r="Q31" s="5">
        <v>5231.8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1</v>
      </c>
      <c r="AB31" s="5">
        <v>186.85</v>
      </c>
      <c r="AC31" s="5">
        <v>1</v>
      </c>
      <c r="AD31" s="5">
        <v>1494.8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9</v>
      </c>
      <c r="AX31" s="5">
        <v>0</v>
      </c>
      <c r="AY31" s="5">
        <v>1681.65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3363.3</v>
      </c>
      <c r="CC31" s="5">
        <v>8595.1</v>
      </c>
      <c r="CD31" s="5">
        <v>257.85000000000002</v>
      </c>
      <c r="CE31" s="5">
        <v>7</v>
      </c>
      <c r="CF31" s="5">
        <v>7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1322.46</v>
      </c>
      <c r="CP31" s="5">
        <v>0</v>
      </c>
      <c r="CQ31" s="5">
        <v>0</v>
      </c>
      <c r="CR31" s="5">
        <v>170.02</v>
      </c>
      <c r="CS31" s="5">
        <v>56</v>
      </c>
      <c r="CT31" s="5">
        <v>1109.98</v>
      </c>
      <c r="CU31" s="5">
        <v>1.88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2660.34</v>
      </c>
      <c r="ED31" s="5">
        <v>5934.76</v>
      </c>
      <c r="EE31" s="4" t="s">
        <v>254</v>
      </c>
      <c r="EF31" s="4"/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5"/>
      <c r="GX31" s="5"/>
      <c r="GY31" s="5"/>
      <c r="GZ31" s="5"/>
      <c r="HA31" s="5"/>
      <c r="HB31" s="4"/>
    </row>
    <row r="32" spans="1:210" x14ac:dyDescent="0.25">
      <c r="A32" s="68">
        <v>19108331</v>
      </c>
      <c r="B32" s="4" t="s">
        <v>255</v>
      </c>
      <c r="C32" s="5" t="s">
        <v>256</v>
      </c>
      <c r="D32" s="4">
        <v>1</v>
      </c>
      <c r="E32" s="4" t="s">
        <v>158</v>
      </c>
      <c r="F32" s="4" t="s">
        <v>159</v>
      </c>
      <c r="G32" s="4" t="s">
        <v>160</v>
      </c>
      <c r="H32" s="4" t="s">
        <v>161</v>
      </c>
      <c r="I32" s="4" t="s">
        <v>162</v>
      </c>
      <c r="J32" s="60">
        <v>44728</v>
      </c>
      <c r="K32" s="60" t="s">
        <v>1500</v>
      </c>
      <c r="L32" s="5" t="s">
        <v>163</v>
      </c>
      <c r="M32" s="5">
        <v>455.26</v>
      </c>
      <c r="N32" s="5">
        <v>966.29</v>
      </c>
      <c r="O32" s="5">
        <v>455.26000000000005</v>
      </c>
      <c r="P32" s="5">
        <v>3186.82</v>
      </c>
      <c r="Q32" s="5">
        <v>3186.82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113.82</v>
      </c>
      <c r="AC32" s="5">
        <v>1</v>
      </c>
      <c r="AD32" s="5">
        <v>910.52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896</v>
      </c>
      <c r="AM32" s="5">
        <v>640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1602.5</v>
      </c>
      <c r="AT32" s="5">
        <v>0</v>
      </c>
      <c r="AU32" s="5">
        <v>0</v>
      </c>
      <c r="AV32" s="5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4418.84</v>
      </c>
      <c r="CC32" s="5">
        <v>7605.66</v>
      </c>
      <c r="CD32" s="5">
        <v>228.17</v>
      </c>
      <c r="CE32" s="5">
        <v>7</v>
      </c>
      <c r="CF32" s="5">
        <v>7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1119.06</v>
      </c>
      <c r="CP32" s="5">
        <v>0</v>
      </c>
      <c r="CQ32" s="5">
        <v>0</v>
      </c>
      <c r="CR32" s="5">
        <v>178.2</v>
      </c>
      <c r="CS32" s="5">
        <v>70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1367.26</v>
      </c>
      <c r="ED32" s="5">
        <v>6238.4</v>
      </c>
      <c r="EE32" s="4" t="s">
        <v>257</v>
      </c>
      <c r="EF32" s="4"/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5"/>
      <c r="GX32" s="5"/>
      <c r="GY32" s="5"/>
      <c r="GZ32" s="5"/>
      <c r="HA32" s="5"/>
      <c r="HB32" s="4"/>
    </row>
    <row r="33" spans="1:210" x14ac:dyDescent="0.25">
      <c r="A33" s="68">
        <v>19108418</v>
      </c>
      <c r="B33" s="4" t="s">
        <v>258</v>
      </c>
      <c r="C33" s="5" t="s">
        <v>259</v>
      </c>
      <c r="D33" s="4">
        <v>1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234</v>
      </c>
      <c r="J33" s="60">
        <v>45654</v>
      </c>
      <c r="K33" s="60" t="s">
        <v>1501</v>
      </c>
      <c r="L33" s="5" t="s">
        <v>163</v>
      </c>
      <c r="M33" s="5">
        <v>370.75</v>
      </c>
      <c r="N33" s="5">
        <v>772.81</v>
      </c>
      <c r="O33" s="5">
        <v>370.75</v>
      </c>
      <c r="P33" s="5">
        <v>2595.25</v>
      </c>
      <c r="Q33" s="5">
        <v>2595.25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92.69</v>
      </c>
      <c r="AC33" s="5">
        <v>1</v>
      </c>
      <c r="AD33" s="5">
        <v>741.5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1925</v>
      </c>
      <c r="AT33" s="5">
        <v>0</v>
      </c>
      <c r="AU33" s="5">
        <v>0</v>
      </c>
      <c r="AV33" s="5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3015.19</v>
      </c>
      <c r="CC33" s="5">
        <v>5610.44</v>
      </c>
      <c r="CD33" s="5">
        <v>168.31</v>
      </c>
      <c r="CE33" s="5">
        <v>7</v>
      </c>
      <c r="CF33" s="5">
        <v>7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715.3</v>
      </c>
      <c r="CP33" s="5">
        <v>0</v>
      </c>
      <c r="CQ33" s="5">
        <v>0</v>
      </c>
      <c r="CR33" s="5">
        <v>140.61000000000001</v>
      </c>
      <c r="CS33" s="5">
        <v>70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925.91</v>
      </c>
      <c r="ED33" s="5">
        <v>4684.53</v>
      </c>
      <c r="EE33" s="4" t="s">
        <v>260</v>
      </c>
      <c r="EF33" s="4"/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5"/>
      <c r="GX33" s="5"/>
      <c r="GY33" s="5"/>
      <c r="GZ33" s="5"/>
      <c r="HA33" s="5"/>
      <c r="HB33" s="4"/>
    </row>
    <row r="34" spans="1:210" x14ac:dyDescent="0.25">
      <c r="A34" s="68">
        <v>19108475</v>
      </c>
      <c r="B34" s="4" t="s">
        <v>261</v>
      </c>
      <c r="C34" s="5" t="s">
        <v>262</v>
      </c>
      <c r="D34" s="4">
        <v>1</v>
      </c>
      <c r="E34" s="4" t="s">
        <v>158</v>
      </c>
      <c r="F34" s="4" t="s">
        <v>159</v>
      </c>
      <c r="G34" s="4" t="s">
        <v>160</v>
      </c>
      <c r="H34" s="4" t="s">
        <v>161</v>
      </c>
      <c r="I34" s="4" t="s">
        <v>162</v>
      </c>
      <c r="J34" s="60">
        <v>44421</v>
      </c>
      <c r="K34" s="60" t="s">
        <v>1502</v>
      </c>
      <c r="L34" s="5" t="s">
        <v>163</v>
      </c>
      <c r="M34" s="5">
        <v>455.26</v>
      </c>
      <c r="N34" s="5">
        <v>752.64</v>
      </c>
      <c r="O34" s="5">
        <v>455.26000000000005</v>
      </c>
      <c r="P34" s="5">
        <v>3186.82</v>
      </c>
      <c r="Q34" s="5">
        <v>3186.82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256</v>
      </c>
      <c r="AS34" s="5">
        <v>1280</v>
      </c>
      <c r="AT34" s="5">
        <v>0</v>
      </c>
      <c r="AU34" s="5">
        <v>0</v>
      </c>
      <c r="AV34" s="5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1792</v>
      </c>
      <c r="CC34" s="5">
        <v>4978.82</v>
      </c>
      <c r="CD34" s="5">
        <v>149.36000000000001</v>
      </c>
      <c r="CE34" s="5">
        <v>7</v>
      </c>
      <c r="CF34" s="5">
        <v>7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679.38</v>
      </c>
      <c r="CP34" s="5">
        <v>0</v>
      </c>
      <c r="CQ34" s="5">
        <v>0</v>
      </c>
      <c r="CR34" s="5">
        <v>136.69999999999999</v>
      </c>
      <c r="CS34" s="5">
        <v>70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976.87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317.5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2180.4499999999998</v>
      </c>
      <c r="ED34" s="5">
        <v>2798.37</v>
      </c>
      <c r="EE34" s="4" t="s">
        <v>263</v>
      </c>
      <c r="EF34" s="4"/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5"/>
      <c r="GX34" s="5"/>
      <c r="GY34" s="5"/>
      <c r="GZ34" s="5"/>
      <c r="HA34" s="5"/>
      <c r="HB34" s="4"/>
    </row>
    <row r="35" spans="1:210" x14ac:dyDescent="0.25">
      <c r="A35" s="68">
        <v>19108615</v>
      </c>
      <c r="B35" s="4" t="s">
        <v>264</v>
      </c>
      <c r="C35" s="5" t="s">
        <v>265</v>
      </c>
      <c r="D35" s="4">
        <v>1</v>
      </c>
      <c r="E35" s="4" t="s">
        <v>158</v>
      </c>
      <c r="F35" s="4" t="s">
        <v>159</v>
      </c>
      <c r="G35" s="4" t="s">
        <v>160</v>
      </c>
      <c r="H35" s="4" t="s">
        <v>161</v>
      </c>
      <c r="I35" s="4" t="s">
        <v>162</v>
      </c>
      <c r="J35" s="60">
        <v>44435</v>
      </c>
      <c r="K35" s="60" t="s">
        <v>1503</v>
      </c>
      <c r="L35" s="5" t="s">
        <v>163</v>
      </c>
      <c r="M35" s="5">
        <v>455.26</v>
      </c>
      <c r="N35" s="5">
        <v>808.52</v>
      </c>
      <c r="O35" s="5">
        <v>455.26000000000005</v>
      </c>
      <c r="P35" s="5">
        <v>3186.82</v>
      </c>
      <c r="Q35" s="5">
        <v>3186.82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512</v>
      </c>
      <c r="AN35" s="5">
        <v>0</v>
      </c>
      <c r="AO35" s="5">
        <v>0</v>
      </c>
      <c r="AP35" s="5">
        <v>0</v>
      </c>
      <c r="AQ35" s="5">
        <v>0</v>
      </c>
      <c r="AR35" s="5">
        <v>256</v>
      </c>
      <c r="AS35" s="5">
        <v>1925</v>
      </c>
      <c r="AT35" s="5">
        <v>0</v>
      </c>
      <c r="AU35" s="5">
        <v>0</v>
      </c>
      <c r="AV35" s="5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2949</v>
      </c>
      <c r="CC35" s="5">
        <v>6135.82</v>
      </c>
      <c r="CD35" s="5">
        <v>184.07</v>
      </c>
      <c r="CE35" s="5">
        <v>7</v>
      </c>
      <c r="CF35" s="5">
        <v>7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926.51</v>
      </c>
      <c r="CP35" s="5">
        <v>0</v>
      </c>
      <c r="CQ35" s="5">
        <v>0</v>
      </c>
      <c r="CR35" s="5">
        <v>147.55000000000001</v>
      </c>
      <c r="CS35" s="5">
        <v>70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314.29000000000002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1458.35</v>
      </c>
      <c r="ED35" s="5">
        <v>4677.47</v>
      </c>
      <c r="EE35" s="4" t="s">
        <v>266</v>
      </c>
      <c r="EF35" s="4"/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5"/>
      <c r="GX35" s="5"/>
      <c r="GY35" s="5"/>
      <c r="GZ35" s="5"/>
      <c r="HA35" s="5"/>
      <c r="HB35" s="4"/>
    </row>
    <row r="36" spans="1:210" x14ac:dyDescent="0.25">
      <c r="A36" s="68">
        <v>19108720</v>
      </c>
      <c r="B36" s="4" t="s">
        <v>267</v>
      </c>
      <c r="C36" s="5" t="s">
        <v>268</v>
      </c>
      <c r="D36" s="4">
        <v>1</v>
      </c>
      <c r="E36" s="4" t="s">
        <v>158</v>
      </c>
      <c r="F36" s="4" t="s">
        <v>159</v>
      </c>
      <c r="G36" s="4" t="s">
        <v>160</v>
      </c>
      <c r="H36" s="4" t="s">
        <v>161</v>
      </c>
      <c r="I36" s="4" t="s">
        <v>162</v>
      </c>
      <c r="J36" s="60">
        <v>45231</v>
      </c>
      <c r="K36" s="60" t="s">
        <v>1504</v>
      </c>
      <c r="L36" s="5" t="s">
        <v>163</v>
      </c>
      <c r="M36" s="5">
        <v>455.26</v>
      </c>
      <c r="N36" s="5">
        <v>1134.75</v>
      </c>
      <c r="O36" s="5">
        <v>455.26000000000005</v>
      </c>
      <c r="P36" s="5">
        <v>3186.82</v>
      </c>
      <c r="Q36" s="5">
        <v>3186.82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256</v>
      </c>
      <c r="AS36" s="5">
        <v>1280</v>
      </c>
      <c r="AT36" s="5">
        <v>0</v>
      </c>
      <c r="AU36" s="5">
        <v>0</v>
      </c>
      <c r="AV36" s="5">
        <v>256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1792</v>
      </c>
      <c r="CC36" s="5">
        <v>4978.82</v>
      </c>
      <c r="CD36" s="5">
        <v>149.36000000000001</v>
      </c>
      <c r="CE36" s="5">
        <v>7</v>
      </c>
      <c r="CF36" s="5">
        <v>7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679.38</v>
      </c>
      <c r="CP36" s="5">
        <v>0</v>
      </c>
      <c r="CQ36" s="5">
        <v>0</v>
      </c>
      <c r="CR36" s="5">
        <v>210.92</v>
      </c>
      <c r="CS36" s="5">
        <v>70</v>
      </c>
      <c r="CT36" s="5">
        <v>272.45</v>
      </c>
      <c r="CU36" s="5">
        <v>1.88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317.5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1552.13</v>
      </c>
      <c r="ED36" s="5">
        <v>3426.69</v>
      </c>
      <c r="EE36" s="4" t="s">
        <v>269</v>
      </c>
      <c r="EF36" s="4"/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5"/>
      <c r="GX36" s="5"/>
      <c r="GY36" s="5"/>
      <c r="GZ36" s="5"/>
      <c r="HA36" s="5"/>
      <c r="HB36" s="4"/>
    </row>
    <row r="37" spans="1:210" x14ac:dyDescent="0.25">
      <c r="A37" s="68">
        <v>19108965</v>
      </c>
      <c r="B37" s="4" t="s">
        <v>270</v>
      </c>
      <c r="C37" s="5" t="s">
        <v>271</v>
      </c>
      <c r="D37" s="4">
        <v>1</v>
      </c>
      <c r="E37" s="4" t="s">
        <v>158</v>
      </c>
      <c r="F37" s="4" t="s">
        <v>159</v>
      </c>
      <c r="G37" s="4" t="s">
        <v>160</v>
      </c>
      <c r="H37" s="4" t="s">
        <v>161</v>
      </c>
      <c r="I37" s="4" t="s">
        <v>162</v>
      </c>
      <c r="J37" s="60">
        <v>44484</v>
      </c>
      <c r="K37" s="60" t="s">
        <v>1505</v>
      </c>
      <c r="L37" s="5" t="s">
        <v>163</v>
      </c>
      <c r="M37" s="5">
        <v>455.26</v>
      </c>
      <c r="N37" s="5">
        <v>857.83</v>
      </c>
      <c r="O37" s="5">
        <v>455.26000000000005</v>
      </c>
      <c r="P37" s="5">
        <v>3186.82</v>
      </c>
      <c r="Q37" s="5">
        <v>3186.82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1602.5</v>
      </c>
      <c r="AT37" s="5">
        <v>0</v>
      </c>
      <c r="AU37" s="5">
        <v>0</v>
      </c>
      <c r="AV37" s="5">
        <v>256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1858.5</v>
      </c>
      <c r="CC37" s="5">
        <v>5045.32</v>
      </c>
      <c r="CD37" s="5">
        <v>151.36000000000001</v>
      </c>
      <c r="CE37" s="5">
        <v>7</v>
      </c>
      <c r="CF37" s="5">
        <v>7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693.58</v>
      </c>
      <c r="CP37" s="5">
        <v>0</v>
      </c>
      <c r="CQ37" s="5">
        <v>0</v>
      </c>
      <c r="CR37" s="5">
        <v>157.13</v>
      </c>
      <c r="CS37" s="5">
        <v>70</v>
      </c>
      <c r="CT37" s="5">
        <v>357.54</v>
      </c>
      <c r="CU37" s="5">
        <v>1.88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1280.1300000000001</v>
      </c>
      <c r="ED37" s="5">
        <v>3765.19</v>
      </c>
      <c r="EE37" s="4" t="s">
        <v>272</v>
      </c>
      <c r="EF37" s="4"/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5"/>
      <c r="GX37" s="5"/>
      <c r="GY37" s="5"/>
      <c r="GZ37" s="5"/>
      <c r="HA37" s="5"/>
      <c r="HB37" s="4"/>
    </row>
    <row r="38" spans="1:210" x14ac:dyDescent="0.25">
      <c r="A38" s="68">
        <v>19109050</v>
      </c>
      <c r="B38" s="4" t="s">
        <v>273</v>
      </c>
      <c r="C38" s="5" t="s">
        <v>274</v>
      </c>
      <c r="D38" s="4">
        <v>1</v>
      </c>
      <c r="E38" s="4" t="s">
        <v>158</v>
      </c>
      <c r="F38" s="4" t="s">
        <v>159</v>
      </c>
      <c r="G38" s="4" t="s">
        <v>160</v>
      </c>
      <c r="H38" s="4" t="s">
        <v>161</v>
      </c>
      <c r="I38" s="4" t="s">
        <v>162</v>
      </c>
      <c r="J38" s="60">
        <v>44498</v>
      </c>
      <c r="K38" s="60" t="s">
        <v>1506</v>
      </c>
      <c r="L38" s="5" t="s">
        <v>163</v>
      </c>
      <c r="M38" s="5">
        <v>455.26</v>
      </c>
      <c r="N38" s="5">
        <v>741.06</v>
      </c>
      <c r="O38" s="5">
        <v>455.26000000000005</v>
      </c>
      <c r="P38" s="5">
        <v>3186.82</v>
      </c>
      <c r="Q38" s="5">
        <v>3186.82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128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1024</v>
      </c>
      <c r="AT38" s="5">
        <v>0</v>
      </c>
      <c r="AU38" s="5">
        <v>0</v>
      </c>
      <c r="AV38" s="5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1408</v>
      </c>
      <c r="CC38" s="5">
        <v>4594.82</v>
      </c>
      <c r="CD38" s="5">
        <v>137.84</v>
      </c>
      <c r="CE38" s="5">
        <v>7</v>
      </c>
      <c r="CF38" s="5">
        <v>7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597.36</v>
      </c>
      <c r="CP38" s="5">
        <v>0</v>
      </c>
      <c r="CQ38" s="5">
        <v>0</v>
      </c>
      <c r="CR38" s="5">
        <v>134.44999999999999</v>
      </c>
      <c r="CS38" s="5">
        <v>70</v>
      </c>
      <c r="CT38" s="5">
        <v>369.7</v>
      </c>
      <c r="CU38" s="5">
        <v>1.88</v>
      </c>
      <c r="CV38" s="5">
        <v>0</v>
      </c>
      <c r="CW38" s="5">
        <v>0</v>
      </c>
      <c r="CX38" s="5">
        <v>0</v>
      </c>
      <c r="CY38" s="5">
        <v>0</v>
      </c>
      <c r="CZ38" s="5">
        <v>1012.03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2185.42</v>
      </c>
      <c r="ED38" s="5">
        <v>2409.4</v>
      </c>
      <c r="EE38" s="4" t="s">
        <v>275</v>
      </c>
      <c r="EF38" s="4"/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5"/>
      <c r="GX38" s="5"/>
      <c r="GY38" s="5"/>
      <c r="GZ38" s="5"/>
      <c r="HA38" s="5"/>
      <c r="HB38" s="4"/>
    </row>
    <row r="39" spans="1:210" x14ac:dyDescent="0.25">
      <c r="A39" s="68">
        <v>19109196</v>
      </c>
      <c r="B39" s="4" t="s">
        <v>276</v>
      </c>
      <c r="C39" s="5" t="s">
        <v>277</v>
      </c>
      <c r="D39" s="4">
        <v>1</v>
      </c>
      <c r="E39" s="4" t="s">
        <v>158</v>
      </c>
      <c r="F39" s="4" t="s">
        <v>159</v>
      </c>
      <c r="G39" s="4" t="s">
        <v>160</v>
      </c>
      <c r="H39" s="4" t="s">
        <v>161</v>
      </c>
      <c r="I39" s="4" t="s">
        <v>162</v>
      </c>
      <c r="J39" s="60">
        <v>45100</v>
      </c>
      <c r="K39" s="60" t="s">
        <v>1507</v>
      </c>
      <c r="L39" s="5" t="s">
        <v>163</v>
      </c>
      <c r="M39" s="5">
        <v>455.26</v>
      </c>
      <c r="N39" s="5">
        <v>854.91</v>
      </c>
      <c r="O39" s="5">
        <v>455.26000000000005</v>
      </c>
      <c r="P39" s="5">
        <v>3186.82</v>
      </c>
      <c r="Q39" s="5">
        <v>3186.82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256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2315</v>
      </c>
      <c r="AT39" s="5">
        <v>0</v>
      </c>
      <c r="AU39" s="5">
        <v>0</v>
      </c>
      <c r="AV39" s="5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2827</v>
      </c>
      <c r="CC39" s="5">
        <v>6013.82</v>
      </c>
      <c r="CD39" s="5">
        <v>180.41</v>
      </c>
      <c r="CE39" s="5">
        <v>7</v>
      </c>
      <c r="CF39" s="5">
        <v>7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900.46</v>
      </c>
      <c r="CP39" s="5">
        <v>0</v>
      </c>
      <c r="CQ39" s="5">
        <v>0</v>
      </c>
      <c r="CR39" s="5">
        <v>156.56</v>
      </c>
      <c r="CS39" s="5">
        <v>70</v>
      </c>
      <c r="CT39" s="5">
        <v>990.33</v>
      </c>
      <c r="CU39" s="5">
        <v>1.88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2119.2199999999998</v>
      </c>
      <c r="ED39" s="5">
        <v>3894.6</v>
      </c>
      <c r="EE39" s="4" t="s">
        <v>278</v>
      </c>
      <c r="EF39" s="4"/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5"/>
      <c r="GX39" s="5"/>
      <c r="GY39" s="5"/>
      <c r="GZ39" s="5"/>
      <c r="HA39" s="5"/>
      <c r="HB39" s="4"/>
    </row>
    <row r="40" spans="1:210" x14ac:dyDescent="0.25">
      <c r="A40" s="68">
        <v>19109263</v>
      </c>
      <c r="B40" s="4" t="s">
        <v>279</v>
      </c>
      <c r="C40" s="5" t="s">
        <v>280</v>
      </c>
      <c r="D40" s="4">
        <v>1</v>
      </c>
      <c r="E40" s="4" t="s">
        <v>158</v>
      </c>
      <c r="F40" s="4" t="s">
        <v>159</v>
      </c>
      <c r="G40" s="4" t="s">
        <v>160</v>
      </c>
      <c r="H40" s="4" t="s">
        <v>161</v>
      </c>
      <c r="I40" s="4" t="s">
        <v>237</v>
      </c>
      <c r="J40" s="60">
        <v>45439</v>
      </c>
      <c r="K40" s="60" t="s">
        <v>1508</v>
      </c>
      <c r="L40" s="5" t="s">
        <v>163</v>
      </c>
      <c r="M40" s="5">
        <v>432.98</v>
      </c>
      <c r="N40" s="5">
        <v>732.92</v>
      </c>
      <c r="O40" s="5">
        <v>432.98</v>
      </c>
      <c r="P40" s="5">
        <v>3030.86</v>
      </c>
      <c r="Q40" s="5">
        <v>3030.86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320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768</v>
      </c>
      <c r="AS40" s="5">
        <v>1925</v>
      </c>
      <c r="AT40" s="5">
        <v>0</v>
      </c>
      <c r="AU40" s="5">
        <v>0</v>
      </c>
      <c r="AV40" s="5">
        <v>256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3269</v>
      </c>
      <c r="CC40" s="5">
        <v>6299.86</v>
      </c>
      <c r="CD40" s="5">
        <v>189</v>
      </c>
      <c r="CE40" s="5">
        <v>7</v>
      </c>
      <c r="CF40" s="5">
        <v>7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961.55</v>
      </c>
      <c r="CP40" s="5">
        <v>0</v>
      </c>
      <c r="CQ40" s="5">
        <v>0</v>
      </c>
      <c r="CR40" s="5">
        <v>132.87</v>
      </c>
      <c r="CS40" s="5">
        <v>70</v>
      </c>
      <c r="CT40" s="5">
        <v>495.52</v>
      </c>
      <c r="CU40" s="5">
        <v>1.88</v>
      </c>
      <c r="CV40" s="5">
        <v>0</v>
      </c>
      <c r="CW40" s="5">
        <v>0</v>
      </c>
      <c r="CX40" s="5">
        <v>0</v>
      </c>
      <c r="CY40" s="5">
        <v>0</v>
      </c>
      <c r="CZ40" s="5">
        <v>913.77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2575.59</v>
      </c>
      <c r="ED40" s="5">
        <v>3724.27</v>
      </c>
      <c r="EE40" s="4" t="s">
        <v>281</v>
      </c>
      <c r="EF40" s="4"/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5"/>
      <c r="GX40" s="5"/>
      <c r="GY40" s="5"/>
      <c r="GZ40" s="5"/>
      <c r="HA40" s="5"/>
      <c r="HB40" s="4"/>
    </row>
    <row r="41" spans="1:210" x14ac:dyDescent="0.25">
      <c r="A41" s="68">
        <v>19109336</v>
      </c>
      <c r="B41" s="4" t="s">
        <v>282</v>
      </c>
      <c r="C41" s="5" t="s">
        <v>283</v>
      </c>
      <c r="D41" s="4">
        <v>1</v>
      </c>
      <c r="E41" s="4" t="s">
        <v>158</v>
      </c>
      <c r="F41" s="4" t="s">
        <v>159</v>
      </c>
      <c r="G41" s="4" t="s">
        <v>160</v>
      </c>
      <c r="H41" s="4" t="s">
        <v>161</v>
      </c>
      <c r="I41" s="4" t="s">
        <v>162</v>
      </c>
      <c r="J41" s="60">
        <v>44785</v>
      </c>
      <c r="K41" s="60" t="s">
        <v>1509</v>
      </c>
      <c r="L41" s="5" t="s">
        <v>163</v>
      </c>
      <c r="M41" s="5">
        <v>455.26</v>
      </c>
      <c r="N41" s="5">
        <v>805.7</v>
      </c>
      <c r="O41" s="5">
        <v>455.26000000000005</v>
      </c>
      <c r="P41" s="5">
        <v>3186.82</v>
      </c>
      <c r="Q41" s="5">
        <v>3186.82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113.82</v>
      </c>
      <c r="AC41" s="5">
        <v>1</v>
      </c>
      <c r="AD41" s="5">
        <v>910.52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1541</v>
      </c>
      <c r="AT41" s="5">
        <v>0</v>
      </c>
      <c r="AU41" s="5">
        <v>0</v>
      </c>
      <c r="AV41" s="5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2821.34</v>
      </c>
      <c r="CC41" s="5">
        <v>6008.16</v>
      </c>
      <c r="CD41" s="5">
        <v>180.24</v>
      </c>
      <c r="CE41" s="5">
        <v>7</v>
      </c>
      <c r="CF41" s="5">
        <v>7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777.84</v>
      </c>
      <c r="CP41" s="5">
        <v>0</v>
      </c>
      <c r="CQ41" s="5">
        <v>0</v>
      </c>
      <c r="CR41" s="5">
        <v>147</v>
      </c>
      <c r="CS41" s="5">
        <v>70</v>
      </c>
      <c r="CT41" s="5">
        <v>772.29</v>
      </c>
      <c r="CU41" s="5">
        <v>1.88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1769.01</v>
      </c>
      <c r="ED41" s="5">
        <v>4239.1499999999996</v>
      </c>
      <c r="EE41" s="4" t="s">
        <v>284</v>
      </c>
      <c r="EF41" s="4"/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5"/>
      <c r="GX41" s="5"/>
      <c r="GY41" s="5"/>
      <c r="GZ41" s="5"/>
      <c r="HA41" s="5"/>
      <c r="HB41" s="4"/>
    </row>
    <row r="42" spans="1:210" x14ac:dyDescent="0.25">
      <c r="A42" s="68">
        <v>19109853</v>
      </c>
      <c r="B42" s="4" t="s">
        <v>285</v>
      </c>
      <c r="C42" s="5" t="s">
        <v>286</v>
      </c>
      <c r="D42" s="4">
        <v>1</v>
      </c>
      <c r="E42" s="4" t="s">
        <v>158</v>
      </c>
      <c r="F42" s="4" t="s">
        <v>159</v>
      </c>
      <c r="G42" s="4" t="s">
        <v>160</v>
      </c>
      <c r="H42" s="4" t="s">
        <v>161</v>
      </c>
      <c r="I42" s="4" t="s">
        <v>162</v>
      </c>
      <c r="J42" s="60">
        <v>45226</v>
      </c>
      <c r="K42" s="60" t="s">
        <v>1510</v>
      </c>
      <c r="L42" s="5" t="s">
        <v>163</v>
      </c>
      <c r="M42" s="5">
        <v>455.26</v>
      </c>
      <c r="N42" s="5">
        <v>713.96</v>
      </c>
      <c r="O42" s="5">
        <v>455.26000000000005</v>
      </c>
      <c r="P42" s="5">
        <v>3186.82</v>
      </c>
      <c r="Q42" s="5">
        <v>3186.82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1</v>
      </c>
      <c r="AB42" s="5">
        <v>113.82</v>
      </c>
      <c r="AC42" s="5">
        <v>1</v>
      </c>
      <c r="AD42" s="5">
        <v>910.52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1280</v>
      </c>
      <c r="AT42" s="5">
        <v>0</v>
      </c>
      <c r="AU42" s="5">
        <v>0</v>
      </c>
      <c r="AV42" s="5">
        <v>256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2560.34</v>
      </c>
      <c r="CC42" s="5">
        <v>5747.16</v>
      </c>
      <c r="CD42" s="5">
        <v>172.41</v>
      </c>
      <c r="CE42" s="5">
        <v>7</v>
      </c>
      <c r="CF42" s="5">
        <v>7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722.09</v>
      </c>
      <c r="CP42" s="5">
        <v>0</v>
      </c>
      <c r="CQ42" s="5">
        <v>0</v>
      </c>
      <c r="CR42" s="5">
        <v>129.18</v>
      </c>
      <c r="CS42" s="5">
        <v>70</v>
      </c>
      <c r="CT42" s="5">
        <v>1587.8</v>
      </c>
      <c r="CU42" s="5">
        <v>1.88</v>
      </c>
      <c r="CV42" s="5">
        <v>0</v>
      </c>
      <c r="CW42" s="5">
        <v>0</v>
      </c>
      <c r="CX42" s="5">
        <v>0</v>
      </c>
      <c r="CY42" s="5">
        <v>0</v>
      </c>
      <c r="CZ42" s="5">
        <v>1077.8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3588.74</v>
      </c>
      <c r="ED42" s="5">
        <v>2158.42</v>
      </c>
      <c r="EE42" s="4" t="s">
        <v>287</v>
      </c>
      <c r="EF42" s="4"/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5"/>
      <c r="GX42" s="5"/>
      <c r="GY42" s="5"/>
      <c r="GZ42" s="5"/>
      <c r="HA42" s="5"/>
      <c r="HB42" s="4"/>
    </row>
    <row r="43" spans="1:210" x14ac:dyDescent="0.25">
      <c r="A43" s="68">
        <v>19110182</v>
      </c>
      <c r="B43" s="4" t="s">
        <v>288</v>
      </c>
      <c r="C43" s="5" t="s">
        <v>289</v>
      </c>
      <c r="D43" s="4">
        <v>1</v>
      </c>
      <c r="E43" s="4" t="s">
        <v>158</v>
      </c>
      <c r="F43" s="4" t="s">
        <v>159</v>
      </c>
      <c r="G43" s="4" t="s">
        <v>160</v>
      </c>
      <c r="H43" s="4" t="s">
        <v>161</v>
      </c>
      <c r="I43" s="4" t="s">
        <v>162</v>
      </c>
      <c r="J43" s="60">
        <v>44701</v>
      </c>
      <c r="K43" s="60" t="s">
        <v>1511</v>
      </c>
      <c r="L43" s="5" t="s">
        <v>163</v>
      </c>
      <c r="M43" s="5">
        <v>455.26</v>
      </c>
      <c r="N43" s="5">
        <v>924.95</v>
      </c>
      <c r="O43" s="5">
        <v>455.26000000000005</v>
      </c>
      <c r="P43" s="5">
        <v>3186.82</v>
      </c>
      <c r="Q43" s="5">
        <v>3186.82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256</v>
      </c>
      <c r="AS43" s="5">
        <v>2571</v>
      </c>
      <c r="AT43" s="5">
        <v>0</v>
      </c>
      <c r="AU43" s="5">
        <v>0</v>
      </c>
      <c r="AV43" s="5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3083</v>
      </c>
      <c r="CC43" s="5">
        <v>6269.82</v>
      </c>
      <c r="CD43" s="5">
        <v>188.09</v>
      </c>
      <c r="CE43" s="5">
        <v>7</v>
      </c>
      <c r="CF43" s="5">
        <v>7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955.14</v>
      </c>
      <c r="CP43" s="5">
        <v>0</v>
      </c>
      <c r="CQ43" s="5">
        <v>0</v>
      </c>
      <c r="CR43" s="5">
        <v>170.17</v>
      </c>
      <c r="CS43" s="5">
        <v>70</v>
      </c>
      <c r="CT43" s="5">
        <v>482.82</v>
      </c>
      <c r="CU43" s="5">
        <v>1.88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1680</v>
      </c>
      <c r="ED43" s="5">
        <v>4589.82</v>
      </c>
      <c r="EE43" s="4" t="s">
        <v>290</v>
      </c>
      <c r="EF43" s="4"/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5"/>
      <c r="GX43" s="5"/>
      <c r="GY43" s="5"/>
      <c r="GZ43" s="5"/>
      <c r="HA43" s="5"/>
      <c r="HB43" s="4"/>
    </row>
    <row r="44" spans="1:210" x14ac:dyDescent="0.25">
      <c r="A44" s="68">
        <v>19110281</v>
      </c>
      <c r="B44" s="4" t="s">
        <v>291</v>
      </c>
      <c r="C44" s="5" t="s">
        <v>292</v>
      </c>
      <c r="D44" s="4">
        <v>1</v>
      </c>
      <c r="E44" s="4" t="s">
        <v>158</v>
      </c>
      <c r="F44" s="4" t="s">
        <v>159</v>
      </c>
      <c r="G44" s="4" t="s">
        <v>160</v>
      </c>
      <c r="H44" s="4" t="s">
        <v>161</v>
      </c>
      <c r="I44" s="4" t="s">
        <v>162</v>
      </c>
      <c r="J44" s="60">
        <v>44715</v>
      </c>
      <c r="K44" s="60" t="s">
        <v>1512</v>
      </c>
      <c r="L44" s="5" t="s">
        <v>163</v>
      </c>
      <c r="M44" s="5">
        <v>455.26</v>
      </c>
      <c r="N44" s="5">
        <v>814.8</v>
      </c>
      <c r="O44" s="5">
        <v>455.26000000000005</v>
      </c>
      <c r="P44" s="5">
        <v>3186.82</v>
      </c>
      <c r="Q44" s="5">
        <v>3186.82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256</v>
      </c>
      <c r="AM44" s="5">
        <v>640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1602.5</v>
      </c>
      <c r="AT44" s="5">
        <v>0</v>
      </c>
      <c r="AU44" s="5">
        <v>0</v>
      </c>
      <c r="AV44" s="5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2754.5</v>
      </c>
      <c r="CC44" s="5">
        <v>5941.32</v>
      </c>
      <c r="CD44" s="5">
        <v>178.24</v>
      </c>
      <c r="CE44" s="5">
        <v>7</v>
      </c>
      <c r="CF44" s="5">
        <v>7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884.97</v>
      </c>
      <c r="CP44" s="5">
        <v>0</v>
      </c>
      <c r="CQ44" s="5">
        <v>0</v>
      </c>
      <c r="CR44" s="5">
        <v>148.77000000000001</v>
      </c>
      <c r="CS44" s="5">
        <v>70</v>
      </c>
      <c r="CT44" s="5">
        <v>1147.58</v>
      </c>
      <c r="CU44" s="5">
        <v>1.88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317.5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2570.69</v>
      </c>
      <c r="ED44" s="5">
        <v>3370.63</v>
      </c>
      <c r="EE44" s="4" t="s">
        <v>293</v>
      </c>
      <c r="EF44" s="4"/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5"/>
      <c r="GX44" s="5"/>
      <c r="GY44" s="5"/>
      <c r="GZ44" s="5"/>
      <c r="HA44" s="5"/>
      <c r="HB44" s="4"/>
    </row>
    <row r="45" spans="1:210" x14ac:dyDescent="0.25">
      <c r="A45" s="68">
        <v>19110329</v>
      </c>
      <c r="B45" s="4" t="s">
        <v>294</v>
      </c>
      <c r="C45" s="5" t="s">
        <v>295</v>
      </c>
      <c r="D45" s="4">
        <v>1</v>
      </c>
      <c r="E45" s="4" t="s">
        <v>158</v>
      </c>
      <c r="F45" s="4" t="s">
        <v>159</v>
      </c>
      <c r="G45" s="4" t="s">
        <v>160</v>
      </c>
      <c r="H45" s="4" t="s">
        <v>161</v>
      </c>
      <c r="I45" s="4" t="s">
        <v>162</v>
      </c>
      <c r="J45" s="60">
        <v>44728</v>
      </c>
      <c r="K45" s="60" t="s">
        <v>1500</v>
      </c>
      <c r="L45" s="5" t="s">
        <v>163</v>
      </c>
      <c r="M45" s="5">
        <v>455.26</v>
      </c>
      <c r="N45" s="5">
        <v>1045.8800000000001</v>
      </c>
      <c r="O45" s="5">
        <v>455.26000000000005</v>
      </c>
      <c r="P45" s="5">
        <v>3186.82</v>
      </c>
      <c r="Q45" s="5">
        <v>3186.82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1</v>
      </c>
      <c r="AB45" s="5">
        <v>113.82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896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1925</v>
      </c>
      <c r="AT45" s="5">
        <v>0</v>
      </c>
      <c r="AU45" s="5">
        <v>0</v>
      </c>
      <c r="AV45" s="5">
        <v>256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3190.82</v>
      </c>
      <c r="CC45" s="5">
        <v>6377.64</v>
      </c>
      <c r="CD45" s="5">
        <v>191.33</v>
      </c>
      <c r="CE45" s="5">
        <v>7</v>
      </c>
      <c r="CF45" s="5">
        <v>7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954</v>
      </c>
      <c r="CP45" s="5">
        <v>0</v>
      </c>
      <c r="CQ45" s="5">
        <v>0</v>
      </c>
      <c r="CR45" s="5">
        <v>193.66</v>
      </c>
      <c r="CS45" s="5">
        <v>70</v>
      </c>
      <c r="CT45" s="5">
        <v>557.04999999999995</v>
      </c>
      <c r="CU45" s="5">
        <v>1.88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1776.59</v>
      </c>
      <c r="ED45" s="5">
        <v>4601.05</v>
      </c>
      <c r="EE45" s="4" t="s">
        <v>296</v>
      </c>
      <c r="EF45" s="4"/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5"/>
      <c r="GX45" s="5"/>
      <c r="GY45" s="5"/>
      <c r="GZ45" s="5"/>
      <c r="HA45" s="5"/>
      <c r="HB45" s="4"/>
    </row>
    <row r="46" spans="1:210" x14ac:dyDescent="0.25">
      <c r="A46" s="68">
        <v>19110443</v>
      </c>
      <c r="B46" s="4" t="s">
        <v>297</v>
      </c>
      <c r="C46" s="5" t="s">
        <v>298</v>
      </c>
      <c r="D46" s="4">
        <v>1</v>
      </c>
      <c r="E46" s="4" t="s">
        <v>158</v>
      </c>
      <c r="F46" s="4" t="s">
        <v>159</v>
      </c>
      <c r="G46" s="4" t="s">
        <v>160</v>
      </c>
      <c r="H46" s="4" t="s">
        <v>161</v>
      </c>
      <c r="I46" s="4" t="s">
        <v>162</v>
      </c>
      <c r="J46" s="60">
        <v>44743</v>
      </c>
      <c r="K46" s="60" t="s">
        <v>1513</v>
      </c>
      <c r="L46" s="5" t="s">
        <v>163</v>
      </c>
      <c r="M46" s="5">
        <v>455.26</v>
      </c>
      <c r="N46" s="5">
        <v>1002.36</v>
      </c>
      <c r="O46" s="5">
        <v>455.26000000000005</v>
      </c>
      <c r="P46" s="5">
        <v>3186.82</v>
      </c>
      <c r="Q46" s="5">
        <v>3186.82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1216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1925</v>
      </c>
      <c r="AT46" s="5">
        <v>0</v>
      </c>
      <c r="AU46" s="5">
        <v>0</v>
      </c>
      <c r="AV46" s="5">
        <v>256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3397</v>
      </c>
      <c r="CC46" s="5">
        <v>6583.82</v>
      </c>
      <c r="CD46" s="5">
        <v>197.51</v>
      </c>
      <c r="CE46" s="5">
        <v>7</v>
      </c>
      <c r="CF46" s="5">
        <v>7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1022.21</v>
      </c>
      <c r="CP46" s="5">
        <v>0</v>
      </c>
      <c r="CQ46" s="5">
        <v>0</v>
      </c>
      <c r="CR46" s="5">
        <v>185.2</v>
      </c>
      <c r="CS46" s="5">
        <v>70</v>
      </c>
      <c r="CT46" s="5">
        <v>863.82</v>
      </c>
      <c r="CU46" s="5">
        <v>1.88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2143.11</v>
      </c>
      <c r="ED46" s="5">
        <v>4440.71</v>
      </c>
      <c r="EE46" s="4" t="s">
        <v>299</v>
      </c>
      <c r="EF46" s="4"/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5"/>
      <c r="GX46" s="5"/>
      <c r="GY46" s="5"/>
      <c r="GZ46" s="5"/>
      <c r="HA46" s="5"/>
      <c r="HB46" s="4"/>
    </row>
    <row r="47" spans="1:210" x14ac:dyDescent="0.25">
      <c r="A47" s="68">
        <v>19110445</v>
      </c>
      <c r="B47" s="4" t="s">
        <v>300</v>
      </c>
      <c r="C47" s="5" t="s">
        <v>301</v>
      </c>
      <c r="D47" s="4">
        <v>1</v>
      </c>
      <c r="E47" s="4" t="s">
        <v>158</v>
      </c>
      <c r="F47" s="4" t="s">
        <v>159</v>
      </c>
      <c r="G47" s="4" t="s">
        <v>160</v>
      </c>
      <c r="H47" s="4" t="s">
        <v>161</v>
      </c>
      <c r="I47" s="4" t="s">
        <v>162</v>
      </c>
      <c r="J47" s="60">
        <v>44743</v>
      </c>
      <c r="K47" s="60" t="s">
        <v>1513</v>
      </c>
      <c r="L47" s="5" t="s">
        <v>163</v>
      </c>
      <c r="M47" s="5">
        <v>455.26</v>
      </c>
      <c r="N47" s="5">
        <v>793.13</v>
      </c>
      <c r="O47" s="5">
        <v>455.26000000000005</v>
      </c>
      <c r="P47" s="5">
        <v>3186.82</v>
      </c>
      <c r="Q47" s="5">
        <v>3186.82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1280</v>
      </c>
      <c r="AT47" s="5">
        <v>0</v>
      </c>
      <c r="AU47" s="5">
        <v>0</v>
      </c>
      <c r="AV47" s="5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1536</v>
      </c>
      <c r="CC47" s="5">
        <v>4722.82</v>
      </c>
      <c r="CD47" s="5">
        <v>141.68</v>
      </c>
      <c r="CE47" s="5">
        <v>7</v>
      </c>
      <c r="CF47" s="5">
        <v>7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624.70000000000005</v>
      </c>
      <c r="CP47" s="5">
        <v>0</v>
      </c>
      <c r="CQ47" s="5">
        <v>0</v>
      </c>
      <c r="CR47" s="5">
        <v>144.56</v>
      </c>
      <c r="CS47" s="5">
        <v>70</v>
      </c>
      <c r="CT47" s="5">
        <v>626.15</v>
      </c>
      <c r="CU47" s="5">
        <v>1.88</v>
      </c>
      <c r="CV47" s="5">
        <v>0</v>
      </c>
      <c r="CW47" s="5">
        <v>0</v>
      </c>
      <c r="CX47" s="5">
        <v>0</v>
      </c>
      <c r="CY47" s="5">
        <v>0</v>
      </c>
      <c r="CZ47" s="5">
        <v>495.7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1962.98</v>
      </c>
      <c r="ED47" s="5">
        <v>2759.84</v>
      </c>
      <c r="EE47" s="4" t="s">
        <v>302</v>
      </c>
      <c r="EF47" s="4"/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5"/>
      <c r="GX47" s="5"/>
      <c r="GY47" s="5"/>
      <c r="GZ47" s="5"/>
      <c r="HA47" s="5"/>
      <c r="HB47" s="4"/>
    </row>
    <row r="48" spans="1:210" x14ac:dyDescent="0.25">
      <c r="A48" s="68">
        <v>19110546</v>
      </c>
      <c r="B48" s="4" t="s">
        <v>303</v>
      </c>
      <c r="C48" s="5" t="s">
        <v>304</v>
      </c>
      <c r="D48" s="4">
        <v>1</v>
      </c>
      <c r="E48" s="4" t="s">
        <v>158</v>
      </c>
      <c r="F48" s="4" t="s">
        <v>159</v>
      </c>
      <c r="G48" s="4" t="s">
        <v>160</v>
      </c>
      <c r="H48" s="4" t="s">
        <v>161</v>
      </c>
      <c r="I48" s="4" t="s">
        <v>162</v>
      </c>
      <c r="J48" s="60">
        <v>44757</v>
      </c>
      <c r="K48" s="60" t="s">
        <v>1514</v>
      </c>
      <c r="L48" s="5" t="s">
        <v>163</v>
      </c>
      <c r="M48" s="5">
        <v>455.26</v>
      </c>
      <c r="N48" s="5">
        <v>643.92999999999995</v>
      </c>
      <c r="O48" s="5">
        <v>455.26000000000005</v>
      </c>
      <c r="P48" s="5">
        <v>3186.82</v>
      </c>
      <c r="Q48" s="5">
        <v>3186.82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1925</v>
      </c>
      <c r="AT48" s="5">
        <v>0</v>
      </c>
      <c r="AU48" s="5">
        <v>0</v>
      </c>
      <c r="AV48" s="5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2181</v>
      </c>
      <c r="CC48" s="5">
        <v>5367.82</v>
      </c>
      <c r="CD48" s="5">
        <v>161.03</v>
      </c>
      <c r="CE48" s="5">
        <v>7</v>
      </c>
      <c r="CF48" s="5">
        <v>7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762.47</v>
      </c>
      <c r="CP48" s="5">
        <v>0</v>
      </c>
      <c r="CQ48" s="5">
        <v>0</v>
      </c>
      <c r="CR48" s="5">
        <v>115.58</v>
      </c>
      <c r="CS48" s="5">
        <v>70</v>
      </c>
      <c r="CT48" s="5">
        <v>403.3</v>
      </c>
      <c r="CU48" s="5">
        <v>1.88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1353.23</v>
      </c>
      <c r="ED48" s="5">
        <v>4014.59</v>
      </c>
      <c r="EE48" s="4" t="s">
        <v>305</v>
      </c>
      <c r="EF48" s="4"/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5"/>
      <c r="GX48" s="5"/>
      <c r="GY48" s="5"/>
      <c r="GZ48" s="5"/>
      <c r="HA48" s="5"/>
      <c r="HB48" s="4"/>
    </row>
    <row r="49" spans="1:210" x14ac:dyDescent="0.25">
      <c r="A49" s="68">
        <v>19110547</v>
      </c>
      <c r="B49" s="4" t="s">
        <v>306</v>
      </c>
      <c r="C49" s="5" t="s">
        <v>307</v>
      </c>
      <c r="D49" s="4">
        <v>1</v>
      </c>
      <c r="E49" s="4" t="s">
        <v>158</v>
      </c>
      <c r="F49" s="4" t="s">
        <v>159</v>
      </c>
      <c r="G49" s="4" t="s">
        <v>160</v>
      </c>
      <c r="H49" s="4" t="s">
        <v>161</v>
      </c>
      <c r="I49" s="4" t="s">
        <v>162</v>
      </c>
      <c r="J49" s="60">
        <v>45009</v>
      </c>
      <c r="K49" s="60" t="s">
        <v>1515</v>
      </c>
      <c r="L49" s="5" t="s">
        <v>163</v>
      </c>
      <c r="M49" s="5">
        <v>455.26</v>
      </c>
      <c r="N49" s="5">
        <v>856.09</v>
      </c>
      <c r="O49" s="5">
        <v>455.26000000000005</v>
      </c>
      <c r="P49" s="5">
        <v>3186.82</v>
      </c>
      <c r="Q49" s="5">
        <v>3186.82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1280</v>
      </c>
      <c r="AT49" s="5">
        <v>0</v>
      </c>
      <c r="AU49" s="5">
        <v>0</v>
      </c>
      <c r="AV49" s="5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1536</v>
      </c>
      <c r="CC49" s="5">
        <v>4722.82</v>
      </c>
      <c r="CD49" s="5">
        <v>141.68</v>
      </c>
      <c r="CE49" s="5">
        <v>7</v>
      </c>
      <c r="CF49" s="5">
        <v>7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624.70000000000005</v>
      </c>
      <c r="CP49" s="5">
        <v>0</v>
      </c>
      <c r="CQ49" s="5">
        <v>0</v>
      </c>
      <c r="CR49" s="5">
        <v>156.79</v>
      </c>
      <c r="CS49" s="5">
        <v>70</v>
      </c>
      <c r="CT49" s="5">
        <v>338.67</v>
      </c>
      <c r="CU49" s="5">
        <v>1.88</v>
      </c>
      <c r="CV49" s="5">
        <v>0</v>
      </c>
      <c r="CW49" s="5">
        <v>0</v>
      </c>
      <c r="CX49" s="5">
        <v>0</v>
      </c>
      <c r="CY49" s="5">
        <v>0</v>
      </c>
      <c r="CZ49" s="5">
        <v>1066.8900000000001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2258.92</v>
      </c>
      <c r="ED49" s="5">
        <v>2463.9</v>
      </c>
      <c r="EE49" s="4" t="s">
        <v>308</v>
      </c>
      <c r="EF49" s="4"/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5"/>
      <c r="GX49" s="5"/>
      <c r="GY49" s="5"/>
      <c r="GZ49" s="5"/>
      <c r="HA49" s="5"/>
      <c r="HB49" s="4"/>
    </row>
    <row r="50" spans="1:210" x14ac:dyDescent="0.25">
      <c r="A50" s="68">
        <v>19110558</v>
      </c>
      <c r="B50" s="4" t="s">
        <v>309</v>
      </c>
      <c r="C50" s="5" t="s">
        <v>310</v>
      </c>
      <c r="D50" s="4">
        <v>1</v>
      </c>
      <c r="E50" s="4" t="s">
        <v>158</v>
      </c>
      <c r="F50" s="4" t="s">
        <v>159</v>
      </c>
      <c r="G50" s="4" t="s">
        <v>160</v>
      </c>
      <c r="H50" s="4" t="s">
        <v>161</v>
      </c>
      <c r="I50" s="4" t="s">
        <v>162</v>
      </c>
      <c r="J50" s="60">
        <v>44760</v>
      </c>
      <c r="K50" s="60" t="s">
        <v>1516</v>
      </c>
      <c r="L50" s="5" t="s">
        <v>163</v>
      </c>
      <c r="M50" s="5">
        <v>455.26</v>
      </c>
      <c r="N50" s="5">
        <v>881.81</v>
      </c>
      <c r="O50" s="5">
        <v>455.26000000000005</v>
      </c>
      <c r="P50" s="5">
        <v>3186.82</v>
      </c>
      <c r="Q50" s="5">
        <v>3186.82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1</v>
      </c>
      <c r="AB50" s="5">
        <v>113.82</v>
      </c>
      <c r="AC50" s="5">
        <v>1</v>
      </c>
      <c r="AD50" s="5">
        <v>910.52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1286</v>
      </c>
      <c r="AT50" s="5">
        <v>0</v>
      </c>
      <c r="AU50" s="5">
        <v>0</v>
      </c>
      <c r="AV50" s="5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2566.34</v>
      </c>
      <c r="CC50" s="5">
        <v>5753.16</v>
      </c>
      <c r="CD50" s="5">
        <v>172.59</v>
      </c>
      <c r="CE50" s="5">
        <v>7</v>
      </c>
      <c r="CF50" s="5">
        <v>7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723.37</v>
      </c>
      <c r="CP50" s="5">
        <v>0</v>
      </c>
      <c r="CQ50" s="5">
        <v>0</v>
      </c>
      <c r="CR50" s="5">
        <v>161.79</v>
      </c>
      <c r="CS50" s="5">
        <v>70</v>
      </c>
      <c r="CT50" s="5">
        <v>541.99</v>
      </c>
      <c r="CU50" s="5">
        <v>1.88</v>
      </c>
      <c r="CV50" s="5">
        <v>0</v>
      </c>
      <c r="CW50" s="5">
        <v>0</v>
      </c>
      <c r="CX50" s="5">
        <v>0</v>
      </c>
      <c r="CY50" s="5">
        <v>0</v>
      </c>
      <c r="CZ50" s="5">
        <v>1112.51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317.5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2929.03</v>
      </c>
      <c r="ED50" s="5">
        <v>2824.13</v>
      </c>
      <c r="EE50" s="4" t="s">
        <v>311</v>
      </c>
      <c r="EF50" s="4"/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5"/>
      <c r="GX50" s="5"/>
      <c r="GY50" s="5"/>
      <c r="GZ50" s="5"/>
      <c r="HA50" s="5"/>
      <c r="HB50" s="4"/>
    </row>
    <row r="51" spans="1:210" x14ac:dyDescent="0.25">
      <c r="A51" s="68">
        <v>19110595</v>
      </c>
      <c r="B51" s="4" t="s">
        <v>312</v>
      </c>
      <c r="C51" s="5" t="s">
        <v>313</v>
      </c>
      <c r="D51" s="4">
        <v>1</v>
      </c>
      <c r="E51" s="4" t="s">
        <v>158</v>
      </c>
      <c r="F51" s="4" t="s">
        <v>159</v>
      </c>
      <c r="G51" s="4" t="s">
        <v>160</v>
      </c>
      <c r="H51" s="4" t="s">
        <v>161</v>
      </c>
      <c r="I51" s="4" t="s">
        <v>162</v>
      </c>
      <c r="J51" s="60">
        <v>44764</v>
      </c>
      <c r="K51" s="60" t="s">
        <v>1517</v>
      </c>
      <c r="L51" s="5" t="s">
        <v>163</v>
      </c>
      <c r="M51" s="5">
        <v>455.26</v>
      </c>
      <c r="N51" s="5">
        <v>705.15</v>
      </c>
      <c r="O51" s="5">
        <v>455.26000000000005</v>
      </c>
      <c r="P51" s="5">
        <v>3186.82</v>
      </c>
      <c r="Q51" s="5">
        <v>3186.82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3186.82</v>
      </c>
      <c r="CD51" s="5">
        <v>95.6</v>
      </c>
      <c r="CE51" s="5">
        <v>7</v>
      </c>
      <c r="CF51" s="5">
        <v>7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309.67</v>
      </c>
      <c r="CP51" s="5">
        <v>0</v>
      </c>
      <c r="CQ51" s="5">
        <v>0</v>
      </c>
      <c r="CR51" s="5">
        <v>127.47</v>
      </c>
      <c r="CS51" s="5">
        <v>70</v>
      </c>
      <c r="CT51" s="5">
        <v>321.79000000000002</v>
      </c>
      <c r="CU51" s="5">
        <v>1.88</v>
      </c>
      <c r="CV51" s="5">
        <v>0</v>
      </c>
      <c r="CW51" s="5">
        <v>0</v>
      </c>
      <c r="CX51" s="5">
        <v>0</v>
      </c>
      <c r="CY51" s="5">
        <v>0</v>
      </c>
      <c r="CZ51" s="5">
        <v>682.89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317.5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1831.2</v>
      </c>
      <c r="ED51" s="5">
        <v>1355.62</v>
      </c>
      <c r="EE51" s="4" t="s">
        <v>314</v>
      </c>
      <c r="EF51" s="4"/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5"/>
      <c r="GX51" s="5"/>
      <c r="GY51" s="5"/>
      <c r="GZ51" s="5"/>
      <c r="HA51" s="5"/>
      <c r="HB51" s="4"/>
    </row>
    <row r="52" spans="1:210" x14ac:dyDescent="0.25">
      <c r="A52" s="68">
        <v>19110667</v>
      </c>
      <c r="B52" s="4" t="s">
        <v>315</v>
      </c>
      <c r="C52" s="5" t="s">
        <v>316</v>
      </c>
      <c r="D52" s="4">
        <v>1</v>
      </c>
      <c r="E52" s="4" t="s">
        <v>158</v>
      </c>
      <c r="F52" s="4" t="s">
        <v>159</v>
      </c>
      <c r="G52" s="4" t="s">
        <v>160</v>
      </c>
      <c r="H52" s="4" t="s">
        <v>161</v>
      </c>
      <c r="I52" s="4" t="s">
        <v>162</v>
      </c>
      <c r="J52" s="60">
        <v>44771</v>
      </c>
      <c r="K52" s="60" t="s">
        <v>1518</v>
      </c>
      <c r="L52" s="5" t="s">
        <v>163</v>
      </c>
      <c r="M52" s="5">
        <v>455.26</v>
      </c>
      <c r="N52" s="5">
        <v>896.57</v>
      </c>
      <c r="O52" s="5">
        <v>455.26000000000005</v>
      </c>
      <c r="P52" s="5">
        <v>3186.82</v>
      </c>
      <c r="Q52" s="5">
        <v>3186.82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2376.83</v>
      </c>
      <c r="AT52" s="5">
        <v>0</v>
      </c>
      <c r="AU52" s="5">
        <v>0</v>
      </c>
      <c r="AV52" s="5">
        <v>256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2632.83</v>
      </c>
      <c r="CC52" s="5">
        <v>5819.65</v>
      </c>
      <c r="CD52" s="5">
        <v>174.59</v>
      </c>
      <c r="CE52" s="5">
        <v>7</v>
      </c>
      <c r="CF52" s="5">
        <v>7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858.98</v>
      </c>
      <c r="CP52" s="5">
        <v>0</v>
      </c>
      <c r="CQ52" s="5">
        <v>0</v>
      </c>
      <c r="CR52" s="5">
        <v>164.65</v>
      </c>
      <c r="CS52" s="5">
        <v>70</v>
      </c>
      <c r="CT52" s="5">
        <v>1947.89</v>
      </c>
      <c r="CU52" s="5">
        <v>1.88</v>
      </c>
      <c r="CV52" s="5">
        <v>0</v>
      </c>
      <c r="CW52" s="5">
        <v>0</v>
      </c>
      <c r="CX52" s="5">
        <v>0</v>
      </c>
      <c r="CY52" s="5">
        <v>0</v>
      </c>
      <c r="CZ52" s="5">
        <v>1354.13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4397.53</v>
      </c>
      <c r="ED52" s="5">
        <v>1422.12</v>
      </c>
      <c r="EE52" s="4" t="s">
        <v>317</v>
      </c>
      <c r="EF52" s="4"/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5"/>
      <c r="GX52" s="5"/>
      <c r="GY52" s="5"/>
      <c r="GZ52" s="5"/>
      <c r="HA52" s="5"/>
      <c r="HB52" s="4"/>
    </row>
    <row r="53" spans="1:210" x14ac:dyDescent="0.25">
      <c r="A53" s="68">
        <v>19110923</v>
      </c>
      <c r="B53" s="4" t="s">
        <v>318</v>
      </c>
      <c r="C53" s="5" t="s">
        <v>319</v>
      </c>
      <c r="D53" s="4">
        <v>1</v>
      </c>
      <c r="E53" s="4" t="s">
        <v>158</v>
      </c>
      <c r="F53" s="4" t="s">
        <v>159</v>
      </c>
      <c r="G53" s="4" t="s">
        <v>160</v>
      </c>
      <c r="H53" s="4" t="s">
        <v>161</v>
      </c>
      <c r="I53" s="4" t="s">
        <v>162</v>
      </c>
      <c r="J53" s="60">
        <v>44806</v>
      </c>
      <c r="K53" s="60" t="s">
        <v>1519</v>
      </c>
      <c r="L53" s="5" t="s">
        <v>163</v>
      </c>
      <c r="M53" s="5">
        <v>455.26</v>
      </c>
      <c r="N53" s="5">
        <v>841.39</v>
      </c>
      <c r="O53" s="5">
        <v>455.26000000000005</v>
      </c>
      <c r="P53" s="5">
        <v>3186.82</v>
      </c>
      <c r="Q53" s="5">
        <v>3186.82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896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640</v>
      </c>
      <c r="AT53" s="5">
        <v>0</v>
      </c>
      <c r="AU53" s="5">
        <v>0</v>
      </c>
      <c r="AV53" s="5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1792</v>
      </c>
      <c r="CC53" s="5">
        <v>4978.82</v>
      </c>
      <c r="CD53" s="5">
        <v>149.36000000000001</v>
      </c>
      <c r="CE53" s="5">
        <v>7</v>
      </c>
      <c r="CF53" s="5">
        <v>7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679.38</v>
      </c>
      <c r="CP53" s="5">
        <v>0</v>
      </c>
      <c r="CQ53" s="5">
        <v>0</v>
      </c>
      <c r="CR53" s="5">
        <v>153.94</v>
      </c>
      <c r="CS53" s="5">
        <v>70</v>
      </c>
      <c r="CT53" s="5">
        <v>613.79</v>
      </c>
      <c r="CU53" s="5">
        <v>1.88</v>
      </c>
      <c r="CV53" s="5">
        <v>0</v>
      </c>
      <c r="CW53" s="5">
        <v>0</v>
      </c>
      <c r="CX53" s="5">
        <v>0</v>
      </c>
      <c r="CY53" s="5">
        <v>0</v>
      </c>
      <c r="CZ53" s="5">
        <v>682.89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2201.87</v>
      </c>
      <c r="ED53" s="5">
        <v>2776.95</v>
      </c>
      <c r="EE53" s="4" t="s">
        <v>320</v>
      </c>
      <c r="EF53" s="4"/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5"/>
      <c r="GX53" s="5"/>
      <c r="GY53" s="5"/>
      <c r="GZ53" s="5"/>
      <c r="HA53" s="5"/>
      <c r="HB53" s="4"/>
    </row>
    <row r="54" spans="1:210" x14ac:dyDescent="0.25">
      <c r="A54" s="68">
        <v>19111102</v>
      </c>
      <c r="B54" s="4" t="s">
        <v>321</v>
      </c>
      <c r="C54" s="5" t="s">
        <v>322</v>
      </c>
      <c r="D54" s="4">
        <v>1</v>
      </c>
      <c r="E54" s="4" t="s">
        <v>158</v>
      </c>
      <c r="F54" s="4" t="s">
        <v>159</v>
      </c>
      <c r="G54" s="4" t="s">
        <v>160</v>
      </c>
      <c r="H54" s="4" t="s">
        <v>161</v>
      </c>
      <c r="I54" s="4" t="s">
        <v>162</v>
      </c>
      <c r="J54" s="60">
        <v>44827</v>
      </c>
      <c r="K54" s="60" t="s">
        <v>1520</v>
      </c>
      <c r="L54" s="5" t="s">
        <v>163</v>
      </c>
      <c r="M54" s="5">
        <v>455.26</v>
      </c>
      <c r="N54" s="5">
        <v>731.94</v>
      </c>
      <c r="O54" s="5">
        <v>455.26000000000005</v>
      </c>
      <c r="P54" s="5">
        <v>3186.82</v>
      </c>
      <c r="Q54" s="5">
        <v>3186.82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1285</v>
      </c>
      <c r="AT54" s="5">
        <v>0</v>
      </c>
      <c r="AU54" s="5">
        <v>0</v>
      </c>
      <c r="AV54" s="5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1541</v>
      </c>
      <c r="CC54" s="5">
        <v>4727.82</v>
      </c>
      <c r="CD54" s="5">
        <v>141.83000000000001</v>
      </c>
      <c r="CE54" s="5">
        <v>7</v>
      </c>
      <c r="CF54" s="5">
        <v>7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625.77</v>
      </c>
      <c r="CP54" s="5">
        <v>0</v>
      </c>
      <c r="CQ54" s="5">
        <v>0</v>
      </c>
      <c r="CR54" s="5">
        <v>132.68</v>
      </c>
      <c r="CS54" s="5">
        <v>70</v>
      </c>
      <c r="CT54" s="5">
        <v>853.76</v>
      </c>
      <c r="CU54" s="5">
        <v>1.88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1684.08</v>
      </c>
      <c r="ED54" s="5">
        <v>3043.74</v>
      </c>
      <c r="EE54" s="4" t="s">
        <v>323</v>
      </c>
      <c r="EF54" s="4"/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5"/>
      <c r="GX54" s="5"/>
      <c r="GY54" s="5"/>
      <c r="GZ54" s="5"/>
      <c r="HA54" s="5"/>
      <c r="HB54" s="4"/>
    </row>
    <row r="55" spans="1:210" x14ac:dyDescent="0.25">
      <c r="A55" s="68">
        <v>19111104</v>
      </c>
      <c r="B55" s="4" t="s">
        <v>324</v>
      </c>
      <c r="C55" s="5" t="s">
        <v>325</v>
      </c>
      <c r="D55" s="4">
        <v>1</v>
      </c>
      <c r="E55" s="4" t="s">
        <v>158</v>
      </c>
      <c r="F55" s="4" t="s">
        <v>159</v>
      </c>
      <c r="G55" s="4" t="s">
        <v>160</v>
      </c>
      <c r="H55" s="4" t="s">
        <v>161</v>
      </c>
      <c r="I55" s="4" t="s">
        <v>162</v>
      </c>
      <c r="J55" s="60">
        <v>44827</v>
      </c>
      <c r="K55" s="60" t="s">
        <v>1520</v>
      </c>
      <c r="L55" s="5" t="s">
        <v>163</v>
      </c>
      <c r="M55" s="5">
        <v>455.26</v>
      </c>
      <c r="N55" s="5">
        <v>994</v>
      </c>
      <c r="O55" s="5">
        <v>455.26000000000005</v>
      </c>
      <c r="P55" s="5">
        <v>3186.82</v>
      </c>
      <c r="Q55" s="5">
        <v>1593.41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1593.41</v>
      </c>
      <c r="CD55" s="5">
        <v>47.8</v>
      </c>
      <c r="CE55" s="5">
        <v>3.5</v>
      </c>
      <c r="CF55" s="5">
        <v>3.5</v>
      </c>
      <c r="CG55" s="5">
        <v>3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183.58</v>
      </c>
      <c r="CS55" s="5">
        <v>40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317.5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541.08000000000004</v>
      </c>
      <c r="ED55" s="5">
        <v>1052.33</v>
      </c>
      <c r="EE55" s="4" t="s">
        <v>326</v>
      </c>
      <c r="EF55" s="4"/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5"/>
      <c r="GX55" s="5"/>
      <c r="GY55" s="5"/>
      <c r="GZ55" s="5"/>
      <c r="HA55" s="5"/>
      <c r="HB55" s="4"/>
    </row>
    <row r="56" spans="1:210" x14ac:dyDescent="0.25">
      <c r="A56" s="68">
        <v>19111155</v>
      </c>
      <c r="B56" s="4" t="s">
        <v>327</v>
      </c>
      <c r="C56" s="5" t="s">
        <v>328</v>
      </c>
      <c r="D56" s="4">
        <v>1</v>
      </c>
      <c r="E56" s="4" t="s">
        <v>158</v>
      </c>
      <c r="F56" s="4" t="s">
        <v>159</v>
      </c>
      <c r="G56" s="4" t="s">
        <v>160</v>
      </c>
      <c r="H56" s="4" t="s">
        <v>161</v>
      </c>
      <c r="I56" s="4" t="s">
        <v>162</v>
      </c>
      <c r="J56" s="60">
        <v>44834</v>
      </c>
      <c r="K56" s="60" t="s">
        <v>1521</v>
      </c>
      <c r="L56" s="5" t="s">
        <v>163</v>
      </c>
      <c r="M56" s="5">
        <v>455.26</v>
      </c>
      <c r="N56" s="5">
        <v>883.91</v>
      </c>
      <c r="O56" s="5">
        <v>455.26000000000005</v>
      </c>
      <c r="P56" s="5">
        <v>3186.82</v>
      </c>
      <c r="Q56" s="5">
        <v>1365.78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4</v>
      </c>
      <c r="X56" s="5">
        <v>1821.04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1821.04</v>
      </c>
      <c r="CC56" s="5">
        <v>3186.82</v>
      </c>
      <c r="CD56" s="5">
        <v>95.6</v>
      </c>
      <c r="CE56" s="5">
        <v>7</v>
      </c>
      <c r="CF56" s="5">
        <v>3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309.67</v>
      </c>
      <c r="CP56" s="5">
        <v>0</v>
      </c>
      <c r="CQ56" s="5">
        <v>0</v>
      </c>
      <c r="CR56" s="5">
        <v>162.19999999999999</v>
      </c>
      <c r="CS56" s="5">
        <v>70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1095.6099999999999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1637.48</v>
      </c>
      <c r="ED56" s="5">
        <v>1549.34</v>
      </c>
      <c r="EE56" s="4" t="s">
        <v>329</v>
      </c>
      <c r="EF56" s="4"/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5"/>
      <c r="GX56" s="5"/>
      <c r="GY56" s="5"/>
      <c r="GZ56" s="5"/>
      <c r="HA56" s="5"/>
      <c r="HB56" s="4"/>
    </row>
    <row r="57" spans="1:210" x14ac:dyDescent="0.25">
      <c r="A57" s="68">
        <v>19111156</v>
      </c>
      <c r="B57" s="4" t="s">
        <v>330</v>
      </c>
      <c r="C57" s="5" t="s">
        <v>331</v>
      </c>
      <c r="D57" s="4">
        <v>1</v>
      </c>
      <c r="E57" s="4" t="s">
        <v>158</v>
      </c>
      <c r="F57" s="4" t="s">
        <v>159</v>
      </c>
      <c r="G57" s="4" t="s">
        <v>160</v>
      </c>
      <c r="H57" s="4" t="s">
        <v>161</v>
      </c>
      <c r="I57" s="4" t="s">
        <v>162</v>
      </c>
      <c r="J57" s="60">
        <v>44834</v>
      </c>
      <c r="K57" s="60" t="s">
        <v>1521</v>
      </c>
      <c r="L57" s="5" t="s">
        <v>163</v>
      </c>
      <c r="M57" s="5">
        <v>455.26</v>
      </c>
      <c r="N57" s="5">
        <v>740.44</v>
      </c>
      <c r="O57" s="5">
        <v>455.26000000000005</v>
      </c>
      <c r="P57" s="5">
        <v>3186.82</v>
      </c>
      <c r="Q57" s="5">
        <v>3186.82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1280</v>
      </c>
      <c r="AT57" s="5">
        <v>0</v>
      </c>
      <c r="AU57" s="5">
        <v>0</v>
      </c>
      <c r="AV57" s="5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1536</v>
      </c>
      <c r="CC57" s="5">
        <v>4722.82</v>
      </c>
      <c r="CD57" s="5">
        <v>141.68</v>
      </c>
      <c r="CE57" s="5">
        <v>7</v>
      </c>
      <c r="CF57" s="5">
        <v>7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624.70000000000005</v>
      </c>
      <c r="CP57" s="5">
        <v>0</v>
      </c>
      <c r="CQ57" s="5">
        <v>0</v>
      </c>
      <c r="CR57" s="5">
        <v>134.33000000000001</v>
      </c>
      <c r="CS57" s="5">
        <v>70</v>
      </c>
      <c r="CT57" s="5">
        <v>1381.21</v>
      </c>
      <c r="CU57" s="5">
        <v>1.88</v>
      </c>
      <c r="CV57" s="5">
        <v>0</v>
      </c>
      <c r="CW57" s="5">
        <v>0</v>
      </c>
      <c r="CX57" s="5">
        <v>0</v>
      </c>
      <c r="CY57" s="5">
        <v>0</v>
      </c>
      <c r="CZ57" s="5">
        <v>847.46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317.5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3377.07</v>
      </c>
      <c r="ED57" s="5">
        <v>1345.75</v>
      </c>
      <c r="EE57" s="4" t="s">
        <v>332</v>
      </c>
      <c r="EF57" s="4"/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5"/>
      <c r="GX57" s="5"/>
      <c r="GY57" s="5"/>
      <c r="GZ57" s="5"/>
      <c r="HA57" s="5"/>
      <c r="HB57" s="4"/>
    </row>
    <row r="58" spans="1:210" x14ac:dyDescent="0.25">
      <c r="A58" s="68">
        <v>19111352</v>
      </c>
      <c r="B58" s="4" t="s">
        <v>333</v>
      </c>
      <c r="C58" s="5" t="s">
        <v>334</v>
      </c>
      <c r="D58" s="4">
        <v>1</v>
      </c>
      <c r="E58" s="4" t="s">
        <v>158</v>
      </c>
      <c r="F58" s="4" t="s">
        <v>159</v>
      </c>
      <c r="G58" s="4" t="s">
        <v>160</v>
      </c>
      <c r="H58" s="4" t="s">
        <v>161</v>
      </c>
      <c r="I58" s="4" t="s">
        <v>162</v>
      </c>
      <c r="J58" s="60">
        <v>44855</v>
      </c>
      <c r="K58" s="60" t="s">
        <v>1522</v>
      </c>
      <c r="L58" s="5" t="s">
        <v>163</v>
      </c>
      <c r="M58" s="5">
        <v>455.26</v>
      </c>
      <c r="N58" s="5">
        <v>890.87</v>
      </c>
      <c r="O58" s="5">
        <v>455.26000000000005</v>
      </c>
      <c r="P58" s="5">
        <v>3186.82</v>
      </c>
      <c r="Q58" s="5">
        <v>1593.41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1593.41</v>
      </c>
      <c r="CD58" s="5">
        <v>47.8</v>
      </c>
      <c r="CE58" s="5">
        <v>3.5</v>
      </c>
      <c r="CF58" s="5">
        <v>3.5</v>
      </c>
      <c r="CG58" s="5">
        <v>3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163.55000000000001</v>
      </c>
      <c r="CS58" s="5">
        <v>40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203.55</v>
      </c>
      <c r="ED58" s="5">
        <v>1389.86</v>
      </c>
      <c r="EE58" s="4" t="s">
        <v>335</v>
      </c>
      <c r="EF58" s="4"/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5"/>
      <c r="GX58" s="5"/>
      <c r="GY58" s="5"/>
      <c r="GZ58" s="5"/>
      <c r="HA58" s="5"/>
      <c r="HB58" s="4"/>
    </row>
    <row r="59" spans="1:210" x14ac:dyDescent="0.25">
      <c r="A59" s="68">
        <v>19111354</v>
      </c>
      <c r="B59" s="4" t="s">
        <v>336</v>
      </c>
      <c r="C59" s="5" t="s">
        <v>337</v>
      </c>
      <c r="D59" s="4">
        <v>1</v>
      </c>
      <c r="E59" s="4" t="s">
        <v>158</v>
      </c>
      <c r="F59" s="4" t="s">
        <v>159</v>
      </c>
      <c r="G59" s="4" t="s">
        <v>160</v>
      </c>
      <c r="H59" s="4" t="s">
        <v>161</v>
      </c>
      <c r="I59" s="4" t="s">
        <v>162</v>
      </c>
      <c r="J59" s="60">
        <v>44855</v>
      </c>
      <c r="K59" s="60" t="s">
        <v>1522</v>
      </c>
      <c r="L59" s="5" t="s">
        <v>163</v>
      </c>
      <c r="M59" s="5">
        <v>455.26</v>
      </c>
      <c r="N59" s="5">
        <v>810.09</v>
      </c>
      <c r="O59" s="5">
        <v>455.26000000000005</v>
      </c>
      <c r="P59" s="5">
        <v>3186.82</v>
      </c>
      <c r="Q59" s="5">
        <v>3186.82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113.82</v>
      </c>
      <c r="AC59" s="5">
        <v>1</v>
      </c>
      <c r="AD59" s="5">
        <v>910.52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962.5</v>
      </c>
      <c r="AT59" s="5">
        <v>0</v>
      </c>
      <c r="AU59" s="5">
        <v>0</v>
      </c>
      <c r="AV59" s="5">
        <v>256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2242.84</v>
      </c>
      <c r="CC59" s="5">
        <v>5429.66</v>
      </c>
      <c r="CD59" s="5">
        <v>162.88999999999999</v>
      </c>
      <c r="CE59" s="5">
        <v>7</v>
      </c>
      <c r="CF59" s="5">
        <v>7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654.27</v>
      </c>
      <c r="CP59" s="5">
        <v>0</v>
      </c>
      <c r="CQ59" s="5">
        <v>0</v>
      </c>
      <c r="CR59" s="5">
        <v>147.86000000000001</v>
      </c>
      <c r="CS59" s="5">
        <v>70</v>
      </c>
      <c r="CT59" s="5">
        <v>662.16</v>
      </c>
      <c r="CU59" s="5">
        <v>1.88</v>
      </c>
      <c r="CV59" s="5">
        <v>0</v>
      </c>
      <c r="CW59" s="5">
        <v>0</v>
      </c>
      <c r="CX59" s="5">
        <v>0</v>
      </c>
      <c r="CY59" s="5">
        <v>0</v>
      </c>
      <c r="CZ59" s="5">
        <v>1429.59</v>
      </c>
      <c r="DA59" s="5">
        <v>0</v>
      </c>
      <c r="DB59" s="5">
        <v>0</v>
      </c>
      <c r="DC59" s="5">
        <v>323.29000000000002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3289.05</v>
      </c>
      <c r="ED59" s="5">
        <v>2140.61</v>
      </c>
      <c r="EE59" s="4" t="s">
        <v>338</v>
      </c>
      <c r="EF59" s="4"/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5"/>
      <c r="GX59" s="5"/>
      <c r="GY59" s="5"/>
      <c r="GZ59" s="5"/>
      <c r="HA59" s="5"/>
      <c r="HB59" s="4"/>
    </row>
    <row r="60" spans="1:210" x14ac:dyDescent="0.25">
      <c r="A60" s="68">
        <v>19111474</v>
      </c>
      <c r="B60" s="4" t="s">
        <v>339</v>
      </c>
      <c r="C60" s="5" t="s">
        <v>340</v>
      </c>
      <c r="D60" s="4">
        <v>1</v>
      </c>
      <c r="E60" s="4" t="s">
        <v>158</v>
      </c>
      <c r="F60" s="4" t="s">
        <v>159</v>
      </c>
      <c r="G60" s="4" t="s">
        <v>160</v>
      </c>
      <c r="H60" s="4" t="s">
        <v>161</v>
      </c>
      <c r="I60" s="4" t="s">
        <v>182</v>
      </c>
      <c r="J60" s="60">
        <v>45560</v>
      </c>
      <c r="K60" s="60" t="s">
        <v>1523</v>
      </c>
      <c r="L60" s="5" t="s">
        <v>163</v>
      </c>
      <c r="M60" s="5">
        <v>400.67</v>
      </c>
      <c r="N60" s="5">
        <v>702.12</v>
      </c>
      <c r="O60" s="5">
        <v>400.67</v>
      </c>
      <c r="P60" s="5">
        <v>2804.69</v>
      </c>
      <c r="Q60" s="5">
        <v>2804.69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1</v>
      </c>
      <c r="AB60" s="5">
        <v>100.17</v>
      </c>
      <c r="AC60" s="5">
        <v>1</v>
      </c>
      <c r="AD60" s="5">
        <v>801.34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960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1602.5</v>
      </c>
      <c r="AT60" s="5">
        <v>0</v>
      </c>
      <c r="AU60" s="5">
        <v>0</v>
      </c>
      <c r="AV60" s="5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3720.01</v>
      </c>
      <c r="CC60" s="5">
        <v>6524.7</v>
      </c>
      <c r="CD60" s="5">
        <v>195.74</v>
      </c>
      <c r="CE60" s="5">
        <v>7</v>
      </c>
      <c r="CF60" s="5">
        <v>7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902.6</v>
      </c>
      <c r="CP60" s="5">
        <v>0</v>
      </c>
      <c r="CQ60" s="5">
        <v>0</v>
      </c>
      <c r="CR60" s="5">
        <v>126.88</v>
      </c>
      <c r="CS60" s="5">
        <v>70</v>
      </c>
      <c r="CT60" s="5">
        <v>250.03</v>
      </c>
      <c r="CU60" s="5">
        <v>1.88</v>
      </c>
      <c r="CV60" s="5">
        <v>0</v>
      </c>
      <c r="CW60" s="5">
        <v>0</v>
      </c>
      <c r="CX60" s="5">
        <v>0</v>
      </c>
      <c r="CY60" s="5">
        <v>0</v>
      </c>
      <c r="CZ60" s="5">
        <v>954.38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317.5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2623.26</v>
      </c>
      <c r="ED60" s="5">
        <v>3901.44</v>
      </c>
      <c r="EE60" s="4" t="s">
        <v>341</v>
      </c>
      <c r="EF60" s="4"/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5"/>
      <c r="GX60" s="5"/>
      <c r="GY60" s="5"/>
      <c r="GZ60" s="5"/>
      <c r="HA60" s="5"/>
      <c r="HB60" s="4"/>
    </row>
    <row r="61" spans="1:210" x14ac:dyDescent="0.25">
      <c r="A61" s="68">
        <v>19111517</v>
      </c>
      <c r="B61" s="4" t="s">
        <v>342</v>
      </c>
      <c r="C61" s="5" t="s">
        <v>343</v>
      </c>
      <c r="D61" s="4">
        <v>1</v>
      </c>
      <c r="E61" s="4" t="s">
        <v>158</v>
      </c>
      <c r="F61" s="4" t="s">
        <v>159</v>
      </c>
      <c r="G61" s="4" t="s">
        <v>160</v>
      </c>
      <c r="H61" s="4" t="s">
        <v>161</v>
      </c>
      <c r="I61" s="4" t="s">
        <v>162</v>
      </c>
      <c r="J61" s="60">
        <v>44876</v>
      </c>
      <c r="K61" s="60" t="s">
        <v>1524</v>
      </c>
      <c r="L61" s="5" t="s">
        <v>163</v>
      </c>
      <c r="M61" s="5">
        <v>455.26</v>
      </c>
      <c r="N61" s="5">
        <v>848.77</v>
      </c>
      <c r="O61" s="5">
        <v>455.26000000000005</v>
      </c>
      <c r="P61" s="5">
        <v>3186.82</v>
      </c>
      <c r="Q61" s="5">
        <v>3186.82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1</v>
      </c>
      <c r="AB61" s="5">
        <v>113.82</v>
      </c>
      <c r="AC61" s="5">
        <v>1</v>
      </c>
      <c r="AD61" s="5">
        <v>910.52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640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1024</v>
      </c>
      <c r="AT61" s="5">
        <v>0</v>
      </c>
      <c r="AU61" s="5">
        <v>0</v>
      </c>
      <c r="AV61" s="5">
        <v>256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2944.34</v>
      </c>
      <c r="CC61" s="5">
        <v>6131.16</v>
      </c>
      <c r="CD61" s="5">
        <v>183.93</v>
      </c>
      <c r="CE61" s="5">
        <v>7</v>
      </c>
      <c r="CF61" s="5">
        <v>7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804.11</v>
      </c>
      <c r="CP61" s="5">
        <v>0</v>
      </c>
      <c r="CQ61" s="5">
        <v>0</v>
      </c>
      <c r="CR61" s="5">
        <v>155.37</v>
      </c>
      <c r="CS61" s="5">
        <v>70</v>
      </c>
      <c r="CT61" s="5">
        <v>1484.25</v>
      </c>
      <c r="CU61" s="5">
        <v>1.88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2515.6</v>
      </c>
      <c r="ED61" s="5">
        <v>3615.56</v>
      </c>
      <c r="EE61" s="4" t="s">
        <v>344</v>
      </c>
      <c r="EF61" s="4"/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5"/>
      <c r="GX61" s="5"/>
      <c r="GY61" s="5"/>
      <c r="GZ61" s="5"/>
      <c r="HA61" s="5"/>
      <c r="HB61" s="4"/>
    </row>
    <row r="62" spans="1:210" x14ac:dyDescent="0.25">
      <c r="A62" s="68">
        <v>19111518</v>
      </c>
      <c r="B62" s="4" t="s">
        <v>345</v>
      </c>
      <c r="C62" s="5" t="s">
        <v>346</v>
      </c>
      <c r="D62" s="4">
        <v>1</v>
      </c>
      <c r="E62" s="4" t="s">
        <v>158</v>
      </c>
      <c r="F62" s="4" t="s">
        <v>159</v>
      </c>
      <c r="G62" s="4" t="s">
        <v>160</v>
      </c>
      <c r="H62" s="4" t="s">
        <v>161</v>
      </c>
      <c r="I62" s="4" t="s">
        <v>162</v>
      </c>
      <c r="J62" s="60">
        <v>44876</v>
      </c>
      <c r="K62" s="60" t="s">
        <v>1524</v>
      </c>
      <c r="L62" s="5" t="s">
        <v>163</v>
      </c>
      <c r="M62" s="5">
        <v>455.26</v>
      </c>
      <c r="N62" s="5">
        <v>919.07</v>
      </c>
      <c r="O62" s="5">
        <v>455.26000000000005</v>
      </c>
      <c r="P62" s="5">
        <v>3186.82</v>
      </c>
      <c r="Q62" s="5">
        <v>3186.82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113.82</v>
      </c>
      <c r="AC62" s="5">
        <v>1</v>
      </c>
      <c r="AD62" s="5">
        <v>910.52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2492.5</v>
      </c>
      <c r="AT62" s="5">
        <v>0</v>
      </c>
      <c r="AU62" s="5">
        <v>0</v>
      </c>
      <c r="AV62" s="5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3772.84</v>
      </c>
      <c r="CC62" s="5">
        <v>6959.66</v>
      </c>
      <c r="CD62" s="5">
        <v>208.79</v>
      </c>
      <c r="CE62" s="5">
        <v>7</v>
      </c>
      <c r="CF62" s="5">
        <v>7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981.08</v>
      </c>
      <c r="CP62" s="5">
        <v>0</v>
      </c>
      <c r="CQ62" s="5">
        <v>0</v>
      </c>
      <c r="CR62" s="5">
        <v>169.03</v>
      </c>
      <c r="CS62" s="5">
        <v>70</v>
      </c>
      <c r="CT62" s="5">
        <v>891.48</v>
      </c>
      <c r="CU62" s="5">
        <v>1.88</v>
      </c>
      <c r="CV62" s="5">
        <v>0</v>
      </c>
      <c r="CW62" s="5">
        <v>0</v>
      </c>
      <c r="CX62" s="5">
        <v>0</v>
      </c>
      <c r="CY62" s="5">
        <v>0</v>
      </c>
      <c r="CZ62" s="5">
        <v>1123.57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317.5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3554.53</v>
      </c>
      <c r="ED62" s="5">
        <v>3405.13</v>
      </c>
      <c r="EE62" s="4" t="s">
        <v>347</v>
      </c>
      <c r="EF62" s="4"/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5"/>
      <c r="GX62" s="5"/>
      <c r="GY62" s="5"/>
      <c r="GZ62" s="5"/>
      <c r="HA62" s="5"/>
      <c r="HB62" s="4"/>
    </row>
    <row r="63" spans="1:210" x14ac:dyDescent="0.25">
      <c r="A63" s="68">
        <v>19111562</v>
      </c>
      <c r="B63" s="4" t="s">
        <v>348</v>
      </c>
      <c r="C63" s="5" t="s">
        <v>349</v>
      </c>
      <c r="D63" s="4">
        <v>1</v>
      </c>
      <c r="E63" s="4" t="s">
        <v>158</v>
      </c>
      <c r="F63" s="4" t="s">
        <v>159</v>
      </c>
      <c r="G63" s="4" t="s">
        <v>160</v>
      </c>
      <c r="H63" s="4" t="s">
        <v>161</v>
      </c>
      <c r="I63" s="4" t="s">
        <v>162</v>
      </c>
      <c r="J63" s="60">
        <v>44883</v>
      </c>
      <c r="K63" s="60" t="s">
        <v>1525</v>
      </c>
      <c r="L63" s="5" t="s">
        <v>163</v>
      </c>
      <c r="M63" s="5">
        <v>455.26</v>
      </c>
      <c r="N63" s="5">
        <v>764.81</v>
      </c>
      <c r="O63" s="5">
        <v>455.26000000000005</v>
      </c>
      <c r="P63" s="5">
        <v>3186.82</v>
      </c>
      <c r="Q63" s="5">
        <v>3186.82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640</v>
      </c>
      <c r="AT63" s="5">
        <v>0</v>
      </c>
      <c r="AU63" s="5">
        <v>0</v>
      </c>
      <c r="AV63" s="5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896</v>
      </c>
      <c r="CC63" s="5">
        <v>4082.82</v>
      </c>
      <c r="CD63" s="5">
        <v>122.48</v>
      </c>
      <c r="CE63" s="5">
        <v>7</v>
      </c>
      <c r="CF63" s="5">
        <v>7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487.99</v>
      </c>
      <c r="CP63" s="5">
        <v>0</v>
      </c>
      <c r="CQ63" s="5">
        <v>0</v>
      </c>
      <c r="CR63" s="5">
        <v>139.06</v>
      </c>
      <c r="CS63" s="5">
        <v>70</v>
      </c>
      <c r="CT63" s="5">
        <v>290.13</v>
      </c>
      <c r="CU63" s="5">
        <v>1.88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368.87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1357.93</v>
      </c>
      <c r="ED63" s="5">
        <v>2724.89</v>
      </c>
      <c r="EE63" s="4" t="s">
        <v>350</v>
      </c>
      <c r="EF63" s="4"/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5"/>
      <c r="GX63" s="5"/>
      <c r="GY63" s="5"/>
      <c r="GZ63" s="5"/>
      <c r="HA63" s="5"/>
      <c r="HB63" s="4"/>
    </row>
    <row r="64" spans="1:210" x14ac:dyDescent="0.25">
      <c r="A64" s="68">
        <v>19111567</v>
      </c>
      <c r="B64" s="4" t="s">
        <v>351</v>
      </c>
      <c r="C64" s="5" t="s">
        <v>352</v>
      </c>
      <c r="D64" s="4">
        <v>1</v>
      </c>
      <c r="E64" s="4" t="s">
        <v>158</v>
      </c>
      <c r="F64" s="4" t="s">
        <v>159</v>
      </c>
      <c r="G64" s="4" t="s">
        <v>160</v>
      </c>
      <c r="H64" s="4" t="s">
        <v>161</v>
      </c>
      <c r="I64" s="4" t="s">
        <v>182</v>
      </c>
      <c r="J64" s="60">
        <v>45549</v>
      </c>
      <c r="K64" s="60" t="s">
        <v>1526</v>
      </c>
      <c r="L64" s="5" t="s">
        <v>163</v>
      </c>
      <c r="M64" s="5">
        <v>400.67</v>
      </c>
      <c r="N64" s="5">
        <v>547.48</v>
      </c>
      <c r="O64" s="5">
        <v>400.67</v>
      </c>
      <c r="P64" s="5">
        <v>2804.69</v>
      </c>
      <c r="Q64" s="5">
        <v>2804.69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128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896</v>
      </c>
      <c r="AT64" s="5">
        <v>0</v>
      </c>
      <c r="AU64" s="5">
        <v>0</v>
      </c>
      <c r="AV64" s="5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1280</v>
      </c>
      <c r="CC64" s="5">
        <v>4084.69</v>
      </c>
      <c r="CD64" s="5">
        <v>122.54</v>
      </c>
      <c r="CE64" s="5">
        <v>7</v>
      </c>
      <c r="CF64" s="5">
        <v>7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488.39</v>
      </c>
      <c r="CP64" s="5">
        <v>0</v>
      </c>
      <c r="CQ64" s="5">
        <v>0</v>
      </c>
      <c r="CR64" s="5">
        <v>96.84</v>
      </c>
      <c r="CS64" s="5">
        <v>70</v>
      </c>
      <c r="CT64" s="5">
        <v>243.13</v>
      </c>
      <c r="CU64" s="5">
        <v>1.88</v>
      </c>
      <c r="CV64" s="5">
        <v>0</v>
      </c>
      <c r="CW64" s="5">
        <v>0</v>
      </c>
      <c r="CX64" s="5">
        <v>0</v>
      </c>
      <c r="CY64" s="5">
        <v>0</v>
      </c>
      <c r="CZ64" s="5">
        <v>610.98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317.5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1828.72</v>
      </c>
      <c r="ED64" s="5">
        <v>2255.9699999999998</v>
      </c>
      <c r="EE64" s="4" t="s">
        <v>353</v>
      </c>
      <c r="EF64" s="4"/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5"/>
      <c r="GX64" s="5"/>
      <c r="GY64" s="5"/>
      <c r="GZ64" s="5"/>
      <c r="HA64" s="5"/>
      <c r="HB64" s="4"/>
    </row>
    <row r="65" spans="1:210" x14ac:dyDescent="0.25">
      <c r="A65" s="68">
        <v>19111568</v>
      </c>
      <c r="B65" s="4" t="s">
        <v>354</v>
      </c>
      <c r="C65" s="5" t="s">
        <v>355</v>
      </c>
      <c r="D65" s="4">
        <v>1</v>
      </c>
      <c r="E65" s="4" t="s">
        <v>158</v>
      </c>
      <c r="F65" s="4" t="s">
        <v>159</v>
      </c>
      <c r="G65" s="4" t="s">
        <v>160</v>
      </c>
      <c r="H65" s="4" t="s">
        <v>161</v>
      </c>
      <c r="I65" s="4" t="s">
        <v>162</v>
      </c>
      <c r="J65" s="60">
        <v>44883</v>
      </c>
      <c r="K65" s="60" t="s">
        <v>1525</v>
      </c>
      <c r="L65" s="5" t="s">
        <v>163</v>
      </c>
      <c r="M65" s="5">
        <v>455.26</v>
      </c>
      <c r="N65" s="5">
        <v>782.77</v>
      </c>
      <c r="O65" s="5">
        <v>455.26000000000005</v>
      </c>
      <c r="P65" s="5">
        <v>3186.82</v>
      </c>
      <c r="Q65" s="5">
        <v>3186.82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113.82</v>
      </c>
      <c r="AC65" s="5">
        <v>1</v>
      </c>
      <c r="AD65" s="5">
        <v>910.52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256</v>
      </c>
      <c r="AS65" s="5">
        <v>1030</v>
      </c>
      <c r="AT65" s="5">
        <v>0</v>
      </c>
      <c r="AU65" s="5">
        <v>0</v>
      </c>
      <c r="AV65" s="5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2566.34</v>
      </c>
      <c r="CC65" s="5">
        <v>5753.16</v>
      </c>
      <c r="CD65" s="5">
        <v>172.59</v>
      </c>
      <c r="CE65" s="5">
        <v>7</v>
      </c>
      <c r="CF65" s="5">
        <v>7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723.37</v>
      </c>
      <c r="CP65" s="5">
        <v>0</v>
      </c>
      <c r="CQ65" s="5">
        <v>0</v>
      </c>
      <c r="CR65" s="5">
        <v>142.55000000000001</v>
      </c>
      <c r="CS65" s="5">
        <v>70</v>
      </c>
      <c r="CT65" s="5">
        <v>1157.5899999999999</v>
      </c>
      <c r="CU65" s="5">
        <v>1.88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2095.38</v>
      </c>
      <c r="ED65" s="5">
        <v>3657.78</v>
      </c>
      <c r="EE65" s="4" t="s">
        <v>356</v>
      </c>
      <c r="EF65" s="4"/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5"/>
      <c r="GX65" s="5"/>
      <c r="GY65" s="5"/>
      <c r="GZ65" s="5"/>
      <c r="HA65" s="5"/>
      <c r="HB65" s="4"/>
    </row>
    <row r="66" spans="1:210" x14ac:dyDescent="0.25">
      <c r="A66" s="68">
        <v>19111570</v>
      </c>
      <c r="B66" s="4" t="s">
        <v>357</v>
      </c>
      <c r="C66" s="5" t="s">
        <v>358</v>
      </c>
      <c r="D66" s="4">
        <v>1</v>
      </c>
      <c r="E66" s="4" t="s">
        <v>158</v>
      </c>
      <c r="F66" s="4" t="s">
        <v>159</v>
      </c>
      <c r="G66" s="4" t="s">
        <v>160</v>
      </c>
      <c r="H66" s="4" t="s">
        <v>161</v>
      </c>
      <c r="I66" s="4" t="s">
        <v>162</v>
      </c>
      <c r="J66" s="60">
        <v>44883</v>
      </c>
      <c r="K66" s="60" t="s">
        <v>1525</v>
      </c>
      <c r="L66" s="5" t="s">
        <v>163</v>
      </c>
      <c r="M66" s="5">
        <v>455.26</v>
      </c>
      <c r="N66" s="5">
        <v>778.28</v>
      </c>
      <c r="O66" s="5">
        <v>455.26000000000005</v>
      </c>
      <c r="P66" s="5">
        <v>3186.82</v>
      </c>
      <c r="Q66" s="5">
        <v>3186.82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512</v>
      </c>
      <c r="AS66" s="5">
        <v>1280</v>
      </c>
      <c r="AT66" s="5">
        <v>0</v>
      </c>
      <c r="AU66" s="5">
        <v>0</v>
      </c>
      <c r="AV66" s="5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2048</v>
      </c>
      <c r="CC66" s="5">
        <v>5234.82</v>
      </c>
      <c r="CD66" s="5">
        <v>157.04</v>
      </c>
      <c r="CE66" s="5">
        <v>7</v>
      </c>
      <c r="CF66" s="5">
        <v>7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734.06</v>
      </c>
      <c r="CP66" s="5">
        <v>0</v>
      </c>
      <c r="CQ66" s="5">
        <v>0</v>
      </c>
      <c r="CR66" s="5">
        <v>141.68</v>
      </c>
      <c r="CS66" s="5">
        <v>70</v>
      </c>
      <c r="CT66" s="5">
        <v>514.09</v>
      </c>
      <c r="CU66" s="5">
        <v>1.88</v>
      </c>
      <c r="CV66" s="5">
        <v>0</v>
      </c>
      <c r="CW66" s="5">
        <v>0</v>
      </c>
      <c r="CX66" s="5">
        <v>0</v>
      </c>
      <c r="CY66" s="5">
        <v>0</v>
      </c>
      <c r="CZ66" s="5">
        <v>682.89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2144.6</v>
      </c>
      <c r="ED66" s="5">
        <v>3090.22</v>
      </c>
      <c r="EE66" s="4" t="s">
        <v>359</v>
      </c>
      <c r="EF66" s="4"/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5"/>
      <c r="GX66" s="5"/>
      <c r="GY66" s="5"/>
      <c r="GZ66" s="5"/>
      <c r="HA66" s="5"/>
      <c r="HB66" s="4"/>
    </row>
    <row r="67" spans="1:210" x14ac:dyDescent="0.25">
      <c r="A67" s="68">
        <v>19111573</v>
      </c>
      <c r="B67" s="4" t="s">
        <v>360</v>
      </c>
      <c r="C67" s="5" t="s">
        <v>361</v>
      </c>
      <c r="D67" s="4">
        <v>1</v>
      </c>
      <c r="E67" s="4" t="s">
        <v>158</v>
      </c>
      <c r="F67" s="4" t="s">
        <v>159</v>
      </c>
      <c r="G67" s="4" t="s">
        <v>160</v>
      </c>
      <c r="H67" s="4" t="s">
        <v>161</v>
      </c>
      <c r="I67" s="4" t="s">
        <v>162</v>
      </c>
      <c r="J67" s="60">
        <v>44883</v>
      </c>
      <c r="K67" s="60" t="s">
        <v>1525</v>
      </c>
      <c r="L67" s="5" t="s">
        <v>163</v>
      </c>
      <c r="M67" s="5">
        <v>455.26</v>
      </c>
      <c r="N67" s="5">
        <v>1066.5</v>
      </c>
      <c r="O67" s="5">
        <v>455.26000000000005</v>
      </c>
      <c r="P67" s="5">
        <v>3186.82</v>
      </c>
      <c r="Q67" s="5">
        <v>3186.82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2181</v>
      </c>
      <c r="AT67" s="5">
        <v>0</v>
      </c>
      <c r="AU67" s="5">
        <v>0</v>
      </c>
      <c r="AV67" s="5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2437</v>
      </c>
      <c r="CC67" s="5">
        <v>5623.82</v>
      </c>
      <c r="CD67" s="5">
        <v>168.71</v>
      </c>
      <c r="CE67" s="5">
        <v>7</v>
      </c>
      <c r="CF67" s="5">
        <v>7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817.15</v>
      </c>
      <c r="CP67" s="5">
        <v>0</v>
      </c>
      <c r="CQ67" s="5">
        <v>0</v>
      </c>
      <c r="CR67" s="5">
        <v>197.66</v>
      </c>
      <c r="CS67" s="5">
        <v>70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1259.96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317.5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2662.27</v>
      </c>
      <c r="ED67" s="5">
        <v>2961.55</v>
      </c>
      <c r="EE67" s="4" t="s">
        <v>362</v>
      </c>
      <c r="EF67" s="4"/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5"/>
      <c r="GX67" s="5"/>
      <c r="GY67" s="5"/>
      <c r="GZ67" s="5"/>
      <c r="HA67" s="5"/>
      <c r="HB67" s="4"/>
    </row>
    <row r="68" spans="1:210" x14ac:dyDescent="0.25">
      <c r="A68" s="68">
        <v>19111640</v>
      </c>
      <c r="B68" s="4" t="s">
        <v>363</v>
      </c>
      <c r="C68" s="5" t="s">
        <v>364</v>
      </c>
      <c r="D68" s="4">
        <v>1</v>
      </c>
      <c r="E68" s="4" t="s">
        <v>158</v>
      </c>
      <c r="F68" s="4" t="s">
        <v>159</v>
      </c>
      <c r="G68" s="4" t="s">
        <v>160</v>
      </c>
      <c r="H68" s="4" t="s">
        <v>161</v>
      </c>
      <c r="I68" s="4" t="s">
        <v>237</v>
      </c>
      <c r="J68" s="60">
        <v>45303</v>
      </c>
      <c r="K68" s="60" t="s">
        <v>1527</v>
      </c>
      <c r="L68" s="5" t="s">
        <v>163</v>
      </c>
      <c r="M68" s="5">
        <v>432.98</v>
      </c>
      <c r="N68" s="5">
        <v>875.67</v>
      </c>
      <c r="O68" s="5">
        <v>432.98</v>
      </c>
      <c r="P68" s="5">
        <v>3030.86</v>
      </c>
      <c r="Q68" s="5">
        <v>3030.86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1</v>
      </c>
      <c r="AB68" s="5">
        <v>108.25</v>
      </c>
      <c r="AC68" s="5">
        <v>1</v>
      </c>
      <c r="AD68" s="5">
        <v>865.96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768</v>
      </c>
      <c r="AS68" s="5">
        <v>640</v>
      </c>
      <c r="AT68" s="5">
        <v>0</v>
      </c>
      <c r="AU68" s="5">
        <v>0</v>
      </c>
      <c r="AV68" s="5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2638.21</v>
      </c>
      <c r="CC68" s="5">
        <v>5669.07</v>
      </c>
      <c r="CD68" s="5">
        <v>170.07</v>
      </c>
      <c r="CE68" s="5">
        <v>7</v>
      </c>
      <c r="CF68" s="5">
        <v>7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711.21</v>
      </c>
      <c r="CP68" s="5">
        <v>0</v>
      </c>
      <c r="CQ68" s="5">
        <v>0</v>
      </c>
      <c r="CR68" s="5">
        <v>160.6</v>
      </c>
      <c r="CS68" s="5">
        <v>70</v>
      </c>
      <c r="CT68" s="5">
        <v>1855.3</v>
      </c>
      <c r="CU68" s="5">
        <v>1.88</v>
      </c>
      <c r="CV68" s="5">
        <v>0</v>
      </c>
      <c r="CW68" s="5">
        <v>0</v>
      </c>
      <c r="CX68" s="5">
        <v>0</v>
      </c>
      <c r="CY68" s="5">
        <v>0</v>
      </c>
      <c r="CZ68" s="5">
        <v>649.47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317.5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3765.95</v>
      </c>
      <c r="ED68" s="5">
        <v>1903.12</v>
      </c>
      <c r="EE68" s="4" t="s">
        <v>365</v>
      </c>
      <c r="EF68" s="4"/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5"/>
      <c r="GX68" s="5"/>
      <c r="GY68" s="5"/>
      <c r="GZ68" s="5"/>
      <c r="HA68" s="5"/>
      <c r="HB68" s="4"/>
    </row>
    <row r="69" spans="1:210" x14ac:dyDescent="0.25">
      <c r="A69" s="68">
        <v>19111641</v>
      </c>
      <c r="B69" s="4" t="s">
        <v>366</v>
      </c>
      <c r="C69" s="5" t="s">
        <v>367</v>
      </c>
      <c r="D69" s="4">
        <v>1</v>
      </c>
      <c r="E69" s="4" t="s">
        <v>158</v>
      </c>
      <c r="F69" s="4" t="s">
        <v>159</v>
      </c>
      <c r="G69" s="4" t="s">
        <v>160</v>
      </c>
      <c r="H69" s="4" t="s">
        <v>161</v>
      </c>
      <c r="I69" s="4" t="s">
        <v>162</v>
      </c>
      <c r="J69" s="60">
        <v>44893</v>
      </c>
      <c r="K69" s="60" t="s">
        <v>1528</v>
      </c>
      <c r="L69" s="5" t="s">
        <v>163</v>
      </c>
      <c r="M69" s="5">
        <v>455.26</v>
      </c>
      <c r="N69" s="5">
        <v>884.61</v>
      </c>
      <c r="O69" s="5">
        <v>455.26000000000005</v>
      </c>
      <c r="P69" s="5">
        <v>3186.82</v>
      </c>
      <c r="Q69" s="5">
        <v>3186.82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113.82</v>
      </c>
      <c r="AC69" s="5">
        <v>1</v>
      </c>
      <c r="AD69" s="5">
        <v>910.52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512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1602.5</v>
      </c>
      <c r="AT69" s="5">
        <v>0</v>
      </c>
      <c r="AU69" s="5">
        <v>0</v>
      </c>
      <c r="AV69" s="5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3394.84</v>
      </c>
      <c r="CC69" s="5">
        <v>6581.66</v>
      </c>
      <c r="CD69" s="5">
        <v>197.45</v>
      </c>
      <c r="CE69" s="5">
        <v>7</v>
      </c>
      <c r="CF69" s="5">
        <v>7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900.34</v>
      </c>
      <c r="CP69" s="5">
        <v>0</v>
      </c>
      <c r="CQ69" s="5">
        <v>0</v>
      </c>
      <c r="CR69" s="5">
        <v>162.33000000000001</v>
      </c>
      <c r="CS69" s="5">
        <v>70</v>
      </c>
      <c r="CT69" s="5">
        <v>775.15</v>
      </c>
      <c r="CU69" s="5">
        <v>1.88</v>
      </c>
      <c r="CV69" s="5">
        <v>0</v>
      </c>
      <c r="CW69" s="5">
        <v>0</v>
      </c>
      <c r="CX69" s="5">
        <v>0</v>
      </c>
      <c r="CY69" s="5">
        <v>0</v>
      </c>
      <c r="CZ69" s="5">
        <v>636.57000000000005</v>
      </c>
      <c r="DA69" s="5">
        <v>0</v>
      </c>
      <c r="DB69" s="5">
        <v>0</v>
      </c>
      <c r="DC69" s="5">
        <v>67.849999999999994</v>
      </c>
      <c r="DD69" s="5">
        <v>0</v>
      </c>
      <c r="DE69" s="5">
        <v>0</v>
      </c>
      <c r="DF69" s="5">
        <v>0</v>
      </c>
      <c r="DG69" s="5">
        <v>299.76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2913.88</v>
      </c>
      <c r="ED69" s="5">
        <v>3667.78</v>
      </c>
      <c r="EE69" s="4" t="s">
        <v>368</v>
      </c>
      <c r="EF69" s="4"/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5"/>
      <c r="GX69" s="5"/>
      <c r="GY69" s="5"/>
      <c r="GZ69" s="5"/>
      <c r="HA69" s="5"/>
      <c r="HB69" s="4"/>
    </row>
    <row r="70" spans="1:210" x14ac:dyDescent="0.25">
      <c r="A70" s="68">
        <v>19111666</v>
      </c>
      <c r="B70" s="4" t="s">
        <v>369</v>
      </c>
      <c r="C70" s="5" t="s">
        <v>370</v>
      </c>
      <c r="D70" s="4">
        <v>1</v>
      </c>
      <c r="E70" s="4" t="s">
        <v>158</v>
      </c>
      <c r="F70" s="4" t="s">
        <v>159</v>
      </c>
      <c r="G70" s="4" t="s">
        <v>160</v>
      </c>
      <c r="H70" s="4" t="s">
        <v>161</v>
      </c>
      <c r="I70" s="4" t="s">
        <v>162</v>
      </c>
      <c r="J70" s="60">
        <v>44897</v>
      </c>
      <c r="K70" s="60" t="s">
        <v>1529</v>
      </c>
      <c r="L70" s="5" t="s">
        <v>163</v>
      </c>
      <c r="M70" s="5">
        <v>455.26</v>
      </c>
      <c r="N70" s="5">
        <v>556.34</v>
      </c>
      <c r="O70" s="5">
        <v>455.26000000000005</v>
      </c>
      <c r="P70" s="5">
        <v>3186.82</v>
      </c>
      <c r="Q70" s="5">
        <v>3186.82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256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256</v>
      </c>
      <c r="AS70" s="5">
        <v>640</v>
      </c>
      <c r="AT70" s="5">
        <v>0</v>
      </c>
      <c r="AU70" s="5">
        <v>0</v>
      </c>
      <c r="AV70" s="5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1408</v>
      </c>
      <c r="CC70" s="5">
        <v>4594.82</v>
      </c>
      <c r="CD70" s="5">
        <v>137.84</v>
      </c>
      <c r="CE70" s="5">
        <v>7</v>
      </c>
      <c r="CF70" s="5">
        <v>7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597.36</v>
      </c>
      <c r="CP70" s="5">
        <v>0</v>
      </c>
      <c r="CQ70" s="5">
        <v>0</v>
      </c>
      <c r="CR70" s="5">
        <v>98.57</v>
      </c>
      <c r="CS70" s="5">
        <v>70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625.04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1390.97</v>
      </c>
      <c r="ED70" s="5">
        <v>3203.85</v>
      </c>
      <c r="EE70" s="4" t="s">
        <v>371</v>
      </c>
      <c r="EF70" s="4"/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5"/>
      <c r="GX70" s="5"/>
      <c r="GY70" s="5"/>
      <c r="GZ70" s="5"/>
      <c r="HA70" s="5"/>
      <c r="HB70" s="4"/>
    </row>
    <row r="71" spans="1:210" x14ac:dyDescent="0.25">
      <c r="A71" s="68">
        <v>19111810</v>
      </c>
      <c r="B71" s="4" t="s">
        <v>372</v>
      </c>
      <c r="C71" s="5" t="s">
        <v>373</v>
      </c>
      <c r="D71" s="4">
        <v>1</v>
      </c>
      <c r="E71" s="4" t="s">
        <v>158</v>
      </c>
      <c r="F71" s="4" t="s">
        <v>159</v>
      </c>
      <c r="G71" s="4" t="s">
        <v>160</v>
      </c>
      <c r="H71" s="4" t="s">
        <v>161</v>
      </c>
      <c r="I71" s="4" t="s">
        <v>162</v>
      </c>
      <c r="J71" s="60">
        <v>44921</v>
      </c>
      <c r="K71" s="60" t="s">
        <v>1530</v>
      </c>
      <c r="L71" s="5" t="s">
        <v>163</v>
      </c>
      <c r="M71" s="5">
        <v>455.26</v>
      </c>
      <c r="N71" s="5">
        <v>964.09</v>
      </c>
      <c r="O71" s="5">
        <v>455.26000000000005</v>
      </c>
      <c r="P71" s="5">
        <v>3186.82</v>
      </c>
      <c r="Q71" s="5">
        <v>3186.82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512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1992.5</v>
      </c>
      <c r="AT71" s="5">
        <v>0</v>
      </c>
      <c r="AU71" s="5">
        <v>0</v>
      </c>
      <c r="AV71" s="5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2760.5</v>
      </c>
      <c r="CC71" s="5">
        <v>5947.32</v>
      </c>
      <c r="CD71" s="5">
        <v>178.42</v>
      </c>
      <c r="CE71" s="5">
        <v>7</v>
      </c>
      <c r="CF71" s="5">
        <v>7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886.25</v>
      </c>
      <c r="CP71" s="5">
        <v>0</v>
      </c>
      <c r="CQ71" s="5">
        <v>0</v>
      </c>
      <c r="CR71" s="5">
        <v>177.77</v>
      </c>
      <c r="CS71" s="5">
        <v>70</v>
      </c>
      <c r="CT71" s="5">
        <v>315.2</v>
      </c>
      <c r="CU71" s="5">
        <v>1.88</v>
      </c>
      <c r="CV71" s="5">
        <v>0</v>
      </c>
      <c r="CW71" s="5">
        <v>0</v>
      </c>
      <c r="CX71" s="5">
        <v>0</v>
      </c>
      <c r="CY71" s="5">
        <v>0</v>
      </c>
      <c r="CZ71" s="5">
        <v>1507.71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317.5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3276.31</v>
      </c>
      <c r="ED71" s="5">
        <v>2671.01</v>
      </c>
      <c r="EE71" s="4" t="s">
        <v>374</v>
      </c>
      <c r="EF71" s="4"/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5"/>
      <c r="GX71" s="5"/>
      <c r="GY71" s="5"/>
      <c r="GZ71" s="5"/>
      <c r="HA71" s="5"/>
      <c r="HB71" s="4"/>
    </row>
    <row r="72" spans="1:210" x14ac:dyDescent="0.25">
      <c r="A72" s="68">
        <v>19111827</v>
      </c>
      <c r="B72" s="4" t="s">
        <v>375</v>
      </c>
      <c r="C72" s="5" t="s">
        <v>376</v>
      </c>
      <c r="D72" s="4">
        <v>1</v>
      </c>
      <c r="E72" s="4" t="s">
        <v>158</v>
      </c>
      <c r="F72" s="4" t="s">
        <v>159</v>
      </c>
      <c r="G72" s="4" t="s">
        <v>160</v>
      </c>
      <c r="H72" s="4" t="s">
        <v>161</v>
      </c>
      <c r="I72" s="4" t="s">
        <v>162</v>
      </c>
      <c r="J72" s="60">
        <v>44925</v>
      </c>
      <c r="K72" s="60" t="s">
        <v>1531</v>
      </c>
      <c r="L72" s="5" t="s">
        <v>163</v>
      </c>
      <c r="M72" s="5">
        <v>455.26</v>
      </c>
      <c r="N72" s="5">
        <v>875.49</v>
      </c>
      <c r="O72" s="5">
        <v>455.26000000000005</v>
      </c>
      <c r="P72" s="5">
        <v>3186.82</v>
      </c>
      <c r="Q72" s="5">
        <v>3186.82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1</v>
      </c>
      <c r="AB72" s="5">
        <v>113.82</v>
      </c>
      <c r="AC72" s="5">
        <v>1</v>
      </c>
      <c r="AD72" s="5">
        <v>910.52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128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1602.5</v>
      </c>
      <c r="AT72" s="5">
        <v>0</v>
      </c>
      <c r="AU72" s="5">
        <v>0</v>
      </c>
      <c r="AV72" s="5">
        <v>256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3010.84</v>
      </c>
      <c r="CC72" s="5">
        <v>6197.66</v>
      </c>
      <c r="CD72" s="5">
        <v>185.93</v>
      </c>
      <c r="CE72" s="5">
        <v>7</v>
      </c>
      <c r="CF72" s="5">
        <v>7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818.31</v>
      </c>
      <c r="CP72" s="5">
        <v>0</v>
      </c>
      <c r="CQ72" s="5">
        <v>0</v>
      </c>
      <c r="CR72" s="5">
        <v>160.56</v>
      </c>
      <c r="CS72" s="5">
        <v>70</v>
      </c>
      <c r="CT72" s="5">
        <v>530.59</v>
      </c>
      <c r="CU72" s="5">
        <v>1.88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317.5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1898.84</v>
      </c>
      <c r="ED72" s="5">
        <v>4298.82</v>
      </c>
      <c r="EE72" s="4" t="s">
        <v>377</v>
      </c>
      <c r="EF72" s="4"/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5"/>
      <c r="GX72" s="5"/>
      <c r="GY72" s="5"/>
      <c r="GZ72" s="5"/>
      <c r="HA72" s="5"/>
      <c r="HB72" s="4"/>
    </row>
    <row r="73" spans="1:210" x14ac:dyDescent="0.25">
      <c r="A73" s="68">
        <v>19111917</v>
      </c>
      <c r="B73" s="4" t="s">
        <v>1759</v>
      </c>
      <c r="C73" s="5" t="s">
        <v>1760</v>
      </c>
      <c r="D73" s="4">
        <v>1</v>
      </c>
      <c r="E73" s="4" t="s">
        <v>158</v>
      </c>
      <c r="F73" s="4" t="s">
        <v>159</v>
      </c>
      <c r="G73" s="4" t="s">
        <v>160</v>
      </c>
      <c r="H73" s="4" t="s">
        <v>161</v>
      </c>
      <c r="I73" s="4" t="s">
        <v>234</v>
      </c>
      <c r="J73" s="60">
        <v>45815</v>
      </c>
      <c r="K73" s="60" t="s">
        <v>1757</v>
      </c>
      <c r="L73" s="5" t="s">
        <v>163</v>
      </c>
      <c r="M73" s="5">
        <v>370.75</v>
      </c>
      <c r="N73" s="5">
        <v>390.04931506849312</v>
      </c>
      <c r="O73" s="5">
        <v>370.75</v>
      </c>
      <c r="P73" s="5">
        <v>2595.25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7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4" t="s">
        <v>1761</v>
      </c>
      <c r="EF73" s="4"/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5"/>
      <c r="GX73" s="5"/>
      <c r="GY73" s="5"/>
      <c r="GZ73" s="5"/>
      <c r="HA73" s="5"/>
      <c r="HB73" s="4"/>
    </row>
    <row r="74" spans="1:210" x14ac:dyDescent="0.25">
      <c r="A74" s="68">
        <v>19111919</v>
      </c>
      <c r="B74" s="4" t="s">
        <v>378</v>
      </c>
      <c r="C74" s="5" t="s">
        <v>379</v>
      </c>
      <c r="D74" s="4">
        <v>1</v>
      </c>
      <c r="E74" s="4" t="s">
        <v>158</v>
      </c>
      <c r="F74" s="4" t="s">
        <v>159</v>
      </c>
      <c r="G74" s="4" t="s">
        <v>160</v>
      </c>
      <c r="H74" s="4" t="s">
        <v>161</v>
      </c>
      <c r="I74" s="4" t="s">
        <v>162</v>
      </c>
      <c r="J74" s="60">
        <v>44939</v>
      </c>
      <c r="K74" s="60" t="s">
        <v>1532</v>
      </c>
      <c r="L74" s="5" t="s">
        <v>163</v>
      </c>
      <c r="M74" s="5">
        <v>455.26</v>
      </c>
      <c r="N74" s="5">
        <v>823.59</v>
      </c>
      <c r="O74" s="5">
        <v>455.26000000000005</v>
      </c>
      <c r="P74" s="5">
        <v>3186.82</v>
      </c>
      <c r="Q74" s="5">
        <v>3186.82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1</v>
      </c>
      <c r="AB74" s="5">
        <v>113.82</v>
      </c>
      <c r="AC74" s="5">
        <v>1</v>
      </c>
      <c r="AD74" s="5">
        <v>910.52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1280</v>
      </c>
      <c r="AT74" s="5">
        <v>0</v>
      </c>
      <c r="AU74" s="5">
        <v>0</v>
      </c>
      <c r="AV74" s="5">
        <v>256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2560.34</v>
      </c>
      <c r="CC74" s="5">
        <v>5747.16</v>
      </c>
      <c r="CD74" s="5">
        <v>172.41</v>
      </c>
      <c r="CE74" s="5">
        <v>7</v>
      </c>
      <c r="CF74" s="5">
        <v>7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722.09</v>
      </c>
      <c r="CP74" s="5">
        <v>0</v>
      </c>
      <c r="CQ74" s="5">
        <v>0</v>
      </c>
      <c r="CR74" s="5">
        <v>150.47999999999999</v>
      </c>
      <c r="CS74" s="5">
        <v>70</v>
      </c>
      <c r="CT74" s="5">
        <v>282.04000000000002</v>
      </c>
      <c r="CU74" s="5">
        <v>1.88</v>
      </c>
      <c r="CV74" s="5">
        <v>0</v>
      </c>
      <c r="CW74" s="5">
        <v>0</v>
      </c>
      <c r="CX74" s="5">
        <v>0</v>
      </c>
      <c r="CY74" s="5">
        <v>0</v>
      </c>
      <c r="CZ74" s="5">
        <v>464.87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1691.35</v>
      </c>
      <c r="ED74" s="5">
        <v>4055.81</v>
      </c>
      <c r="EE74" s="4" t="s">
        <v>380</v>
      </c>
      <c r="EF74" s="4"/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5"/>
      <c r="GX74" s="5"/>
      <c r="GY74" s="5"/>
      <c r="GZ74" s="5"/>
      <c r="HA74" s="5"/>
      <c r="HB74" s="4"/>
    </row>
    <row r="75" spans="1:210" x14ac:dyDescent="0.25">
      <c r="A75" s="68">
        <v>19111953</v>
      </c>
      <c r="B75" s="4" t="s">
        <v>381</v>
      </c>
      <c r="C75" s="5" t="s">
        <v>382</v>
      </c>
      <c r="D75" s="4">
        <v>1</v>
      </c>
      <c r="E75" s="4" t="s">
        <v>158</v>
      </c>
      <c r="F75" s="4" t="s">
        <v>159</v>
      </c>
      <c r="G75" s="4" t="s">
        <v>189</v>
      </c>
      <c r="H75" s="4" t="s">
        <v>189</v>
      </c>
      <c r="I75" s="4" t="s">
        <v>383</v>
      </c>
      <c r="J75" s="60">
        <v>44942</v>
      </c>
      <c r="K75" s="60" t="s">
        <v>1533</v>
      </c>
      <c r="L75" s="5" t="s">
        <v>163</v>
      </c>
      <c r="M75" s="5">
        <v>742</v>
      </c>
      <c r="N75" s="5">
        <v>939.89</v>
      </c>
      <c r="O75" s="5">
        <v>742</v>
      </c>
      <c r="P75" s="5">
        <v>5194</v>
      </c>
      <c r="Q75" s="5">
        <v>5194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185.5</v>
      </c>
      <c r="AC75" s="5">
        <v>1</v>
      </c>
      <c r="AD75" s="5">
        <v>1484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9</v>
      </c>
      <c r="AX75" s="5">
        <v>0</v>
      </c>
      <c r="AY75" s="5">
        <v>1669.5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3339</v>
      </c>
      <c r="CC75" s="5">
        <v>8533</v>
      </c>
      <c r="CD75" s="5">
        <v>255.99</v>
      </c>
      <c r="CE75" s="5">
        <v>7</v>
      </c>
      <c r="CF75" s="5">
        <v>7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1307.8599999999999</v>
      </c>
      <c r="CP75" s="5">
        <v>0</v>
      </c>
      <c r="CQ75" s="5">
        <v>0</v>
      </c>
      <c r="CR75" s="5">
        <v>173.07</v>
      </c>
      <c r="CS75" s="5">
        <v>56</v>
      </c>
      <c r="CT75" s="5">
        <v>802.98</v>
      </c>
      <c r="CU75" s="5">
        <v>1.88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2341.7800000000002</v>
      </c>
      <c r="ED75" s="5">
        <v>6191.22</v>
      </c>
      <c r="EE75" s="4" t="s">
        <v>384</v>
      </c>
      <c r="EF75" s="4"/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5"/>
      <c r="GX75" s="5"/>
      <c r="GY75" s="5"/>
      <c r="GZ75" s="5"/>
      <c r="HA75" s="5"/>
      <c r="HB75" s="4"/>
    </row>
    <row r="76" spans="1:210" x14ac:dyDescent="0.25">
      <c r="A76" s="68">
        <v>19111961</v>
      </c>
      <c r="B76" s="4" t="s">
        <v>385</v>
      </c>
      <c r="C76" s="5" t="s">
        <v>386</v>
      </c>
      <c r="D76" s="4">
        <v>1</v>
      </c>
      <c r="E76" s="4" t="s">
        <v>158</v>
      </c>
      <c r="F76" s="4" t="s">
        <v>159</v>
      </c>
      <c r="G76" s="4" t="s">
        <v>160</v>
      </c>
      <c r="H76" s="4" t="s">
        <v>161</v>
      </c>
      <c r="I76" s="4" t="s">
        <v>162</v>
      </c>
      <c r="J76" s="60">
        <v>44943</v>
      </c>
      <c r="K76" s="60" t="s">
        <v>1534</v>
      </c>
      <c r="L76" s="5" t="s">
        <v>163</v>
      </c>
      <c r="M76" s="5">
        <v>455.26</v>
      </c>
      <c r="N76" s="5">
        <v>994.13</v>
      </c>
      <c r="O76" s="5">
        <v>455.26000000000005</v>
      </c>
      <c r="P76" s="5">
        <v>3186.82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7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4" t="s">
        <v>387</v>
      </c>
      <c r="EF76" s="4"/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5"/>
      <c r="GX76" s="5"/>
      <c r="GY76" s="5"/>
      <c r="GZ76" s="5"/>
      <c r="HA76" s="5"/>
      <c r="HB76" s="4"/>
    </row>
    <row r="77" spans="1:210" x14ac:dyDescent="0.25">
      <c r="A77" s="68">
        <v>19112085</v>
      </c>
      <c r="B77" s="4" t="s">
        <v>388</v>
      </c>
      <c r="C77" s="5" t="s">
        <v>389</v>
      </c>
      <c r="D77" s="4">
        <v>1</v>
      </c>
      <c r="E77" s="4" t="s">
        <v>158</v>
      </c>
      <c r="F77" s="4" t="s">
        <v>159</v>
      </c>
      <c r="G77" s="4" t="s">
        <v>160</v>
      </c>
      <c r="H77" s="4" t="s">
        <v>161</v>
      </c>
      <c r="I77" s="4" t="s">
        <v>162</v>
      </c>
      <c r="J77" s="60">
        <v>44953</v>
      </c>
      <c r="K77" s="60" t="s">
        <v>1535</v>
      </c>
      <c r="L77" s="5" t="s">
        <v>163</v>
      </c>
      <c r="M77" s="5">
        <v>455.26</v>
      </c>
      <c r="N77" s="5">
        <v>979.1</v>
      </c>
      <c r="O77" s="5">
        <v>455.26000000000005</v>
      </c>
      <c r="P77" s="5">
        <v>3186.82</v>
      </c>
      <c r="Q77" s="5">
        <v>3186.82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113.82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256</v>
      </c>
      <c r="AS77" s="5">
        <v>1280</v>
      </c>
      <c r="AT77" s="5">
        <v>0</v>
      </c>
      <c r="AU77" s="5">
        <v>0</v>
      </c>
      <c r="AV77" s="5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1905.82</v>
      </c>
      <c r="CC77" s="5">
        <v>5092.6400000000003</v>
      </c>
      <c r="CD77" s="5">
        <v>152.78</v>
      </c>
      <c r="CE77" s="5">
        <v>7</v>
      </c>
      <c r="CF77" s="5">
        <v>7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679.52</v>
      </c>
      <c r="CP77" s="5">
        <v>0</v>
      </c>
      <c r="CQ77" s="5">
        <v>0</v>
      </c>
      <c r="CR77" s="5">
        <v>180.69</v>
      </c>
      <c r="CS77" s="5">
        <v>70</v>
      </c>
      <c r="CT77" s="5">
        <v>757.93</v>
      </c>
      <c r="CU77" s="5">
        <v>1.88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317.5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2007.52</v>
      </c>
      <c r="ED77" s="5">
        <v>3085.12</v>
      </c>
      <c r="EE77" s="4" t="s">
        <v>390</v>
      </c>
      <c r="EF77" s="4"/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5"/>
      <c r="GX77" s="5"/>
      <c r="GY77" s="5"/>
      <c r="GZ77" s="5"/>
      <c r="HA77" s="5"/>
      <c r="HB77" s="4"/>
    </row>
    <row r="78" spans="1:210" x14ac:dyDescent="0.25">
      <c r="A78" s="68">
        <v>19112090</v>
      </c>
      <c r="B78" s="4" t="s">
        <v>391</v>
      </c>
      <c r="C78" s="5" t="s">
        <v>392</v>
      </c>
      <c r="D78" s="4">
        <v>1</v>
      </c>
      <c r="E78" s="4" t="s">
        <v>158</v>
      </c>
      <c r="F78" s="4" t="s">
        <v>159</v>
      </c>
      <c r="G78" s="4" t="s">
        <v>160</v>
      </c>
      <c r="H78" s="4" t="s">
        <v>161</v>
      </c>
      <c r="I78" s="4" t="s">
        <v>162</v>
      </c>
      <c r="J78" s="60">
        <v>45180</v>
      </c>
      <c r="K78" s="60" t="s">
        <v>1536</v>
      </c>
      <c r="L78" s="5" t="s">
        <v>163</v>
      </c>
      <c r="M78" s="5">
        <v>455.26</v>
      </c>
      <c r="N78" s="5">
        <v>925.39</v>
      </c>
      <c r="O78" s="5">
        <v>455.26000000000005</v>
      </c>
      <c r="P78" s="5">
        <v>3186.82</v>
      </c>
      <c r="Q78" s="5">
        <v>3186.82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768</v>
      </c>
      <c r="AS78" s="5">
        <v>1992.5</v>
      </c>
      <c r="AT78" s="5">
        <v>0</v>
      </c>
      <c r="AU78" s="5">
        <v>0</v>
      </c>
      <c r="AV78" s="5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3016.5</v>
      </c>
      <c r="CC78" s="5">
        <v>6203.32</v>
      </c>
      <c r="CD78" s="5">
        <v>186.1</v>
      </c>
      <c r="CE78" s="5">
        <v>7</v>
      </c>
      <c r="CF78" s="5">
        <v>7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940.93</v>
      </c>
      <c r="CP78" s="5">
        <v>0</v>
      </c>
      <c r="CQ78" s="5">
        <v>0</v>
      </c>
      <c r="CR78" s="5">
        <v>170.25</v>
      </c>
      <c r="CS78" s="5">
        <v>70</v>
      </c>
      <c r="CT78" s="5">
        <v>441.34</v>
      </c>
      <c r="CU78" s="5">
        <v>1.88</v>
      </c>
      <c r="CV78" s="5">
        <v>0</v>
      </c>
      <c r="CW78" s="5">
        <v>0</v>
      </c>
      <c r="CX78" s="5">
        <v>0</v>
      </c>
      <c r="CY78" s="5">
        <v>0</v>
      </c>
      <c r="CZ78" s="5">
        <v>1411.89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317.5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3353.79</v>
      </c>
      <c r="ED78" s="5">
        <v>2849.53</v>
      </c>
      <c r="EE78" s="4" t="s">
        <v>393</v>
      </c>
      <c r="EF78" s="4"/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5"/>
      <c r="GX78" s="5"/>
      <c r="GY78" s="5"/>
      <c r="GZ78" s="5"/>
      <c r="HA78" s="5"/>
      <c r="HB78" s="4"/>
    </row>
    <row r="79" spans="1:210" x14ac:dyDescent="0.25">
      <c r="A79" s="68">
        <v>19112216</v>
      </c>
      <c r="B79" s="4" t="s">
        <v>394</v>
      </c>
      <c r="C79" s="5" t="s">
        <v>395</v>
      </c>
      <c r="D79" s="4">
        <v>1</v>
      </c>
      <c r="E79" s="4" t="s">
        <v>158</v>
      </c>
      <c r="F79" s="4" t="s">
        <v>159</v>
      </c>
      <c r="G79" s="4" t="s">
        <v>160</v>
      </c>
      <c r="H79" s="4" t="s">
        <v>161</v>
      </c>
      <c r="I79" s="4" t="s">
        <v>162</v>
      </c>
      <c r="J79" s="60">
        <v>45100</v>
      </c>
      <c r="K79" s="60" t="s">
        <v>1507</v>
      </c>
      <c r="L79" s="5" t="s">
        <v>163</v>
      </c>
      <c r="M79" s="5">
        <v>455.26</v>
      </c>
      <c r="N79" s="5">
        <v>628.59</v>
      </c>
      <c r="O79" s="5">
        <v>455.26000000000005</v>
      </c>
      <c r="P79" s="5">
        <v>3186.82</v>
      </c>
      <c r="Q79" s="5">
        <v>3186.82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256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256</v>
      </c>
      <c r="CC79" s="5">
        <v>3442.82</v>
      </c>
      <c r="CD79" s="5">
        <v>103.28</v>
      </c>
      <c r="CE79" s="5">
        <v>7</v>
      </c>
      <c r="CF79" s="5">
        <v>7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355.55</v>
      </c>
      <c r="CP79" s="5">
        <v>0</v>
      </c>
      <c r="CQ79" s="5">
        <v>0</v>
      </c>
      <c r="CR79" s="5">
        <v>112.6</v>
      </c>
      <c r="CS79" s="5">
        <v>70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317.5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855.65</v>
      </c>
      <c r="ED79" s="5">
        <v>2587.17</v>
      </c>
      <c r="EE79" s="4" t="s">
        <v>396</v>
      </c>
      <c r="EF79" s="4"/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5"/>
      <c r="GX79" s="5"/>
      <c r="GY79" s="5"/>
      <c r="GZ79" s="5"/>
      <c r="HA79" s="5"/>
      <c r="HB79" s="4"/>
    </row>
    <row r="80" spans="1:210" x14ac:dyDescent="0.25">
      <c r="A80" s="68">
        <v>19112342</v>
      </c>
      <c r="B80" s="4" t="s">
        <v>397</v>
      </c>
      <c r="C80" s="5" t="s">
        <v>398</v>
      </c>
      <c r="D80" s="4">
        <v>1</v>
      </c>
      <c r="E80" s="4" t="s">
        <v>158</v>
      </c>
      <c r="F80" s="4" t="s">
        <v>159</v>
      </c>
      <c r="G80" s="4" t="s">
        <v>160</v>
      </c>
      <c r="H80" s="4" t="s">
        <v>161</v>
      </c>
      <c r="I80" s="4" t="s">
        <v>162</v>
      </c>
      <c r="J80" s="60">
        <v>44981</v>
      </c>
      <c r="K80" s="60" t="s">
        <v>1537</v>
      </c>
      <c r="L80" s="5" t="s">
        <v>163</v>
      </c>
      <c r="M80" s="5">
        <v>455.26</v>
      </c>
      <c r="N80" s="5">
        <v>826.64</v>
      </c>
      <c r="O80" s="5">
        <v>455.26000000000005</v>
      </c>
      <c r="P80" s="5">
        <v>3186.82</v>
      </c>
      <c r="Q80" s="5">
        <v>3186.82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1</v>
      </c>
      <c r="AB80" s="5">
        <v>113.82</v>
      </c>
      <c r="AC80" s="5">
        <v>1</v>
      </c>
      <c r="AD80" s="5">
        <v>910.52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1925</v>
      </c>
      <c r="AT80" s="5">
        <v>0</v>
      </c>
      <c r="AU80" s="5">
        <v>0</v>
      </c>
      <c r="AV80" s="5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3205.34</v>
      </c>
      <c r="CC80" s="5">
        <v>6392.16</v>
      </c>
      <c r="CD80" s="5">
        <v>191.76</v>
      </c>
      <c r="CE80" s="5">
        <v>7</v>
      </c>
      <c r="CF80" s="5">
        <v>7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859.86</v>
      </c>
      <c r="CP80" s="5">
        <v>0</v>
      </c>
      <c r="CQ80" s="5">
        <v>0</v>
      </c>
      <c r="CR80" s="5">
        <v>151.07</v>
      </c>
      <c r="CS80" s="5">
        <v>70</v>
      </c>
      <c r="CT80" s="5">
        <v>357.54</v>
      </c>
      <c r="CU80" s="5">
        <v>1.88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320</v>
      </c>
      <c r="DH80" s="5">
        <v>0</v>
      </c>
      <c r="DI80" s="5">
        <v>317.5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2077.85</v>
      </c>
      <c r="ED80" s="5">
        <v>4314.3100000000004</v>
      </c>
      <c r="EE80" s="4" t="s">
        <v>399</v>
      </c>
      <c r="EF80" s="4"/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5"/>
      <c r="GX80" s="5"/>
      <c r="GY80" s="5"/>
      <c r="GZ80" s="5"/>
      <c r="HA80" s="5"/>
      <c r="HB80" s="4"/>
    </row>
    <row r="81" spans="1:210" x14ac:dyDescent="0.25">
      <c r="A81" s="68">
        <v>19112343</v>
      </c>
      <c r="B81" s="4" t="s">
        <v>400</v>
      </c>
      <c r="C81" s="5" t="s">
        <v>401</v>
      </c>
      <c r="D81" s="4">
        <v>1</v>
      </c>
      <c r="E81" s="4" t="s">
        <v>158</v>
      </c>
      <c r="F81" s="4" t="s">
        <v>159</v>
      </c>
      <c r="G81" s="4" t="s">
        <v>160</v>
      </c>
      <c r="H81" s="4" t="s">
        <v>161</v>
      </c>
      <c r="I81" s="4" t="s">
        <v>162</v>
      </c>
      <c r="J81" s="60">
        <v>44981</v>
      </c>
      <c r="K81" s="60" t="s">
        <v>1537</v>
      </c>
      <c r="L81" s="5" t="s">
        <v>163</v>
      </c>
      <c r="M81" s="5">
        <v>455.26</v>
      </c>
      <c r="N81" s="5">
        <v>926.78</v>
      </c>
      <c r="O81" s="5">
        <v>455.26000000000005</v>
      </c>
      <c r="P81" s="5">
        <v>3186.82</v>
      </c>
      <c r="Q81" s="5">
        <v>3186.82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2705</v>
      </c>
      <c r="AT81" s="5">
        <v>0</v>
      </c>
      <c r="AU81" s="5">
        <v>0</v>
      </c>
      <c r="AV81" s="5">
        <v>256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2961</v>
      </c>
      <c r="CC81" s="5">
        <v>6147.82</v>
      </c>
      <c r="CD81" s="5">
        <v>184.43</v>
      </c>
      <c r="CE81" s="5">
        <v>7</v>
      </c>
      <c r="CF81" s="5">
        <v>7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929.08</v>
      </c>
      <c r="CP81" s="5">
        <v>0</v>
      </c>
      <c r="CQ81" s="5">
        <v>0</v>
      </c>
      <c r="CR81" s="5">
        <v>170.52</v>
      </c>
      <c r="CS81" s="5">
        <v>70</v>
      </c>
      <c r="CT81" s="5">
        <v>761.95</v>
      </c>
      <c r="CU81" s="5">
        <v>1.88</v>
      </c>
      <c r="CV81" s="5">
        <v>0</v>
      </c>
      <c r="CW81" s="5">
        <v>0</v>
      </c>
      <c r="CX81" s="5">
        <v>0</v>
      </c>
      <c r="CY81" s="5">
        <v>0</v>
      </c>
      <c r="CZ81" s="5">
        <v>700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2633.42</v>
      </c>
      <c r="ED81" s="5">
        <v>3514.4</v>
      </c>
      <c r="EE81" s="4" t="s">
        <v>402</v>
      </c>
      <c r="EF81" s="4"/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5"/>
      <c r="GX81" s="5"/>
      <c r="GY81" s="5"/>
      <c r="GZ81" s="5"/>
      <c r="HA81" s="5"/>
      <c r="HB81" s="4"/>
    </row>
    <row r="82" spans="1:210" x14ac:dyDescent="0.25">
      <c r="A82" s="68">
        <v>19112450</v>
      </c>
      <c r="B82" s="4" t="s">
        <v>403</v>
      </c>
      <c r="C82" s="5" t="s">
        <v>404</v>
      </c>
      <c r="D82" s="4">
        <v>1</v>
      </c>
      <c r="E82" s="4" t="s">
        <v>158</v>
      </c>
      <c r="F82" s="4" t="s">
        <v>159</v>
      </c>
      <c r="G82" s="4" t="s">
        <v>189</v>
      </c>
      <c r="H82" s="4" t="s">
        <v>189</v>
      </c>
      <c r="I82" s="4" t="s">
        <v>441</v>
      </c>
      <c r="J82" s="60">
        <v>44993</v>
      </c>
      <c r="K82" s="60" t="s">
        <v>1538</v>
      </c>
      <c r="L82" s="5" t="s">
        <v>163</v>
      </c>
      <c r="M82" s="5">
        <v>706.67</v>
      </c>
      <c r="N82" s="5">
        <v>839.85</v>
      </c>
      <c r="O82" s="5">
        <v>706.67</v>
      </c>
      <c r="P82" s="5">
        <v>4946.6899999999996</v>
      </c>
      <c r="Q82" s="5">
        <v>4946.6899999999996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1</v>
      </c>
      <c r="AB82" s="5">
        <v>176.67</v>
      </c>
      <c r="AC82" s="5">
        <v>1</v>
      </c>
      <c r="AD82" s="5">
        <v>1413.34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6</v>
      </c>
      <c r="AX82" s="5">
        <v>0</v>
      </c>
      <c r="AY82" s="5">
        <v>1060.01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2650.02</v>
      </c>
      <c r="CC82" s="5">
        <v>7596.71</v>
      </c>
      <c r="CD82" s="5">
        <v>227.9</v>
      </c>
      <c r="CE82" s="5">
        <v>7</v>
      </c>
      <c r="CF82" s="5">
        <v>7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1093.56</v>
      </c>
      <c r="CP82" s="5">
        <v>0</v>
      </c>
      <c r="CQ82" s="5">
        <v>0</v>
      </c>
      <c r="CR82" s="5">
        <v>153.63999999999999</v>
      </c>
      <c r="CS82" s="5">
        <v>56</v>
      </c>
      <c r="CT82" s="5">
        <v>723.83</v>
      </c>
      <c r="CU82" s="5">
        <v>1.88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2028.9</v>
      </c>
      <c r="ED82" s="5">
        <v>5567.8</v>
      </c>
      <c r="EE82" s="4" t="s">
        <v>405</v>
      </c>
      <c r="EF82" s="4"/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5"/>
      <c r="GX82" s="5"/>
      <c r="GY82" s="5"/>
      <c r="GZ82" s="5"/>
      <c r="HA82" s="5"/>
      <c r="HB82" s="4"/>
    </row>
    <row r="83" spans="1:210" x14ac:dyDescent="0.25">
      <c r="A83" s="68">
        <v>19112546</v>
      </c>
      <c r="B83" s="4" t="s">
        <v>406</v>
      </c>
      <c r="C83" s="5" t="s">
        <v>407</v>
      </c>
      <c r="D83" s="4">
        <v>1</v>
      </c>
      <c r="E83" s="4" t="s">
        <v>158</v>
      </c>
      <c r="F83" s="4" t="s">
        <v>159</v>
      </c>
      <c r="G83" s="4" t="s">
        <v>160</v>
      </c>
      <c r="H83" s="4" t="s">
        <v>161</v>
      </c>
      <c r="I83" s="4" t="s">
        <v>162</v>
      </c>
      <c r="J83" s="60">
        <v>45007</v>
      </c>
      <c r="K83" s="60" t="s">
        <v>1539</v>
      </c>
      <c r="L83" s="5" t="s">
        <v>163</v>
      </c>
      <c r="M83" s="5">
        <v>455.26</v>
      </c>
      <c r="N83" s="5">
        <v>949.41</v>
      </c>
      <c r="O83" s="5">
        <v>455.26000000000005</v>
      </c>
      <c r="P83" s="5">
        <v>3186.82</v>
      </c>
      <c r="Q83" s="5">
        <v>3186.82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1</v>
      </c>
      <c r="AB83" s="5">
        <v>113.82</v>
      </c>
      <c r="AC83" s="5">
        <v>1</v>
      </c>
      <c r="AD83" s="5">
        <v>910.52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960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1602.5</v>
      </c>
      <c r="AT83" s="5">
        <v>0</v>
      </c>
      <c r="AU83" s="5">
        <v>0</v>
      </c>
      <c r="AV83" s="5">
        <v>256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3842.84</v>
      </c>
      <c r="CC83" s="5">
        <v>7029.66</v>
      </c>
      <c r="CD83" s="5">
        <v>210.89</v>
      </c>
      <c r="CE83" s="5">
        <v>7</v>
      </c>
      <c r="CF83" s="5">
        <v>7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996.03</v>
      </c>
      <c r="CP83" s="5">
        <v>0</v>
      </c>
      <c r="CQ83" s="5">
        <v>0</v>
      </c>
      <c r="CR83" s="5">
        <v>174.92</v>
      </c>
      <c r="CS83" s="5">
        <v>70</v>
      </c>
      <c r="CT83" s="5">
        <v>329.21</v>
      </c>
      <c r="CU83" s="5">
        <v>1.88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317.5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1889.53</v>
      </c>
      <c r="ED83" s="5">
        <v>5140.13</v>
      </c>
      <c r="EE83" s="4" t="s">
        <v>408</v>
      </c>
      <c r="EF83" s="4"/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5"/>
      <c r="GX83" s="5"/>
      <c r="GY83" s="5"/>
      <c r="GZ83" s="5"/>
      <c r="HA83" s="5"/>
      <c r="HB83" s="4"/>
    </row>
    <row r="84" spans="1:210" x14ac:dyDescent="0.25">
      <c r="A84" s="68">
        <v>19112569</v>
      </c>
      <c r="B84" s="4" t="s">
        <v>409</v>
      </c>
      <c r="C84" s="5" t="s">
        <v>410</v>
      </c>
      <c r="D84" s="4">
        <v>1</v>
      </c>
      <c r="E84" s="4" t="s">
        <v>158</v>
      </c>
      <c r="F84" s="4" t="s">
        <v>159</v>
      </c>
      <c r="G84" s="4" t="s">
        <v>160</v>
      </c>
      <c r="H84" s="4" t="s">
        <v>161</v>
      </c>
      <c r="I84" s="4" t="s">
        <v>162</v>
      </c>
      <c r="J84" s="60">
        <v>45009</v>
      </c>
      <c r="K84" s="60" t="s">
        <v>1515</v>
      </c>
      <c r="L84" s="5" t="s">
        <v>163</v>
      </c>
      <c r="M84" s="5">
        <v>455.26</v>
      </c>
      <c r="N84" s="5">
        <v>827.75</v>
      </c>
      <c r="O84" s="5">
        <v>455.26000000000005</v>
      </c>
      <c r="P84" s="5">
        <v>3186.82</v>
      </c>
      <c r="Q84" s="5">
        <v>3186.82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1</v>
      </c>
      <c r="AB84" s="5">
        <v>113.82</v>
      </c>
      <c r="AC84" s="5">
        <v>1</v>
      </c>
      <c r="AD84" s="5">
        <v>910.52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704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1602.5</v>
      </c>
      <c r="AT84" s="5">
        <v>0</v>
      </c>
      <c r="AU84" s="5">
        <v>0</v>
      </c>
      <c r="AV84" s="5">
        <v>256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3586.84</v>
      </c>
      <c r="CC84" s="5">
        <v>6773.66</v>
      </c>
      <c r="CD84" s="5">
        <v>203.21</v>
      </c>
      <c r="CE84" s="5">
        <v>7</v>
      </c>
      <c r="CF84" s="5">
        <v>7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941.35</v>
      </c>
      <c r="CP84" s="5">
        <v>0</v>
      </c>
      <c r="CQ84" s="5">
        <v>0</v>
      </c>
      <c r="CR84" s="5">
        <v>151.29</v>
      </c>
      <c r="CS84" s="5">
        <v>70</v>
      </c>
      <c r="CT84" s="5">
        <v>529.87</v>
      </c>
      <c r="CU84" s="5">
        <v>1.88</v>
      </c>
      <c r="CV84" s="5">
        <v>0</v>
      </c>
      <c r="CW84" s="5">
        <v>0</v>
      </c>
      <c r="CX84" s="5">
        <v>0</v>
      </c>
      <c r="CY84" s="5">
        <v>0</v>
      </c>
      <c r="CZ84" s="5">
        <v>487.1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2181.4899999999998</v>
      </c>
      <c r="ED84" s="5">
        <v>4592.17</v>
      </c>
      <c r="EE84" s="4" t="s">
        <v>411</v>
      </c>
      <c r="EF84" s="4"/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5"/>
      <c r="GX84" s="5"/>
      <c r="GY84" s="5"/>
      <c r="GZ84" s="5"/>
      <c r="HA84" s="5"/>
      <c r="HB84" s="4"/>
    </row>
    <row r="85" spans="1:210" x14ac:dyDescent="0.25">
      <c r="A85" s="68">
        <v>19112666</v>
      </c>
      <c r="B85" s="4" t="s">
        <v>412</v>
      </c>
      <c r="C85" s="5" t="s">
        <v>413</v>
      </c>
      <c r="D85" s="4">
        <v>1</v>
      </c>
      <c r="E85" s="4" t="s">
        <v>158</v>
      </c>
      <c r="F85" s="4" t="s">
        <v>159</v>
      </c>
      <c r="G85" s="4" t="s">
        <v>189</v>
      </c>
      <c r="H85" s="4" t="s">
        <v>189</v>
      </c>
      <c r="I85" s="4" t="s">
        <v>431</v>
      </c>
      <c r="J85" s="60">
        <v>45019</v>
      </c>
      <c r="K85" s="60" t="s">
        <v>1540</v>
      </c>
      <c r="L85" s="5" t="s">
        <v>163</v>
      </c>
      <c r="M85" s="5">
        <v>565.33000000000004</v>
      </c>
      <c r="N85" s="5">
        <v>614.1</v>
      </c>
      <c r="O85" s="5">
        <v>565.33000000000004</v>
      </c>
      <c r="P85" s="5">
        <v>3957.31</v>
      </c>
      <c r="Q85" s="5">
        <v>3957.31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1</v>
      </c>
      <c r="AB85" s="5">
        <v>141.33000000000001</v>
      </c>
      <c r="AC85" s="5">
        <v>1</v>
      </c>
      <c r="AD85" s="5">
        <v>1130.6600000000001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1271.99</v>
      </c>
      <c r="CC85" s="5">
        <v>5229.3</v>
      </c>
      <c r="CD85" s="5">
        <v>156.88</v>
      </c>
      <c r="CE85" s="5">
        <v>7</v>
      </c>
      <c r="CF85" s="5">
        <v>7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587.96</v>
      </c>
      <c r="CP85" s="5">
        <v>0</v>
      </c>
      <c r="CQ85" s="5">
        <v>0</v>
      </c>
      <c r="CR85" s="5">
        <v>109.79</v>
      </c>
      <c r="CS85" s="5">
        <v>56</v>
      </c>
      <c r="CT85" s="5">
        <v>603.51</v>
      </c>
      <c r="CU85" s="5">
        <v>1.88</v>
      </c>
      <c r="CV85" s="5">
        <v>0</v>
      </c>
      <c r="CW85" s="5">
        <v>0</v>
      </c>
      <c r="CX85" s="5">
        <v>0</v>
      </c>
      <c r="CY85" s="5">
        <v>0</v>
      </c>
      <c r="CZ85" s="5">
        <v>785.61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2144.75</v>
      </c>
      <c r="ED85" s="5">
        <v>3084.55</v>
      </c>
      <c r="EE85" s="4" t="s">
        <v>415</v>
      </c>
      <c r="EF85" s="4"/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5"/>
      <c r="GX85" s="5"/>
      <c r="GY85" s="5"/>
      <c r="GZ85" s="5"/>
      <c r="HA85" s="5"/>
      <c r="HB85" s="4"/>
    </row>
    <row r="86" spans="1:210" x14ac:dyDescent="0.25">
      <c r="A86" s="68">
        <v>19112769</v>
      </c>
      <c r="B86" s="4" t="s">
        <v>416</v>
      </c>
      <c r="C86" s="5" t="s">
        <v>417</v>
      </c>
      <c r="D86" s="4">
        <v>1</v>
      </c>
      <c r="E86" s="4" t="s">
        <v>158</v>
      </c>
      <c r="F86" s="4" t="s">
        <v>159</v>
      </c>
      <c r="G86" s="4" t="s">
        <v>160</v>
      </c>
      <c r="H86" s="4" t="s">
        <v>161</v>
      </c>
      <c r="I86" s="4" t="s">
        <v>162</v>
      </c>
      <c r="J86" s="60">
        <v>45033</v>
      </c>
      <c r="K86" s="60" t="s">
        <v>1541</v>
      </c>
      <c r="L86" s="5" t="s">
        <v>163</v>
      </c>
      <c r="M86" s="5">
        <v>455.26</v>
      </c>
      <c r="N86" s="5">
        <v>900.96</v>
      </c>
      <c r="O86" s="5">
        <v>455.26000000000005</v>
      </c>
      <c r="P86" s="5">
        <v>3186.82</v>
      </c>
      <c r="Q86" s="5">
        <v>3186.82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113.82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163.94</v>
      </c>
      <c r="AO86" s="5">
        <v>0</v>
      </c>
      <c r="AP86" s="5">
        <v>0</v>
      </c>
      <c r="AQ86" s="5">
        <v>0</v>
      </c>
      <c r="AR86" s="5">
        <v>256</v>
      </c>
      <c r="AS86" s="5">
        <v>2705</v>
      </c>
      <c r="AT86" s="5">
        <v>0</v>
      </c>
      <c r="AU86" s="5">
        <v>0</v>
      </c>
      <c r="AV86" s="5">
        <v>256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3494.76</v>
      </c>
      <c r="CC86" s="5">
        <v>6681.58</v>
      </c>
      <c r="CD86" s="5">
        <v>200.45</v>
      </c>
      <c r="CE86" s="5">
        <v>7</v>
      </c>
      <c r="CF86" s="5">
        <v>7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1018.92</v>
      </c>
      <c r="CP86" s="5">
        <v>0</v>
      </c>
      <c r="CQ86" s="5">
        <v>0</v>
      </c>
      <c r="CR86" s="5">
        <v>165.51</v>
      </c>
      <c r="CS86" s="5">
        <v>70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1254.43</v>
      </c>
      <c r="ED86" s="5">
        <v>5427.15</v>
      </c>
      <c r="EE86" s="4" t="s">
        <v>418</v>
      </c>
      <c r="EF86" s="4"/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5"/>
      <c r="GX86" s="5"/>
      <c r="GY86" s="5"/>
      <c r="GZ86" s="5"/>
      <c r="HA86" s="5"/>
      <c r="HB86" s="4"/>
    </row>
    <row r="87" spans="1:210" x14ac:dyDescent="0.25">
      <c r="A87" s="68">
        <v>19112802</v>
      </c>
      <c r="B87" s="4" t="s">
        <v>419</v>
      </c>
      <c r="C87" s="5" t="s">
        <v>420</v>
      </c>
      <c r="D87" s="4">
        <v>1</v>
      </c>
      <c r="E87" s="4" t="s">
        <v>158</v>
      </c>
      <c r="F87" s="4" t="s">
        <v>159</v>
      </c>
      <c r="G87" s="4" t="s">
        <v>160</v>
      </c>
      <c r="H87" s="4" t="s">
        <v>161</v>
      </c>
      <c r="I87" s="4" t="s">
        <v>162</v>
      </c>
      <c r="J87" s="60">
        <v>45036</v>
      </c>
      <c r="K87" s="60" t="s">
        <v>1542</v>
      </c>
      <c r="L87" s="5" t="s">
        <v>163</v>
      </c>
      <c r="M87" s="5">
        <v>455.26</v>
      </c>
      <c r="N87" s="5">
        <v>882.5</v>
      </c>
      <c r="O87" s="5">
        <v>455.26000000000005</v>
      </c>
      <c r="P87" s="5">
        <v>3186.82</v>
      </c>
      <c r="Q87" s="5">
        <v>3186.82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384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1925</v>
      </c>
      <c r="AT87" s="5">
        <v>0</v>
      </c>
      <c r="AU87" s="5">
        <v>0</v>
      </c>
      <c r="AV87" s="5">
        <v>256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2565</v>
      </c>
      <c r="CC87" s="5">
        <v>5751.82</v>
      </c>
      <c r="CD87" s="5">
        <v>172.55</v>
      </c>
      <c r="CE87" s="5">
        <v>7</v>
      </c>
      <c r="CF87" s="5">
        <v>7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844.49</v>
      </c>
      <c r="CP87" s="5">
        <v>0</v>
      </c>
      <c r="CQ87" s="5">
        <v>0</v>
      </c>
      <c r="CR87" s="5">
        <v>161.91999999999999</v>
      </c>
      <c r="CS87" s="5">
        <v>70</v>
      </c>
      <c r="CT87" s="5">
        <v>169.08</v>
      </c>
      <c r="CU87" s="5">
        <v>1.88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1247.3699999999999</v>
      </c>
      <c r="ED87" s="5">
        <v>4504.45</v>
      </c>
      <c r="EE87" s="4" t="s">
        <v>421</v>
      </c>
      <c r="EF87" s="4"/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5"/>
      <c r="GX87" s="5"/>
      <c r="GY87" s="5"/>
      <c r="GZ87" s="5"/>
      <c r="HA87" s="5"/>
      <c r="HB87" s="4"/>
    </row>
    <row r="88" spans="1:210" x14ac:dyDescent="0.25">
      <c r="A88" s="68">
        <v>19112821</v>
      </c>
      <c r="B88" s="4" t="s">
        <v>422</v>
      </c>
      <c r="C88" s="5" t="s">
        <v>423</v>
      </c>
      <c r="D88" s="4">
        <v>1</v>
      </c>
      <c r="E88" s="4" t="s">
        <v>158</v>
      </c>
      <c r="F88" s="4" t="s">
        <v>159</v>
      </c>
      <c r="G88" s="4" t="s">
        <v>160</v>
      </c>
      <c r="H88" s="4" t="s">
        <v>161</v>
      </c>
      <c r="I88" s="4" t="s">
        <v>182</v>
      </c>
      <c r="J88" s="60">
        <v>45506</v>
      </c>
      <c r="K88" s="60" t="s">
        <v>1543</v>
      </c>
      <c r="L88" s="5" t="s">
        <v>163</v>
      </c>
      <c r="M88" s="5">
        <v>400.67</v>
      </c>
      <c r="N88" s="5">
        <v>882.58</v>
      </c>
      <c r="O88" s="5">
        <v>400.67</v>
      </c>
      <c r="P88" s="5">
        <v>2804.69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7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4" t="s">
        <v>424</v>
      </c>
      <c r="EF88" s="4"/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5"/>
      <c r="GX88" s="5"/>
      <c r="GY88" s="5"/>
      <c r="GZ88" s="5"/>
      <c r="HA88" s="5"/>
      <c r="HB88" s="4"/>
    </row>
    <row r="89" spans="1:210" x14ac:dyDescent="0.25">
      <c r="A89" s="68">
        <v>19112850</v>
      </c>
      <c r="B89" s="4" t="s">
        <v>425</v>
      </c>
      <c r="C89" s="5" t="s">
        <v>426</v>
      </c>
      <c r="D89" s="4">
        <v>1</v>
      </c>
      <c r="E89" s="4" t="s">
        <v>158</v>
      </c>
      <c r="F89" s="4" t="s">
        <v>159</v>
      </c>
      <c r="G89" s="4" t="s">
        <v>160</v>
      </c>
      <c r="H89" s="4" t="s">
        <v>161</v>
      </c>
      <c r="I89" s="4" t="s">
        <v>162</v>
      </c>
      <c r="J89" s="60">
        <v>45043</v>
      </c>
      <c r="K89" s="60" t="s">
        <v>1544</v>
      </c>
      <c r="L89" s="5" t="s">
        <v>163</v>
      </c>
      <c r="M89" s="5">
        <v>455.26</v>
      </c>
      <c r="N89" s="5">
        <v>781.46</v>
      </c>
      <c r="O89" s="5">
        <v>455.26000000000005</v>
      </c>
      <c r="P89" s="5">
        <v>3186.82</v>
      </c>
      <c r="Q89" s="5">
        <v>3186.82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1</v>
      </c>
      <c r="AB89" s="5">
        <v>113.82</v>
      </c>
      <c r="AC89" s="5">
        <v>1</v>
      </c>
      <c r="AD89" s="5">
        <v>910.52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2175</v>
      </c>
      <c r="AT89" s="5">
        <v>0</v>
      </c>
      <c r="AU89" s="5">
        <v>0</v>
      </c>
      <c r="AV89" s="5">
        <v>256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3455.34</v>
      </c>
      <c r="CC89" s="5">
        <v>6642.16</v>
      </c>
      <c r="CD89" s="5">
        <v>199.26</v>
      </c>
      <c r="CE89" s="5">
        <v>7</v>
      </c>
      <c r="CF89" s="5">
        <v>7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913.26</v>
      </c>
      <c r="CP89" s="5">
        <v>0</v>
      </c>
      <c r="CQ89" s="5">
        <v>0</v>
      </c>
      <c r="CR89" s="5">
        <v>142.29</v>
      </c>
      <c r="CS89" s="5">
        <v>70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1125.55</v>
      </c>
      <c r="ED89" s="5">
        <v>5516.61</v>
      </c>
      <c r="EE89" s="4" t="s">
        <v>427</v>
      </c>
      <c r="EF89" s="4"/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5"/>
      <c r="GX89" s="5"/>
      <c r="GY89" s="5"/>
      <c r="GZ89" s="5"/>
      <c r="HA89" s="5"/>
      <c r="HB89" s="4"/>
    </row>
    <row r="90" spans="1:210" x14ac:dyDescent="0.25">
      <c r="A90" s="68">
        <v>19112893</v>
      </c>
      <c r="B90" s="4" t="s">
        <v>428</v>
      </c>
      <c r="C90" s="5" t="s">
        <v>429</v>
      </c>
      <c r="D90" s="4">
        <v>1</v>
      </c>
      <c r="E90" s="4" t="s">
        <v>158</v>
      </c>
      <c r="F90" s="4" t="s">
        <v>159</v>
      </c>
      <c r="G90" s="4" t="s">
        <v>189</v>
      </c>
      <c r="H90" s="4" t="s">
        <v>430</v>
      </c>
      <c r="I90" s="4" t="s">
        <v>431</v>
      </c>
      <c r="J90" s="60">
        <v>45049</v>
      </c>
      <c r="K90" s="60" t="s">
        <v>1545</v>
      </c>
      <c r="L90" s="5" t="s">
        <v>163</v>
      </c>
      <c r="M90" s="5">
        <v>565.33000000000004</v>
      </c>
      <c r="N90" s="5">
        <v>719.11</v>
      </c>
      <c r="O90" s="5">
        <v>565.33000000000004</v>
      </c>
      <c r="P90" s="5">
        <v>3957.31</v>
      </c>
      <c r="Q90" s="5">
        <v>3391.98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565.33000000000004</v>
      </c>
      <c r="Y90" s="5">
        <v>0</v>
      </c>
      <c r="Z90" s="5">
        <v>0</v>
      </c>
      <c r="AA90" s="5">
        <v>1</v>
      </c>
      <c r="AB90" s="5">
        <v>141.33000000000001</v>
      </c>
      <c r="AC90" s="5">
        <v>1</v>
      </c>
      <c r="AD90" s="5">
        <v>1130.6600000000001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9</v>
      </c>
      <c r="AX90" s="5">
        <v>0.37</v>
      </c>
      <c r="AY90" s="5">
        <v>1271.6199999999999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3109.31</v>
      </c>
      <c r="CC90" s="5">
        <v>6501.29</v>
      </c>
      <c r="CD90" s="5">
        <v>195.04</v>
      </c>
      <c r="CE90" s="5">
        <v>7</v>
      </c>
      <c r="CF90" s="5">
        <v>6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859.58</v>
      </c>
      <c r="CP90" s="5">
        <v>0</v>
      </c>
      <c r="CQ90" s="5">
        <v>0</v>
      </c>
      <c r="CR90" s="5">
        <v>130.18</v>
      </c>
      <c r="CS90" s="5">
        <v>56</v>
      </c>
      <c r="CT90" s="5">
        <v>1643.59</v>
      </c>
      <c r="CU90" s="5">
        <v>1.88</v>
      </c>
      <c r="CV90" s="5">
        <v>0</v>
      </c>
      <c r="CW90" s="5">
        <v>0</v>
      </c>
      <c r="CX90" s="5">
        <v>0</v>
      </c>
      <c r="CY90" s="5">
        <v>0</v>
      </c>
      <c r="CZ90" s="5">
        <v>848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3539.22</v>
      </c>
      <c r="ED90" s="5">
        <v>2962.07</v>
      </c>
      <c r="EE90" s="4" t="s">
        <v>432</v>
      </c>
      <c r="EF90" s="4"/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5"/>
      <c r="GX90" s="5"/>
      <c r="GY90" s="5"/>
      <c r="GZ90" s="5"/>
      <c r="HA90" s="5"/>
      <c r="HB90" s="4"/>
    </row>
    <row r="91" spans="1:210" x14ac:dyDescent="0.25">
      <c r="A91" s="68">
        <v>19112948</v>
      </c>
      <c r="B91" s="4" t="s">
        <v>433</v>
      </c>
      <c r="C91" s="5" t="s">
        <v>434</v>
      </c>
      <c r="D91" s="4">
        <v>1</v>
      </c>
      <c r="E91" s="4" t="s">
        <v>158</v>
      </c>
      <c r="F91" s="4" t="s">
        <v>159</v>
      </c>
      <c r="G91" s="4" t="s">
        <v>160</v>
      </c>
      <c r="H91" s="4" t="s">
        <v>161</v>
      </c>
      <c r="I91" s="4" t="s">
        <v>162</v>
      </c>
      <c r="J91" s="60">
        <v>45055</v>
      </c>
      <c r="K91" s="60" t="s">
        <v>1546</v>
      </c>
      <c r="L91" s="5" t="s">
        <v>163</v>
      </c>
      <c r="M91" s="5">
        <v>455.26</v>
      </c>
      <c r="N91" s="5">
        <v>781.44</v>
      </c>
      <c r="O91" s="5">
        <v>455.26000000000005</v>
      </c>
      <c r="P91" s="5">
        <v>3186.82</v>
      </c>
      <c r="Q91" s="5">
        <v>3186.82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113.82</v>
      </c>
      <c r="AC91" s="5">
        <v>1</v>
      </c>
      <c r="AD91" s="5">
        <v>910.52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1285</v>
      </c>
      <c r="AT91" s="5">
        <v>0</v>
      </c>
      <c r="AU91" s="5">
        <v>0</v>
      </c>
      <c r="AV91" s="5">
        <v>256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2565.34</v>
      </c>
      <c r="CC91" s="5">
        <v>5752.16</v>
      </c>
      <c r="CD91" s="5">
        <v>172.56</v>
      </c>
      <c r="CE91" s="5">
        <v>7</v>
      </c>
      <c r="CF91" s="5">
        <v>7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723.15</v>
      </c>
      <c r="CP91" s="5">
        <v>0</v>
      </c>
      <c r="CQ91" s="5">
        <v>0</v>
      </c>
      <c r="CR91" s="5">
        <v>142.29</v>
      </c>
      <c r="CS91" s="5">
        <v>70</v>
      </c>
      <c r="CT91" s="5">
        <v>1013.29</v>
      </c>
      <c r="CU91" s="5">
        <v>1.88</v>
      </c>
      <c r="CV91" s="5">
        <v>0</v>
      </c>
      <c r="CW91" s="5">
        <v>0</v>
      </c>
      <c r="CX91" s="5">
        <v>0</v>
      </c>
      <c r="CY91" s="5">
        <v>0</v>
      </c>
      <c r="CZ91" s="5">
        <v>929.75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340.21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3220.57</v>
      </c>
      <c r="ED91" s="5">
        <v>2531.59</v>
      </c>
      <c r="EE91" s="4" t="s">
        <v>435</v>
      </c>
      <c r="EF91" s="4"/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5"/>
      <c r="GX91" s="5"/>
      <c r="GY91" s="5"/>
      <c r="GZ91" s="5"/>
      <c r="HA91" s="5"/>
      <c r="HB91" s="4"/>
    </row>
    <row r="92" spans="1:210" x14ac:dyDescent="0.25">
      <c r="A92" s="68">
        <v>19113017</v>
      </c>
      <c r="B92" s="4" t="s">
        <v>436</v>
      </c>
      <c r="C92" s="5" t="s">
        <v>437</v>
      </c>
      <c r="D92" s="4">
        <v>1</v>
      </c>
      <c r="E92" s="4" t="s">
        <v>158</v>
      </c>
      <c r="F92" s="4" t="s">
        <v>159</v>
      </c>
      <c r="G92" s="4" t="s">
        <v>160</v>
      </c>
      <c r="H92" s="4" t="s">
        <v>161</v>
      </c>
      <c r="I92" s="4" t="s">
        <v>182</v>
      </c>
      <c r="J92" s="60">
        <v>45475</v>
      </c>
      <c r="K92" s="60" t="s">
        <v>1547</v>
      </c>
      <c r="L92" s="5" t="s">
        <v>163</v>
      </c>
      <c r="M92" s="5">
        <v>400.67</v>
      </c>
      <c r="N92" s="5">
        <v>655.08000000000004</v>
      </c>
      <c r="O92" s="5">
        <v>400.67</v>
      </c>
      <c r="P92" s="5">
        <v>2804.69</v>
      </c>
      <c r="Q92" s="5">
        <v>2804.69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64</v>
      </c>
      <c r="AN92" s="5">
        <v>0</v>
      </c>
      <c r="AO92" s="5">
        <v>0</v>
      </c>
      <c r="AP92" s="5">
        <v>0</v>
      </c>
      <c r="AQ92" s="5">
        <v>0</v>
      </c>
      <c r="AR92" s="5">
        <v>512</v>
      </c>
      <c r="AS92" s="5">
        <v>1925</v>
      </c>
      <c r="AT92" s="5">
        <v>0</v>
      </c>
      <c r="AU92" s="5">
        <v>0</v>
      </c>
      <c r="AV92" s="5">
        <v>256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2757</v>
      </c>
      <c r="CC92" s="5">
        <v>5561.69</v>
      </c>
      <c r="CD92" s="5">
        <v>166.85</v>
      </c>
      <c r="CE92" s="5">
        <v>7</v>
      </c>
      <c r="CF92" s="5">
        <v>7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803.88</v>
      </c>
      <c r="CP92" s="5">
        <v>0</v>
      </c>
      <c r="CQ92" s="5">
        <v>0</v>
      </c>
      <c r="CR92" s="5">
        <v>117.75</v>
      </c>
      <c r="CS92" s="5">
        <v>70</v>
      </c>
      <c r="CT92" s="5">
        <v>468.37</v>
      </c>
      <c r="CU92" s="5">
        <v>1.88</v>
      </c>
      <c r="CV92" s="5">
        <v>0</v>
      </c>
      <c r="CW92" s="5">
        <v>0</v>
      </c>
      <c r="CX92" s="5">
        <v>0</v>
      </c>
      <c r="CY92" s="5">
        <v>0</v>
      </c>
      <c r="CZ92" s="5">
        <v>931.22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2393.1</v>
      </c>
      <c r="ED92" s="5">
        <v>3168.59</v>
      </c>
      <c r="EE92" s="4" t="s">
        <v>438</v>
      </c>
      <c r="EF92" s="4"/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5"/>
      <c r="GX92" s="5"/>
      <c r="GY92" s="5"/>
      <c r="GZ92" s="5"/>
      <c r="HA92" s="5"/>
      <c r="HB92" s="4"/>
    </row>
    <row r="93" spans="1:210" x14ac:dyDescent="0.25">
      <c r="A93" s="68">
        <v>19113040</v>
      </c>
      <c r="B93" s="4" t="s">
        <v>439</v>
      </c>
      <c r="C93" s="5" t="s">
        <v>440</v>
      </c>
      <c r="D93" s="4">
        <v>1</v>
      </c>
      <c r="E93" s="4" t="s">
        <v>158</v>
      </c>
      <c r="F93" s="4" t="s">
        <v>159</v>
      </c>
      <c r="G93" s="4" t="s">
        <v>189</v>
      </c>
      <c r="H93" s="4" t="s">
        <v>189</v>
      </c>
      <c r="I93" s="4" t="s">
        <v>441</v>
      </c>
      <c r="J93" s="60">
        <v>45243</v>
      </c>
      <c r="K93" s="60" t="s">
        <v>1548</v>
      </c>
      <c r="L93" s="5" t="s">
        <v>163</v>
      </c>
      <c r="M93" s="5">
        <v>706.67</v>
      </c>
      <c r="N93" s="5">
        <v>848.67</v>
      </c>
      <c r="O93" s="5">
        <v>706.67</v>
      </c>
      <c r="P93" s="5">
        <v>4946.6899999999996</v>
      </c>
      <c r="Q93" s="5">
        <v>4946.6899999999996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4946.6899999999996</v>
      </c>
      <c r="CD93" s="5">
        <v>148.4</v>
      </c>
      <c r="CE93" s="5">
        <v>7</v>
      </c>
      <c r="CF93" s="5">
        <v>7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672.52</v>
      </c>
      <c r="CP93" s="5">
        <v>0</v>
      </c>
      <c r="CQ93" s="5">
        <v>0</v>
      </c>
      <c r="CR93" s="5">
        <v>155.35</v>
      </c>
      <c r="CS93" s="5">
        <v>56</v>
      </c>
      <c r="CT93" s="5">
        <v>0</v>
      </c>
      <c r="CU93" s="5">
        <v>1.88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885.75</v>
      </c>
      <c r="ED93" s="5">
        <v>4060.94</v>
      </c>
      <c r="EE93" s="4" t="s">
        <v>442</v>
      </c>
      <c r="EF93" s="4"/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5"/>
      <c r="GX93" s="5"/>
      <c r="GY93" s="5"/>
      <c r="GZ93" s="5"/>
      <c r="HA93" s="5"/>
      <c r="HB93" s="4"/>
    </row>
    <row r="94" spans="1:210" x14ac:dyDescent="0.25">
      <c r="A94" s="68">
        <v>19113090</v>
      </c>
      <c r="B94" s="4" t="s">
        <v>443</v>
      </c>
      <c r="C94" s="5" t="s">
        <v>444</v>
      </c>
      <c r="D94" s="4">
        <v>1</v>
      </c>
      <c r="E94" s="4" t="s">
        <v>158</v>
      </c>
      <c r="F94" s="4" t="s">
        <v>159</v>
      </c>
      <c r="G94" s="4" t="s">
        <v>160</v>
      </c>
      <c r="H94" s="4" t="s">
        <v>161</v>
      </c>
      <c r="I94" s="4" t="s">
        <v>162</v>
      </c>
      <c r="J94" s="60">
        <v>45072</v>
      </c>
      <c r="K94" s="60" t="s">
        <v>1549</v>
      </c>
      <c r="L94" s="5" t="s">
        <v>163</v>
      </c>
      <c r="M94" s="5">
        <v>455.26</v>
      </c>
      <c r="N94" s="5">
        <v>839.6</v>
      </c>
      <c r="O94" s="5">
        <v>455.26000000000005</v>
      </c>
      <c r="P94" s="5">
        <v>3186.82</v>
      </c>
      <c r="Q94" s="5">
        <v>3186.82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113.82</v>
      </c>
      <c r="AC94" s="5">
        <v>1</v>
      </c>
      <c r="AD94" s="5">
        <v>910.52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1541</v>
      </c>
      <c r="AT94" s="5">
        <v>0</v>
      </c>
      <c r="AU94" s="5">
        <v>0</v>
      </c>
      <c r="AV94" s="5">
        <v>256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2821.34</v>
      </c>
      <c r="CC94" s="5">
        <v>6008.16</v>
      </c>
      <c r="CD94" s="5">
        <v>180.24</v>
      </c>
      <c r="CE94" s="5">
        <v>7</v>
      </c>
      <c r="CF94" s="5">
        <v>7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777.84</v>
      </c>
      <c r="CP94" s="5">
        <v>0</v>
      </c>
      <c r="CQ94" s="5">
        <v>0</v>
      </c>
      <c r="CR94" s="5">
        <v>153.59</v>
      </c>
      <c r="CS94" s="5">
        <v>70</v>
      </c>
      <c r="CT94" s="5">
        <v>810.83</v>
      </c>
      <c r="CU94" s="5">
        <v>1.88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1814.13</v>
      </c>
      <c r="ED94" s="5">
        <v>4194.03</v>
      </c>
      <c r="EE94" s="4" t="s">
        <v>445</v>
      </c>
      <c r="EF94" s="4"/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5"/>
      <c r="GX94" s="5"/>
      <c r="GY94" s="5"/>
      <c r="GZ94" s="5"/>
      <c r="HA94" s="5"/>
      <c r="HB94" s="4"/>
    </row>
    <row r="95" spans="1:210" x14ac:dyDescent="0.25">
      <c r="A95" s="68">
        <v>19113091</v>
      </c>
      <c r="B95" s="4" t="s">
        <v>446</v>
      </c>
      <c r="C95" s="5" t="s">
        <v>447</v>
      </c>
      <c r="D95" s="4">
        <v>1</v>
      </c>
      <c r="E95" s="4" t="s">
        <v>158</v>
      </c>
      <c r="F95" s="4" t="s">
        <v>159</v>
      </c>
      <c r="G95" s="4" t="s">
        <v>160</v>
      </c>
      <c r="H95" s="4" t="s">
        <v>161</v>
      </c>
      <c r="I95" s="4" t="s">
        <v>162</v>
      </c>
      <c r="J95" s="60">
        <v>45072</v>
      </c>
      <c r="K95" s="60" t="s">
        <v>1549</v>
      </c>
      <c r="L95" s="5" t="s">
        <v>163</v>
      </c>
      <c r="M95" s="5">
        <v>455.26</v>
      </c>
      <c r="N95" s="5">
        <v>1013.82</v>
      </c>
      <c r="O95" s="5">
        <v>455.26000000000005</v>
      </c>
      <c r="P95" s="5">
        <v>3186.82</v>
      </c>
      <c r="Q95" s="5">
        <v>3186.82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1</v>
      </c>
      <c r="AB95" s="5">
        <v>113.82</v>
      </c>
      <c r="AC95" s="5">
        <v>1</v>
      </c>
      <c r="AD95" s="5">
        <v>910.52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2705</v>
      </c>
      <c r="AT95" s="5">
        <v>0</v>
      </c>
      <c r="AU95" s="5">
        <v>0</v>
      </c>
      <c r="AV95" s="5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3985.34</v>
      </c>
      <c r="CC95" s="5">
        <v>7172.16</v>
      </c>
      <c r="CD95" s="5">
        <v>215.16</v>
      </c>
      <c r="CE95" s="5">
        <v>7</v>
      </c>
      <c r="CF95" s="5">
        <v>7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1026.47</v>
      </c>
      <c r="CP95" s="5">
        <v>0</v>
      </c>
      <c r="CQ95" s="5">
        <v>0</v>
      </c>
      <c r="CR95" s="5">
        <v>187.43</v>
      </c>
      <c r="CS95" s="5">
        <v>70</v>
      </c>
      <c r="CT95" s="5">
        <v>771.39</v>
      </c>
      <c r="CU95" s="5">
        <v>1.88</v>
      </c>
      <c r="CV95" s="5">
        <v>0</v>
      </c>
      <c r="CW95" s="5">
        <v>0</v>
      </c>
      <c r="CX95" s="5">
        <v>0</v>
      </c>
      <c r="CY95" s="5">
        <v>0</v>
      </c>
      <c r="CZ95" s="5">
        <v>694.7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2751.86</v>
      </c>
      <c r="ED95" s="5">
        <v>4420.3</v>
      </c>
      <c r="EE95" s="4" t="s">
        <v>448</v>
      </c>
      <c r="EF95" s="4"/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5"/>
      <c r="GX95" s="5"/>
      <c r="GY95" s="5"/>
      <c r="GZ95" s="5"/>
      <c r="HA95" s="5"/>
      <c r="HB95" s="4"/>
    </row>
    <row r="96" spans="1:210" x14ac:dyDescent="0.25">
      <c r="A96" s="68">
        <v>19113285</v>
      </c>
      <c r="B96" s="4" t="s">
        <v>449</v>
      </c>
      <c r="C96" s="5" t="s">
        <v>450</v>
      </c>
      <c r="D96" s="4">
        <v>1</v>
      </c>
      <c r="E96" s="4" t="s">
        <v>158</v>
      </c>
      <c r="F96" s="4" t="s">
        <v>159</v>
      </c>
      <c r="G96" s="4" t="s">
        <v>160</v>
      </c>
      <c r="H96" s="4" t="s">
        <v>161</v>
      </c>
      <c r="I96" s="4" t="s">
        <v>162</v>
      </c>
      <c r="J96" s="60">
        <v>45093</v>
      </c>
      <c r="K96" s="60" t="s">
        <v>1550</v>
      </c>
      <c r="L96" s="5" t="s">
        <v>163</v>
      </c>
      <c r="M96" s="5">
        <v>455.26</v>
      </c>
      <c r="N96" s="5">
        <v>833.57</v>
      </c>
      <c r="O96" s="5">
        <v>455.26000000000005</v>
      </c>
      <c r="P96" s="5">
        <v>3186.82</v>
      </c>
      <c r="Q96" s="5">
        <v>3186.82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64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1280</v>
      </c>
      <c r="AT96" s="5">
        <v>0</v>
      </c>
      <c r="AU96" s="5">
        <v>0</v>
      </c>
      <c r="AV96" s="5">
        <v>256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1600</v>
      </c>
      <c r="CC96" s="5">
        <v>4786.82</v>
      </c>
      <c r="CD96" s="5">
        <v>143.6</v>
      </c>
      <c r="CE96" s="5">
        <v>7</v>
      </c>
      <c r="CF96" s="5">
        <v>7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638.37</v>
      </c>
      <c r="CP96" s="5">
        <v>0</v>
      </c>
      <c r="CQ96" s="5">
        <v>0</v>
      </c>
      <c r="CR96" s="5">
        <v>152.41999999999999</v>
      </c>
      <c r="CS96" s="5">
        <v>70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860.79</v>
      </c>
      <c r="ED96" s="5">
        <v>3926.03</v>
      </c>
      <c r="EE96" s="4" t="s">
        <v>451</v>
      </c>
      <c r="EF96" s="4"/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5"/>
      <c r="GX96" s="5"/>
      <c r="GY96" s="5"/>
      <c r="GZ96" s="5"/>
      <c r="HA96" s="5"/>
      <c r="HB96" s="4"/>
    </row>
    <row r="97" spans="1:210" x14ac:dyDescent="0.25">
      <c r="A97" s="68">
        <v>19113333</v>
      </c>
      <c r="B97" s="4" t="s">
        <v>452</v>
      </c>
      <c r="C97" s="5" t="s">
        <v>453</v>
      </c>
      <c r="D97" s="4">
        <v>1</v>
      </c>
      <c r="E97" s="4" t="s">
        <v>158</v>
      </c>
      <c r="F97" s="4" t="s">
        <v>159</v>
      </c>
      <c r="G97" s="4" t="s">
        <v>160</v>
      </c>
      <c r="H97" s="4" t="s">
        <v>161</v>
      </c>
      <c r="I97" s="4" t="s">
        <v>162</v>
      </c>
      <c r="J97" s="60">
        <v>45174</v>
      </c>
      <c r="K97" s="60" t="s">
        <v>1551</v>
      </c>
      <c r="L97" s="5" t="s">
        <v>163</v>
      </c>
      <c r="M97" s="5">
        <v>455.26</v>
      </c>
      <c r="N97" s="5">
        <v>736.68</v>
      </c>
      <c r="O97" s="5">
        <v>455.26000000000005</v>
      </c>
      <c r="P97" s="5">
        <v>3186.82</v>
      </c>
      <c r="Q97" s="5">
        <v>3186.82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1</v>
      </c>
      <c r="AB97" s="5">
        <v>113.82</v>
      </c>
      <c r="AC97" s="5">
        <v>1</v>
      </c>
      <c r="AD97" s="5">
        <v>910.52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64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1925</v>
      </c>
      <c r="AT97" s="5">
        <v>0</v>
      </c>
      <c r="AU97" s="5">
        <v>0</v>
      </c>
      <c r="AV97" s="5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3269.34</v>
      </c>
      <c r="CC97" s="5">
        <v>6456.16</v>
      </c>
      <c r="CD97" s="5">
        <v>193.68</v>
      </c>
      <c r="CE97" s="5">
        <v>7</v>
      </c>
      <c r="CF97" s="5">
        <v>7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873.53</v>
      </c>
      <c r="CP97" s="5">
        <v>0</v>
      </c>
      <c r="CQ97" s="5">
        <v>0</v>
      </c>
      <c r="CR97" s="5">
        <v>133.6</v>
      </c>
      <c r="CS97" s="5">
        <v>70</v>
      </c>
      <c r="CT97" s="5">
        <v>844.48</v>
      </c>
      <c r="CU97" s="5">
        <v>1.88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1923.48</v>
      </c>
      <c r="ED97" s="5">
        <v>4532.68</v>
      </c>
      <c r="EE97" s="4" t="s">
        <v>454</v>
      </c>
      <c r="EF97" s="4"/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5"/>
      <c r="GX97" s="5"/>
      <c r="GY97" s="5"/>
      <c r="GZ97" s="5"/>
      <c r="HA97" s="5"/>
      <c r="HB97" s="4"/>
    </row>
    <row r="98" spans="1:210" x14ac:dyDescent="0.25">
      <c r="A98" s="68">
        <v>19113335</v>
      </c>
      <c r="B98" s="4" t="s">
        <v>455</v>
      </c>
      <c r="C98" s="5" t="s">
        <v>456</v>
      </c>
      <c r="D98" s="4">
        <v>1</v>
      </c>
      <c r="E98" s="4" t="s">
        <v>158</v>
      </c>
      <c r="F98" s="4" t="s">
        <v>159</v>
      </c>
      <c r="G98" s="4" t="s">
        <v>160</v>
      </c>
      <c r="H98" s="4" t="s">
        <v>161</v>
      </c>
      <c r="I98" s="4" t="s">
        <v>162</v>
      </c>
      <c r="J98" s="60">
        <v>45100</v>
      </c>
      <c r="K98" s="60" t="s">
        <v>1507</v>
      </c>
      <c r="L98" s="5" t="s">
        <v>163</v>
      </c>
      <c r="M98" s="5">
        <v>455.26</v>
      </c>
      <c r="N98" s="5">
        <v>923.94</v>
      </c>
      <c r="O98" s="5">
        <v>455.26000000000005</v>
      </c>
      <c r="P98" s="5">
        <v>3186.82</v>
      </c>
      <c r="Q98" s="5">
        <v>3186.82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113.82</v>
      </c>
      <c r="AC98" s="5">
        <v>1</v>
      </c>
      <c r="AD98" s="5">
        <v>910.52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256</v>
      </c>
      <c r="AS98" s="5">
        <v>1670</v>
      </c>
      <c r="AT98" s="5">
        <v>0</v>
      </c>
      <c r="AU98" s="5">
        <v>0</v>
      </c>
      <c r="AV98" s="5">
        <v>256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3206.34</v>
      </c>
      <c r="CC98" s="5">
        <v>6393.16</v>
      </c>
      <c r="CD98" s="5">
        <v>191.79</v>
      </c>
      <c r="CE98" s="5">
        <v>7</v>
      </c>
      <c r="CF98" s="5">
        <v>7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860.07</v>
      </c>
      <c r="CP98" s="5">
        <v>0</v>
      </c>
      <c r="CQ98" s="5">
        <v>0</v>
      </c>
      <c r="CR98" s="5">
        <v>169.97</v>
      </c>
      <c r="CS98" s="5">
        <v>70</v>
      </c>
      <c r="CT98" s="5">
        <v>740.27</v>
      </c>
      <c r="CU98" s="5">
        <v>1.88</v>
      </c>
      <c r="CV98" s="5">
        <v>0</v>
      </c>
      <c r="CW98" s="5">
        <v>0</v>
      </c>
      <c r="CX98" s="5">
        <v>0</v>
      </c>
      <c r="CY98" s="5">
        <v>0</v>
      </c>
      <c r="CZ98" s="5">
        <v>1934.64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3776.83</v>
      </c>
      <c r="ED98" s="5">
        <v>2616.33</v>
      </c>
      <c r="EE98" s="4" t="s">
        <v>457</v>
      </c>
      <c r="EF98" s="4"/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5"/>
      <c r="GX98" s="5"/>
      <c r="GY98" s="5"/>
      <c r="GZ98" s="5"/>
      <c r="HA98" s="5"/>
      <c r="HB98" s="4"/>
    </row>
    <row r="99" spans="1:210" x14ac:dyDescent="0.25">
      <c r="A99" s="68">
        <v>19113336</v>
      </c>
      <c r="B99" s="4" t="s">
        <v>458</v>
      </c>
      <c r="C99" s="5" t="s">
        <v>459</v>
      </c>
      <c r="D99" s="4">
        <v>1</v>
      </c>
      <c r="E99" s="4" t="s">
        <v>158</v>
      </c>
      <c r="F99" s="4" t="s">
        <v>159</v>
      </c>
      <c r="G99" s="4" t="s">
        <v>160</v>
      </c>
      <c r="H99" s="4" t="s">
        <v>161</v>
      </c>
      <c r="I99" s="4" t="s">
        <v>162</v>
      </c>
      <c r="J99" s="60">
        <v>45100</v>
      </c>
      <c r="K99" s="60" t="s">
        <v>1507</v>
      </c>
      <c r="L99" s="5" t="s">
        <v>163</v>
      </c>
      <c r="M99" s="5">
        <v>455.26</v>
      </c>
      <c r="N99" s="5">
        <v>864.73</v>
      </c>
      <c r="O99" s="5">
        <v>455.26000000000005</v>
      </c>
      <c r="P99" s="5">
        <v>3186.82</v>
      </c>
      <c r="Q99" s="5">
        <v>3186.82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256</v>
      </c>
      <c r="AS99" s="5">
        <v>1280</v>
      </c>
      <c r="AT99" s="5">
        <v>0</v>
      </c>
      <c r="AU99" s="5">
        <v>0</v>
      </c>
      <c r="AV99" s="5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1792</v>
      </c>
      <c r="CC99" s="5">
        <v>4978.82</v>
      </c>
      <c r="CD99" s="5">
        <v>149.36000000000001</v>
      </c>
      <c r="CE99" s="5">
        <v>7</v>
      </c>
      <c r="CF99" s="5">
        <v>7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679.38</v>
      </c>
      <c r="CP99" s="5">
        <v>0</v>
      </c>
      <c r="CQ99" s="5">
        <v>0</v>
      </c>
      <c r="CR99" s="5">
        <v>158.47</v>
      </c>
      <c r="CS99" s="5">
        <v>70</v>
      </c>
      <c r="CT99" s="5">
        <v>0</v>
      </c>
      <c r="CU99" s="5">
        <v>1.88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317.5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1227.23</v>
      </c>
      <c r="ED99" s="5">
        <v>3751.59</v>
      </c>
      <c r="EE99" s="4" t="s">
        <v>460</v>
      </c>
      <c r="EF99" s="4"/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5"/>
      <c r="GX99" s="5"/>
      <c r="GY99" s="5"/>
      <c r="GZ99" s="5"/>
      <c r="HA99" s="5"/>
      <c r="HB99" s="4"/>
    </row>
    <row r="100" spans="1:210" x14ac:dyDescent="0.25">
      <c r="A100" s="68">
        <v>19113339</v>
      </c>
      <c r="B100" s="4" t="s">
        <v>461</v>
      </c>
      <c r="C100" s="5" t="s">
        <v>462</v>
      </c>
      <c r="D100" s="4">
        <v>1</v>
      </c>
      <c r="E100" s="4" t="s">
        <v>158</v>
      </c>
      <c r="F100" s="4" t="s">
        <v>159</v>
      </c>
      <c r="G100" s="4" t="s">
        <v>160</v>
      </c>
      <c r="H100" s="4" t="s">
        <v>161</v>
      </c>
      <c r="I100" s="4" t="s">
        <v>162</v>
      </c>
      <c r="J100" s="60">
        <v>45100</v>
      </c>
      <c r="K100" s="60" t="s">
        <v>1507</v>
      </c>
      <c r="L100" s="5" t="s">
        <v>163</v>
      </c>
      <c r="M100" s="5">
        <v>455.26</v>
      </c>
      <c r="N100" s="5">
        <v>962.29</v>
      </c>
      <c r="O100" s="5">
        <v>455.26000000000005</v>
      </c>
      <c r="P100" s="5">
        <v>3186.82</v>
      </c>
      <c r="Q100" s="5">
        <v>3186.82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512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512</v>
      </c>
      <c r="AS100" s="5">
        <v>1602.5</v>
      </c>
      <c r="AT100" s="5">
        <v>0</v>
      </c>
      <c r="AU100" s="5">
        <v>0</v>
      </c>
      <c r="AV100" s="5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2882.5</v>
      </c>
      <c r="CC100" s="5">
        <v>6069.32</v>
      </c>
      <c r="CD100" s="5">
        <v>182.08</v>
      </c>
      <c r="CE100" s="5">
        <v>7</v>
      </c>
      <c r="CF100" s="5">
        <v>7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912.31</v>
      </c>
      <c r="CP100" s="5">
        <v>0</v>
      </c>
      <c r="CQ100" s="5">
        <v>0</v>
      </c>
      <c r="CR100" s="5">
        <v>177.42</v>
      </c>
      <c r="CS100" s="5">
        <v>70</v>
      </c>
      <c r="CT100" s="5">
        <v>1414.57</v>
      </c>
      <c r="CU100" s="5">
        <v>1.88</v>
      </c>
      <c r="CV100" s="5">
        <v>0</v>
      </c>
      <c r="CW100" s="5">
        <v>0</v>
      </c>
      <c r="CX100" s="5">
        <v>0</v>
      </c>
      <c r="CY100" s="5">
        <v>0</v>
      </c>
      <c r="CZ100" s="5">
        <v>773.44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3349.62</v>
      </c>
      <c r="ED100" s="5">
        <v>2719.7</v>
      </c>
      <c r="EE100" s="4" t="s">
        <v>463</v>
      </c>
      <c r="EF100" s="4"/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5"/>
      <c r="GX100" s="5"/>
      <c r="GY100" s="5"/>
      <c r="GZ100" s="5"/>
      <c r="HA100" s="5"/>
      <c r="HB100" s="4"/>
    </row>
    <row r="101" spans="1:210" x14ac:dyDescent="0.25">
      <c r="A101" s="68">
        <v>19113398</v>
      </c>
      <c r="B101" s="4" t="s">
        <v>464</v>
      </c>
      <c r="C101" s="5" t="s">
        <v>465</v>
      </c>
      <c r="D101" s="4">
        <v>1</v>
      </c>
      <c r="E101" s="4" t="s">
        <v>158</v>
      </c>
      <c r="F101" s="4" t="s">
        <v>159</v>
      </c>
      <c r="G101" s="4" t="s">
        <v>160</v>
      </c>
      <c r="H101" s="4" t="s">
        <v>161</v>
      </c>
      <c r="I101" s="4" t="s">
        <v>162</v>
      </c>
      <c r="J101" s="60">
        <v>45110</v>
      </c>
      <c r="K101" s="60" t="s">
        <v>1552</v>
      </c>
      <c r="L101" s="5" t="s">
        <v>163</v>
      </c>
      <c r="M101" s="5">
        <v>455.26</v>
      </c>
      <c r="N101" s="5">
        <v>704.84</v>
      </c>
      <c r="O101" s="5">
        <v>455.26000000000005</v>
      </c>
      <c r="P101" s="5">
        <v>3186.82</v>
      </c>
      <c r="Q101" s="5">
        <v>3186.82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1</v>
      </c>
      <c r="AB101" s="5">
        <v>113.82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1280</v>
      </c>
      <c r="AT101" s="5">
        <v>0</v>
      </c>
      <c r="AU101" s="5">
        <v>0</v>
      </c>
      <c r="AV101" s="5">
        <v>256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1649.82</v>
      </c>
      <c r="CC101" s="5">
        <v>4836.6400000000003</v>
      </c>
      <c r="CD101" s="5">
        <v>145.1</v>
      </c>
      <c r="CE101" s="5">
        <v>7</v>
      </c>
      <c r="CF101" s="5">
        <v>7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624.84</v>
      </c>
      <c r="CP101" s="5">
        <v>0</v>
      </c>
      <c r="CQ101" s="5">
        <v>0</v>
      </c>
      <c r="CR101" s="5">
        <v>127.41</v>
      </c>
      <c r="CS101" s="5">
        <v>70</v>
      </c>
      <c r="CT101" s="5">
        <v>1121.45</v>
      </c>
      <c r="CU101" s="5">
        <v>1.88</v>
      </c>
      <c r="CV101" s="5">
        <v>195.81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2141.39</v>
      </c>
      <c r="ED101" s="5">
        <v>2695.25</v>
      </c>
      <c r="EE101" s="4" t="s">
        <v>466</v>
      </c>
      <c r="EF101" s="4"/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5"/>
      <c r="GX101" s="5"/>
      <c r="GY101" s="5"/>
      <c r="GZ101" s="5"/>
      <c r="HA101" s="5"/>
      <c r="HB101" s="4"/>
    </row>
    <row r="102" spans="1:210" x14ac:dyDescent="0.25">
      <c r="A102" s="68">
        <v>19113423</v>
      </c>
      <c r="B102" s="4" t="s">
        <v>467</v>
      </c>
      <c r="C102" s="5" t="s">
        <v>468</v>
      </c>
      <c r="D102" s="4">
        <v>1</v>
      </c>
      <c r="E102" s="4" t="s">
        <v>158</v>
      </c>
      <c r="F102" s="4" t="s">
        <v>159</v>
      </c>
      <c r="G102" s="4" t="s">
        <v>160</v>
      </c>
      <c r="H102" s="4" t="s">
        <v>161</v>
      </c>
      <c r="I102" s="4" t="s">
        <v>237</v>
      </c>
      <c r="J102" s="60">
        <v>45282</v>
      </c>
      <c r="K102" s="60" t="s">
        <v>1553</v>
      </c>
      <c r="L102" s="5" t="s">
        <v>163</v>
      </c>
      <c r="M102" s="5">
        <v>432.98</v>
      </c>
      <c r="N102" s="5">
        <v>868.64</v>
      </c>
      <c r="O102" s="5">
        <v>432.98</v>
      </c>
      <c r="P102" s="5">
        <v>3030.86</v>
      </c>
      <c r="Q102" s="5">
        <v>3030.86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1</v>
      </c>
      <c r="AB102" s="5">
        <v>108.25</v>
      </c>
      <c r="AC102" s="5">
        <v>1</v>
      </c>
      <c r="AD102" s="5">
        <v>865.96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640</v>
      </c>
      <c r="AN102" s="5">
        <v>0</v>
      </c>
      <c r="AO102" s="5">
        <v>0</v>
      </c>
      <c r="AP102" s="5">
        <v>0</v>
      </c>
      <c r="AQ102" s="5">
        <v>0</v>
      </c>
      <c r="AR102" s="5">
        <v>256</v>
      </c>
      <c r="AS102" s="5">
        <v>1602.5</v>
      </c>
      <c r="AT102" s="5">
        <v>0</v>
      </c>
      <c r="AU102" s="5">
        <v>0</v>
      </c>
      <c r="AV102" s="5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3728.71</v>
      </c>
      <c r="CC102" s="5">
        <v>6759.57</v>
      </c>
      <c r="CD102" s="5">
        <v>202.79</v>
      </c>
      <c r="CE102" s="5">
        <v>7</v>
      </c>
      <c r="CF102" s="5">
        <v>7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944.14</v>
      </c>
      <c r="CP102" s="5">
        <v>0</v>
      </c>
      <c r="CQ102" s="5">
        <v>0</v>
      </c>
      <c r="CR102" s="5">
        <v>159.22999999999999</v>
      </c>
      <c r="CS102" s="5">
        <v>70</v>
      </c>
      <c r="CT102" s="5">
        <v>867.72</v>
      </c>
      <c r="CU102" s="5">
        <v>1.88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317.5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2360.4699999999998</v>
      </c>
      <c r="ED102" s="5">
        <v>4399.1000000000004</v>
      </c>
      <c r="EE102" s="4" t="s">
        <v>469</v>
      </c>
      <c r="EF102" s="4"/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5"/>
      <c r="GX102" s="5"/>
      <c r="GY102" s="5"/>
      <c r="GZ102" s="5"/>
      <c r="HA102" s="5"/>
      <c r="HB102" s="4"/>
    </row>
    <row r="103" spans="1:210" x14ac:dyDescent="0.25">
      <c r="A103" s="68">
        <v>19113426</v>
      </c>
      <c r="B103" s="4" t="s">
        <v>470</v>
      </c>
      <c r="C103" s="5" t="s">
        <v>471</v>
      </c>
      <c r="D103" s="4">
        <v>1</v>
      </c>
      <c r="E103" s="4" t="s">
        <v>158</v>
      </c>
      <c r="F103" s="4" t="s">
        <v>159</v>
      </c>
      <c r="G103" s="4" t="s">
        <v>160</v>
      </c>
      <c r="H103" s="4" t="s">
        <v>161</v>
      </c>
      <c r="I103" s="4" t="s">
        <v>162</v>
      </c>
      <c r="J103" s="60">
        <v>45113</v>
      </c>
      <c r="K103" s="60" t="s">
        <v>1554</v>
      </c>
      <c r="L103" s="5" t="s">
        <v>163</v>
      </c>
      <c r="M103" s="5">
        <v>455.26</v>
      </c>
      <c r="N103" s="5">
        <v>774.98</v>
      </c>
      <c r="O103" s="5">
        <v>455.26000000000005</v>
      </c>
      <c r="P103" s="5">
        <v>3186.82</v>
      </c>
      <c r="Q103" s="5">
        <v>3186.82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113.82</v>
      </c>
      <c r="AC103" s="5">
        <v>1</v>
      </c>
      <c r="AD103" s="5">
        <v>910.52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256</v>
      </c>
      <c r="AS103" s="5">
        <v>1541</v>
      </c>
      <c r="AT103" s="5">
        <v>0</v>
      </c>
      <c r="AU103" s="5">
        <v>0</v>
      </c>
      <c r="AV103" s="5">
        <v>256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3077.34</v>
      </c>
      <c r="CC103" s="5">
        <v>6264.16</v>
      </c>
      <c r="CD103" s="5">
        <v>187.92</v>
      </c>
      <c r="CE103" s="5">
        <v>7</v>
      </c>
      <c r="CF103" s="5">
        <v>7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832.52</v>
      </c>
      <c r="CP103" s="5">
        <v>0</v>
      </c>
      <c r="CQ103" s="5">
        <v>0</v>
      </c>
      <c r="CR103" s="5">
        <v>141.04</v>
      </c>
      <c r="CS103" s="5">
        <v>70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1043.56</v>
      </c>
      <c r="ED103" s="5">
        <v>5220.6000000000004</v>
      </c>
      <c r="EE103" s="4" t="s">
        <v>472</v>
      </c>
      <c r="EF103" s="4"/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5"/>
      <c r="GX103" s="5"/>
      <c r="GY103" s="5"/>
      <c r="GZ103" s="5"/>
      <c r="HA103" s="5"/>
      <c r="HB103" s="4"/>
    </row>
    <row r="104" spans="1:210" x14ac:dyDescent="0.25">
      <c r="A104" s="68">
        <v>19113485</v>
      </c>
      <c r="B104" s="4" t="s">
        <v>473</v>
      </c>
      <c r="C104" s="5" t="s">
        <v>474</v>
      </c>
      <c r="D104" s="4">
        <v>1</v>
      </c>
      <c r="E104" s="4" t="s">
        <v>158</v>
      </c>
      <c r="F104" s="4" t="s">
        <v>159</v>
      </c>
      <c r="G104" s="4" t="s">
        <v>160</v>
      </c>
      <c r="H104" s="4" t="s">
        <v>161</v>
      </c>
      <c r="I104" s="4" t="s">
        <v>234</v>
      </c>
      <c r="J104" s="60">
        <v>45738</v>
      </c>
      <c r="K104" s="60" t="s">
        <v>1555</v>
      </c>
      <c r="L104" s="5" t="s">
        <v>163</v>
      </c>
      <c r="M104" s="5">
        <v>370.75</v>
      </c>
      <c r="N104" s="5">
        <v>396.47</v>
      </c>
      <c r="O104" s="5">
        <v>370.75</v>
      </c>
      <c r="P104" s="5">
        <v>2595.25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7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4" t="s">
        <v>475</v>
      </c>
      <c r="EF104" s="4"/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5"/>
      <c r="GX104" s="5"/>
      <c r="GY104" s="5"/>
      <c r="GZ104" s="5"/>
      <c r="HA104" s="5"/>
      <c r="HB104" s="4"/>
    </row>
    <row r="105" spans="1:210" x14ac:dyDescent="0.25">
      <c r="A105" s="68">
        <v>19113571</v>
      </c>
      <c r="B105" s="4" t="s">
        <v>476</v>
      </c>
      <c r="C105" s="5" t="s">
        <v>477</v>
      </c>
      <c r="D105" s="4">
        <v>1</v>
      </c>
      <c r="E105" s="4" t="s">
        <v>158</v>
      </c>
      <c r="F105" s="4" t="s">
        <v>159</v>
      </c>
      <c r="G105" s="4" t="s">
        <v>160</v>
      </c>
      <c r="H105" s="4" t="s">
        <v>161</v>
      </c>
      <c r="I105" s="4" t="s">
        <v>162</v>
      </c>
      <c r="J105" s="60">
        <v>45135</v>
      </c>
      <c r="K105" s="60" t="s">
        <v>1556</v>
      </c>
      <c r="L105" s="5" t="s">
        <v>163</v>
      </c>
      <c r="M105" s="5">
        <v>455.26</v>
      </c>
      <c r="N105" s="5">
        <v>921.88</v>
      </c>
      <c r="O105" s="5">
        <v>455.26000000000005</v>
      </c>
      <c r="P105" s="5">
        <v>3186.82</v>
      </c>
      <c r="Q105" s="5">
        <v>3186.82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1</v>
      </c>
      <c r="AB105" s="5">
        <v>113.82</v>
      </c>
      <c r="AC105" s="5">
        <v>1</v>
      </c>
      <c r="AD105" s="5">
        <v>910.52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256</v>
      </c>
      <c r="AS105" s="5">
        <v>1280</v>
      </c>
      <c r="AT105" s="5">
        <v>0</v>
      </c>
      <c r="AU105" s="5">
        <v>0</v>
      </c>
      <c r="AV105" s="5">
        <v>256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2816.34</v>
      </c>
      <c r="CC105" s="5">
        <v>6003.16</v>
      </c>
      <c r="CD105" s="5">
        <v>180.09</v>
      </c>
      <c r="CE105" s="5">
        <v>7</v>
      </c>
      <c r="CF105" s="5">
        <v>7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776.77</v>
      </c>
      <c r="CP105" s="5">
        <v>0</v>
      </c>
      <c r="CQ105" s="5">
        <v>0</v>
      </c>
      <c r="CR105" s="5">
        <v>169.57</v>
      </c>
      <c r="CS105" s="5">
        <v>70</v>
      </c>
      <c r="CT105" s="5">
        <v>398.3</v>
      </c>
      <c r="CU105" s="5">
        <v>1.88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1416.52</v>
      </c>
      <c r="ED105" s="5">
        <v>4586.6400000000003</v>
      </c>
      <c r="EE105" s="4" t="s">
        <v>478</v>
      </c>
      <c r="EF105" s="4"/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5"/>
      <c r="GX105" s="5"/>
      <c r="GY105" s="5"/>
      <c r="GZ105" s="5"/>
      <c r="HA105" s="5"/>
      <c r="HB105" s="4"/>
    </row>
    <row r="106" spans="1:210" x14ac:dyDescent="0.25">
      <c r="A106" s="68">
        <v>19113573</v>
      </c>
      <c r="B106" s="4" t="s">
        <v>479</v>
      </c>
      <c r="C106" s="5" t="s">
        <v>480</v>
      </c>
      <c r="D106" s="4">
        <v>1</v>
      </c>
      <c r="E106" s="4" t="s">
        <v>158</v>
      </c>
      <c r="F106" s="4" t="s">
        <v>159</v>
      </c>
      <c r="G106" s="4" t="s">
        <v>160</v>
      </c>
      <c r="H106" s="4" t="s">
        <v>161</v>
      </c>
      <c r="I106" s="4" t="s">
        <v>162</v>
      </c>
      <c r="J106" s="60">
        <v>45135</v>
      </c>
      <c r="K106" s="60" t="s">
        <v>1556</v>
      </c>
      <c r="L106" s="5" t="s">
        <v>163</v>
      </c>
      <c r="M106" s="5">
        <v>455.26</v>
      </c>
      <c r="N106" s="5">
        <v>843.94</v>
      </c>
      <c r="O106" s="5">
        <v>455.26000000000005</v>
      </c>
      <c r="P106" s="5">
        <v>3186.82</v>
      </c>
      <c r="Q106" s="5">
        <v>3186.82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1</v>
      </c>
      <c r="AB106" s="5">
        <v>113.82</v>
      </c>
      <c r="AC106" s="5">
        <v>1</v>
      </c>
      <c r="AD106" s="5">
        <v>910.52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256</v>
      </c>
      <c r="AS106" s="5">
        <v>1280</v>
      </c>
      <c r="AT106" s="5">
        <v>0</v>
      </c>
      <c r="AU106" s="5">
        <v>0</v>
      </c>
      <c r="AV106" s="5">
        <v>256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2816.34</v>
      </c>
      <c r="CC106" s="5">
        <v>6003.16</v>
      </c>
      <c r="CD106" s="5">
        <v>180.09</v>
      </c>
      <c r="CE106" s="5">
        <v>7</v>
      </c>
      <c r="CF106" s="5">
        <v>7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776.77</v>
      </c>
      <c r="CP106" s="5">
        <v>0</v>
      </c>
      <c r="CQ106" s="5">
        <v>0</v>
      </c>
      <c r="CR106" s="5">
        <v>154.43</v>
      </c>
      <c r="CS106" s="5">
        <v>70</v>
      </c>
      <c r="CT106" s="5">
        <v>363.3</v>
      </c>
      <c r="CU106" s="5">
        <v>1.88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1366.37</v>
      </c>
      <c r="ED106" s="5">
        <v>4636.79</v>
      </c>
      <c r="EE106" s="4" t="s">
        <v>481</v>
      </c>
      <c r="EF106" s="4"/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5"/>
      <c r="GX106" s="5"/>
      <c r="GY106" s="5"/>
      <c r="GZ106" s="5"/>
      <c r="HA106" s="5"/>
      <c r="HB106" s="4"/>
    </row>
    <row r="107" spans="1:210" x14ac:dyDescent="0.25">
      <c r="A107" s="68">
        <v>19113646</v>
      </c>
      <c r="B107" s="4" t="s">
        <v>482</v>
      </c>
      <c r="C107" s="5" t="s">
        <v>483</v>
      </c>
      <c r="D107" s="4">
        <v>1</v>
      </c>
      <c r="E107" s="4" t="s">
        <v>158</v>
      </c>
      <c r="F107" s="4" t="s">
        <v>159</v>
      </c>
      <c r="G107" s="4" t="s">
        <v>160</v>
      </c>
      <c r="H107" s="4" t="s">
        <v>161</v>
      </c>
      <c r="I107" s="4" t="s">
        <v>162</v>
      </c>
      <c r="J107" s="60">
        <v>45142</v>
      </c>
      <c r="K107" s="60" t="s">
        <v>1557</v>
      </c>
      <c r="L107" s="5" t="s">
        <v>163</v>
      </c>
      <c r="M107" s="5">
        <v>455.26</v>
      </c>
      <c r="N107" s="5">
        <v>830.35</v>
      </c>
      <c r="O107" s="5">
        <v>455.26000000000005</v>
      </c>
      <c r="P107" s="5">
        <v>3186.82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7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4" t="s">
        <v>484</v>
      </c>
      <c r="EF107" s="4"/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5"/>
      <c r="GX107" s="5"/>
      <c r="GY107" s="5"/>
      <c r="GZ107" s="5"/>
      <c r="HA107" s="5"/>
      <c r="HB107" s="4"/>
    </row>
    <row r="108" spans="1:210" x14ac:dyDescent="0.25">
      <c r="A108" s="68">
        <v>19113648</v>
      </c>
      <c r="B108" s="4" t="s">
        <v>485</v>
      </c>
      <c r="C108" s="5" t="s">
        <v>486</v>
      </c>
      <c r="D108" s="4">
        <v>1</v>
      </c>
      <c r="E108" s="4" t="s">
        <v>158</v>
      </c>
      <c r="F108" s="4" t="s">
        <v>159</v>
      </c>
      <c r="G108" s="4" t="s">
        <v>160</v>
      </c>
      <c r="H108" s="4" t="s">
        <v>161</v>
      </c>
      <c r="I108" s="4" t="s">
        <v>162</v>
      </c>
      <c r="J108" s="60">
        <v>45142</v>
      </c>
      <c r="K108" s="60" t="s">
        <v>1557</v>
      </c>
      <c r="L108" s="5" t="s">
        <v>163</v>
      </c>
      <c r="M108" s="5">
        <v>455.26</v>
      </c>
      <c r="N108" s="5">
        <v>872.59</v>
      </c>
      <c r="O108" s="5">
        <v>455.26000000000005</v>
      </c>
      <c r="P108" s="5">
        <v>3186.82</v>
      </c>
      <c r="Q108" s="5">
        <v>3186.82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1</v>
      </c>
      <c r="AB108" s="5">
        <v>113.82</v>
      </c>
      <c r="AC108" s="5">
        <v>1</v>
      </c>
      <c r="AD108" s="5">
        <v>910.52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448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512</v>
      </c>
      <c r="AS108" s="5">
        <v>1541</v>
      </c>
      <c r="AT108" s="5">
        <v>0</v>
      </c>
      <c r="AU108" s="5">
        <v>0</v>
      </c>
      <c r="AV108" s="5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3781.34</v>
      </c>
      <c r="CC108" s="5">
        <v>6968.16</v>
      </c>
      <c r="CD108" s="5">
        <v>209.04</v>
      </c>
      <c r="CE108" s="5">
        <v>7</v>
      </c>
      <c r="CF108" s="5">
        <v>7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982.89</v>
      </c>
      <c r="CP108" s="5">
        <v>0</v>
      </c>
      <c r="CQ108" s="5">
        <v>0</v>
      </c>
      <c r="CR108" s="5">
        <v>160</v>
      </c>
      <c r="CS108" s="5">
        <v>70</v>
      </c>
      <c r="CT108" s="5">
        <v>1380.16</v>
      </c>
      <c r="CU108" s="5">
        <v>1.88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317.5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2912.43</v>
      </c>
      <c r="ED108" s="5">
        <v>4055.73</v>
      </c>
      <c r="EE108" s="4" t="s">
        <v>487</v>
      </c>
      <c r="EF108" s="4"/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5"/>
      <c r="GX108" s="5"/>
      <c r="GY108" s="5"/>
      <c r="GZ108" s="5"/>
      <c r="HA108" s="5"/>
      <c r="HB108" s="4"/>
    </row>
    <row r="109" spans="1:210" x14ac:dyDescent="0.25">
      <c r="A109" s="68">
        <v>19113706</v>
      </c>
      <c r="B109" s="4" t="s">
        <v>488</v>
      </c>
      <c r="C109" s="5" t="s">
        <v>489</v>
      </c>
      <c r="D109" s="4">
        <v>1</v>
      </c>
      <c r="E109" s="4" t="s">
        <v>158</v>
      </c>
      <c r="F109" s="4" t="s">
        <v>159</v>
      </c>
      <c r="G109" s="4" t="s">
        <v>160</v>
      </c>
      <c r="H109" s="4" t="s">
        <v>161</v>
      </c>
      <c r="I109" s="4" t="s">
        <v>162</v>
      </c>
      <c r="J109" s="60">
        <v>45149</v>
      </c>
      <c r="K109" s="60" t="s">
        <v>1558</v>
      </c>
      <c r="L109" s="5" t="s">
        <v>163</v>
      </c>
      <c r="M109" s="5">
        <v>455.26</v>
      </c>
      <c r="N109" s="5">
        <v>1153.52</v>
      </c>
      <c r="O109" s="5">
        <v>455.26000000000005</v>
      </c>
      <c r="P109" s="5">
        <v>3186.82</v>
      </c>
      <c r="Q109" s="5">
        <v>3186.82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1</v>
      </c>
      <c r="AB109" s="5">
        <v>113.82</v>
      </c>
      <c r="AC109" s="5">
        <v>1</v>
      </c>
      <c r="AD109" s="5">
        <v>910.52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2315</v>
      </c>
      <c r="AT109" s="5">
        <v>0</v>
      </c>
      <c r="AU109" s="5">
        <v>0</v>
      </c>
      <c r="AV109" s="5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3595.34</v>
      </c>
      <c r="CC109" s="5">
        <v>6782.16</v>
      </c>
      <c r="CD109" s="5">
        <v>203.46</v>
      </c>
      <c r="CE109" s="5">
        <v>7</v>
      </c>
      <c r="CF109" s="5">
        <v>7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943.16</v>
      </c>
      <c r="CP109" s="5">
        <v>0</v>
      </c>
      <c r="CQ109" s="5">
        <v>0</v>
      </c>
      <c r="CR109" s="5">
        <v>214.57</v>
      </c>
      <c r="CS109" s="5">
        <v>70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837.78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2065.5100000000002</v>
      </c>
      <c r="ED109" s="5">
        <v>4716.6499999999996</v>
      </c>
      <c r="EE109" s="4" t="s">
        <v>490</v>
      </c>
      <c r="EF109" s="4"/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5"/>
      <c r="GX109" s="5"/>
      <c r="GY109" s="5"/>
      <c r="GZ109" s="5"/>
      <c r="HA109" s="5"/>
      <c r="HB109" s="4"/>
    </row>
    <row r="110" spans="1:210" x14ac:dyDescent="0.25">
      <c r="A110" s="68">
        <v>19113709</v>
      </c>
      <c r="B110" s="4" t="s">
        <v>491</v>
      </c>
      <c r="C110" s="5" t="s">
        <v>492</v>
      </c>
      <c r="D110" s="4">
        <v>1</v>
      </c>
      <c r="E110" s="4" t="s">
        <v>158</v>
      </c>
      <c r="F110" s="4" t="s">
        <v>159</v>
      </c>
      <c r="G110" s="4" t="s">
        <v>160</v>
      </c>
      <c r="H110" s="4" t="s">
        <v>161</v>
      </c>
      <c r="I110" s="4" t="s">
        <v>162</v>
      </c>
      <c r="J110" s="60">
        <v>45149</v>
      </c>
      <c r="K110" s="60" t="s">
        <v>1558</v>
      </c>
      <c r="L110" s="5" t="s">
        <v>163</v>
      </c>
      <c r="M110" s="5">
        <v>455.26</v>
      </c>
      <c r="N110" s="5">
        <v>890.26</v>
      </c>
      <c r="O110" s="5">
        <v>455.26000000000005</v>
      </c>
      <c r="P110" s="5">
        <v>3186.82</v>
      </c>
      <c r="Q110" s="5">
        <v>3186.82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1602.5</v>
      </c>
      <c r="AT110" s="5">
        <v>0</v>
      </c>
      <c r="AU110" s="5">
        <v>0</v>
      </c>
      <c r="AV110" s="5">
        <v>256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1858.5</v>
      </c>
      <c r="CC110" s="5">
        <v>5045.32</v>
      </c>
      <c r="CD110" s="5">
        <v>151.36000000000001</v>
      </c>
      <c r="CE110" s="5">
        <v>7</v>
      </c>
      <c r="CF110" s="5">
        <v>7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693.58</v>
      </c>
      <c r="CP110" s="5">
        <v>0</v>
      </c>
      <c r="CQ110" s="5">
        <v>0</v>
      </c>
      <c r="CR110" s="5">
        <v>163.43</v>
      </c>
      <c r="CS110" s="5">
        <v>70</v>
      </c>
      <c r="CT110" s="5">
        <v>318.18</v>
      </c>
      <c r="CU110" s="5">
        <v>1.88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317.5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1564.57</v>
      </c>
      <c r="ED110" s="5">
        <v>3480.75</v>
      </c>
      <c r="EE110" s="4" t="s">
        <v>493</v>
      </c>
      <c r="EF110" s="4"/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5"/>
      <c r="GX110" s="5"/>
      <c r="GY110" s="5"/>
      <c r="GZ110" s="5"/>
      <c r="HA110" s="5"/>
      <c r="HB110" s="4"/>
    </row>
    <row r="111" spans="1:210" x14ac:dyDescent="0.25">
      <c r="A111" s="68">
        <v>19113789</v>
      </c>
      <c r="B111" s="4" t="s">
        <v>494</v>
      </c>
      <c r="C111" s="5" t="s">
        <v>495</v>
      </c>
      <c r="D111" s="4">
        <v>1</v>
      </c>
      <c r="E111" s="4" t="s">
        <v>158</v>
      </c>
      <c r="F111" s="4" t="s">
        <v>159</v>
      </c>
      <c r="G111" s="4" t="s">
        <v>160</v>
      </c>
      <c r="H111" s="4" t="s">
        <v>161</v>
      </c>
      <c r="I111" s="4" t="s">
        <v>162</v>
      </c>
      <c r="J111" s="60">
        <v>45162</v>
      </c>
      <c r="K111" s="60" t="s">
        <v>1559</v>
      </c>
      <c r="L111" s="5" t="s">
        <v>163</v>
      </c>
      <c r="M111" s="5">
        <v>455.26</v>
      </c>
      <c r="N111" s="5">
        <v>899.44</v>
      </c>
      <c r="O111" s="5">
        <v>455.26000000000005</v>
      </c>
      <c r="P111" s="5">
        <v>3186.82</v>
      </c>
      <c r="Q111" s="5">
        <v>3186.82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1925</v>
      </c>
      <c r="AT111" s="5">
        <v>0</v>
      </c>
      <c r="AU111" s="5">
        <v>0</v>
      </c>
      <c r="AV111" s="5">
        <v>256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2181</v>
      </c>
      <c r="CC111" s="5">
        <v>5367.82</v>
      </c>
      <c r="CD111" s="5">
        <v>161.03</v>
      </c>
      <c r="CE111" s="5">
        <v>7</v>
      </c>
      <c r="CF111" s="5">
        <v>7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762.47</v>
      </c>
      <c r="CP111" s="5">
        <v>0</v>
      </c>
      <c r="CQ111" s="5">
        <v>0</v>
      </c>
      <c r="CR111" s="5">
        <v>165.21</v>
      </c>
      <c r="CS111" s="5">
        <v>70</v>
      </c>
      <c r="CT111" s="5">
        <v>1231.0999999999999</v>
      </c>
      <c r="CU111" s="5">
        <v>1.88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2230.65</v>
      </c>
      <c r="ED111" s="5">
        <v>3137.17</v>
      </c>
      <c r="EE111" s="4" t="s">
        <v>496</v>
      </c>
      <c r="EF111" s="4"/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5"/>
      <c r="GX111" s="5"/>
      <c r="GY111" s="5"/>
      <c r="GZ111" s="5"/>
      <c r="HA111" s="5"/>
      <c r="HB111" s="4"/>
    </row>
    <row r="112" spans="1:210" x14ac:dyDescent="0.25">
      <c r="A112" s="68">
        <v>19113790</v>
      </c>
      <c r="B112" s="4" t="s">
        <v>497</v>
      </c>
      <c r="C112" s="5" t="s">
        <v>498</v>
      </c>
      <c r="D112" s="4">
        <v>1</v>
      </c>
      <c r="E112" s="4" t="s">
        <v>158</v>
      </c>
      <c r="F112" s="4" t="s">
        <v>159</v>
      </c>
      <c r="G112" s="4" t="s">
        <v>160</v>
      </c>
      <c r="H112" s="4" t="s">
        <v>161</v>
      </c>
      <c r="I112" s="4" t="s">
        <v>162</v>
      </c>
      <c r="J112" s="60">
        <v>45162</v>
      </c>
      <c r="K112" s="60" t="s">
        <v>1559</v>
      </c>
      <c r="L112" s="5" t="s">
        <v>163</v>
      </c>
      <c r="M112" s="5">
        <v>455.26</v>
      </c>
      <c r="N112" s="5">
        <v>762.58</v>
      </c>
      <c r="O112" s="5">
        <v>455.26000000000005</v>
      </c>
      <c r="P112" s="5">
        <v>3186.82</v>
      </c>
      <c r="Q112" s="5">
        <v>3186.82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1140</v>
      </c>
      <c r="AT112" s="5">
        <v>0</v>
      </c>
      <c r="AU112" s="5">
        <v>0</v>
      </c>
      <c r="AV112" s="5">
        <v>256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1396</v>
      </c>
      <c r="CC112" s="5">
        <v>4582.82</v>
      </c>
      <c r="CD112" s="5">
        <v>137.47999999999999</v>
      </c>
      <c r="CE112" s="5">
        <v>7</v>
      </c>
      <c r="CF112" s="5">
        <v>7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594.79</v>
      </c>
      <c r="CP112" s="5">
        <v>0</v>
      </c>
      <c r="CQ112" s="5">
        <v>0</v>
      </c>
      <c r="CR112" s="5">
        <v>138.63</v>
      </c>
      <c r="CS112" s="5">
        <v>70</v>
      </c>
      <c r="CT112" s="5">
        <v>1169.78</v>
      </c>
      <c r="CU112" s="5">
        <v>1.88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434.63</v>
      </c>
      <c r="DD112" s="5">
        <v>0</v>
      </c>
      <c r="DE112" s="5">
        <v>0</v>
      </c>
      <c r="DF112" s="5">
        <v>0</v>
      </c>
      <c r="DG112" s="5">
        <v>300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2709.71</v>
      </c>
      <c r="ED112" s="5">
        <v>1873.11</v>
      </c>
      <c r="EE112" s="4" t="s">
        <v>499</v>
      </c>
      <c r="EF112" s="4"/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5"/>
      <c r="GX112" s="5"/>
      <c r="GY112" s="5"/>
      <c r="GZ112" s="5"/>
      <c r="HA112" s="5"/>
      <c r="HB112" s="4"/>
    </row>
    <row r="113" spans="1:210" x14ac:dyDescent="0.25">
      <c r="A113" s="68">
        <v>19113820</v>
      </c>
      <c r="B113" s="4" t="s">
        <v>500</v>
      </c>
      <c r="C113" s="5" t="s">
        <v>501</v>
      </c>
      <c r="D113" s="4">
        <v>1</v>
      </c>
      <c r="E113" s="4" t="s">
        <v>158</v>
      </c>
      <c r="F113" s="4" t="s">
        <v>159</v>
      </c>
      <c r="G113" s="4" t="s">
        <v>160</v>
      </c>
      <c r="H113" s="4" t="s">
        <v>161</v>
      </c>
      <c r="I113" s="4" t="s">
        <v>162</v>
      </c>
      <c r="J113" s="60">
        <v>45163</v>
      </c>
      <c r="K113" s="60" t="s">
        <v>1560</v>
      </c>
      <c r="L113" s="5" t="s">
        <v>163</v>
      </c>
      <c r="M113" s="5">
        <v>455.26</v>
      </c>
      <c r="N113" s="5">
        <v>871.79</v>
      </c>
      <c r="O113" s="5">
        <v>455.26000000000005</v>
      </c>
      <c r="P113" s="5">
        <v>3186.82</v>
      </c>
      <c r="Q113" s="5">
        <v>455.26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6</v>
      </c>
      <c r="X113" s="5">
        <v>2731.56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2731.56</v>
      </c>
      <c r="CC113" s="5">
        <v>3186.82</v>
      </c>
      <c r="CD113" s="5">
        <v>95.6</v>
      </c>
      <c r="CE113" s="5">
        <v>7</v>
      </c>
      <c r="CF113" s="5">
        <v>1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309.67</v>
      </c>
      <c r="CP113" s="5">
        <v>0</v>
      </c>
      <c r="CQ113" s="5">
        <v>0</v>
      </c>
      <c r="CR113" s="5">
        <v>159.84</v>
      </c>
      <c r="CS113" s="5">
        <v>70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539.51</v>
      </c>
      <c r="ED113" s="5">
        <v>2647.31</v>
      </c>
      <c r="EE113" s="4" t="s">
        <v>502</v>
      </c>
      <c r="EF113" s="4"/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5"/>
      <c r="GX113" s="5"/>
      <c r="GY113" s="5"/>
      <c r="GZ113" s="5"/>
      <c r="HA113" s="5"/>
      <c r="HB113" s="4"/>
    </row>
    <row r="114" spans="1:210" x14ac:dyDescent="0.25">
      <c r="A114" s="68">
        <v>19113822</v>
      </c>
      <c r="B114" s="4" t="s">
        <v>1561</v>
      </c>
      <c r="C114" s="5" t="s">
        <v>1562</v>
      </c>
      <c r="D114" s="4">
        <v>1</v>
      </c>
      <c r="E114" s="4" t="s">
        <v>158</v>
      </c>
      <c r="F114" s="4" t="s">
        <v>159</v>
      </c>
      <c r="G114" s="4" t="s">
        <v>189</v>
      </c>
      <c r="H114" s="4" t="s">
        <v>814</v>
      </c>
      <c r="I114" s="4" t="s">
        <v>1563</v>
      </c>
      <c r="J114" s="60">
        <v>45798</v>
      </c>
      <c r="K114" s="60" t="s">
        <v>1564</v>
      </c>
      <c r="L114" s="5" t="s">
        <v>163</v>
      </c>
      <c r="M114" s="5">
        <v>723.6</v>
      </c>
      <c r="N114" s="5">
        <v>761.2668493150685</v>
      </c>
      <c r="O114" s="5">
        <v>723.6</v>
      </c>
      <c r="P114" s="5">
        <v>5065.2</v>
      </c>
      <c r="Q114" s="5">
        <v>5065.2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180.9</v>
      </c>
      <c r="AC114" s="5">
        <v>1</v>
      </c>
      <c r="AD114" s="5">
        <v>1447.2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9</v>
      </c>
      <c r="AX114" s="5">
        <v>0</v>
      </c>
      <c r="AY114" s="5">
        <v>1628.1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3256.2</v>
      </c>
      <c r="CC114" s="5">
        <v>8321.4</v>
      </c>
      <c r="CD114" s="5">
        <v>249.64</v>
      </c>
      <c r="CE114" s="5">
        <v>7</v>
      </c>
      <c r="CF114" s="5">
        <v>7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1258.0899999999999</v>
      </c>
      <c r="CP114" s="5">
        <v>0</v>
      </c>
      <c r="CQ114" s="5">
        <v>0</v>
      </c>
      <c r="CR114" s="5">
        <v>138.37</v>
      </c>
      <c r="CS114" s="5">
        <v>56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1452.46</v>
      </c>
      <c r="ED114" s="5">
        <v>6868.94</v>
      </c>
      <c r="EE114" s="4" t="s">
        <v>1565</v>
      </c>
      <c r="EF114" s="4"/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5"/>
      <c r="GX114" s="5"/>
      <c r="GY114" s="5"/>
      <c r="GZ114" s="5"/>
      <c r="HA114" s="5"/>
      <c r="HB114" s="4"/>
    </row>
    <row r="115" spans="1:210" x14ac:dyDescent="0.25">
      <c r="A115" s="68">
        <v>19113887</v>
      </c>
      <c r="B115" s="4" t="s">
        <v>503</v>
      </c>
      <c r="C115" s="5" t="s">
        <v>504</v>
      </c>
      <c r="D115" s="4">
        <v>1</v>
      </c>
      <c r="E115" s="4" t="s">
        <v>158</v>
      </c>
      <c r="F115" s="4" t="s">
        <v>159</v>
      </c>
      <c r="G115" s="4" t="s">
        <v>160</v>
      </c>
      <c r="H115" s="4" t="s">
        <v>161</v>
      </c>
      <c r="I115" s="4" t="s">
        <v>162</v>
      </c>
      <c r="J115" s="60">
        <v>45173</v>
      </c>
      <c r="K115" s="60" t="s">
        <v>1566</v>
      </c>
      <c r="L115" s="5" t="s">
        <v>163</v>
      </c>
      <c r="M115" s="5">
        <v>455.26</v>
      </c>
      <c r="N115" s="5">
        <v>750.73</v>
      </c>
      <c r="O115" s="5">
        <v>455.26000000000005</v>
      </c>
      <c r="P115" s="5">
        <v>3186.82</v>
      </c>
      <c r="Q115" s="5">
        <v>3186.82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1</v>
      </c>
      <c r="AB115" s="5">
        <v>113.82</v>
      </c>
      <c r="AC115" s="5">
        <v>1</v>
      </c>
      <c r="AD115" s="5">
        <v>910.52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128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1280</v>
      </c>
      <c r="AT115" s="5">
        <v>0</v>
      </c>
      <c r="AU115" s="5">
        <v>0</v>
      </c>
      <c r="AV115" s="5">
        <v>256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2688.34</v>
      </c>
      <c r="CC115" s="5">
        <v>5875.16</v>
      </c>
      <c r="CD115" s="5">
        <v>176.25</v>
      </c>
      <c r="CE115" s="5">
        <v>7</v>
      </c>
      <c r="CF115" s="5">
        <v>7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749.43</v>
      </c>
      <c r="CP115" s="5">
        <v>0</v>
      </c>
      <c r="CQ115" s="5">
        <v>0</v>
      </c>
      <c r="CR115" s="5">
        <v>136.33000000000001</v>
      </c>
      <c r="CS115" s="5">
        <v>70</v>
      </c>
      <c r="CT115" s="5">
        <v>920.03</v>
      </c>
      <c r="CU115" s="5">
        <v>1.88</v>
      </c>
      <c r="CV115" s="5">
        <v>0</v>
      </c>
      <c r="CW115" s="5">
        <v>0</v>
      </c>
      <c r="CX115" s="5">
        <v>0</v>
      </c>
      <c r="CY115" s="5">
        <v>0</v>
      </c>
      <c r="CZ115" s="5">
        <v>1267.1500000000001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3144.81</v>
      </c>
      <c r="ED115" s="5">
        <v>2730.35</v>
      </c>
      <c r="EE115" s="4" t="s">
        <v>505</v>
      </c>
      <c r="EF115" s="4"/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5"/>
      <c r="GX115" s="5"/>
      <c r="GY115" s="5"/>
      <c r="GZ115" s="5"/>
      <c r="HA115" s="5"/>
      <c r="HB115" s="4"/>
    </row>
    <row r="116" spans="1:210" x14ac:dyDescent="0.25">
      <c r="A116" s="68">
        <v>19113894</v>
      </c>
      <c r="B116" s="4" t="s">
        <v>506</v>
      </c>
      <c r="C116" s="5" t="s">
        <v>507</v>
      </c>
      <c r="D116" s="4">
        <v>1</v>
      </c>
      <c r="E116" s="4" t="s">
        <v>158</v>
      </c>
      <c r="F116" s="4" t="s">
        <v>159</v>
      </c>
      <c r="G116" s="4" t="s">
        <v>160</v>
      </c>
      <c r="H116" s="4" t="s">
        <v>161</v>
      </c>
      <c r="I116" s="4" t="s">
        <v>162</v>
      </c>
      <c r="J116" s="60">
        <v>45173</v>
      </c>
      <c r="K116" s="60" t="s">
        <v>1566</v>
      </c>
      <c r="L116" s="5" t="s">
        <v>163</v>
      </c>
      <c r="M116" s="5">
        <v>455.26</v>
      </c>
      <c r="N116" s="5">
        <v>715.08</v>
      </c>
      <c r="O116" s="5">
        <v>455.26000000000005</v>
      </c>
      <c r="P116" s="5">
        <v>3186.82</v>
      </c>
      <c r="Q116" s="5">
        <v>3186.82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1925</v>
      </c>
      <c r="AT116" s="5">
        <v>0</v>
      </c>
      <c r="AU116" s="5">
        <v>0</v>
      </c>
      <c r="AV116" s="5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2181</v>
      </c>
      <c r="CC116" s="5">
        <v>5367.82</v>
      </c>
      <c r="CD116" s="5">
        <v>161.03</v>
      </c>
      <c r="CE116" s="5">
        <v>7</v>
      </c>
      <c r="CF116" s="5">
        <v>7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762.47</v>
      </c>
      <c r="CP116" s="5">
        <v>0</v>
      </c>
      <c r="CQ116" s="5">
        <v>0</v>
      </c>
      <c r="CR116" s="5">
        <v>129.4</v>
      </c>
      <c r="CS116" s="5">
        <v>70</v>
      </c>
      <c r="CT116" s="5">
        <v>596.61</v>
      </c>
      <c r="CU116" s="5">
        <v>1.88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1560.35</v>
      </c>
      <c r="ED116" s="5">
        <v>3807.47</v>
      </c>
      <c r="EE116" s="4" t="s">
        <v>508</v>
      </c>
      <c r="EF116" s="4"/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5"/>
      <c r="GX116" s="5"/>
      <c r="GY116" s="5"/>
      <c r="GZ116" s="5"/>
      <c r="HA116" s="5"/>
      <c r="HB116" s="4"/>
    </row>
    <row r="117" spans="1:210" x14ac:dyDescent="0.25">
      <c r="A117" s="68">
        <v>19113914</v>
      </c>
      <c r="B117" s="4" t="s">
        <v>509</v>
      </c>
      <c r="C117" s="5" t="s">
        <v>510</v>
      </c>
      <c r="D117" s="4">
        <v>1</v>
      </c>
      <c r="E117" s="4" t="s">
        <v>158</v>
      </c>
      <c r="F117" s="4" t="s">
        <v>159</v>
      </c>
      <c r="G117" s="4" t="s">
        <v>160</v>
      </c>
      <c r="H117" s="4" t="s">
        <v>161</v>
      </c>
      <c r="I117" s="4" t="s">
        <v>162</v>
      </c>
      <c r="J117" s="60">
        <v>45176</v>
      </c>
      <c r="K117" s="60" t="s">
        <v>1567</v>
      </c>
      <c r="L117" s="5" t="s">
        <v>163</v>
      </c>
      <c r="M117" s="5">
        <v>455.26</v>
      </c>
      <c r="N117" s="5">
        <v>992.47</v>
      </c>
      <c r="O117" s="5">
        <v>455.26000000000005</v>
      </c>
      <c r="P117" s="5">
        <v>3186.82</v>
      </c>
      <c r="Q117" s="5">
        <v>3186.82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1</v>
      </c>
      <c r="AB117" s="5">
        <v>113.82</v>
      </c>
      <c r="AC117" s="5">
        <v>1</v>
      </c>
      <c r="AD117" s="5">
        <v>910.52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192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1608.5</v>
      </c>
      <c r="AT117" s="5">
        <v>0</v>
      </c>
      <c r="AU117" s="5">
        <v>0</v>
      </c>
      <c r="AV117" s="5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3080.84</v>
      </c>
      <c r="CC117" s="5">
        <v>6267.66</v>
      </c>
      <c r="CD117" s="5">
        <v>188.03</v>
      </c>
      <c r="CE117" s="5">
        <v>7</v>
      </c>
      <c r="CF117" s="5">
        <v>7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833.27</v>
      </c>
      <c r="CP117" s="5">
        <v>0</v>
      </c>
      <c r="CQ117" s="5">
        <v>0</v>
      </c>
      <c r="CR117" s="5">
        <v>183.28</v>
      </c>
      <c r="CS117" s="5">
        <v>70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882.5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1969.05</v>
      </c>
      <c r="ED117" s="5">
        <v>4298.6099999999997</v>
      </c>
      <c r="EE117" s="4" t="s">
        <v>511</v>
      </c>
      <c r="EF117" s="4"/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5"/>
      <c r="GX117" s="5"/>
      <c r="GY117" s="5"/>
      <c r="GZ117" s="5"/>
      <c r="HA117" s="5"/>
      <c r="HB117" s="4"/>
    </row>
    <row r="118" spans="1:210" x14ac:dyDescent="0.25">
      <c r="A118" s="68">
        <v>19113967</v>
      </c>
      <c r="B118" s="4" t="s">
        <v>512</v>
      </c>
      <c r="C118" s="5" t="s">
        <v>513</v>
      </c>
      <c r="D118" s="4">
        <v>1</v>
      </c>
      <c r="E118" s="4" t="s">
        <v>158</v>
      </c>
      <c r="F118" s="4" t="s">
        <v>159</v>
      </c>
      <c r="G118" s="4" t="s">
        <v>160</v>
      </c>
      <c r="H118" s="4" t="s">
        <v>161</v>
      </c>
      <c r="I118" s="4" t="s">
        <v>162</v>
      </c>
      <c r="J118" s="60">
        <v>45183</v>
      </c>
      <c r="K118" s="60" t="s">
        <v>1568</v>
      </c>
      <c r="L118" s="5" t="s">
        <v>163</v>
      </c>
      <c r="M118" s="5">
        <v>455.26</v>
      </c>
      <c r="N118" s="5">
        <v>892.09</v>
      </c>
      <c r="O118" s="5">
        <v>455.26000000000005</v>
      </c>
      <c r="P118" s="5">
        <v>3186.82</v>
      </c>
      <c r="Q118" s="5">
        <v>3186.82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1</v>
      </c>
      <c r="AB118" s="5">
        <v>113.82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1670</v>
      </c>
      <c r="AT118" s="5">
        <v>0</v>
      </c>
      <c r="AU118" s="5">
        <v>0</v>
      </c>
      <c r="AV118" s="5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2039.82</v>
      </c>
      <c r="CC118" s="5">
        <v>5226.6400000000003</v>
      </c>
      <c r="CD118" s="5">
        <v>156.80000000000001</v>
      </c>
      <c r="CE118" s="5">
        <v>7</v>
      </c>
      <c r="CF118" s="5">
        <v>7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708.15</v>
      </c>
      <c r="CP118" s="5">
        <v>0</v>
      </c>
      <c r="CQ118" s="5">
        <v>0</v>
      </c>
      <c r="CR118" s="5">
        <v>163.78</v>
      </c>
      <c r="CS118" s="5">
        <v>70</v>
      </c>
      <c r="CT118" s="5">
        <v>944.62</v>
      </c>
      <c r="CU118" s="5">
        <v>1.88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317.5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2205.9299999999998</v>
      </c>
      <c r="ED118" s="5">
        <v>3020.71</v>
      </c>
      <c r="EE118" s="4" t="s">
        <v>514</v>
      </c>
      <c r="EF118" s="4"/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5"/>
      <c r="GX118" s="5"/>
      <c r="GY118" s="5"/>
      <c r="GZ118" s="5"/>
      <c r="HA118" s="5"/>
      <c r="HB118" s="4"/>
    </row>
    <row r="119" spans="1:210" x14ac:dyDescent="0.25">
      <c r="A119" s="68">
        <v>19113983</v>
      </c>
      <c r="B119" s="4" t="s">
        <v>515</v>
      </c>
      <c r="C119" s="5" t="s">
        <v>516</v>
      </c>
      <c r="D119" s="4">
        <v>1</v>
      </c>
      <c r="E119" s="4" t="s">
        <v>158</v>
      </c>
      <c r="F119" s="4" t="s">
        <v>159</v>
      </c>
      <c r="G119" s="4" t="s">
        <v>160</v>
      </c>
      <c r="H119" s="4" t="s">
        <v>161</v>
      </c>
      <c r="I119" s="4" t="s">
        <v>162</v>
      </c>
      <c r="J119" s="60">
        <v>45184</v>
      </c>
      <c r="K119" s="60" t="s">
        <v>1569</v>
      </c>
      <c r="L119" s="5" t="s">
        <v>163</v>
      </c>
      <c r="M119" s="5">
        <v>455.26</v>
      </c>
      <c r="N119" s="5">
        <v>860.8</v>
      </c>
      <c r="O119" s="5">
        <v>455.26000000000005</v>
      </c>
      <c r="P119" s="5">
        <v>3186.82</v>
      </c>
      <c r="Q119" s="5">
        <v>3186.82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1280</v>
      </c>
      <c r="AT119" s="5">
        <v>0</v>
      </c>
      <c r="AU119" s="5">
        <v>0</v>
      </c>
      <c r="AV119" s="5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1536</v>
      </c>
      <c r="CC119" s="5">
        <v>4722.82</v>
      </c>
      <c r="CD119" s="5">
        <v>141.68</v>
      </c>
      <c r="CE119" s="5">
        <v>7</v>
      </c>
      <c r="CF119" s="5">
        <v>7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624.70000000000005</v>
      </c>
      <c r="CP119" s="5">
        <v>0</v>
      </c>
      <c r="CQ119" s="5">
        <v>0</v>
      </c>
      <c r="CR119" s="5">
        <v>157.71</v>
      </c>
      <c r="CS119" s="5">
        <v>70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852.41</v>
      </c>
      <c r="ED119" s="5">
        <v>3870.41</v>
      </c>
      <c r="EE119" s="4" t="s">
        <v>517</v>
      </c>
      <c r="EF119" s="4"/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5"/>
      <c r="GX119" s="5"/>
      <c r="GY119" s="5"/>
      <c r="GZ119" s="5"/>
      <c r="HA119" s="5"/>
      <c r="HB119" s="4"/>
    </row>
    <row r="120" spans="1:210" x14ac:dyDescent="0.25">
      <c r="A120" s="68">
        <v>19113984</v>
      </c>
      <c r="B120" s="4" t="s">
        <v>518</v>
      </c>
      <c r="C120" s="5" t="s">
        <v>519</v>
      </c>
      <c r="D120" s="4">
        <v>1</v>
      </c>
      <c r="E120" s="4" t="s">
        <v>158</v>
      </c>
      <c r="F120" s="4" t="s">
        <v>159</v>
      </c>
      <c r="G120" s="4" t="s">
        <v>160</v>
      </c>
      <c r="H120" s="4" t="s">
        <v>161</v>
      </c>
      <c r="I120" s="4" t="s">
        <v>162</v>
      </c>
      <c r="J120" s="60">
        <v>45184</v>
      </c>
      <c r="K120" s="60" t="s">
        <v>1569</v>
      </c>
      <c r="L120" s="5" t="s">
        <v>163</v>
      </c>
      <c r="M120" s="5">
        <v>455.26</v>
      </c>
      <c r="N120" s="5">
        <v>845.39</v>
      </c>
      <c r="O120" s="5">
        <v>455.26000000000005</v>
      </c>
      <c r="P120" s="5">
        <v>3186.82</v>
      </c>
      <c r="Q120" s="5">
        <v>3186.82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  <c r="AB120" s="5">
        <v>113.82</v>
      </c>
      <c r="AC120" s="5">
        <v>1</v>
      </c>
      <c r="AD120" s="5">
        <v>910.52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64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896</v>
      </c>
      <c r="AT120" s="5">
        <v>0</v>
      </c>
      <c r="AU120" s="5">
        <v>0</v>
      </c>
      <c r="AV120" s="5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2240.34</v>
      </c>
      <c r="CC120" s="5">
        <v>5427.16</v>
      </c>
      <c r="CD120" s="5">
        <v>162.81</v>
      </c>
      <c r="CE120" s="5">
        <v>7</v>
      </c>
      <c r="CF120" s="5">
        <v>7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653.73</v>
      </c>
      <c r="CP120" s="5">
        <v>0</v>
      </c>
      <c r="CQ120" s="5">
        <v>0</v>
      </c>
      <c r="CR120" s="5">
        <v>154.71</v>
      </c>
      <c r="CS120" s="5">
        <v>70</v>
      </c>
      <c r="CT120" s="5">
        <v>524.22</v>
      </c>
      <c r="CU120" s="5">
        <v>1.88</v>
      </c>
      <c r="CV120" s="5">
        <v>0</v>
      </c>
      <c r="CW120" s="5">
        <v>0</v>
      </c>
      <c r="CX120" s="5">
        <v>0</v>
      </c>
      <c r="CY120" s="5">
        <v>0</v>
      </c>
      <c r="CZ120" s="5">
        <v>979.9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2384.44</v>
      </c>
      <c r="ED120" s="5">
        <v>3042.72</v>
      </c>
      <c r="EE120" s="4" t="s">
        <v>520</v>
      </c>
      <c r="EF120" s="4"/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5"/>
      <c r="GX120" s="5"/>
      <c r="GY120" s="5"/>
      <c r="GZ120" s="5"/>
      <c r="HA120" s="5"/>
      <c r="HB120" s="4"/>
    </row>
    <row r="121" spans="1:210" x14ac:dyDescent="0.25">
      <c r="A121" s="68">
        <v>19114017</v>
      </c>
      <c r="B121" s="4" t="s">
        <v>521</v>
      </c>
      <c r="C121" s="5" t="s">
        <v>522</v>
      </c>
      <c r="D121" s="4">
        <v>1</v>
      </c>
      <c r="E121" s="4" t="s">
        <v>158</v>
      </c>
      <c r="F121" s="4" t="s">
        <v>159</v>
      </c>
      <c r="G121" s="4" t="s">
        <v>160</v>
      </c>
      <c r="H121" s="4" t="s">
        <v>161</v>
      </c>
      <c r="I121" s="4" t="s">
        <v>162</v>
      </c>
      <c r="J121" s="60">
        <v>45191</v>
      </c>
      <c r="K121" s="60" t="s">
        <v>1570</v>
      </c>
      <c r="L121" s="5" t="s">
        <v>163</v>
      </c>
      <c r="M121" s="5">
        <v>455.26</v>
      </c>
      <c r="N121" s="5">
        <v>714.5</v>
      </c>
      <c r="O121" s="5">
        <v>455.26000000000005</v>
      </c>
      <c r="P121" s="5">
        <v>3186.82</v>
      </c>
      <c r="Q121" s="5">
        <v>3186.82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1</v>
      </c>
      <c r="AB121" s="5">
        <v>113.82</v>
      </c>
      <c r="AC121" s="5">
        <v>1</v>
      </c>
      <c r="AD121" s="5">
        <v>910.52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256</v>
      </c>
      <c r="AS121" s="5">
        <v>1541</v>
      </c>
      <c r="AT121" s="5">
        <v>0</v>
      </c>
      <c r="AU121" s="5">
        <v>0</v>
      </c>
      <c r="AV121" s="5">
        <v>256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3077.34</v>
      </c>
      <c r="CC121" s="5">
        <v>6264.16</v>
      </c>
      <c r="CD121" s="5">
        <v>187.92</v>
      </c>
      <c r="CE121" s="5">
        <v>7</v>
      </c>
      <c r="CF121" s="5">
        <v>7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832.52</v>
      </c>
      <c r="CP121" s="5">
        <v>0</v>
      </c>
      <c r="CQ121" s="5">
        <v>0</v>
      </c>
      <c r="CR121" s="5">
        <v>129.29</v>
      </c>
      <c r="CS121" s="5">
        <v>70</v>
      </c>
      <c r="CT121" s="5">
        <v>793.54</v>
      </c>
      <c r="CU121" s="5">
        <v>1.88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1827.22</v>
      </c>
      <c r="ED121" s="5">
        <v>4436.9399999999996</v>
      </c>
      <c r="EE121" s="4" t="s">
        <v>523</v>
      </c>
      <c r="EF121" s="4"/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5"/>
      <c r="GX121" s="5"/>
      <c r="GY121" s="5"/>
      <c r="GZ121" s="5"/>
      <c r="HA121" s="5"/>
      <c r="HB121" s="4"/>
    </row>
    <row r="122" spans="1:210" x14ac:dyDescent="0.25">
      <c r="A122" s="68">
        <v>19114019</v>
      </c>
      <c r="B122" s="4" t="s">
        <v>524</v>
      </c>
      <c r="C122" s="5" t="s">
        <v>525</v>
      </c>
      <c r="D122" s="4">
        <v>1</v>
      </c>
      <c r="E122" s="4" t="s">
        <v>158</v>
      </c>
      <c r="F122" s="4" t="s">
        <v>159</v>
      </c>
      <c r="G122" s="4" t="s">
        <v>160</v>
      </c>
      <c r="H122" s="4" t="s">
        <v>161</v>
      </c>
      <c r="I122" s="4" t="s">
        <v>162</v>
      </c>
      <c r="J122" s="60">
        <v>45191</v>
      </c>
      <c r="K122" s="60" t="s">
        <v>1570</v>
      </c>
      <c r="L122" s="5" t="s">
        <v>163</v>
      </c>
      <c r="M122" s="5">
        <v>455.26</v>
      </c>
      <c r="N122" s="5">
        <v>596.9</v>
      </c>
      <c r="O122" s="5">
        <v>455.26000000000005</v>
      </c>
      <c r="P122" s="5">
        <v>3186.82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7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4" t="s">
        <v>526</v>
      </c>
      <c r="EF122" s="4"/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5"/>
      <c r="GX122" s="5"/>
      <c r="GY122" s="5"/>
      <c r="GZ122" s="5"/>
      <c r="HA122" s="5"/>
      <c r="HB122" s="4"/>
    </row>
    <row r="123" spans="1:210" x14ac:dyDescent="0.25">
      <c r="A123" s="68">
        <v>19114021</v>
      </c>
      <c r="B123" s="4" t="s">
        <v>527</v>
      </c>
      <c r="C123" s="5" t="s">
        <v>528</v>
      </c>
      <c r="D123" s="4">
        <v>1</v>
      </c>
      <c r="E123" s="4" t="s">
        <v>158</v>
      </c>
      <c r="F123" s="4" t="s">
        <v>159</v>
      </c>
      <c r="G123" s="4" t="s">
        <v>160</v>
      </c>
      <c r="H123" s="4" t="s">
        <v>161</v>
      </c>
      <c r="I123" s="4" t="s">
        <v>162</v>
      </c>
      <c r="J123" s="60">
        <v>45191</v>
      </c>
      <c r="K123" s="60" t="s">
        <v>1570</v>
      </c>
      <c r="L123" s="5" t="s">
        <v>163</v>
      </c>
      <c r="M123" s="5">
        <v>455.26</v>
      </c>
      <c r="N123" s="5">
        <v>774.39</v>
      </c>
      <c r="O123" s="5">
        <v>455.26000000000005</v>
      </c>
      <c r="P123" s="5">
        <v>3186.82</v>
      </c>
      <c r="Q123" s="5">
        <v>3186.82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256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2315</v>
      </c>
      <c r="AT123" s="5">
        <v>0</v>
      </c>
      <c r="AU123" s="5">
        <v>0</v>
      </c>
      <c r="AV123" s="5">
        <v>256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2827</v>
      </c>
      <c r="CC123" s="5">
        <v>6013.82</v>
      </c>
      <c r="CD123" s="5">
        <v>180.41</v>
      </c>
      <c r="CE123" s="5">
        <v>7</v>
      </c>
      <c r="CF123" s="5">
        <v>7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900.46</v>
      </c>
      <c r="CP123" s="5">
        <v>0</v>
      </c>
      <c r="CQ123" s="5">
        <v>0</v>
      </c>
      <c r="CR123" s="5">
        <v>140.91999999999999</v>
      </c>
      <c r="CS123" s="5">
        <v>70</v>
      </c>
      <c r="CT123" s="5">
        <v>832.37</v>
      </c>
      <c r="CU123" s="5">
        <v>1.88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317.5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2263.12</v>
      </c>
      <c r="ED123" s="5">
        <v>3750.7</v>
      </c>
      <c r="EE123" s="4" t="s">
        <v>529</v>
      </c>
      <c r="EF123" s="4"/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5"/>
      <c r="GX123" s="5"/>
      <c r="GY123" s="5"/>
      <c r="GZ123" s="5"/>
      <c r="HA123" s="5"/>
      <c r="HB123" s="4"/>
    </row>
    <row r="124" spans="1:210" x14ac:dyDescent="0.25">
      <c r="A124" s="68">
        <v>19114071</v>
      </c>
      <c r="B124" s="4" t="s">
        <v>530</v>
      </c>
      <c r="C124" s="5" t="s">
        <v>531</v>
      </c>
      <c r="D124" s="4">
        <v>1</v>
      </c>
      <c r="E124" s="4" t="s">
        <v>158</v>
      </c>
      <c r="F124" s="4" t="s">
        <v>159</v>
      </c>
      <c r="G124" s="4" t="s">
        <v>160</v>
      </c>
      <c r="H124" s="4" t="s">
        <v>161</v>
      </c>
      <c r="I124" s="4" t="s">
        <v>162</v>
      </c>
      <c r="J124" s="60">
        <v>45198</v>
      </c>
      <c r="K124" s="60" t="s">
        <v>1571</v>
      </c>
      <c r="L124" s="5" t="s">
        <v>163</v>
      </c>
      <c r="M124" s="5">
        <v>455.26</v>
      </c>
      <c r="N124" s="5">
        <v>826.64</v>
      </c>
      <c r="O124" s="5">
        <v>455.26000000000005</v>
      </c>
      <c r="P124" s="5">
        <v>3186.82</v>
      </c>
      <c r="Q124" s="5">
        <v>3186.82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1602.5</v>
      </c>
      <c r="AT124" s="5">
        <v>0</v>
      </c>
      <c r="AU124" s="5">
        <v>0</v>
      </c>
      <c r="AV124" s="5">
        <v>256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1858.5</v>
      </c>
      <c r="CC124" s="5">
        <v>5045.32</v>
      </c>
      <c r="CD124" s="5">
        <v>151.36000000000001</v>
      </c>
      <c r="CE124" s="5">
        <v>7</v>
      </c>
      <c r="CF124" s="5">
        <v>7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693.58</v>
      </c>
      <c r="CP124" s="5">
        <v>0</v>
      </c>
      <c r="CQ124" s="5">
        <v>0</v>
      </c>
      <c r="CR124" s="5">
        <v>151.07</v>
      </c>
      <c r="CS124" s="5">
        <v>70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914.65</v>
      </c>
      <c r="ED124" s="5">
        <v>4130.67</v>
      </c>
      <c r="EE124" s="4" t="s">
        <v>532</v>
      </c>
      <c r="EF124" s="4"/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5"/>
      <c r="GX124" s="5"/>
      <c r="GY124" s="5"/>
      <c r="GZ124" s="5"/>
      <c r="HA124" s="5"/>
      <c r="HB124" s="4"/>
    </row>
    <row r="125" spans="1:210" x14ac:dyDescent="0.25">
      <c r="A125" s="68">
        <v>19114182</v>
      </c>
      <c r="B125" s="4" t="s">
        <v>533</v>
      </c>
      <c r="C125" s="5" t="s">
        <v>534</v>
      </c>
      <c r="D125" s="4">
        <v>1</v>
      </c>
      <c r="E125" s="4" t="s">
        <v>158</v>
      </c>
      <c r="F125" s="4" t="s">
        <v>159</v>
      </c>
      <c r="G125" s="4" t="s">
        <v>160</v>
      </c>
      <c r="H125" s="4" t="s">
        <v>161</v>
      </c>
      <c r="I125" s="4" t="s">
        <v>162</v>
      </c>
      <c r="J125" s="60">
        <v>45212</v>
      </c>
      <c r="K125" s="60" t="s">
        <v>1572</v>
      </c>
      <c r="L125" s="5" t="s">
        <v>163</v>
      </c>
      <c r="M125" s="5">
        <v>455.26</v>
      </c>
      <c r="N125" s="5">
        <v>852.69</v>
      </c>
      <c r="O125" s="5">
        <v>455.26000000000005</v>
      </c>
      <c r="P125" s="5">
        <v>3186.82</v>
      </c>
      <c r="Q125" s="5">
        <v>3186.82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1</v>
      </c>
      <c r="AB125" s="5">
        <v>113.82</v>
      </c>
      <c r="AC125" s="5">
        <v>1</v>
      </c>
      <c r="AD125" s="5">
        <v>910.52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1280</v>
      </c>
      <c r="AT125" s="5">
        <v>0</v>
      </c>
      <c r="AU125" s="5">
        <v>0</v>
      </c>
      <c r="AV125" s="5">
        <v>256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2560.34</v>
      </c>
      <c r="CC125" s="5">
        <v>5747.16</v>
      </c>
      <c r="CD125" s="5">
        <v>172.41</v>
      </c>
      <c r="CE125" s="5">
        <v>7</v>
      </c>
      <c r="CF125" s="5">
        <v>7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722.09</v>
      </c>
      <c r="CP125" s="5">
        <v>0</v>
      </c>
      <c r="CQ125" s="5">
        <v>0</v>
      </c>
      <c r="CR125" s="5">
        <v>156.13</v>
      </c>
      <c r="CS125" s="5">
        <v>70</v>
      </c>
      <c r="CT125" s="5">
        <v>1127.77</v>
      </c>
      <c r="CU125" s="5">
        <v>1.88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312.5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2390.36</v>
      </c>
      <c r="ED125" s="5">
        <v>3356.8</v>
      </c>
      <c r="EE125" s="4" t="s">
        <v>535</v>
      </c>
      <c r="EF125" s="4"/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5"/>
      <c r="GX125" s="5"/>
      <c r="GY125" s="5"/>
      <c r="GZ125" s="5"/>
      <c r="HA125" s="5"/>
      <c r="HB125" s="4"/>
    </row>
    <row r="126" spans="1:210" x14ac:dyDescent="0.25">
      <c r="A126" s="68">
        <v>19114195</v>
      </c>
      <c r="B126" s="4" t="s">
        <v>536</v>
      </c>
      <c r="C126" s="5" t="s">
        <v>537</v>
      </c>
      <c r="D126" s="4">
        <v>1</v>
      </c>
      <c r="E126" s="4" t="s">
        <v>158</v>
      </c>
      <c r="F126" s="4" t="s">
        <v>159</v>
      </c>
      <c r="G126" s="4" t="s">
        <v>189</v>
      </c>
      <c r="H126" s="4" t="s">
        <v>189</v>
      </c>
      <c r="I126" s="4" t="s">
        <v>441</v>
      </c>
      <c r="J126" s="60">
        <v>45215</v>
      </c>
      <c r="K126" s="60" t="s">
        <v>1573</v>
      </c>
      <c r="L126" s="5" t="s">
        <v>163</v>
      </c>
      <c r="M126" s="5">
        <v>706.67</v>
      </c>
      <c r="N126" s="5">
        <v>869.52</v>
      </c>
      <c r="O126" s="5">
        <v>706.67</v>
      </c>
      <c r="P126" s="5">
        <v>4946.6899999999996</v>
      </c>
      <c r="Q126" s="5">
        <v>4946.6899999999996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4946.6899999999996</v>
      </c>
      <c r="CD126" s="5">
        <v>148.4</v>
      </c>
      <c r="CE126" s="5">
        <v>7</v>
      </c>
      <c r="CF126" s="5">
        <v>7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672.52</v>
      </c>
      <c r="CP126" s="5">
        <v>0</v>
      </c>
      <c r="CQ126" s="5">
        <v>0</v>
      </c>
      <c r="CR126" s="5">
        <v>159.4</v>
      </c>
      <c r="CS126" s="5">
        <v>56</v>
      </c>
      <c r="CT126" s="5">
        <v>608.37</v>
      </c>
      <c r="CU126" s="5">
        <v>1.88</v>
      </c>
      <c r="CV126" s="5">
        <v>0</v>
      </c>
      <c r="CW126" s="5">
        <v>0</v>
      </c>
      <c r="CX126" s="5">
        <v>0</v>
      </c>
      <c r="CY126" s="5">
        <v>0</v>
      </c>
      <c r="CZ126" s="5">
        <v>468.42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1966.58</v>
      </c>
      <c r="ED126" s="5">
        <v>2980.11</v>
      </c>
      <c r="EE126" s="4" t="s">
        <v>538</v>
      </c>
      <c r="EF126" s="4"/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5"/>
      <c r="GX126" s="5"/>
      <c r="GY126" s="5"/>
      <c r="GZ126" s="5"/>
      <c r="HA126" s="5"/>
      <c r="HB126" s="4"/>
    </row>
    <row r="127" spans="1:210" x14ac:dyDescent="0.25">
      <c r="A127" s="68">
        <v>19114231</v>
      </c>
      <c r="B127" s="4" t="s">
        <v>539</v>
      </c>
      <c r="C127" s="5" t="s">
        <v>540</v>
      </c>
      <c r="D127" s="4">
        <v>1</v>
      </c>
      <c r="E127" s="4" t="s">
        <v>158</v>
      </c>
      <c r="F127" s="4" t="s">
        <v>159</v>
      </c>
      <c r="G127" s="4" t="s">
        <v>160</v>
      </c>
      <c r="H127" s="4" t="s">
        <v>161</v>
      </c>
      <c r="I127" s="4" t="s">
        <v>162</v>
      </c>
      <c r="J127" s="60">
        <v>45219</v>
      </c>
      <c r="K127" s="60" t="s">
        <v>1574</v>
      </c>
      <c r="L127" s="5" t="s">
        <v>163</v>
      </c>
      <c r="M127" s="5">
        <v>455.26</v>
      </c>
      <c r="N127" s="5">
        <v>928.77</v>
      </c>
      <c r="O127" s="5">
        <v>455.26000000000005</v>
      </c>
      <c r="P127" s="5">
        <v>3186.82</v>
      </c>
      <c r="Q127" s="5">
        <v>3186.82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113.82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3315</v>
      </c>
      <c r="AT127" s="5">
        <v>0</v>
      </c>
      <c r="AU127" s="5">
        <v>0</v>
      </c>
      <c r="AV127" s="5">
        <v>256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3684.82</v>
      </c>
      <c r="CC127" s="5">
        <v>6871.64</v>
      </c>
      <c r="CD127" s="5">
        <v>206.15</v>
      </c>
      <c r="CE127" s="5">
        <v>7</v>
      </c>
      <c r="CF127" s="5">
        <v>7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1059.52</v>
      </c>
      <c r="CP127" s="5">
        <v>0</v>
      </c>
      <c r="CQ127" s="5">
        <v>0</v>
      </c>
      <c r="CR127" s="5">
        <v>170.91</v>
      </c>
      <c r="CS127" s="5">
        <v>70</v>
      </c>
      <c r="CT127" s="5">
        <v>300.69</v>
      </c>
      <c r="CU127" s="5">
        <v>1.88</v>
      </c>
      <c r="CV127" s="5">
        <v>0</v>
      </c>
      <c r="CW127" s="5">
        <v>0</v>
      </c>
      <c r="CX127" s="5">
        <v>0</v>
      </c>
      <c r="CY127" s="5">
        <v>0</v>
      </c>
      <c r="CZ127" s="5">
        <v>622.04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2225.0300000000002</v>
      </c>
      <c r="ED127" s="5">
        <v>4646.6099999999997</v>
      </c>
      <c r="EE127" s="4" t="s">
        <v>541</v>
      </c>
      <c r="EF127" s="4"/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5"/>
      <c r="GX127" s="5"/>
      <c r="GY127" s="5"/>
      <c r="GZ127" s="5"/>
      <c r="HA127" s="5"/>
      <c r="HB127" s="4"/>
    </row>
    <row r="128" spans="1:210" x14ac:dyDescent="0.25">
      <c r="A128" s="68">
        <v>19114232</v>
      </c>
      <c r="B128" s="4" t="s">
        <v>542</v>
      </c>
      <c r="C128" s="5" t="s">
        <v>543</v>
      </c>
      <c r="D128" s="4">
        <v>1</v>
      </c>
      <c r="E128" s="4" t="s">
        <v>158</v>
      </c>
      <c r="F128" s="4" t="s">
        <v>159</v>
      </c>
      <c r="G128" s="4" t="s">
        <v>160</v>
      </c>
      <c r="H128" s="4" t="s">
        <v>161</v>
      </c>
      <c r="I128" s="4" t="s">
        <v>162</v>
      </c>
      <c r="J128" s="60">
        <v>45219</v>
      </c>
      <c r="K128" s="60" t="s">
        <v>1574</v>
      </c>
      <c r="L128" s="5" t="s">
        <v>163</v>
      </c>
      <c r="M128" s="5">
        <v>455.26</v>
      </c>
      <c r="N128" s="5">
        <v>784.7</v>
      </c>
      <c r="O128" s="5">
        <v>455.26000000000005</v>
      </c>
      <c r="P128" s="5">
        <v>3186.82</v>
      </c>
      <c r="Q128" s="5">
        <v>3186.82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384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1280</v>
      </c>
      <c r="AT128" s="5">
        <v>0</v>
      </c>
      <c r="AU128" s="5">
        <v>0</v>
      </c>
      <c r="AV128" s="5">
        <v>256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1920</v>
      </c>
      <c r="CC128" s="5">
        <v>5106.82</v>
      </c>
      <c r="CD128" s="5">
        <v>153.19999999999999</v>
      </c>
      <c r="CE128" s="5">
        <v>7</v>
      </c>
      <c r="CF128" s="5">
        <v>7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706.72</v>
      </c>
      <c r="CP128" s="5">
        <v>0</v>
      </c>
      <c r="CQ128" s="5">
        <v>0</v>
      </c>
      <c r="CR128" s="5">
        <v>142.91999999999999</v>
      </c>
      <c r="CS128" s="5">
        <v>70</v>
      </c>
      <c r="CT128" s="5">
        <v>877.69</v>
      </c>
      <c r="CU128" s="5">
        <v>1.88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1799.21</v>
      </c>
      <c r="ED128" s="5">
        <v>3307.61</v>
      </c>
      <c r="EE128" s="4" t="s">
        <v>544</v>
      </c>
      <c r="EF128" s="4"/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5"/>
      <c r="GX128" s="5"/>
      <c r="GY128" s="5"/>
      <c r="GZ128" s="5"/>
      <c r="HA128" s="5"/>
      <c r="HB128" s="4"/>
    </row>
    <row r="129" spans="1:210" x14ac:dyDescent="0.25">
      <c r="A129" s="68">
        <v>19114275</v>
      </c>
      <c r="B129" s="4" t="s">
        <v>545</v>
      </c>
      <c r="C129" s="5" t="s">
        <v>546</v>
      </c>
      <c r="D129" s="4">
        <v>1</v>
      </c>
      <c r="E129" s="4" t="s">
        <v>158</v>
      </c>
      <c r="F129" s="4" t="s">
        <v>159</v>
      </c>
      <c r="G129" s="4" t="s">
        <v>160</v>
      </c>
      <c r="H129" s="4" t="s">
        <v>161</v>
      </c>
      <c r="I129" s="4" t="s">
        <v>162</v>
      </c>
      <c r="J129" s="60">
        <v>45226</v>
      </c>
      <c r="K129" s="60" t="s">
        <v>1510</v>
      </c>
      <c r="L129" s="5" t="s">
        <v>163</v>
      </c>
      <c r="M129" s="5">
        <v>455.26</v>
      </c>
      <c r="N129" s="5">
        <v>840.69</v>
      </c>
      <c r="O129" s="5">
        <v>455.26000000000005</v>
      </c>
      <c r="P129" s="5">
        <v>3186.82</v>
      </c>
      <c r="Q129" s="5">
        <v>3186.82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256</v>
      </c>
      <c r="AS129" s="5">
        <v>1602.5</v>
      </c>
      <c r="AT129" s="5">
        <v>0</v>
      </c>
      <c r="AU129" s="5">
        <v>0</v>
      </c>
      <c r="AV129" s="5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2114.5</v>
      </c>
      <c r="CC129" s="5">
        <v>5301.32</v>
      </c>
      <c r="CD129" s="5">
        <v>159.04</v>
      </c>
      <c r="CE129" s="5">
        <v>7</v>
      </c>
      <c r="CF129" s="5">
        <v>7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748.27</v>
      </c>
      <c r="CP129" s="5">
        <v>0</v>
      </c>
      <c r="CQ129" s="5">
        <v>0</v>
      </c>
      <c r="CR129" s="5">
        <v>153.80000000000001</v>
      </c>
      <c r="CS129" s="5">
        <v>70</v>
      </c>
      <c r="CT129" s="5">
        <v>597.09</v>
      </c>
      <c r="CU129" s="5">
        <v>1.88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1571.04</v>
      </c>
      <c r="ED129" s="5">
        <v>3730.28</v>
      </c>
      <c r="EE129" s="4" t="s">
        <v>547</v>
      </c>
      <c r="EF129" s="4"/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5"/>
      <c r="GX129" s="5"/>
      <c r="GY129" s="5"/>
      <c r="GZ129" s="5"/>
      <c r="HA129" s="5"/>
      <c r="HB129" s="4"/>
    </row>
    <row r="130" spans="1:210" x14ac:dyDescent="0.25">
      <c r="A130" s="68">
        <v>19114314</v>
      </c>
      <c r="B130" s="4" t="s">
        <v>548</v>
      </c>
      <c r="C130" s="5" t="s">
        <v>549</v>
      </c>
      <c r="D130" s="4">
        <v>1</v>
      </c>
      <c r="E130" s="4" t="s">
        <v>158</v>
      </c>
      <c r="F130" s="4" t="s">
        <v>159</v>
      </c>
      <c r="G130" s="4" t="s">
        <v>160</v>
      </c>
      <c r="H130" s="4" t="s">
        <v>161</v>
      </c>
      <c r="I130" s="4" t="s">
        <v>162</v>
      </c>
      <c r="J130" s="60">
        <v>45233</v>
      </c>
      <c r="K130" s="60" t="s">
        <v>1575</v>
      </c>
      <c r="L130" s="5" t="s">
        <v>163</v>
      </c>
      <c r="M130" s="5">
        <v>455.26</v>
      </c>
      <c r="N130" s="5">
        <v>765.69</v>
      </c>
      <c r="O130" s="5">
        <v>455.26000000000005</v>
      </c>
      <c r="P130" s="5">
        <v>3186.82</v>
      </c>
      <c r="Q130" s="5">
        <v>3186.82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113.82</v>
      </c>
      <c r="AC130" s="5">
        <v>1</v>
      </c>
      <c r="AD130" s="5">
        <v>910.52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1280</v>
      </c>
      <c r="AT130" s="5">
        <v>0</v>
      </c>
      <c r="AU130" s="5">
        <v>0</v>
      </c>
      <c r="AV130" s="5">
        <v>256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2560.34</v>
      </c>
      <c r="CC130" s="5">
        <v>5747.16</v>
      </c>
      <c r="CD130" s="5">
        <v>172.41</v>
      </c>
      <c r="CE130" s="5">
        <v>7</v>
      </c>
      <c r="CF130" s="5">
        <v>7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722.09</v>
      </c>
      <c r="CP130" s="5">
        <v>0</v>
      </c>
      <c r="CQ130" s="5">
        <v>0</v>
      </c>
      <c r="CR130" s="5">
        <v>139.22999999999999</v>
      </c>
      <c r="CS130" s="5">
        <v>70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931.32</v>
      </c>
      <c r="ED130" s="5">
        <v>4815.84</v>
      </c>
      <c r="EE130" s="4" t="s">
        <v>550</v>
      </c>
      <c r="EF130" s="4"/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5"/>
      <c r="GX130" s="5"/>
      <c r="GY130" s="5"/>
      <c r="GZ130" s="5"/>
      <c r="HA130" s="5"/>
      <c r="HB130" s="4"/>
    </row>
    <row r="131" spans="1:210" x14ac:dyDescent="0.25">
      <c r="A131" s="68">
        <v>19114316</v>
      </c>
      <c r="B131" s="4" t="s">
        <v>551</v>
      </c>
      <c r="C131" s="5" t="s">
        <v>552</v>
      </c>
      <c r="D131" s="4">
        <v>1</v>
      </c>
      <c r="E131" s="4" t="s">
        <v>158</v>
      </c>
      <c r="F131" s="4" t="s">
        <v>159</v>
      </c>
      <c r="G131" s="4" t="s">
        <v>160</v>
      </c>
      <c r="H131" s="4" t="s">
        <v>161</v>
      </c>
      <c r="I131" s="4" t="s">
        <v>162</v>
      </c>
      <c r="J131" s="60">
        <v>45233</v>
      </c>
      <c r="K131" s="60" t="s">
        <v>1575</v>
      </c>
      <c r="L131" s="5" t="s">
        <v>163</v>
      </c>
      <c r="M131" s="5">
        <v>455.26</v>
      </c>
      <c r="N131" s="5">
        <v>875.51</v>
      </c>
      <c r="O131" s="5">
        <v>455.26000000000005</v>
      </c>
      <c r="P131" s="5">
        <v>3186.82</v>
      </c>
      <c r="Q131" s="5">
        <v>3186.82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1</v>
      </c>
      <c r="AB131" s="5">
        <v>113.82</v>
      </c>
      <c r="AC131" s="5">
        <v>1</v>
      </c>
      <c r="AD131" s="5">
        <v>910.52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64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1992.5</v>
      </c>
      <c r="AT131" s="5">
        <v>0</v>
      </c>
      <c r="AU131" s="5">
        <v>0</v>
      </c>
      <c r="AV131" s="5">
        <v>256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3336.84</v>
      </c>
      <c r="CC131" s="5">
        <v>6523.66</v>
      </c>
      <c r="CD131" s="5">
        <v>195.71</v>
      </c>
      <c r="CE131" s="5">
        <v>7</v>
      </c>
      <c r="CF131" s="5">
        <v>7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887.95</v>
      </c>
      <c r="CP131" s="5">
        <v>0</v>
      </c>
      <c r="CQ131" s="5">
        <v>0</v>
      </c>
      <c r="CR131" s="5">
        <v>160.56</v>
      </c>
      <c r="CS131" s="5">
        <v>70</v>
      </c>
      <c r="CT131" s="5">
        <v>1466.46</v>
      </c>
      <c r="CU131" s="5">
        <v>1.88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2586.84</v>
      </c>
      <c r="ED131" s="5">
        <v>3936.82</v>
      </c>
      <c r="EE131" s="4" t="s">
        <v>553</v>
      </c>
      <c r="EF131" s="4"/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5"/>
      <c r="GX131" s="5"/>
      <c r="GY131" s="5"/>
      <c r="GZ131" s="5"/>
      <c r="HA131" s="5"/>
      <c r="HB131" s="4"/>
    </row>
    <row r="132" spans="1:210" x14ac:dyDescent="0.25">
      <c r="A132" s="68">
        <v>19114317</v>
      </c>
      <c r="B132" s="4" t="s">
        <v>554</v>
      </c>
      <c r="C132" s="5" t="s">
        <v>555</v>
      </c>
      <c r="D132" s="4">
        <v>1</v>
      </c>
      <c r="E132" s="4" t="s">
        <v>158</v>
      </c>
      <c r="F132" s="4" t="s">
        <v>159</v>
      </c>
      <c r="G132" s="4" t="s">
        <v>160</v>
      </c>
      <c r="H132" s="4" t="s">
        <v>161</v>
      </c>
      <c r="I132" s="4" t="s">
        <v>162</v>
      </c>
      <c r="J132" s="60">
        <v>45233</v>
      </c>
      <c r="K132" s="60" t="s">
        <v>1575</v>
      </c>
      <c r="L132" s="5" t="s">
        <v>163</v>
      </c>
      <c r="M132" s="5">
        <v>455.26</v>
      </c>
      <c r="N132" s="5">
        <v>689.96</v>
      </c>
      <c r="O132" s="5">
        <v>455.26000000000005</v>
      </c>
      <c r="P132" s="5">
        <v>3186.82</v>
      </c>
      <c r="Q132" s="5">
        <v>3186.82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1</v>
      </c>
      <c r="AB132" s="5">
        <v>113.82</v>
      </c>
      <c r="AC132" s="5">
        <v>1</v>
      </c>
      <c r="AD132" s="5">
        <v>910.52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448</v>
      </c>
      <c r="AM132" s="5">
        <v>64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256</v>
      </c>
      <c r="AT132" s="5">
        <v>0</v>
      </c>
      <c r="AU132" s="5">
        <v>0</v>
      </c>
      <c r="AV132" s="5">
        <v>256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2048.34</v>
      </c>
      <c r="CC132" s="5">
        <v>5235.16</v>
      </c>
      <c r="CD132" s="5">
        <v>157.05000000000001</v>
      </c>
      <c r="CE132" s="5">
        <v>7</v>
      </c>
      <c r="CF132" s="5">
        <v>7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612.72</v>
      </c>
      <c r="CP132" s="5">
        <v>0</v>
      </c>
      <c r="CQ132" s="5">
        <v>0</v>
      </c>
      <c r="CR132" s="5">
        <v>124.52</v>
      </c>
      <c r="CS132" s="5">
        <v>70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300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1107.24</v>
      </c>
      <c r="ED132" s="5">
        <v>4127.92</v>
      </c>
      <c r="EE132" s="4" t="s">
        <v>556</v>
      </c>
      <c r="EF132" s="4"/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5"/>
      <c r="GX132" s="5"/>
      <c r="GY132" s="5"/>
      <c r="GZ132" s="5"/>
      <c r="HA132" s="5"/>
      <c r="HB132" s="4"/>
    </row>
    <row r="133" spans="1:210" x14ac:dyDescent="0.25">
      <c r="A133" s="68">
        <v>19114352</v>
      </c>
      <c r="B133" s="4" t="s">
        <v>557</v>
      </c>
      <c r="C133" s="5" t="s">
        <v>558</v>
      </c>
      <c r="D133" s="4">
        <v>1</v>
      </c>
      <c r="E133" s="4" t="s">
        <v>158</v>
      </c>
      <c r="F133" s="4" t="s">
        <v>159</v>
      </c>
      <c r="G133" s="4" t="s">
        <v>160</v>
      </c>
      <c r="H133" s="4" t="s">
        <v>161</v>
      </c>
      <c r="I133" s="4" t="s">
        <v>162</v>
      </c>
      <c r="J133" s="60">
        <v>45238</v>
      </c>
      <c r="K133" s="60" t="s">
        <v>1576</v>
      </c>
      <c r="L133" s="5" t="s">
        <v>163</v>
      </c>
      <c r="M133" s="5">
        <v>455.26</v>
      </c>
      <c r="N133" s="5">
        <v>924.99</v>
      </c>
      <c r="O133" s="5">
        <v>455.26000000000005</v>
      </c>
      <c r="P133" s="5">
        <v>3186.82</v>
      </c>
      <c r="Q133" s="5">
        <v>3186.82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704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1608.5</v>
      </c>
      <c r="AT133" s="5">
        <v>0</v>
      </c>
      <c r="AU133" s="5">
        <v>0</v>
      </c>
      <c r="AV133" s="5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2568.5</v>
      </c>
      <c r="CC133" s="5">
        <v>5755.32</v>
      </c>
      <c r="CD133" s="5">
        <v>172.66</v>
      </c>
      <c r="CE133" s="5">
        <v>7</v>
      </c>
      <c r="CF133" s="5">
        <v>7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845.24</v>
      </c>
      <c r="CP133" s="5">
        <v>0</v>
      </c>
      <c r="CQ133" s="5">
        <v>0</v>
      </c>
      <c r="CR133" s="5">
        <v>170.18</v>
      </c>
      <c r="CS133" s="5">
        <v>70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1085.42</v>
      </c>
      <c r="ED133" s="5">
        <v>4669.8999999999996</v>
      </c>
      <c r="EE133" s="4" t="s">
        <v>559</v>
      </c>
      <c r="EF133" s="4"/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5"/>
      <c r="GX133" s="5"/>
      <c r="GY133" s="5"/>
      <c r="GZ133" s="5"/>
      <c r="HA133" s="5"/>
      <c r="HB133" s="4"/>
    </row>
    <row r="134" spans="1:210" x14ac:dyDescent="0.25">
      <c r="A134" s="68">
        <v>19114375</v>
      </c>
      <c r="B134" s="4" t="s">
        <v>560</v>
      </c>
      <c r="C134" s="5" t="s">
        <v>561</v>
      </c>
      <c r="D134" s="4">
        <v>1</v>
      </c>
      <c r="E134" s="4" t="s">
        <v>158</v>
      </c>
      <c r="F134" s="4" t="s">
        <v>159</v>
      </c>
      <c r="G134" s="4" t="s">
        <v>160</v>
      </c>
      <c r="H134" s="4" t="s">
        <v>161</v>
      </c>
      <c r="I134" s="4" t="s">
        <v>162</v>
      </c>
      <c r="J134" s="60">
        <v>45240</v>
      </c>
      <c r="K134" s="60" t="s">
        <v>1577</v>
      </c>
      <c r="L134" s="5" t="s">
        <v>163</v>
      </c>
      <c r="M134" s="5">
        <v>455.26</v>
      </c>
      <c r="N134" s="5">
        <v>798.23</v>
      </c>
      <c r="O134" s="5">
        <v>455.26000000000005</v>
      </c>
      <c r="P134" s="5">
        <v>3186.82</v>
      </c>
      <c r="Q134" s="5">
        <v>3186.82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768</v>
      </c>
      <c r="AS134" s="5">
        <v>1280</v>
      </c>
      <c r="AT134" s="5">
        <v>0</v>
      </c>
      <c r="AU134" s="5">
        <v>0</v>
      </c>
      <c r="AV134" s="5">
        <v>256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2304</v>
      </c>
      <c r="CC134" s="5">
        <v>5490.82</v>
      </c>
      <c r="CD134" s="5">
        <v>164.72</v>
      </c>
      <c r="CE134" s="5">
        <v>7</v>
      </c>
      <c r="CF134" s="5">
        <v>7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788.74</v>
      </c>
      <c r="CP134" s="5">
        <v>0</v>
      </c>
      <c r="CQ134" s="5">
        <v>0</v>
      </c>
      <c r="CR134" s="5">
        <v>145.55000000000001</v>
      </c>
      <c r="CS134" s="5">
        <v>70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1004.29</v>
      </c>
      <c r="ED134" s="5">
        <v>4486.53</v>
      </c>
      <c r="EE134" s="4" t="s">
        <v>562</v>
      </c>
      <c r="EF134" s="4"/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5"/>
      <c r="GX134" s="5"/>
      <c r="GY134" s="5"/>
      <c r="GZ134" s="5"/>
      <c r="HA134" s="5"/>
      <c r="HB134" s="4"/>
    </row>
    <row r="135" spans="1:210" x14ac:dyDescent="0.25">
      <c r="A135" s="68">
        <v>19114378</v>
      </c>
      <c r="B135" s="4" t="s">
        <v>563</v>
      </c>
      <c r="C135" s="5" t="s">
        <v>564</v>
      </c>
      <c r="D135" s="4">
        <v>1</v>
      </c>
      <c r="E135" s="4" t="s">
        <v>158</v>
      </c>
      <c r="F135" s="4" t="s">
        <v>159</v>
      </c>
      <c r="G135" s="4" t="s">
        <v>189</v>
      </c>
      <c r="H135" s="4" t="s">
        <v>189</v>
      </c>
      <c r="I135" s="4" t="s">
        <v>383</v>
      </c>
      <c r="J135" s="60">
        <v>45243</v>
      </c>
      <c r="K135" s="60" t="s">
        <v>1548</v>
      </c>
      <c r="L135" s="5" t="s">
        <v>163</v>
      </c>
      <c r="M135" s="5">
        <v>742</v>
      </c>
      <c r="N135" s="5">
        <v>860.69</v>
      </c>
      <c r="O135" s="5">
        <v>742</v>
      </c>
      <c r="P135" s="5">
        <v>5194</v>
      </c>
      <c r="Q135" s="5">
        <v>5194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1</v>
      </c>
      <c r="AB135" s="5">
        <v>185.5</v>
      </c>
      <c r="AC135" s="5">
        <v>1</v>
      </c>
      <c r="AD135" s="5">
        <v>1484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9</v>
      </c>
      <c r="AX135" s="5">
        <v>0</v>
      </c>
      <c r="AY135" s="5">
        <v>1669.5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3339</v>
      </c>
      <c r="CC135" s="5">
        <v>8533</v>
      </c>
      <c r="CD135" s="5">
        <v>255.99</v>
      </c>
      <c r="CE135" s="5">
        <v>7</v>
      </c>
      <c r="CF135" s="5">
        <v>7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1307.8599999999999</v>
      </c>
      <c r="CP135" s="5">
        <v>0</v>
      </c>
      <c r="CQ135" s="5">
        <v>0</v>
      </c>
      <c r="CR135" s="5">
        <v>157.69</v>
      </c>
      <c r="CS135" s="5">
        <v>56</v>
      </c>
      <c r="CT135" s="5">
        <v>948.82</v>
      </c>
      <c r="CU135" s="5">
        <v>1.88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2472.2399999999998</v>
      </c>
      <c r="ED135" s="5">
        <v>6060.76</v>
      </c>
      <c r="EE135" s="4" t="s">
        <v>565</v>
      </c>
      <c r="EF135" s="4"/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5"/>
      <c r="GX135" s="5"/>
      <c r="GY135" s="5"/>
      <c r="GZ135" s="5"/>
      <c r="HA135" s="5"/>
      <c r="HB135" s="4"/>
    </row>
    <row r="136" spans="1:210" x14ac:dyDescent="0.25">
      <c r="A136" s="68">
        <v>19114444</v>
      </c>
      <c r="B136" s="4" t="s">
        <v>566</v>
      </c>
      <c r="C136" s="5" t="s">
        <v>567</v>
      </c>
      <c r="D136" s="4">
        <v>1</v>
      </c>
      <c r="E136" s="4" t="s">
        <v>158</v>
      </c>
      <c r="F136" s="4" t="s">
        <v>159</v>
      </c>
      <c r="G136" s="4" t="s">
        <v>189</v>
      </c>
      <c r="H136" s="4" t="s">
        <v>189</v>
      </c>
      <c r="I136" s="4" t="s">
        <v>253</v>
      </c>
      <c r="J136" s="60">
        <v>45717</v>
      </c>
      <c r="K136" s="60" t="s">
        <v>1578</v>
      </c>
      <c r="L136" s="5" t="s">
        <v>163</v>
      </c>
      <c r="M136" s="5">
        <v>747.4</v>
      </c>
      <c r="N136" s="5">
        <v>921.12</v>
      </c>
      <c r="O136" s="5">
        <v>747.4</v>
      </c>
      <c r="P136" s="5">
        <v>5231.8</v>
      </c>
      <c r="Q136" s="5">
        <v>5231.8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1</v>
      </c>
      <c r="AB136" s="5">
        <v>186.85</v>
      </c>
      <c r="AC136" s="5">
        <v>1</v>
      </c>
      <c r="AD136" s="5">
        <v>1494.8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1681.65</v>
      </c>
      <c r="CC136" s="5">
        <v>6913.45</v>
      </c>
      <c r="CD136" s="5">
        <v>207.4</v>
      </c>
      <c r="CE136" s="5">
        <v>7</v>
      </c>
      <c r="CF136" s="5">
        <v>7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947.62</v>
      </c>
      <c r="CP136" s="5">
        <v>0</v>
      </c>
      <c r="CQ136" s="5">
        <v>0</v>
      </c>
      <c r="CR136" s="5">
        <v>169.42</v>
      </c>
      <c r="CS136" s="5">
        <v>56</v>
      </c>
      <c r="CT136" s="5">
        <v>665.04</v>
      </c>
      <c r="CU136" s="5">
        <v>1.88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1839.95</v>
      </c>
      <c r="ED136" s="5">
        <v>5073.5</v>
      </c>
      <c r="EE136" s="4" t="s">
        <v>568</v>
      </c>
      <c r="EF136" s="4"/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5"/>
      <c r="GX136" s="5"/>
      <c r="GY136" s="5"/>
      <c r="GZ136" s="5"/>
      <c r="HA136" s="5"/>
      <c r="HB136" s="4"/>
    </row>
    <row r="137" spans="1:210" x14ac:dyDescent="0.25">
      <c r="A137" s="68">
        <v>19114471</v>
      </c>
      <c r="B137" s="4" t="s">
        <v>569</v>
      </c>
      <c r="C137" s="5" t="s">
        <v>570</v>
      </c>
      <c r="D137" s="4">
        <v>1</v>
      </c>
      <c r="E137" s="4" t="s">
        <v>158</v>
      </c>
      <c r="F137" s="4" t="s">
        <v>159</v>
      </c>
      <c r="G137" s="4" t="s">
        <v>160</v>
      </c>
      <c r="H137" s="4" t="s">
        <v>161</v>
      </c>
      <c r="I137" s="4" t="s">
        <v>234</v>
      </c>
      <c r="J137" s="60">
        <v>45773</v>
      </c>
      <c r="K137" s="60" t="s">
        <v>1493</v>
      </c>
      <c r="L137" s="5" t="s">
        <v>163</v>
      </c>
      <c r="M137" s="5">
        <v>370.75</v>
      </c>
      <c r="N137" s="5">
        <v>390.04931506849312</v>
      </c>
      <c r="O137" s="5">
        <v>370.75</v>
      </c>
      <c r="P137" s="5">
        <v>2595.25</v>
      </c>
      <c r="Q137" s="5">
        <v>2595.25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1</v>
      </c>
      <c r="AB137" s="5">
        <v>92.69</v>
      </c>
      <c r="AC137" s="5">
        <v>1</v>
      </c>
      <c r="AD137" s="5">
        <v>741.5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192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1925</v>
      </c>
      <c r="AT137" s="5">
        <v>0</v>
      </c>
      <c r="AU137" s="5">
        <v>0</v>
      </c>
      <c r="AV137" s="5">
        <v>256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3207.19</v>
      </c>
      <c r="CC137" s="5">
        <v>5802.44</v>
      </c>
      <c r="CD137" s="5">
        <v>174.07</v>
      </c>
      <c r="CE137" s="5">
        <v>7</v>
      </c>
      <c r="CF137" s="5">
        <v>7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756.31</v>
      </c>
      <c r="CP137" s="5">
        <v>0</v>
      </c>
      <c r="CQ137" s="5">
        <v>0</v>
      </c>
      <c r="CR137" s="5">
        <v>66.260000000000005</v>
      </c>
      <c r="CS137" s="5">
        <v>70</v>
      </c>
      <c r="CT137" s="5">
        <v>608.53</v>
      </c>
      <c r="CU137" s="5">
        <v>1.88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1502.98</v>
      </c>
      <c r="ED137" s="5">
        <v>4299.46</v>
      </c>
      <c r="EE137" s="4" t="s">
        <v>571</v>
      </c>
      <c r="EF137" s="4"/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5"/>
      <c r="GX137" s="5"/>
      <c r="GY137" s="5"/>
      <c r="GZ137" s="5"/>
      <c r="HA137" s="5"/>
      <c r="HB137" s="4"/>
    </row>
    <row r="138" spans="1:210" x14ac:dyDescent="0.25">
      <c r="A138" s="68">
        <v>19114505</v>
      </c>
      <c r="B138" s="4" t="s">
        <v>572</v>
      </c>
      <c r="C138" s="5" t="s">
        <v>573</v>
      </c>
      <c r="D138" s="4">
        <v>1</v>
      </c>
      <c r="E138" s="4" t="s">
        <v>158</v>
      </c>
      <c r="F138" s="4" t="s">
        <v>159</v>
      </c>
      <c r="G138" s="4" t="s">
        <v>160</v>
      </c>
      <c r="H138" s="4" t="s">
        <v>161</v>
      </c>
      <c r="I138" s="4" t="s">
        <v>162</v>
      </c>
      <c r="J138" s="60">
        <v>45252</v>
      </c>
      <c r="K138" s="60" t="s">
        <v>1579</v>
      </c>
      <c r="L138" s="5" t="s">
        <v>163</v>
      </c>
      <c r="M138" s="5">
        <v>455.26</v>
      </c>
      <c r="N138" s="5">
        <v>785.36</v>
      </c>
      <c r="O138" s="5">
        <v>455.26000000000005</v>
      </c>
      <c r="P138" s="5">
        <v>3186.82</v>
      </c>
      <c r="Q138" s="5">
        <v>3186.82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1280</v>
      </c>
      <c r="AT138" s="5">
        <v>0</v>
      </c>
      <c r="AU138" s="5">
        <v>0</v>
      </c>
      <c r="AV138" s="5">
        <v>256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1536</v>
      </c>
      <c r="CC138" s="5">
        <v>4722.82</v>
      </c>
      <c r="CD138" s="5">
        <v>141.68</v>
      </c>
      <c r="CE138" s="5">
        <v>7</v>
      </c>
      <c r="CF138" s="5">
        <v>7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624.70000000000005</v>
      </c>
      <c r="CP138" s="5">
        <v>0</v>
      </c>
      <c r="CQ138" s="5">
        <v>0</v>
      </c>
      <c r="CR138" s="5">
        <v>143.05000000000001</v>
      </c>
      <c r="CS138" s="5">
        <v>70</v>
      </c>
      <c r="CT138" s="5">
        <v>304.62</v>
      </c>
      <c r="CU138" s="5">
        <v>1.88</v>
      </c>
      <c r="CV138" s="5">
        <v>0</v>
      </c>
      <c r="CW138" s="5">
        <v>0</v>
      </c>
      <c r="CX138" s="5">
        <v>0</v>
      </c>
      <c r="CY138" s="5">
        <v>0</v>
      </c>
      <c r="CZ138" s="5">
        <v>978.61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2122.86</v>
      </c>
      <c r="ED138" s="5">
        <v>2599.96</v>
      </c>
      <c r="EE138" s="4" t="s">
        <v>574</v>
      </c>
      <c r="EF138" s="4"/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5"/>
      <c r="GX138" s="5"/>
      <c r="GY138" s="5"/>
      <c r="GZ138" s="5"/>
      <c r="HA138" s="5"/>
      <c r="HB138" s="4"/>
    </row>
    <row r="139" spans="1:210" x14ac:dyDescent="0.25">
      <c r="A139" s="68">
        <v>19114567</v>
      </c>
      <c r="B139" s="4" t="s">
        <v>575</v>
      </c>
      <c r="C139" s="5" t="s">
        <v>576</v>
      </c>
      <c r="D139" s="4">
        <v>1</v>
      </c>
      <c r="E139" s="4" t="s">
        <v>158</v>
      </c>
      <c r="F139" s="4" t="s">
        <v>159</v>
      </c>
      <c r="G139" s="4" t="s">
        <v>160</v>
      </c>
      <c r="H139" s="4" t="s">
        <v>161</v>
      </c>
      <c r="I139" s="4" t="s">
        <v>162</v>
      </c>
      <c r="J139" s="60">
        <v>45257</v>
      </c>
      <c r="K139" s="60" t="s">
        <v>1580</v>
      </c>
      <c r="L139" s="5" t="s">
        <v>163</v>
      </c>
      <c r="M139" s="5">
        <v>455.26</v>
      </c>
      <c r="N139" s="5">
        <v>675.62</v>
      </c>
      <c r="O139" s="5">
        <v>455.26000000000005</v>
      </c>
      <c r="P139" s="5">
        <v>3186.82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7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4" t="s">
        <v>577</v>
      </c>
      <c r="EF139" s="4"/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5"/>
      <c r="GX139" s="5"/>
      <c r="GY139" s="5"/>
      <c r="GZ139" s="5"/>
      <c r="HA139" s="5"/>
      <c r="HB139" s="4"/>
    </row>
    <row r="140" spans="1:210" x14ac:dyDescent="0.25">
      <c r="A140" s="68">
        <v>19114587</v>
      </c>
      <c r="B140" s="4" t="s">
        <v>578</v>
      </c>
      <c r="C140" s="5" t="s">
        <v>579</v>
      </c>
      <c r="D140" s="4">
        <v>1</v>
      </c>
      <c r="E140" s="4" t="s">
        <v>158</v>
      </c>
      <c r="F140" s="4" t="s">
        <v>159</v>
      </c>
      <c r="G140" s="4" t="s">
        <v>160</v>
      </c>
      <c r="H140" s="4" t="s">
        <v>161</v>
      </c>
      <c r="I140" s="4" t="s">
        <v>162</v>
      </c>
      <c r="J140" s="60">
        <v>45260</v>
      </c>
      <c r="K140" s="60" t="s">
        <v>1581</v>
      </c>
      <c r="L140" s="5" t="s">
        <v>163</v>
      </c>
      <c r="M140" s="5">
        <v>455.26</v>
      </c>
      <c r="N140" s="5">
        <v>782.42</v>
      </c>
      <c r="O140" s="5">
        <v>455.26000000000005</v>
      </c>
      <c r="P140" s="5">
        <v>3186.82</v>
      </c>
      <c r="Q140" s="5">
        <v>3186.82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1</v>
      </c>
      <c r="AB140" s="5">
        <v>113.82</v>
      </c>
      <c r="AC140" s="5">
        <v>1</v>
      </c>
      <c r="AD140" s="5">
        <v>910.52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1218.5</v>
      </c>
      <c r="AT140" s="5">
        <v>0</v>
      </c>
      <c r="AU140" s="5">
        <v>0</v>
      </c>
      <c r="AV140" s="5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2498.84</v>
      </c>
      <c r="CC140" s="5">
        <v>5685.66</v>
      </c>
      <c r="CD140" s="5">
        <v>170.57</v>
      </c>
      <c r="CE140" s="5">
        <v>7</v>
      </c>
      <c r="CF140" s="5">
        <v>7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708.95</v>
      </c>
      <c r="CP140" s="5">
        <v>0</v>
      </c>
      <c r="CQ140" s="5">
        <v>0</v>
      </c>
      <c r="CR140" s="5">
        <v>142.47999999999999</v>
      </c>
      <c r="CS140" s="5">
        <v>70</v>
      </c>
      <c r="CT140" s="5">
        <v>545.5</v>
      </c>
      <c r="CU140" s="5">
        <v>1.88</v>
      </c>
      <c r="CV140" s="5">
        <v>0</v>
      </c>
      <c r="CW140" s="5">
        <v>0</v>
      </c>
      <c r="CX140" s="5">
        <v>0</v>
      </c>
      <c r="CY140" s="5">
        <v>0</v>
      </c>
      <c r="CZ140" s="5">
        <v>910.58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2379.39</v>
      </c>
      <c r="ED140" s="5">
        <v>3306.28</v>
      </c>
      <c r="EE140" s="4" t="s">
        <v>580</v>
      </c>
      <c r="EF140" s="4"/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5"/>
      <c r="GX140" s="5"/>
      <c r="GY140" s="5"/>
      <c r="GZ140" s="5"/>
      <c r="HA140" s="5"/>
      <c r="HB140" s="4"/>
    </row>
    <row r="141" spans="1:210" x14ac:dyDescent="0.25">
      <c r="A141" s="68">
        <v>19114588</v>
      </c>
      <c r="B141" s="4" t="s">
        <v>581</v>
      </c>
      <c r="C141" s="5" t="s">
        <v>582</v>
      </c>
      <c r="D141" s="4">
        <v>1</v>
      </c>
      <c r="E141" s="4" t="s">
        <v>158</v>
      </c>
      <c r="F141" s="4" t="s">
        <v>159</v>
      </c>
      <c r="G141" s="4" t="s">
        <v>160</v>
      </c>
      <c r="H141" s="4" t="s">
        <v>161</v>
      </c>
      <c r="I141" s="4" t="s">
        <v>162</v>
      </c>
      <c r="J141" s="60">
        <v>45260</v>
      </c>
      <c r="K141" s="60" t="s">
        <v>1581</v>
      </c>
      <c r="L141" s="5" t="s">
        <v>163</v>
      </c>
      <c r="M141" s="5">
        <v>455.26</v>
      </c>
      <c r="N141" s="5">
        <v>976.92</v>
      </c>
      <c r="O141" s="5">
        <v>455.26000000000005</v>
      </c>
      <c r="P141" s="5">
        <v>3186.82</v>
      </c>
      <c r="Q141" s="5">
        <v>3186.82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1</v>
      </c>
      <c r="AB141" s="5">
        <v>113.82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640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2315</v>
      </c>
      <c r="AT141" s="5">
        <v>0</v>
      </c>
      <c r="AU141" s="5">
        <v>0</v>
      </c>
      <c r="AV141" s="5">
        <v>256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3324.82</v>
      </c>
      <c r="CC141" s="5">
        <v>6511.64</v>
      </c>
      <c r="CD141" s="5">
        <v>195.35</v>
      </c>
      <c r="CE141" s="5">
        <v>7</v>
      </c>
      <c r="CF141" s="5">
        <v>7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982.62</v>
      </c>
      <c r="CP141" s="5">
        <v>0</v>
      </c>
      <c r="CQ141" s="5">
        <v>0</v>
      </c>
      <c r="CR141" s="5">
        <v>180.26</v>
      </c>
      <c r="CS141" s="5">
        <v>70</v>
      </c>
      <c r="CT141" s="5">
        <v>1882.66</v>
      </c>
      <c r="CU141" s="5">
        <v>1.88</v>
      </c>
      <c r="CV141" s="5">
        <v>0</v>
      </c>
      <c r="CW141" s="5">
        <v>0</v>
      </c>
      <c r="CX141" s="5">
        <v>0</v>
      </c>
      <c r="CY141" s="5">
        <v>0</v>
      </c>
      <c r="CZ141" s="5">
        <v>1087.83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317.5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4522.75</v>
      </c>
      <c r="ED141" s="5">
        <v>1988.89</v>
      </c>
      <c r="EE141" s="4" t="s">
        <v>583</v>
      </c>
      <c r="EF141" s="4"/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5"/>
      <c r="GX141" s="5"/>
      <c r="GY141" s="5"/>
      <c r="GZ141" s="5"/>
      <c r="HA141" s="5"/>
      <c r="HB141" s="4"/>
    </row>
    <row r="142" spans="1:210" x14ac:dyDescent="0.25">
      <c r="A142" s="68">
        <v>19114628</v>
      </c>
      <c r="B142" s="4" t="s">
        <v>584</v>
      </c>
      <c r="C142" s="5" t="s">
        <v>585</v>
      </c>
      <c r="D142" s="4">
        <v>1</v>
      </c>
      <c r="E142" s="4" t="s">
        <v>158</v>
      </c>
      <c r="F142" s="4" t="s">
        <v>159</v>
      </c>
      <c r="G142" s="4" t="s">
        <v>160</v>
      </c>
      <c r="H142" s="4" t="s">
        <v>161</v>
      </c>
      <c r="I142" s="4" t="s">
        <v>237</v>
      </c>
      <c r="J142" s="60">
        <v>45264</v>
      </c>
      <c r="K142" s="60" t="s">
        <v>1582</v>
      </c>
      <c r="L142" s="5" t="s">
        <v>163</v>
      </c>
      <c r="M142" s="5">
        <v>432.98</v>
      </c>
      <c r="N142" s="5">
        <v>727.49</v>
      </c>
      <c r="O142" s="5">
        <v>432.98</v>
      </c>
      <c r="P142" s="5">
        <v>3030.86</v>
      </c>
      <c r="Q142" s="5">
        <v>3030.86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576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1280</v>
      </c>
      <c r="AT142" s="5">
        <v>0</v>
      </c>
      <c r="AU142" s="5">
        <v>0</v>
      </c>
      <c r="AV142" s="5">
        <v>256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2112</v>
      </c>
      <c r="CC142" s="5">
        <v>5142.8599999999997</v>
      </c>
      <c r="CD142" s="5">
        <v>154.29</v>
      </c>
      <c r="CE142" s="5">
        <v>7</v>
      </c>
      <c r="CF142" s="5">
        <v>7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714.42</v>
      </c>
      <c r="CP142" s="5">
        <v>0</v>
      </c>
      <c r="CQ142" s="5">
        <v>0</v>
      </c>
      <c r="CR142" s="5">
        <v>131.81</v>
      </c>
      <c r="CS142" s="5">
        <v>70</v>
      </c>
      <c r="CT142" s="5">
        <v>1617.67</v>
      </c>
      <c r="CU142" s="5">
        <v>1.88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2535.77</v>
      </c>
      <c r="ED142" s="5">
        <v>2607.09</v>
      </c>
      <c r="EE142" s="4" t="s">
        <v>586</v>
      </c>
      <c r="EF142" s="4"/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5"/>
      <c r="GY142" s="5"/>
      <c r="GZ142" s="5"/>
      <c r="HA142" s="5"/>
      <c r="HB142" s="4"/>
    </row>
    <row r="143" spans="1:210" x14ac:dyDescent="0.25">
      <c r="A143" s="68">
        <v>19114755</v>
      </c>
      <c r="B143" s="4" t="s">
        <v>587</v>
      </c>
      <c r="C143" s="5" t="s">
        <v>588</v>
      </c>
      <c r="D143" s="4">
        <v>1</v>
      </c>
      <c r="E143" s="4" t="s">
        <v>158</v>
      </c>
      <c r="F143" s="4" t="s">
        <v>159</v>
      </c>
      <c r="G143" s="4" t="s">
        <v>160</v>
      </c>
      <c r="H143" s="4" t="s">
        <v>161</v>
      </c>
      <c r="I143" s="4" t="s">
        <v>237</v>
      </c>
      <c r="J143" s="60">
        <v>45289</v>
      </c>
      <c r="K143" s="60" t="s">
        <v>1583</v>
      </c>
      <c r="L143" s="5" t="s">
        <v>163</v>
      </c>
      <c r="M143" s="5">
        <v>432.98</v>
      </c>
      <c r="N143" s="5">
        <v>827.25</v>
      </c>
      <c r="O143" s="5">
        <v>432.98</v>
      </c>
      <c r="P143" s="5">
        <v>3030.86</v>
      </c>
      <c r="Q143" s="5">
        <v>3030.86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896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512</v>
      </c>
      <c r="AS143" s="5">
        <v>1280</v>
      </c>
      <c r="AT143" s="5">
        <v>0</v>
      </c>
      <c r="AU143" s="5">
        <v>0</v>
      </c>
      <c r="AV143" s="5">
        <v>256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300.88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3244.88</v>
      </c>
      <c r="CC143" s="5">
        <v>6275.74</v>
      </c>
      <c r="CD143" s="5">
        <v>179.25</v>
      </c>
      <c r="CE143" s="5">
        <v>7</v>
      </c>
      <c r="CF143" s="5">
        <v>7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892.13</v>
      </c>
      <c r="CP143" s="5">
        <v>0</v>
      </c>
      <c r="CQ143" s="5">
        <v>0</v>
      </c>
      <c r="CR143" s="5">
        <v>151.19</v>
      </c>
      <c r="CS143" s="5">
        <v>70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324.74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1438.06</v>
      </c>
      <c r="ED143" s="5">
        <v>4837.68</v>
      </c>
      <c r="EE143" s="4" t="s">
        <v>589</v>
      </c>
      <c r="EF143" s="4"/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5"/>
      <c r="GY143" s="5"/>
      <c r="GZ143" s="5"/>
      <c r="HA143" s="5"/>
      <c r="HB143" s="4"/>
    </row>
    <row r="144" spans="1:210" x14ac:dyDescent="0.25">
      <c r="A144" s="68">
        <v>19114756</v>
      </c>
      <c r="B144" s="4" t="s">
        <v>590</v>
      </c>
      <c r="C144" s="5" t="s">
        <v>591</v>
      </c>
      <c r="D144" s="4">
        <v>1</v>
      </c>
      <c r="E144" s="4" t="s">
        <v>158</v>
      </c>
      <c r="F144" s="4" t="s">
        <v>159</v>
      </c>
      <c r="G144" s="4" t="s">
        <v>160</v>
      </c>
      <c r="H144" s="4" t="s">
        <v>161</v>
      </c>
      <c r="I144" s="4" t="s">
        <v>237</v>
      </c>
      <c r="J144" s="60">
        <v>45289</v>
      </c>
      <c r="K144" s="60" t="s">
        <v>1583</v>
      </c>
      <c r="L144" s="5" t="s">
        <v>163</v>
      </c>
      <c r="M144" s="5">
        <v>432.98</v>
      </c>
      <c r="N144" s="5">
        <v>487.66</v>
      </c>
      <c r="O144" s="5">
        <v>432.98</v>
      </c>
      <c r="P144" s="5">
        <v>3030.86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7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4" t="s">
        <v>592</v>
      </c>
      <c r="EF144" s="4"/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5"/>
      <c r="GX144" s="5"/>
      <c r="GY144" s="5"/>
      <c r="GZ144" s="5"/>
      <c r="HA144" s="5"/>
      <c r="HB144" s="4"/>
    </row>
    <row r="145" spans="1:210" x14ac:dyDescent="0.25">
      <c r="A145" s="68">
        <v>19114869</v>
      </c>
      <c r="B145" s="4" t="s">
        <v>593</v>
      </c>
      <c r="C145" s="5" t="s">
        <v>594</v>
      </c>
      <c r="D145" s="4">
        <v>1</v>
      </c>
      <c r="E145" s="4" t="s">
        <v>158</v>
      </c>
      <c r="F145" s="4" t="s">
        <v>159</v>
      </c>
      <c r="G145" s="4" t="s">
        <v>160</v>
      </c>
      <c r="H145" s="4" t="s">
        <v>161</v>
      </c>
      <c r="I145" s="4" t="s">
        <v>237</v>
      </c>
      <c r="J145" s="60">
        <v>45303</v>
      </c>
      <c r="K145" s="60" t="s">
        <v>1527</v>
      </c>
      <c r="L145" s="5" t="s">
        <v>163</v>
      </c>
      <c r="M145" s="5">
        <v>432.98</v>
      </c>
      <c r="N145" s="5">
        <v>668.15</v>
      </c>
      <c r="O145" s="5">
        <v>432.98</v>
      </c>
      <c r="P145" s="5">
        <v>3030.86</v>
      </c>
      <c r="Q145" s="5">
        <v>3030.86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64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1925</v>
      </c>
      <c r="AT145" s="5">
        <v>0</v>
      </c>
      <c r="AU145" s="5">
        <v>0</v>
      </c>
      <c r="AV145" s="5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2245</v>
      </c>
      <c r="CC145" s="5">
        <v>5275.86</v>
      </c>
      <c r="CD145" s="5">
        <v>158.28</v>
      </c>
      <c r="CE145" s="5">
        <v>7</v>
      </c>
      <c r="CF145" s="5">
        <v>7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742.83</v>
      </c>
      <c r="CP145" s="5">
        <v>0</v>
      </c>
      <c r="CQ145" s="5">
        <v>0</v>
      </c>
      <c r="CR145" s="5">
        <v>120.28</v>
      </c>
      <c r="CS145" s="5">
        <v>70</v>
      </c>
      <c r="CT145" s="5">
        <v>1573.87</v>
      </c>
      <c r="CU145" s="5">
        <v>1.88</v>
      </c>
      <c r="CV145" s="5">
        <v>0</v>
      </c>
      <c r="CW145" s="5">
        <v>0</v>
      </c>
      <c r="CX145" s="5">
        <v>0</v>
      </c>
      <c r="CY145" s="5">
        <v>0</v>
      </c>
      <c r="CZ145" s="5">
        <v>501.11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3009.96</v>
      </c>
      <c r="ED145" s="5">
        <v>2265.9</v>
      </c>
      <c r="EE145" s="4" t="s">
        <v>595</v>
      </c>
      <c r="EF145" s="4"/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5"/>
      <c r="GX145" s="5"/>
      <c r="GY145" s="5"/>
      <c r="GZ145" s="5"/>
      <c r="HA145" s="5"/>
      <c r="HB145" s="4"/>
    </row>
    <row r="146" spans="1:210" x14ac:dyDescent="0.25">
      <c r="A146" s="68">
        <v>19114872</v>
      </c>
      <c r="B146" s="4" t="s">
        <v>596</v>
      </c>
      <c r="C146" s="5" t="s">
        <v>597</v>
      </c>
      <c r="D146" s="4">
        <v>1</v>
      </c>
      <c r="E146" s="4" t="s">
        <v>158</v>
      </c>
      <c r="F146" s="4" t="s">
        <v>159</v>
      </c>
      <c r="G146" s="4" t="s">
        <v>160</v>
      </c>
      <c r="H146" s="4" t="s">
        <v>161</v>
      </c>
      <c r="I146" s="4" t="s">
        <v>237</v>
      </c>
      <c r="J146" s="60">
        <v>45303</v>
      </c>
      <c r="K146" s="60" t="s">
        <v>1527</v>
      </c>
      <c r="L146" s="5" t="s">
        <v>163</v>
      </c>
      <c r="M146" s="5">
        <v>432.98</v>
      </c>
      <c r="N146" s="5">
        <v>773.11</v>
      </c>
      <c r="O146" s="5">
        <v>432.98</v>
      </c>
      <c r="P146" s="5">
        <v>3030.86</v>
      </c>
      <c r="Q146" s="5">
        <v>3030.86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640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1602.5</v>
      </c>
      <c r="AT146" s="5">
        <v>0</v>
      </c>
      <c r="AU146" s="5">
        <v>0</v>
      </c>
      <c r="AV146" s="5">
        <v>256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2498.5</v>
      </c>
      <c r="CC146" s="5">
        <v>5529.36</v>
      </c>
      <c r="CD146" s="5">
        <v>165.88</v>
      </c>
      <c r="CE146" s="5">
        <v>7</v>
      </c>
      <c r="CF146" s="5">
        <v>7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796.97</v>
      </c>
      <c r="CP146" s="5">
        <v>0</v>
      </c>
      <c r="CQ146" s="5">
        <v>0</v>
      </c>
      <c r="CR146" s="5">
        <v>140.66999999999999</v>
      </c>
      <c r="CS146" s="5">
        <v>70</v>
      </c>
      <c r="CT146" s="5">
        <v>820.03</v>
      </c>
      <c r="CU146" s="5">
        <v>1.88</v>
      </c>
      <c r="CV146" s="5">
        <v>0</v>
      </c>
      <c r="CW146" s="5">
        <v>0</v>
      </c>
      <c r="CX146" s="5">
        <v>0</v>
      </c>
      <c r="CY146" s="5">
        <v>0</v>
      </c>
      <c r="CZ146" s="5">
        <v>1062.19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327.27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3219.01</v>
      </c>
      <c r="ED146" s="5">
        <v>2310.35</v>
      </c>
      <c r="EE146" s="4" t="s">
        <v>598</v>
      </c>
      <c r="EF146" s="4"/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5"/>
      <c r="GX146" s="5"/>
      <c r="GY146" s="5"/>
      <c r="GZ146" s="5"/>
      <c r="HA146" s="5"/>
      <c r="HB146" s="4"/>
    </row>
    <row r="147" spans="1:210" x14ac:dyDescent="0.25">
      <c r="A147" s="68">
        <v>19114875</v>
      </c>
      <c r="B147" s="4" t="s">
        <v>599</v>
      </c>
      <c r="C147" s="5" t="s">
        <v>600</v>
      </c>
      <c r="D147" s="4">
        <v>1</v>
      </c>
      <c r="E147" s="4" t="s">
        <v>158</v>
      </c>
      <c r="F147" s="4" t="s">
        <v>159</v>
      </c>
      <c r="G147" s="4" t="s">
        <v>160</v>
      </c>
      <c r="H147" s="4" t="s">
        <v>161</v>
      </c>
      <c r="I147" s="4" t="s">
        <v>237</v>
      </c>
      <c r="J147" s="60">
        <v>45303</v>
      </c>
      <c r="K147" s="60" t="s">
        <v>1527</v>
      </c>
      <c r="L147" s="5" t="s">
        <v>163</v>
      </c>
      <c r="M147" s="5">
        <v>432.98</v>
      </c>
      <c r="N147" s="5">
        <v>548.58000000000004</v>
      </c>
      <c r="O147" s="5">
        <v>432.98</v>
      </c>
      <c r="P147" s="5">
        <v>3030.86</v>
      </c>
      <c r="Q147" s="5">
        <v>3030.86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2991.83</v>
      </c>
      <c r="AT147" s="5">
        <v>0</v>
      </c>
      <c r="AU147" s="5">
        <v>0</v>
      </c>
      <c r="AV147" s="5">
        <v>256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3247.83</v>
      </c>
      <c r="CC147" s="5">
        <v>6278.69</v>
      </c>
      <c r="CD147" s="5">
        <v>188.36</v>
      </c>
      <c r="CE147" s="5">
        <v>7</v>
      </c>
      <c r="CF147" s="5">
        <v>7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957.03</v>
      </c>
      <c r="CP147" s="5">
        <v>0</v>
      </c>
      <c r="CQ147" s="5">
        <v>0</v>
      </c>
      <c r="CR147" s="5">
        <v>97.06</v>
      </c>
      <c r="CS147" s="5">
        <v>70</v>
      </c>
      <c r="CT147" s="5">
        <v>507.71</v>
      </c>
      <c r="CU147" s="5">
        <v>1.88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1633.68</v>
      </c>
      <c r="ED147" s="5">
        <v>4645.01</v>
      </c>
      <c r="EE147" s="4" t="s">
        <v>601</v>
      </c>
      <c r="EF147" s="4"/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5"/>
      <c r="GX147" s="5"/>
      <c r="GY147" s="5"/>
      <c r="GZ147" s="5"/>
      <c r="HA147" s="5"/>
      <c r="HB147" s="4"/>
    </row>
    <row r="148" spans="1:210" x14ac:dyDescent="0.25">
      <c r="A148" s="68">
        <v>19114926</v>
      </c>
      <c r="B148" s="4" t="s">
        <v>602</v>
      </c>
      <c r="C148" s="5" t="s">
        <v>603</v>
      </c>
      <c r="D148" s="4">
        <v>1</v>
      </c>
      <c r="E148" s="4" t="s">
        <v>158</v>
      </c>
      <c r="F148" s="4" t="s">
        <v>159</v>
      </c>
      <c r="G148" s="4" t="s">
        <v>160</v>
      </c>
      <c r="H148" s="4" t="s">
        <v>161</v>
      </c>
      <c r="I148" s="4" t="s">
        <v>237</v>
      </c>
      <c r="J148" s="60">
        <v>45310</v>
      </c>
      <c r="K148" s="60" t="s">
        <v>1584</v>
      </c>
      <c r="L148" s="5" t="s">
        <v>163</v>
      </c>
      <c r="M148" s="5">
        <v>432.98</v>
      </c>
      <c r="N148" s="5">
        <v>1141.1099999999999</v>
      </c>
      <c r="O148" s="5">
        <v>432.98</v>
      </c>
      <c r="P148" s="5">
        <v>3030.86</v>
      </c>
      <c r="Q148" s="5">
        <v>3030.86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1</v>
      </c>
      <c r="AB148" s="5">
        <v>108.25</v>
      </c>
      <c r="AC148" s="5">
        <v>1</v>
      </c>
      <c r="AD148" s="5">
        <v>865.96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3060</v>
      </c>
      <c r="AT148" s="5">
        <v>0</v>
      </c>
      <c r="AU148" s="5">
        <v>0</v>
      </c>
      <c r="AV148" s="5">
        <v>256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4290.21</v>
      </c>
      <c r="CC148" s="5">
        <v>7321.07</v>
      </c>
      <c r="CD148" s="5">
        <v>219.63</v>
      </c>
      <c r="CE148" s="5">
        <v>7</v>
      </c>
      <c r="CF148" s="5">
        <v>7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1064.08</v>
      </c>
      <c r="CP148" s="5">
        <v>0</v>
      </c>
      <c r="CQ148" s="5">
        <v>0</v>
      </c>
      <c r="CR148" s="5">
        <v>212.16</v>
      </c>
      <c r="CS148" s="5">
        <v>70</v>
      </c>
      <c r="CT148" s="5">
        <v>498.61</v>
      </c>
      <c r="CU148" s="5">
        <v>1.88</v>
      </c>
      <c r="CV148" s="5">
        <v>0</v>
      </c>
      <c r="CW148" s="5">
        <v>0</v>
      </c>
      <c r="CX148" s="5">
        <v>0</v>
      </c>
      <c r="CY148" s="5">
        <v>0</v>
      </c>
      <c r="CZ148" s="5">
        <v>814.04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2660.76</v>
      </c>
      <c r="ED148" s="5">
        <v>4660.3100000000004</v>
      </c>
      <c r="EE148" s="4" t="s">
        <v>604</v>
      </c>
      <c r="EF148" s="4"/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5"/>
      <c r="GX148" s="5"/>
      <c r="GY148" s="5"/>
      <c r="GZ148" s="5"/>
      <c r="HA148" s="5"/>
      <c r="HB148" s="4"/>
    </row>
    <row r="149" spans="1:210" x14ac:dyDescent="0.25">
      <c r="A149" s="68">
        <v>19114941</v>
      </c>
      <c r="B149" s="4" t="s">
        <v>605</v>
      </c>
      <c r="C149" s="5" t="s">
        <v>606</v>
      </c>
      <c r="D149" s="4">
        <v>1</v>
      </c>
      <c r="E149" s="4" t="s">
        <v>158</v>
      </c>
      <c r="F149" s="4" t="s">
        <v>159</v>
      </c>
      <c r="G149" s="4" t="s">
        <v>160</v>
      </c>
      <c r="H149" s="4" t="s">
        <v>161</v>
      </c>
      <c r="I149" s="4" t="s">
        <v>237</v>
      </c>
      <c r="J149" s="60">
        <v>45313</v>
      </c>
      <c r="K149" s="60" t="s">
        <v>1585</v>
      </c>
      <c r="L149" s="5" t="s">
        <v>163</v>
      </c>
      <c r="M149" s="5">
        <v>432.98</v>
      </c>
      <c r="N149" s="5">
        <v>954.41</v>
      </c>
      <c r="O149" s="5">
        <v>432.98</v>
      </c>
      <c r="P149" s="5">
        <v>3030.86</v>
      </c>
      <c r="Q149" s="5">
        <v>3030.86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192</v>
      </c>
      <c r="AM149" s="5">
        <v>128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2060</v>
      </c>
      <c r="AT149" s="5">
        <v>0</v>
      </c>
      <c r="AU149" s="5">
        <v>0</v>
      </c>
      <c r="AV149" s="5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2636</v>
      </c>
      <c r="CC149" s="5">
        <v>5666.86</v>
      </c>
      <c r="CD149" s="5">
        <v>170.01</v>
      </c>
      <c r="CE149" s="5">
        <v>7</v>
      </c>
      <c r="CF149" s="5">
        <v>7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826.34</v>
      </c>
      <c r="CP149" s="5">
        <v>0</v>
      </c>
      <c r="CQ149" s="5">
        <v>0</v>
      </c>
      <c r="CR149" s="5">
        <v>175.89</v>
      </c>
      <c r="CS149" s="5">
        <v>70</v>
      </c>
      <c r="CT149" s="5">
        <v>1040.96</v>
      </c>
      <c r="CU149" s="5">
        <v>1.88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311.11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2426.1799999999998</v>
      </c>
      <c r="ED149" s="5">
        <v>3240.68</v>
      </c>
      <c r="EE149" s="4" t="s">
        <v>607</v>
      </c>
      <c r="EF149" s="4"/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5"/>
      <c r="GX149" s="5"/>
      <c r="GY149" s="5"/>
      <c r="GZ149" s="5"/>
      <c r="HA149" s="5"/>
      <c r="HB149" s="4"/>
    </row>
    <row r="150" spans="1:210" x14ac:dyDescent="0.25">
      <c r="A150" s="68">
        <v>19114973</v>
      </c>
      <c r="B150" s="4" t="s">
        <v>608</v>
      </c>
      <c r="C150" s="5" t="s">
        <v>609</v>
      </c>
      <c r="D150" s="4">
        <v>1</v>
      </c>
      <c r="E150" s="4" t="s">
        <v>158</v>
      </c>
      <c r="F150" s="4" t="s">
        <v>159</v>
      </c>
      <c r="G150" s="4" t="s">
        <v>160</v>
      </c>
      <c r="H150" s="4" t="s">
        <v>161</v>
      </c>
      <c r="I150" s="4" t="s">
        <v>237</v>
      </c>
      <c r="J150" s="60">
        <v>45316</v>
      </c>
      <c r="K150" s="60" t="s">
        <v>1586</v>
      </c>
      <c r="L150" s="5" t="s">
        <v>163</v>
      </c>
      <c r="M150" s="5">
        <v>432.98</v>
      </c>
      <c r="N150" s="5">
        <v>908.57</v>
      </c>
      <c r="O150" s="5">
        <v>432.98</v>
      </c>
      <c r="P150" s="5">
        <v>3030.86</v>
      </c>
      <c r="Q150" s="5">
        <v>3030.86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256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2315</v>
      </c>
      <c r="AT150" s="5">
        <v>0</v>
      </c>
      <c r="AU150" s="5">
        <v>0</v>
      </c>
      <c r="AV150" s="5">
        <v>256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2827</v>
      </c>
      <c r="CC150" s="5">
        <v>5857.86</v>
      </c>
      <c r="CD150" s="5">
        <v>175.74</v>
      </c>
      <c r="CE150" s="5">
        <v>7</v>
      </c>
      <c r="CF150" s="5">
        <v>7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867.14</v>
      </c>
      <c r="CP150" s="5">
        <v>0</v>
      </c>
      <c r="CQ150" s="5">
        <v>0</v>
      </c>
      <c r="CR150" s="5">
        <v>166.99</v>
      </c>
      <c r="CS150" s="5">
        <v>70</v>
      </c>
      <c r="CT150" s="5">
        <v>592.91999999999996</v>
      </c>
      <c r="CU150" s="5">
        <v>1.88</v>
      </c>
      <c r="CV150" s="5">
        <v>0</v>
      </c>
      <c r="CW150" s="5">
        <v>0</v>
      </c>
      <c r="CX150" s="5">
        <v>0</v>
      </c>
      <c r="CY150" s="5">
        <v>0</v>
      </c>
      <c r="CZ150" s="5">
        <v>1255.26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2954.19</v>
      </c>
      <c r="ED150" s="5">
        <v>2903.67</v>
      </c>
      <c r="EE150" s="4" t="s">
        <v>610</v>
      </c>
      <c r="EF150" s="4"/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5"/>
      <c r="GX150" s="5"/>
      <c r="GY150" s="5"/>
      <c r="GZ150" s="5"/>
      <c r="HA150" s="5"/>
      <c r="HB150" s="4"/>
    </row>
    <row r="151" spans="1:210" x14ac:dyDescent="0.25">
      <c r="A151" s="68">
        <v>19115029</v>
      </c>
      <c r="B151" s="4" t="s">
        <v>611</v>
      </c>
      <c r="C151" s="5" t="s">
        <v>612</v>
      </c>
      <c r="D151" s="4">
        <v>1</v>
      </c>
      <c r="E151" s="4" t="s">
        <v>158</v>
      </c>
      <c r="F151" s="4" t="s">
        <v>159</v>
      </c>
      <c r="G151" s="4" t="s">
        <v>160</v>
      </c>
      <c r="H151" s="4" t="s">
        <v>161</v>
      </c>
      <c r="I151" s="4" t="s">
        <v>237</v>
      </c>
      <c r="J151" s="60">
        <v>45324</v>
      </c>
      <c r="K151" s="60" t="s">
        <v>1587</v>
      </c>
      <c r="L151" s="5" t="s">
        <v>163</v>
      </c>
      <c r="M151" s="5">
        <v>432.98</v>
      </c>
      <c r="N151" s="5">
        <v>949.45</v>
      </c>
      <c r="O151" s="5">
        <v>432.98</v>
      </c>
      <c r="P151" s="5">
        <v>3030.86</v>
      </c>
      <c r="Q151" s="5">
        <v>3030.86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1</v>
      </c>
      <c r="AB151" s="5">
        <v>108.25</v>
      </c>
      <c r="AC151" s="5">
        <v>1</v>
      </c>
      <c r="AD151" s="5">
        <v>865.96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256</v>
      </c>
      <c r="AN151" s="5">
        <v>0</v>
      </c>
      <c r="AO151" s="5">
        <v>0</v>
      </c>
      <c r="AP151" s="5">
        <v>0</v>
      </c>
      <c r="AQ151" s="5">
        <v>0</v>
      </c>
      <c r="AR151" s="5">
        <v>256</v>
      </c>
      <c r="AS151" s="5">
        <v>1670</v>
      </c>
      <c r="AT151" s="5">
        <v>0</v>
      </c>
      <c r="AU151" s="5">
        <v>0</v>
      </c>
      <c r="AV151" s="5">
        <v>256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270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3682.21</v>
      </c>
      <c r="CC151" s="5">
        <v>6713.07</v>
      </c>
      <c r="CD151" s="5">
        <v>193.29</v>
      </c>
      <c r="CE151" s="5">
        <v>7</v>
      </c>
      <c r="CF151" s="5">
        <v>7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876.54</v>
      </c>
      <c r="CP151" s="5">
        <v>0</v>
      </c>
      <c r="CQ151" s="5">
        <v>0</v>
      </c>
      <c r="CR151" s="5">
        <v>174.93</v>
      </c>
      <c r="CS151" s="5">
        <v>70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1121.47</v>
      </c>
      <c r="ED151" s="5">
        <v>5591.6</v>
      </c>
      <c r="EE151" s="4" t="s">
        <v>613</v>
      </c>
      <c r="EF151" s="4"/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5"/>
      <c r="GX151" s="5"/>
      <c r="GY151" s="5"/>
      <c r="GZ151" s="5"/>
      <c r="HA151" s="5"/>
      <c r="HB151" s="4"/>
    </row>
    <row r="152" spans="1:210" x14ac:dyDescent="0.25">
      <c r="A152" s="68">
        <v>19115030</v>
      </c>
      <c r="B152" s="4" t="s">
        <v>614</v>
      </c>
      <c r="C152" s="5" t="s">
        <v>615</v>
      </c>
      <c r="D152" s="4">
        <v>1</v>
      </c>
      <c r="E152" s="4" t="s">
        <v>158</v>
      </c>
      <c r="F152" s="4" t="s">
        <v>159</v>
      </c>
      <c r="G152" s="4" t="s">
        <v>160</v>
      </c>
      <c r="H152" s="4" t="s">
        <v>161</v>
      </c>
      <c r="I152" s="4" t="s">
        <v>237</v>
      </c>
      <c r="J152" s="60">
        <v>45324</v>
      </c>
      <c r="K152" s="60" t="s">
        <v>1587</v>
      </c>
      <c r="L152" s="5" t="s">
        <v>163</v>
      </c>
      <c r="M152" s="5">
        <v>432.98</v>
      </c>
      <c r="N152" s="5">
        <v>790.31</v>
      </c>
      <c r="O152" s="5">
        <v>432.98</v>
      </c>
      <c r="P152" s="5">
        <v>3030.86</v>
      </c>
      <c r="Q152" s="5">
        <v>3030.86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108.25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155.88</v>
      </c>
      <c r="AO152" s="5">
        <v>0</v>
      </c>
      <c r="AP152" s="5">
        <v>0</v>
      </c>
      <c r="AQ152" s="5">
        <v>0</v>
      </c>
      <c r="AR152" s="5">
        <v>0</v>
      </c>
      <c r="AS152" s="5">
        <v>1925</v>
      </c>
      <c r="AT152" s="5">
        <v>0</v>
      </c>
      <c r="AU152" s="5">
        <v>0</v>
      </c>
      <c r="AV152" s="5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2445.13</v>
      </c>
      <c r="CC152" s="5">
        <v>5475.99</v>
      </c>
      <c r="CD152" s="5">
        <v>164.28</v>
      </c>
      <c r="CE152" s="5">
        <v>7</v>
      </c>
      <c r="CF152" s="5">
        <v>7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762.45</v>
      </c>
      <c r="CP152" s="5">
        <v>0</v>
      </c>
      <c r="CQ152" s="5">
        <v>0</v>
      </c>
      <c r="CR152" s="5">
        <v>144.01</v>
      </c>
      <c r="CS152" s="5">
        <v>70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976.46</v>
      </c>
      <c r="ED152" s="5">
        <v>4499.53</v>
      </c>
      <c r="EE152" s="4" t="s">
        <v>616</v>
      </c>
      <c r="EF152" s="4"/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5"/>
      <c r="GX152" s="5"/>
      <c r="GY152" s="5"/>
      <c r="GZ152" s="5"/>
      <c r="HA152" s="5"/>
      <c r="HB152" s="4"/>
    </row>
    <row r="153" spans="1:210" x14ac:dyDescent="0.25">
      <c r="A153" s="68">
        <v>19115032</v>
      </c>
      <c r="B153" s="4" t="s">
        <v>617</v>
      </c>
      <c r="C153" s="5" t="s">
        <v>618</v>
      </c>
      <c r="D153" s="4">
        <v>1</v>
      </c>
      <c r="E153" s="4" t="s">
        <v>158</v>
      </c>
      <c r="F153" s="4" t="s">
        <v>159</v>
      </c>
      <c r="G153" s="4" t="s">
        <v>160</v>
      </c>
      <c r="H153" s="4" t="s">
        <v>161</v>
      </c>
      <c r="I153" s="4" t="s">
        <v>237</v>
      </c>
      <c r="J153" s="60">
        <v>45324</v>
      </c>
      <c r="K153" s="60" t="s">
        <v>1587</v>
      </c>
      <c r="L153" s="5" t="s">
        <v>163</v>
      </c>
      <c r="M153" s="5">
        <v>432.98</v>
      </c>
      <c r="N153" s="5">
        <v>760.51</v>
      </c>
      <c r="O153" s="5">
        <v>432.98</v>
      </c>
      <c r="P153" s="5">
        <v>3030.86</v>
      </c>
      <c r="Q153" s="5">
        <v>3030.86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640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1280</v>
      </c>
      <c r="AT153" s="5">
        <v>0</v>
      </c>
      <c r="AU153" s="5">
        <v>0</v>
      </c>
      <c r="AV153" s="5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2176</v>
      </c>
      <c r="CC153" s="5">
        <v>5206.8599999999997</v>
      </c>
      <c r="CD153" s="5">
        <v>156.21</v>
      </c>
      <c r="CE153" s="5">
        <v>7</v>
      </c>
      <c r="CF153" s="5">
        <v>7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728.09</v>
      </c>
      <c r="CP153" s="5">
        <v>0</v>
      </c>
      <c r="CQ153" s="5">
        <v>0</v>
      </c>
      <c r="CR153" s="5">
        <v>138.22999999999999</v>
      </c>
      <c r="CS153" s="5">
        <v>70</v>
      </c>
      <c r="CT153" s="5">
        <v>1099.6500000000001</v>
      </c>
      <c r="CU153" s="5">
        <v>1.88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2037.84</v>
      </c>
      <c r="ED153" s="5">
        <v>3169.02</v>
      </c>
      <c r="EE153" s="4" t="s">
        <v>619</v>
      </c>
      <c r="EF153" s="4"/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5"/>
      <c r="GX153" s="5"/>
      <c r="GY153" s="5"/>
      <c r="GZ153" s="5"/>
      <c r="HA153" s="5"/>
      <c r="HB153" s="4"/>
    </row>
    <row r="154" spans="1:210" x14ac:dyDescent="0.25">
      <c r="A154" s="68">
        <v>19115096</v>
      </c>
      <c r="B154" s="4" t="s">
        <v>620</v>
      </c>
      <c r="C154" s="5" t="s">
        <v>621</v>
      </c>
      <c r="D154" s="4">
        <v>1</v>
      </c>
      <c r="E154" s="4" t="s">
        <v>158</v>
      </c>
      <c r="F154" s="4" t="s">
        <v>159</v>
      </c>
      <c r="G154" s="4" t="s">
        <v>160</v>
      </c>
      <c r="H154" s="4" t="s">
        <v>161</v>
      </c>
      <c r="I154" s="4" t="s">
        <v>237</v>
      </c>
      <c r="J154" s="60">
        <v>45331</v>
      </c>
      <c r="K154" s="60" t="s">
        <v>1588</v>
      </c>
      <c r="L154" s="5" t="s">
        <v>163</v>
      </c>
      <c r="M154" s="5">
        <v>432.98</v>
      </c>
      <c r="N154" s="5">
        <v>755.16</v>
      </c>
      <c r="O154" s="5">
        <v>432.98</v>
      </c>
      <c r="P154" s="5">
        <v>3030.86</v>
      </c>
      <c r="Q154" s="5">
        <v>3030.86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896</v>
      </c>
      <c r="AT154" s="5">
        <v>0</v>
      </c>
      <c r="AU154" s="5">
        <v>0</v>
      </c>
      <c r="AV154" s="5">
        <v>256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1152</v>
      </c>
      <c r="CC154" s="5">
        <v>4182.8599999999997</v>
      </c>
      <c r="CD154" s="5">
        <v>125.49</v>
      </c>
      <c r="CE154" s="5">
        <v>7</v>
      </c>
      <c r="CF154" s="5">
        <v>7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509.36</v>
      </c>
      <c r="CP154" s="5">
        <v>0</v>
      </c>
      <c r="CQ154" s="5">
        <v>0</v>
      </c>
      <c r="CR154" s="5">
        <v>137.19</v>
      </c>
      <c r="CS154" s="5">
        <v>70</v>
      </c>
      <c r="CT154" s="5">
        <v>861.06</v>
      </c>
      <c r="CU154" s="5">
        <v>1.88</v>
      </c>
      <c r="CV154" s="5">
        <v>0</v>
      </c>
      <c r="CW154" s="5">
        <v>0</v>
      </c>
      <c r="CX154" s="5">
        <v>0</v>
      </c>
      <c r="CY154" s="5">
        <v>0</v>
      </c>
      <c r="CZ154" s="5">
        <v>806.36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2385.85</v>
      </c>
      <c r="ED154" s="5">
        <v>1797.01</v>
      </c>
      <c r="EE154" s="4" t="s">
        <v>622</v>
      </c>
      <c r="EF154" s="4"/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5"/>
      <c r="GX154" s="5"/>
      <c r="GY154" s="5"/>
      <c r="GZ154" s="5"/>
      <c r="HA154" s="5"/>
      <c r="HB154" s="4"/>
    </row>
    <row r="155" spans="1:210" x14ac:dyDescent="0.25">
      <c r="A155" s="68">
        <v>19115102</v>
      </c>
      <c r="B155" s="4" t="s">
        <v>623</v>
      </c>
      <c r="C155" s="5" t="s">
        <v>624</v>
      </c>
      <c r="D155" s="4">
        <v>1</v>
      </c>
      <c r="E155" s="4" t="s">
        <v>158</v>
      </c>
      <c r="F155" s="4" t="s">
        <v>159</v>
      </c>
      <c r="G155" s="4" t="s">
        <v>160</v>
      </c>
      <c r="H155" s="4" t="s">
        <v>161</v>
      </c>
      <c r="I155" s="4" t="s">
        <v>237</v>
      </c>
      <c r="J155" s="60">
        <v>45331</v>
      </c>
      <c r="K155" s="60" t="s">
        <v>1588</v>
      </c>
      <c r="L155" s="5" t="s">
        <v>163</v>
      </c>
      <c r="M155" s="5">
        <v>432.98</v>
      </c>
      <c r="N155" s="5">
        <v>938.92</v>
      </c>
      <c r="O155" s="5">
        <v>432.98</v>
      </c>
      <c r="P155" s="5">
        <v>3030.86</v>
      </c>
      <c r="Q155" s="5">
        <v>3030.86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2425</v>
      </c>
      <c r="AT155" s="5">
        <v>0</v>
      </c>
      <c r="AU155" s="5">
        <v>0</v>
      </c>
      <c r="AV155" s="5">
        <v>256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2681</v>
      </c>
      <c r="CC155" s="5">
        <v>5711.86</v>
      </c>
      <c r="CD155" s="5">
        <v>171.36</v>
      </c>
      <c r="CE155" s="5">
        <v>7</v>
      </c>
      <c r="CF155" s="5">
        <v>7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835.96</v>
      </c>
      <c r="CP155" s="5">
        <v>0</v>
      </c>
      <c r="CQ155" s="5">
        <v>0</v>
      </c>
      <c r="CR155" s="5">
        <v>172.88</v>
      </c>
      <c r="CS155" s="5">
        <v>70</v>
      </c>
      <c r="CT155" s="5">
        <v>677.59</v>
      </c>
      <c r="CU155" s="5">
        <v>1.88</v>
      </c>
      <c r="CV155" s="5">
        <v>0</v>
      </c>
      <c r="CW155" s="5">
        <v>0</v>
      </c>
      <c r="CX155" s="5">
        <v>0</v>
      </c>
      <c r="CY155" s="5">
        <v>0</v>
      </c>
      <c r="CZ155" s="5">
        <v>1120.6500000000001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317.5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3196.45</v>
      </c>
      <c r="ED155" s="5">
        <v>2515.41</v>
      </c>
      <c r="EE155" s="4" t="s">
        <v>625</v>
      </c>
      <c r="EF155" s="4"/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5"/>
      <c r="GX155" s="5"/>
      <c r="GY155" s="5"/>
      <c r="GZ155" s="5"/>
      <c r="HA155" s="5"/>
      <c r="HB155" s="4"/>
    </row>
    <row r="156" spans="1:210" x14ac:dyDescent="0.25">
      <c r="A156" s="68">
        <v>19115106</v>
      </c>
      <c r="B156" s="4" t="s">
        <v>626</v>
      </c>
      <c r="C156" s="5" t="s">
        <v>627</v>
      </c>
      <c r="D156" s="4">
        <v>1</v>
      </c>
      <c r="E156" s="4" t="s">
        <v>158</v>
      </c>
      <c r="F156" s="4" t="s">
        <v>159</v>
      </c>
      <c r="G156" s="4" t="s">
        <v>160</v>
      </c>
      <c r="H156" s="4" t="s">
        <v>161</v>
      </c>
      <c r="I156" s="4" t="s">
        <v>237</v>
      </c>
      <c r="J156" s="60">
        <v>45331</v>
      </c>
      <c r="K156" s="60" t="s">
        <v>1588</v>
      </c>
      <c r="L156" s="5" t="s">
        <v>163</v>
      </c>
      <c r="M156" s="5">
        <v>432.98</v>
      </c>
      <c r="N156" s="5">
        <v>847.37</v>
      </c>
      <c r="O156" s="5">
        <v>432.98</v>
      </c>
      <c r="P156" s="5">
        <v>3030.86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7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4" t="s">
        <v>628</v>
      </c>
      <c r="EF156" s="4"/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5"/>
      <c r="GX156" s="5"/>
      <c r="GY156" s="5"/>
      <c r="GZ156" s="5"/>
      <c r="HA156" s="5"/>
      <c r="HB156" s="4"/>
    </row>
    <row r="157" spans="1:210" x14ac:dyDescent="0.25">
      <c r="A157" s="68">
        <v>19115157</v>
      </c>
      <c r="B157" s="4" t="s">
        <v>629</v>
      </c>
      <c r="C157" s="5" t="s">
        <v>630</v>
      </c>
      <c r="D157" s="4">
        <v>1</v>
      </c>
      <c r="E157" s="4" t="s">
        <v>158</v>
      </c>
      <c r="F157" s="4" t="s">
        <v>159</v>
      </c>
      <c r="G157" s="4" t="s">
        <v>160</v>
      </c>
      <c r="H157" s="4" t="s">
        <v>161</v>
      </c>
      <c r="I157" s="4" t="s">
        <v>237</v>
      </c>
      <c r="J157" s="60">
        <v>45335</v>
      </c>
      <c r="K157" s="60" t="s">
        <v>1589</v>
      </c>
      <c r="L157" s="5" t="s">
        <v>163</v>
      </c>
      <c r="M157" s="5">
        <v>432.98</v>
      </c>
      <c r="N157" s="5">
        <v>775.5</v>
      </c>
      <c r="O157" s="5">
        <v>432.98</v>
      </c>
      <c r="P157" s="5">
        <v>3030.86</v>
      </c>
      <c r="Q157" s="5">
        <v>3030.86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640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1602.5</v>
      </c>
      <c r="AT157" s="5">
        <v>0</v>
      </c>
      <c r="AU157" s="5">
        <v>0</v>
      </c>
      <c r="AV157" s="5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2498.5</v>
      </c>
      <c r="CC157" s="5">
        <v>5529.36</v>
      </c>
      <c r="CD157" s="5">
        <v>165.88</v>
      </c>
      <c r="CE157" s="5">
        <v>7</v>
      </c>
      <c r="CF157" s="5">
        <v>7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796.97</v>
      </c>
      <c r="CP157" s="5">
        <v>0</v>
      </c>
      <c r="CQ157" s="5">
        <v>0</v>
      </c>
      <c r="CR157" s="5">
        <v>141.13999999999999</v>
      </c>
      <c r="CS157" s="5">
        <v>70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1081.54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2089.65</v>
      </c>
      <c r="ED157" s="5">
        <v>3439.71</v>
      </c>
      <c r="EE157" s="4" t="s">
        <v>631</v>
      </c>
      <c r="EF157" s="4"/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5"/>
      <c r="GX157" s="5"/>
      <c r="GY157" s="5"/>
      <c r="GZ157" s="5"/>
      <c r="HA157" s="5"/>
      <c r="HB157" s="4"/>
    </row>
    <row r="158" spans="1:210" x14ac:dyDescent="0.25">
      <c r="A158" s="68">
        <v>19115162</v>
      </c>
      <c r="B158" s="4" t="s">
        <v>632</v>
      </c>
      <c r="C158" s="5" t="s">
        <v>633</v>
      </c>
      <c r="D158" s="4">
        <v>1</v>
      </c>
      <c r="E158" s="4" t="s">
        <v>158</v>
      </c>
      <c r="F158" s="4" t="s">
        <v>159</v>
      </c>
      <c r="G158" s="4" t="s">
        <v>160</v>
      </c>
      <c r="H158" s="4" t="s">
        <v>161</v>
      </c>
      <c r="I158" s="4" t="s">
        <v>237</v>
      </c>
      <c r="J158" s="60">
        <v>45335</v>
      </c>
      <c r="K158" s="60" t="s">
        <v>1589</v>
      </c>
      <c r="L158" s="5" t="s">
        <v>163</v>
      </c>
      <c r="M158" s="5">
        <v>432.98</v>
      </c>
      <c r="N158" s="5">
        <v>882</v>
      </c>
      <c r="O158" s="5">
        <v>432.98</v>
      </c>
      <c r="P158" s="5">
        <v>3030.86</v>
      </c>
      <c r="Q158" s="5">
        <v>3030.86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1</v>
      </c>
      <c r="AB158" s="5">
        <v>108.25</v>
      </c>
      <c r="AC158" s="5">
        <v>1</v>
      </c>
      <c r="AD158" s="5">
        <v>865.96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640</v>
      </c>
      <c r="AT158" s="5">
        <v>0</v>
      </c>
      <c r="AU158" s="5">
        <v>0</v>
      </c>
      <c r="AV158" s="5">
        <v>256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1870.21</v>
      </c>
      <c r="CC158" s="5">
        <v>4901.07</v>
      </c>
      <c r="CD158" s="5">
        <v>147.03</v>
      </c>
      <c r="CE158" s="5">
        <v>7</v>
      </c>
      <c r="CF158" s="5">
        <v>7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547.16999999999996</v>
      </c>
      <c r="CP158" s="5">
        <v>0</v>
      </c>
      <c r="CQ158" s="5">
        <v>0</v>
      </c>
      <c r="CR158" s="5">
        <v>161.82</v>
      </c>
      <c r="CS158" s="5">
        <v>70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778.99</v>
      </c>
      <c r="ED158" s="5">
        <v>4122.08</v>
      </c>
      <c r="EE158" s="4" t="s">
        <v>634</v>
      </c>
      <c r="EF158" s="4"/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5"/>
      <c r="GX158" s="5"/>
      <c r="GY158" s="5"/>
      <c r="GZ158" s="5"/>
      <c r="HA158" s="5"/>
      <c r="HB158" s="4"/>
    </row>
    <row r="159" spans="1:210" x14ac:dyDescent="0.25">
      <c r="A159" s="68">
        <v>19115232</v>
      </c>
      <c r="B159" s="4" t="s">
        <v>635</v>
      </c>
      <c r="C159" s="5" t="s">
        <v>636</v>
      </c>
      <c r="D159" s="4">
        <v>1</v>
      </c>
      <c r="E159" s="4" t="s">
        <v>158</v>
      </c>
      <c r="F159" s="4" t="s">
        <v>159</v>
      </c>
      <c r="G159" s="4" t="s">
        <v>160</v>
      </c>
      <c r="H159" s="4" t="s">
        <v>161</v>
      </c>
      <c r="I159" s="4" t="s">
        <v>237</v>
      </c>
      <c r="J159" s="60">
        <v>45344</v>
      </c>
      <c r="K159" s="60" t="s">
        <v>1590</v>
      </c>
      <c r="L159" s="5" t="s">
        <v>163</v>
      </c>
      <c r="M159" s="5">
        <v>432.98</v>
      </c>
      <c r="N159" s="5">
        <v>1043.96</v>
      </c>
      <c r="O159" s="5">
        <v>432.98</v>
      </c>
      <c r="P159" s="5">
        <v>3030.86</v>
      </c>
      <c r="Q159" s="5">
        <v>3030.86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1</v>
      </c>
      <c r="AB159" s="5">
        <v>108.25</v>
      </c>
      <c r="AC159" s="5">
        <v>1</v>
      </c>
      <c r="AD159" s="5">
        <v>865.96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896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2170</v>
      </c>
      <c r="AT159" s="5">
        <v>0</v>
      </c>
      <c r="AU159" s="5">
        <v>0</v>
      </c>
      <c r="AV159" s="5">
        <v>256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4296.21</v>
      </c>
      <c r="CC159" s="5">
        <v>7327.07</v>
      </c>
      <c r="CD159" s="5">
        <v>219.81</v>
      </c>
      <c r="CE159" s="5">
        <v>7</v>
      </c>
      <c r="CF159" s="5">
        <v>7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1065.3599999999999</v>
      </c>
      <c r="CP159" s="5">
        <v>0</v>
      </c>
      <c r="CQ159" s="5">
        <v>0</v>
      </c>
      <c r="CR159" s="5">
        <v>193.29</v>
      </c>
      <c r="CS159" s="5">
        <v>70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1328.65</v>
      </c>
      <c r="ED159" s="5">
        <v>5998.42</v>
      </c>
      <c r="EE159" s="4" t="s">
        <v>637</v>
      </c>
      <c r="EF159" s="4"/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5"/>
      <c r="GX159" s="5"/>
      <c r="GY159" s="5"/>
      <c r="GZ159" s="5"/>
      <c r="HA159" s="5"/>
      <c r="HB159" s="4"/>
    </row>
    <row r="160" spans="1:210" x14ac:dyDescent="0.25">
      <c r="A160" s="68">
        <v>19115233</v>
      </c>
      <c r="B160" s="4" t="s">
        <v>638</v>
      </c>
      <c r="C160" s="5" t="s">
        <v>639</v>
      </c>
      <c r="D160" s="4">
        <v>1</v>
      </c>
      <c r="E160" s="4" t="s">
        <v>158</v>
      </c>
      <c r="F160" s="4" t="s">
        <v>159</v>
      </c>
      <c r="G160" s="4" t="s">
        <v>160</v>
      </c>
      <c r="H160" s="4" t="s">
        <v>161</v>
      </c>
      <c r="I160" s="4" t="s">
        <v>237</v>
      </c>
      <c r="J160" s="60">
        <v>45344</v>
      </c>
      <c r="K160" s="60" t="s">
        <v>1590</v>
      </c>
      <c r="L160" s="5" t="s">
        <v>163</v>
      </c>
      <c r="M160" s="5">
        <v>432.98</v>
      </c>
      <c r="N160" s="5">
        <v>822.75</v>
      </c>
      <c r="O160" s="5">
        <v>432.98</v>
      </c>
      <c r="P160" s="5">
        <v>3030.86</v>
      </c>
      <c r="Q160" s="5">
        <v>3030.86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1</v>
      </c>
      <c r="AB160" s="5">
        <v>108.25</v>
      </c>
      <c r="AC160" s="5">
        <v>1</v>
      </c>
      <c r="AD160" s="5">
        <v>865.96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1602.5</v>
      </c>
      <c r="AT160" s="5">
        <v>0</v>
      </c>
      <c r="AU160" s="5">
        <v>0</v>
      </c>
      <c r="AV160" s="5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2832.71</v>
      </c>
      <c r="CC160" s="5">
        <v>5863.57</v>
      </c>
      <c r="CD160" s="5">
        <v>175.91</v>
      </c>
      <c r="CE160" s="5">
        <v>7</v>
      </c>
      <c r="CF160" s="5">
        <v>7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752.76</v>
      </c>
      <c r="CP160" s="5">
        <v>0</v>
      </c>
      <c r="CQ160" s="5">
        <v>0</v>
      </c>
      <c r="CR160" s="5">
        <v>150.32</v>
      </c>
      <c r="CS160" s="5">
        <v>70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196.36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1169.44</v>
      </c>
      <c r="ED160" s="5">
        <v>4694.13</v>
      </c>
      <c r="EE160" s="4" t="s">
        <v>640</v>
      </c>
      <c r="EF160" s="4"/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5"/>
      <c r="GX160" s="5"/>
      <c r="GY160" s="5"/>
      <c r="GZ160" s="5"/>
      <c r="HA160" s="5"/>
      <c r="HB160" s="4"/>
    </row>
    <row r="161" spans="1:210" x14ac:dyDescent="0.25">
      <c r="A161" s="68">
        <v>19115236</v>
      </c>
      <c r="B161" s="4" t="s">
        <v>641</v>
      </c>
      <c r="C161" s="5" t="s">
        <v>642</v>
      </c>
      <c r="D161" s="4">
        <v>1</v>
      </c>
      <c r="E161" s="4" t="s">
        <v>158</v>
      </c>
      <c r="F161" s="4" t="s">
        <v>159</v>
      </c>
      <c r="G161" s="4" t="s">
        <v>160</v>
      </c>
      <c r="H161" s="4" t="s">
        <v>161</v>
      </c>
      <c r="I161" s="4" t="s">
        <v>237</v>
      </c>
      <c r="J161" s="60">
        <v>45344</v>
      </c>
      <c r="K161" s="60" t="s">
        <v>1590</v>
      </c>
      <c r="L161" s="5" t="s">
        <v>163</v>
      </c>
      <c r="M161" s="5">
        <v>432.98</v>
      </c>
      <c r="N161" s="5">
        <v>932.84</v>
      </c>
      <c r="O161" s="5">
        <v>432.98</v>
      </c>
      <c r="P161" s="5">
        <v>3030.86</v>
      </c>
      <c r="Q161" s="5">
        <v>3030.86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108.25</v>
      </c>
      <c r="AC161" s="5">
        <v>1</v>
      </c>
      <c r="AD161" s="5">
        <v>865.96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192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2425</v>
      </c>
      <c r="AT161" s="5">
        <v>0</v>
      </c>
      <c r="AU161" s="5">
        <v>0</v>
      </c>
      <c r="AV161" s="5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3847.21</v>
      </c>
      <c r="CC161" s="5">
        <v>6878.07</v>
      </c>
      <c r="CD161" s="5">
        <v>206.34</v>
      </c>
      <c r="CE161" s="5">
        <v>7</v>
      </c>
      <c r="CF161" s="5">
        <v>7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969.45</v>
      </c>
      <c r="CP161" s="5">
        <v>0</v>
      </c>
      <c r="CQ161" s="5">
        <v>0</v>
      </c>
      <c r="CR161" s="5">
        <v>171.7</v>
      </c>
      <c r="CS161" s="5">
        <v>70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1211.1500000000001</v>
      </c>
      <c r="ED161" s="5">
        <v>5666.92</v>
      </c>
      <c r="EE161" s="4" t="s">
        <v>643</v>
      </c>
      <c r="EF161" s="4"/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5"/>
      <c r="GX161" s="5"/>
      <c r="GY161" s="5"/>
      <c r="GZ161" s="5"/>
      <c r="HA161" s="5"/>
      <c r="HB161" s="4"/>
    </row>
    <row r="162" spans="1:210" x14ac:dyDescent="0.25">
      <c r="A162" s="68">
        <v>19115240</v>
      </c>
      <c r="B162" s="4" t="s">
        <v>644</v>
      </c>
      <c r="C162" s="5" t="s">
        <v>645</v>
      </c>
      <c r="D162" s="4">
        <v>1</v>
      </c>
      <c r="E162" s="4" t="s">
        <v>158</v>
      </c>
      <c r="F162" s="4" t="s">
        <v>159</v>
      </c>
      <c r="G162" s="4" t="s">
        <v>160</v>
      </c>
      <c r="H162" s="4" t="s">
        <v>161</v>
      </c>
      <c r="I162" s="4" t="s">
        <v>237</v>
      </c>
      <c r="J162" s="60">
        <v>45345</v>
      </c>
      <c r="K162" s="60" t="s">
        <v>1591</v>
      </c>
      <c r="L162" s="5" t="s">
        <v>163</v>
      </c>
      <c r="M162" s="5">
        <v>432.98</v>
      </c>
      <c r="N162" s="5">
        <v>821.25</v>
      </c>
      <c r="O162" s="5">
        <v>432.98</v>
      </c>
      <c r="P162" s="5">
        <v>3030.86</v>
      </c>
      <c r="Q162" s="5">
        <v>3030.86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1602.5</v>
      </c>
      <c r="AT162" s="5">
        <v>0</v>
      </c>
      <c r="AU162" s="5">
        <v>0</v>
      </c>
      <c r="AV162" s="5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1858.5</v>
      </c>
      <c r="CC162" s="5">
        <v>4889.3599999999997</v>
      </c>
      <c r="CD162" s="5">
        <v>146.68</v>
      </c>
      <c r="CE162" s="5">
        <v>7</v>
      </c>
      <c r="CF162" s="5">
        <v>7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660.27</v>
      </c>
      <c r="CP162" s="5">
        <v>0</v>
      </c>
      <c r="CQ162" s="5">
        <v>0</v>
      </c>
      <c r="CR162" s="5">
        <v>150.02000000000001</v>
      </c>
      <c r="CS162" s="5">
        <v>70</v>
      </c>
      <c r="CT162" s="5">
        <v>259.66000000000003</v>
      </c>
      <c r="CU162" s="5">
        <v>1.88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1141.83</v>
      </c>
      <c r="ED162" s="5">
        <v>3747.53</v>
      </c>
      <c r="EE162" s="4" t="s">
        <v>646</v>
      </c>
      <c r="EF162" s="4"/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5"/>
      <c r="GX162" s="5"/>
      <c r="GY162" s="5"/>
      <c r="GZ162" s="5"/>
      <c r="HA162" s="5"/>
      <c r="HB162" s="4"/>
    </row>
    <row r="163" spans="1:210" x14ac:dyDescent="0.25">
      <c r="A163" s="68">
        <v>19115241</v>
      </c>
      <c r="B163" s="4" t="s">
        <v>647</v>
      </c>
      <c r="C163" s="5" t="s">
        <v>648</v>
      </c>
      <c r="D163" s="4">
        <v>1</v>
      </c>
      <c r="E163" s="4" t="s">
        <v>158</v>
      </c>
      <c r="F163" s="4" t="s">
        <v>159</v>
      </c>
      <c r="G163" s="4" t="s">
        <v>160</v>
      </c>
      <c r="H163" s="4" t="s">
        <v>161</v>
      </c>
      <c r="I163" s="4" t="s">
        <v>237</v>
      </c>
      <c r="J163" s="60">
        <v>45345</v>
      </c>
      <c r="K163" s="60" t="s">
        <v>1591</v>
      </c>
      <c r="L163" s="5" t="s">
        <v>163</v>
      </c>
      <c r="M163" s="5">
        <v>432.98</v>
      </c>
      <c r="N163" s="5">
        <v>1035.03</v>
      </c>
      <c r="O163" s="5">
        <v>432.98</v>
      </c>
      <c r="P163" s="5">
        <v>3030.86</v>
      </c>
      <c r="Q163" s="5">
        <v>3030.86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1</v>
      </c>
      <c r="AB163" s="5">
        <v>108.25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320</v>
      </c>
      <c r="AM163" s="5">
        <v>64</v>
      </c>
      <c r="AN163" s="5">
        <v>155.88</v>
      </c>
      <c r="AO163" s="5">
        <v>0</v>
      </c>
      <c r="AP163" s="5">
        <v>0</v>
      </c>
      <c r="AQ163" s="5">
        <v>0</v>
      </c>
      <c r="AR163" s="5">
        <v>0</v>
      </c>
      <c r="AS163" s="5">
        <v>3205</v>
      </c>
      <c r="AT163" s="5">
        <v>0</v>
      </c>
      <c r="AU163" s="5">
        <v>0</v>
      </c>
      <c r="AV163" s="5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4109.13</v>
      </c>
      <c r="CC163" s="5">
        <v>7139.99</v>
      </c>
      <c r="CD163" s="5">
        <v>214.2</v>
      </c>
      <c r="CE163" s="5">
        <v>7</v>
      </c>
      <c r="CF163" s="5">
        <v>7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1117.8800000000001</v>
      </c>
      <c r="CP163" s="5">
        <v>0</v>
      </c>
      <c r="CQ163" s="5">
        <v>0</v>
      </c>
      <c r="CR163" s="5">
        <v>191.55</v>
      </c>
      <c r="CS163" s="5">
        <v>70</v>
      </c>
      <c r="CT163" s="5">
        <v>1081.52</v>
      </c>
      <c r="CU163" s="5">
        <v>1.88</v>
      </c>
      <c r="CV163" s="5">
        <v>0</v>
      </c>
      <c r="CW163" s="5">
        <v>0</v>
      </c>
      <c r="CX163" s="5">
        <v>0</v>
      </c>
      <c r="CY163" s="5">
        <v>0</v>
      </c>
      <c r="CZ163" s="5">
        <v>1117.04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317.5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3897.37</v>
      </c>
      <c r="ED163" s="5">
        <v>3242.62</v>
      </c>
      <c r="EE163" s="4" t="s">
        <v>649</v>
      </c>
      <c r="EF163" s="4"/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5"/>
      <c r="GX163" s="5"/>
      <c r="GY163" s="5"/>
      <c r="GZ163" s="5"/>
      <c r="HA163" s="5"/>
      <c r="HB163" s="4"/>
    </row>
    <row r="164" spans="1:210" x14ac:dyDescent="0.25">
      <c r="A164" s="68">
        <v>19115312</v>
      </c>
      <c r="B164" s="4" t="s">
        <v>650</v>
      </c>
      <c r="C164" s="5" t="s">
        <v>651</v>
      </c>
      <c r="D164" s="4">
        <v>1</v>
      </c>
      <c r="E164" s="4" t="s">
        <v>158</v>
      </c>
      <c r="F164" s="4" t="s">
        <v>159</v>
      </c>
      <c r="G164" s="4" t="s">
        <v>160</v>
      </c>
      <c r="H164" s="4" t="s">
        <v>161</v>
      </c>
      <c r="I164" s="4" t="s">
        <v>234</v>
      </c>
      <c r="J164" s="60">
        <v>45731</v>
      </c>
      <c r="K164" s="60" t="s">
        <v>1592</v>
      </c>
      <c r="L164" s="5" t="s">
        <v>163</v>
      </c>
      <c r="M164" s="5">
        <v>370.75</v>
      </c>
      <c r="N164" s="5">
        <v>543.13</v>
      </c>
      <c r="O164" s="5">
        <v>370.75</v>
      </c>
      <c r="P164" s="5">
        <v>2595.25</v>
      </c>
      <c r="Q164" s="5">
        <v>2595.25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256</v>
      </c>
      <c r="AS164" s="5">
        <v>1029</v>
      </c>
      <c r="AT164" s="5">
        <v>0</v>
      </c>
      <c r="AU164" s="5">
        <v>0</v>
      </c>
      <c r="AV164" s="5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1541</v>
      </c>
      <c r="CC164" s="5">
        <v>4136.25</v>
      </c>
      <c r="CD164" s="5">
        <v>124.09</v>
      </c>
      <c r="CE164" s="5">
        <v>7</v>
      </c>
      <c r="CF164" s="5">
        <v>7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499.41</v>
      </c>
      <c r="CP164" s="5">
        <v>0</v>
      </c>
      <c r="CQ164" s="5">
        <v>0</v>
      </c>
      <c r="CR164" s="5">
        <v>96</v>
      </c>
      <c r="CS164" s="5">
        <v>70</v>
      </c>
      <c r="CT164" s="5">
        <v>489.1</v>
      </c>
      <c r="CU164" s="5">
        <v>1.88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1156.3800000000001</v>
      </c>
      <c r="ED164" s="5">
        <v>2979.87</v>
      </c>
      <c r="EE164" s="4" t="s">
        <v>652</v>
      </c>
      <c r="EF164" s="4"/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5"/>
      <c r="GX164" s="5"/>
      <c r="GY164" s="5"/>
      <c r="GZ164" s="5"/>
      <c r="HA164" s="5"/>
      <c r="HB164" s="4"/>
    </row>
    <row r="165" spans="1:210" x14ac:dyDescent="0.25">
      <c r="A165" s="68">
        <v>19115332</v>
      </c>
      <c r="B165" s="4" t="s">
        <v>653</v>
      </c>
      <c r="C165" s="5" t="s">
        <v>654</v>
      </c>
      <c r="D165" s="4">
        <v>1</v>
      </c>
      <c r="E165" s="4" t="s">
        <v>158</v>
      </c>
      <c r="F165" s="4" t="s">
        <v>159</v>
      </c>
      <c r="G165" s="4" t="s">
        <v>160</v>
      </c>
      <c r="H165" s="4" t="s">
        <v>161</v>
      </c>
      <c r="I165" s="4" t="s">
        <v>237</v>
      </c>
      <c r="J165" s="60">
        <v>45352</v>
      </c>
      <c r="K165" s="60" t="s">
        <v>1593</v>
      </c>
      <c r="L165" s="5" t="s">
        <v>163</v>
      </c>
      <c r="M165" s="5">
        <v>432.98</v>
      </c>
      <c r="N165" s="5">
        <v>850.04</v>
      </c>
      <c r="O165" s="5">
        <v>432.98</v>
      </c>
      <c r="P165" s="5">
        <v>3030.86</v>
      </c>
      <c r="Q165" s="5">
        <v>3030.86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1</v>
      </c>
      <c r="AB165" s="5">
        <v>108.25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320</v>
      </c>
      <c r="AM165" s="5">
        <v>0</v>
      </c>
      <c r="AN165" s="5">
        <v>155.88</v>
      </c>
      <c r="AO165" s="5">
        <v>0</v>
      </c>
      <c r="AP165" s="5">
        <v>0</v>
      </c>
      <c r="AQ165" s="5">
        <v>0</v>
      </c>
      <c r="AR165" s="5">
        <v>0</v>
      </c>
      <c r="AS165" s="5">
        <v>2102.5</v>
      </c>
      <c r="AT165" s="5">
        <v>0</v>
      </c>
      <c r="AU165" s="5">
        <v>0</v>
      </c>
      <c r="AV165" s="5">
        <v>256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2942.63</v>
      </c>
      <c r="CC165" s="5">
        <v>5973.49</v>
      </c>
      <c r="CD165" s="5">
        <v>179.2</v>
      </c>
      <c r="CE165" s="5">
        <v>7</v>
      </c>
      <c r="CF165" s="5">
        <v>7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868.72</v>
      </c>
      <c r="CP165" s="5">
        <v>0</v>
      </c>
      <c r="CQ165" s="5">
        <v>0</v>
      </c>
      <c r="CR165" s="5">
        <v>155.62</v>
      </c>
      <c r="CS165" s="5">
        <v>70</v>
      </c>
      <c r="CT165" s="5">
        <v>675.85</v>
      </c>
      <c r="CU165" s="5">
        <v>1.88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1772.06</v>
      </c>
      <c r="ED165" s="5">
        <v>4201.43</v>
      </c>
      <c r="EE165" s="4" t="s">
        <v>655</v>
      </c>
      <c r="EF165" s="4"/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5"/>
      <c r="GX165" s="5"/>
      <c r="GY165" s="5"/>
      <c r="GZ165" s="5"/>
      <c r="HA165" s="5"/>
      <c r="HB165" s="4"/>
    </row>
    <row r="166" spans="1:210" x14ac:dyDescent="0.25">
      <c r="A166" s="68">
        <v>19115371</v>
      </c>
      <c r="B166" s="4" t="s">
        <v>656</v>
      </c>
      <c r="C166" s="5" t="s">
        <v>657</v>
      </c>
      <c r="D166" s="4">
        <v>1</v>
      </c>
      <c r="E166" s="4" t="s">
        <v>158</v>
      </c>
      <c r="F166" s="4" t="s">
        <v>159</v>
      </c>
      <c r="G166" s="4" t="s">
        <v>160</v>
      </c>
      <c r="H166" s="4" t="s">
        <v>161</v>
      </c>
      <c r="I166" s="4" t="s">
        <v>237</v>
      </c>
      <c r="J166" s="60">
        <v>45356</v>
      </c>
      <c r="K166" s="60" t="s">
        <v>1594</v>
      </c>
      <c r="L166" s="5" t="s">
        <v>163</v>
      </c>
      <c r="M166" s="5">
        <v>432.98</v>
      </c>
      <c r="N166" s="5">
        <v>914.03</v>
      </c>
      <c r="O166" s="5">
        <v>432.98</v>
      </c>
      <c r="P166" s="5">
        <v>3030.86</v>
      </c>
      <c r="Q166" s="5">
        <v>3030.86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1</v>
      </c>
      <c r="AB166" s="5">
        <v>108.25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256</v>
      </c>
      <c r="AS166" s="5">
        <v>1285</v>
      </c>
      <c r="AT166" s="5">
        <v>0</v>
      </c>
      <c r="AU166" s="5">
        <v>0</v>
      </c>
      <c r="AV166" s="5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1905.25</v>
      </c>
      <c r="CC166" s="5">
        <v>4936.1099999999997</v>
      </c>
      <c r="CD166" s="5">
        <v>148.08000000000001</v>
      </c>
      <c r="CE166" s="5">
        <v>7</v>
      </c>
      <c r="CF166" s="5">
        <v>7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647.13</v>
      </c>
      <c r="CP166" s="5">
        <v>0</v>
      </c>
      <c r="CQ166" s="5">
        <v>0</v>
      </c>
      <c r="CR166" s="5">
        <v>168.05</v>
      </c>
      <c r="CS166" s="5">
        <v>70</v>
      </c>
      <c r="CT166" s="5">
        <v>1833.04</v>
      </c>
      <c r="CU166" s="5">
        <v>1.88</v>
      </c>
      <c r="CV166" s="5">
        <v>0</v>
      </c>
      <c r="CW166" s="5">
        <v>0</v>
      </c>
      <c r="CX166" s="5">
        <v>0</v>
      </c>
      <c r="CY166" s="5">
        <v>0</v>
      </c>
      <c r="CZ166" s="5">
        <v>1107.5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3827.6</v>
      </c>
      <c r="ED166" s="5">
        <v>1108.51</v>
      </c>
      <c r="EE166" s="4" t="s">
        <v>658</v>
      </c>
      <c r="EF166" s="4"/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5"/>
      <c r="GX166" s="5"/>
      <c r="GY166" s="5"/>
      <c r="GZ166" s="5"/>
      <c r="HA166" s="5"/>
      <c r="HB166" s="4"/>
    </row>
    <row r="167" spans="1:210" x14ac:dyDescent="0.25">
      <c r="A167" s="68">
        <v>19115390</v>
      </c>
      <c r="B167" s="4" t="s">
        <v>659</v>
      </c>
      <c r="C167" s="5" t="s">
        <v>660</v>
      </c>
      <c r="D167" s="4">
        <v>1</v>
      </c>
      <c r="E167" s="4" t="s">
        <v>158</v>
      </c>
      <c r="F167" s="4" t="s">
        <v>159</v>
      </c>
      <c r="G167" s="4" t="s">
        <v>160</v>
      </c>
      <c r="H167" s="4" t="s">
        <v>161</v>
      </c>
      <c r="I167" s="4" t="s">
        <v>237</v>
      </c>
      <c r="J167" s="60">
        <v>45358</v>
      </c>
      <c r="K167" s="60" t="s">
        <v>1595</v>
      </c>
      <c r="L167" s="5" t="s">
        <v>163</v>
      </c>
      <c r="M167" s="5">
        <v>432.98</v>
      </c>
      <c r="N167" s="5">
        <v>739.47</v>
      </c>
      <c r="O167" s="5">
        <v>432.98</v>
      </c>
      <c r="P167" s="5">
        <v>3030.86</v>
      </c>
      <c r="Q167" s="5">
        <v>3030.86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256</v>
      </c>
      <c r="AS167" s="5">
        <v>1541</v>
      </c>
      <c r="AT167" s="5">
        <v>0</v>
      </c>
      <c r="AU167" s="5">
        <v>0</v>
      </c>
      <c r="AV167" s="5">
        <v>256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2053</v>
      </c>
      <c r="CC167" s="5">
        <v>5083.8599999999997</v>
      </c>
      <c r="CD167" s="5">
        <v>152.52000000000001</v>
      </c>
      <c r="CE167" s="5">
        <v>7</v>
      </c>
      <c r="CF167" s="5">
        <v>7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701.82</v>
      </c>
      <c r="CP167" s="5">
        <v>0</v>
      </c>
      <c r="CQ167" s="5">
        <v>0</v>
      </c>
      <c r="CR167" s="5">
        <v>134.13999999999999</v>
      </c>
      <c r="CS167" s="5">
        <v>70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930.15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1836.11</v>
      </c>
      <c r="ED167" s="5">
        <v>3247.75</v>
      </c>
      <c r="EE167" s="4" t="s">
        <v>661</v>
      </c>
      <c r="EF167" s="4"/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5"/>
      <c r="GX167" s="5"/>
      <c r="GY167" s="5"/>
      <c r="GZ167" s="5"/>
      <c r="HA167" s="5"/>
      <c r="HB167" s="4"/>
    </row>
    <row r="168" spans="1:210" x14ac:dyDescent="0.25">
      <c r="A168" s="68">
        <v>19115447</v>
      </c>
      <c r="B168" s="4" t="s">
        <v>662</v>
      </c>
      <c r="C168" s="5" t="s">
        <v>663</v>
      </c>
      <c r="D168" s="4">
        <v>1</v>
      </c>
      <c r="E168" s="4" t="s">
        <v>158</v>
      </c>
      <c r="F168" s="4" t="s">
        <v>159</v>
      </c>
      <c r="G168" s="4" t="s">
        <v>160</v>
      </c>
      <c r="H168" s="4" t="s">
        <v>161</v>
      </c>
      <c r="I168" s="4" t="s">
        <v>234</v>
      </c>
      <c r="J168" s="60">
        <v>45689</v>
      </c>
      <c r="K168" s="60" t="s">
        <v>1596</v>
      </c>
      <c r="L168" s="5" t="s">
        <v>163</v>
      </c>
      <c r="M168" s="5">
        <v>370.75</v>
      </c>
      <c r="N168" s="5">
        <v>834.14</v>
      </c>
      <c r="O168" s="5">
        <v>370.75</v>
      </c>
      <c r="P168" s="5">
        <v>2595.25</v>
      </c>
      <c r="Q168" s="5">
        <v>2595.25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1</v>
      </c>
      <c r="AB168" s="5">
        <v>92.69</v>
      </c>
      <c r="AC168" s="5">
        <v>1</v>
      </c>
      <c r="AD168" s="5">
        <v>741.5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2080</v>
      </c>
      <c r="AT168" s="5">
        <v>0</v>
      </c>
      <c r="AU168" s="5">
        <v>0</v>
      </c>
      <c r="AV168" s="5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3170.19</v>
      </c>
      <c r="CC168" s="5">
        <v>5765.44</v>
      </c>
      <c r="CD168" s="5">
        <v>172.96</v>
      </c>
      <c r="CE168" s="5">
        <v>7</v>
      </c>
      <c r="CF168" s="5">
        <v>7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748.41</v>
      </c>
      <c r="CP168" s="5">
        <v>0</v>
      </c>
      <c r="CQ168" s="5">
        <v>0</v>
      </c>
      <c r="CR168" s="5">
        <v>152.53</v>
      </c>
      <c r="CS168" s="5">
        <v>70</v>
      </c>
      <c r="CT168" s="5">
        <v>491.77</v>
      </c>
      <c r="CU168" s="5">
        <v>1.88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1464.59</v>
      </c>
      <c r="ED168" s="5">
        <v>4300.8500000000004</v>
      </c>
      <c r="EE168" s="4" t="s">
        <v>664</v>
      </c>
      <c r="EF168" s="4"/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5"/>
      <c r="GX168" s="5"/>
      <c r="GY168" s="5"/>
      <c r="GZ168" s="5"/>
      <c r="HA168" s="5"/>
      <c r="HB168" s="4"/>
    </row>
    <row r="169" spans="1:210" x14ac:dyDescent="0.25">
      <c r="A169" s="68">
        <v>19115450</v>
      </c>
      <c r="B169" s="4" t="s">
        <v>665</v>
      </c>
      <c r="C169" s="5" t="s">
        <v>666</v>
      </c>
      <c r="D169" s="4">
        <v>1</v>
      </c>
      <c r="E169" s="4" t="s">
        <v>158</v>
      </c>
      <c r="F169" s="4" t="s">
        <v>159</v>
      </c>
      <c r="G169" s="4" t="s">
        <v>160</v>
      </c>
      <c r="H169" s="4" t="s">
        <v>161</v>
      </c>
      <c r="I169" s="4" t="s">
        <v>237</v>
      </c>
      <c r="J169" s="60">
        <v>45366</v>
      </c>
      <c r="K169" s="60" t="s">
        <v>1597</v>
      </c>
      <c r="L169" s="5" t="s">
        <v>163</v>
      </c>
      <c r="M169" s="5">
        <v>432.98</v>
      </c>
      <c r="N169" s="5">
        <v>984.71</v>
      </c>
      <c r="O169" s="5">
        <v>432.98</v>
      </c>
      <c r="P169" s="5">
        <v>3030.86</v>
      </c>
      <c r="Q169" s="5">
        <v>3030.86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108.25</v>
      </c>
      <c r="AC169" s="5">
        <v>1</v>
      </c>
      <c r="AD169" s="5">
        <v>865.96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256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2315</v>
      </c>
      <c r="AT169" s="5">
        <v>0</v>
      </c>
      <c r="AU169" s="5">
        <v>0</v>
      </c>
      <c r="AV169" s="5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3801.21</v>
      </c>
      <c r="CC169" s="5">
        <v>6832.07</v>
      </c>
      <c r="CD169" s="5">
        <v>204.96</v>
      </c>
      <c r="CE169" s="5">
        <v>7</v>
      </c>
      <c r="CF169" s="5">
        <v>7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959.63</v>
      </c>
      <c r="CP169" s="5">
        <v>0</v>
      </c>
      <c r="CQ169" s="5">
        <v>0</v>
      </c>
      <c r="CR169" s="5">
        <v>181.78</v>
      </c>
      <c r="CS169" s="5">
        <v>70</v>
      </c>
      <c r="CT169" s="5">
        <v>603.14</v>
      </c>
      <c r="CU169" s="5">
        <v>1.88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249.9</v>
      </c>
      <c r="DF169" s="5">
        <v>0</v>
      </c>
      <c r="DG169" s="5">
        <v>0</v>
      </c>
      <c r="DH169" s="5">
        <v>0</v>
      </c>
      <c r="DI169" s="5">
        <v>317.5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2383.8200000000002</v>
      </c>
      <c r="ED169" s="5">
        <v>4448.25</v>
      </c>
      <c r="EE169" s="4" t="s">
        <v>667</v>
      </c>
      <c r="EF169" s="4"/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5"/>
      <c r="GX169" s="5"/>
      <c r="GY169" s="5"/>
      <c r="GZ169" s="5"/>
      <c r="HA169" s="5"/>
      <c r="HB169" s="4"/>
    </row>
    <row r="170" spans="1:210" x14ac:dyDescent="0.25">
      <c r="A170" s="68">
        <v>19115451</v>
      </c>
      <c r="B170" s="4" t="s">
        <v>668</v>
      </c>
      <c r="C170" s="5" t="s">
        <v>669</v>
      </c>
      <c r="D170" s="4">
        <v>1</v>
      </c>
      <c r="E170" s="4" t="s">
        <v>158</v>
      </c>
      <c r="F170" s="4" t="s">
        <v>159</v>
      </c>
      <c r="G170" s="4" t="s">
        <v>160</v>
      </c>
      <c r="H170" s="4" t="s">
        <v>161</v>
      </c>
      <c r="I170" s="4" t="s">
        <v>237</v>
      </c>
      <c r="J170" s="60">
        <v>45366</v>
      </c>
      <c r="K170" s="60" t="s">
        <v>1597</v>
      </c>
      <c r="L170" s="5" t="s">
        <v>163</v>
      </c>
      <c r="M170" s="5">
        <v>432.98</v>
      </c>
      <c r="N170" s="5">
        <v>773.71</v>
      </c>
      <c r="O170" s="5">
        <v>432.98</v>
      </c>
      <c r="P170" s="5">
        <v>3030.86</v>
      </c>
      <c r="Q170" s="5">
        <v>3030.86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1</v>
      </c>
      <c r="AB170" s="5">
        <v>108.25</v>
      </c>
      <c r="AC170" s="5">
        <v>1</v>
      </c>
      <c r="AD170" s="5">
        <v>865.96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1413</v>
      </c>
      <c r="AT170" s="5">
        <v>0</v>
      </c>
      <c r="AU170" s="5">
        <v>0</v>
      </c>
      <c r="AV170" s="5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2643.21</v>
      </c>
      <c r="CC170" s="5">
        <v>5674.07</v>
      </c>
      <c r="CD170" s="5">
        <v>170.22</v>
      </c>
      <c r="CE170" s="5">
        <v>7</v>
      </c>
      <c r="CF170" s="5">
        <v>7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712.28</v>
      </c>
      <c r="CP170" s="5">
        <v>0</v>
      </c>
      <c r="CQ170" s="5">
        <v>0</v>
      </c>
      <c r="CR170" s="5">
        <v>140.79</v>
      </c>
      <c r="CS170" s="5">
        <v>70</v>
      </c>
      <c r="CT170" s="5">
        <v>500.3</v>
      </c>
      <c r="CU170" s="5">
        <v>1.88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1425.24</v>
      </c>
      <c r="ED170" s="5">
        <v>4248.83</v>
      </c>
      <c r="EE170" s="4" t="s">
        <v>670</v>
      </c>
      <c r="EF170" s="4"/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5"/>
      <c r="GX170" s="5"/>
      <c r="GY170" s="5"/>
      <c r="GZ170" s="5"/>
      <c r="HA170" s="5"/>
      <c r="HB170" s="4"/>
    </row>
    <row r="171" spans="1:210" x14ac:dyDescent="0.25">
      <c r="A171" s="68">
        <v>19115452</v>
      </c>
      <c r="B171" s="4" t="s">
        <v>671</v>
      </c>
      <c r="C171" s="5" t="s">
        <v>672</v>
      </c>
      <c r="D171" s="4">
        <v>1</v>
      </c>
      <c r="E171" s="4" t="s">
        <v>158</v>
      </c>
      <c r="F171" s="4" t="s">
        <v>159</v>
      </c>
      <c r="G171" s="4" t="s">
        <v>160</v>
      </c>
      <c r="H171" s="4" t="s">
        <v>161</v>
      </c>
      <c r="I171" s="4" t="s">
        <v>237</v>
      </c>
      <c r="J171" s="60">
        <v>45366</v>
      </c>
      <c r="K171" s="60" t="s">
        <v>1597</v>
      </c>
      <c r="L171" s="5" t="s">
        <v>163</v>
      </c>
      <c r="M171" s="5">
        <v>432.98</v>
      </c>
      <c r="N171" s="5">
        <v>1038.26</v>
      </c>
      <c r="O171" s="5">
        <v>432.98</v>
      </c>
      <c r="P171" s="5">
        <v>3030.86</v>
      </c>
      <c r="Q171" s="5">
        <v>3030.86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108.25</v>
      </c>
      <c r="AC171" s="5">
        <v>1</v>
      </c>
      <c r="AD171" s="5">
        <v>865.96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2815</v>
      </c>
      <c r="AT171" s="5">
        <v>0</v>
      </c>
      <c r="AU171" s="5">
        <v>0</v>
      </c>
      <c r="AV171" s="5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4045.21</v>
      </c>
      <c r="CC171" s="5">
        <v>7076.07</v>
      </c>
      <c r="CD171" s="5">
        <v>212.28</v>
      </c>
      <c r="CE171" s="5">
        <v>7</v>
      </c>
      <c r="CF171" s="5">
        <v>7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1011.75</v>
      </c>
      <c r="CP171" s="5">
        <v>0</v>
      </c>
      <c r="CQ171" s="5">
        <v>0</v>
      </c>
      <c r="CR171" s="5">
        <v>192.18</v>
      </c>
      <c r="CS171" s="5">
        <v>70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1284.1500000000001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312.5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2870.58</v>
      </c>
      <c r="ED171" s="5">
        <v>4205.49</v>
      </c>
      <c r="EE171" s="4" t="s">
        <v>673</v>
      </c>
      <c r="EF171" s="4"/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5"/>
      <c r="GX171" s="5"/>
      <c r="GY171" s="5"/>
      <c r="GZ171" s="5"/>
      <c r="HA171" s="5"/>
      <c r="HB171" s="4"/>
    </row>
    <row r="172" spans="1:210" x14ac:dyDescent="0.25">
      <c r="A172" s="68">
        <v>19115495</v>
      </c>
      <c r="B172" s="4" t="s">
        <v>674</v>
      </c>
      <c r="C172" s="5" t="s">
        <v>675</v>
      </c>
      <c r="D172" s="4">
        <v>1</v>
      </c>
      <c r="E172" s="4" t="s">
        <v>158</v>
      </c>
      <c r="F172" s="4" t="s">
        <v>159</v>
      </c>
      <c r="G172" s="4" t="s">
        <v>160</v>
      </c>
      <c r="H172" s="4" t="s">
        <v>161</v>
      </c>
      <c r="I172" s="4" t="s">
        <v>237</v>
      </c>
      <c r="J172" s="60">
        <v>45372</v>
      </c>
      <c r="K172" s="60" t="s">
        <v>1598</v>
      </c>
      <c r="L172" s="5" t="s">
        <v>163</v>
      </c>
      <c r="M172" s="5">
        <v>432.98</v>
      </c>
      <c r="N172" s="5">
        <v>851.26</v>
      </c>
      <c r="O172" s="5">
        <v>432.98</v>
      </c>
      <c r="P172" s="5">
        <v>3030.86</v>
      </c>
      <c r="Q172" s="5">
        <v>3030.86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1</v>
      </c>
      <c r="AB172" s="5">
        <v>108.25</v>
      </c>
      <c r="AC172" s="5">
        <v>1</v>
      </c>
      <c r="AD172" s="5">
        <v>865.96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128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256</v>
      </c>
      <c r="AS172" s="5">
        <v>1541</v>
      </c>
      <c r="AT172" s="5">
        <v>0</v>
      </c>
      <c r="AU172" s="5">
        <v>0</v>
      </c>
      <c r="AV172" s="5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3155.21</v>
      </c>
      <c r="CC172" s="5">
        <v>6186.07</v>
      </c>
      <c r="CD172" s="5">
        <v>185.58</v>
      </c>
      <c r="CE172" s="5">
        <v>7</v>
      </c>
      <c r="CF172" s="5">
        <v>7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821.64</v>
      </c>
      <c r="CP172" s="5">
        <v>0</v>
      </c>
      <c r="CQ172" s="5">
        <v>0</v>
      </c>
      <c r="CR172" s="5">
        <v>155.85</v>
      </c>
      <c r="CS172" s="5">
        <v>70</v>
      </c>
      <c r="CT172" s="5">
        <v>637.15</v>
      </c>
      <c r="CU172" s="5">
        <v>1.88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1686.52</v>
      </c>
      <c r="ED172" s="5">
        <v>4499.55</v>
      </c>
      <c r="EE172" s="4" t="s">
        <v>676</v>
      </c>
      <c r="EF172" s="4"/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5"/>
      <c r="GX172" s="5"/>
      <c r="GY172" s="5"/>
      <c r="GZ172" s="5"/>
      <c r="HA172" s="5"/>
      <c r="HB172" s="4"/>
    </row>
    <row r="173" spans="1:210" x14ac:dyDescent="0.25">
      <c r="A173" s="68">
        <v>19115497</v>
      </c>
      <c r="B173" s="4" t="s">
        <v>677</v>
      </c>
      <c r="C173" s="5" t="s">
        <v>678</v>
      </c>
      <c r="D173" s="4">
        <v>1</v>
      </c>
      <c r="E173" s="4" t="s">
        <v>158</v>
      </c>
      <c r="F173" s="4" t="s">
        <v>159</v>
      </c>
      <c r="G173" s="4" t="s">
        <v>160</v>
      </c>
      <c r="H173" s="4" t="s">
        <v>161</v>
      </c>
      <c r="I173" s="4" t="s">
        <v>237</v>
      </c>
      <c r="J173" s="60">
        <v>45372</v>
      </c>
      <c r="K173" s="60" t="s">
        <v>1598</v>
      </c>
      <c r="L173" s="5" t="s">
        <v>163</v>
      </c>
      <c r="M173" s="5">
        <v>432.98</v>
      </c>
      <c r="N173" s="5">
        <v>797.04</v>
      </c>
      <c r="O173" s="5">
        <v>432.98</v>
      </c>
      <c r="P173" s="5">
        <v>3030.86</v>
      </c>
      <c r="Q173" s="5">
        <v>3030.86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1602.5</v>
      </c>
      <c r="AT173" s="5">
        <v>0</v>
      </c>
      <c r="AU173" s="5">
        <v>0</v>
      </c>
      <c r="AV173" s="5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1858.5</v>
      </c>
      <c r="CC173" s="5">
        <v>4889.3599999999997</v>
      </c>
      <c r="CD173" s="5">
        <v>146.68</v>
      </c>
      <c r="CE173" s="5">
        <v>7</v>
      </c>
      <c r="CF173" s="5">
        <v>7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660.27</v>
      </c>
      <c r="CP173" s="5">
        <v>0</v>
      </c>
      <c r="CQ173" s="5">
        <v>0</v>
      </c>
      <c r="CR173" s="5">
        <v>145.32</v>
      </c>
      <c r="CS173" s="5">
        <v>70</v>
      </c>
      <c r="CT173" s="5">
        <v>467.16</v>
      </c>
      <c r="CU173" s="5">
        <v>1.88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299.41000000000003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1644.04</v>
      </c>
      <c r="ED173" s="5">
        <v>3245.32</v>
      </c>
      <c r="EE173" s="4" t="s">
        <v>679</v>
      </c>
      <c r="EF173" s="4"/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5"/>
      <c r="GX173" s="5"/>
      <c r="GY173" s="5"/>
      <c r="GZ173" s="5"/>
      <c r="HA173" s="5"/>
      <c r="HB173" s="4"/>
    </row>
    <row r="174" spans="1:210" x14ac:dyDescent="0.25">
      <c r="A174" s="68">
        <v>19115499</v>
      </c>
      <c r="B174" s="4" t="s">
        <v>680</v>
      </c>
      <c r="C174" s="5" t="s">
        <v>681</v>
      </c>
      <c r="D174" s="4">
        <v>1</v>
      </c>
      <c r="E174" s="4" t="s">
        <v>158</v>
      </c>
      <c r="F174" s="4" t="s">
        <v>159</v>
      </c>
      <c r="G174" s="4" t="s">
        <v>160</v>
      </c>
      <c r="H174" s="4" t="s">
        <v>161</v>
      </c>
      <c r="I174" s="4" t="s">
        <v>237</v>
      </c>
      <c r="J174" s="60">
        <v>45372</v>
      </c>
      <c r="K174" s="60" t="s">
        <v>1598</v>
      </c>
      <c r="L174" s="5" t="s">
        <v>163</v>
      </c>
      <c r="M174" s="5">
        <v>432.98</v>
      </c>
      <c r="N174" s="5">
        <v>665.35</v>
      </c>
      <c r="O174" s="5">
        <v>432.98</v>
      </c>
      <c r="P174" s="5">
        <v>3030.86</v>
      </c>
      <c r="Q174" s="5">
        <v>3030.86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1</v>
      </c>
      <c r="AB174" s="5">
        <v>108.25</v>
      </c>
      <c r="AC174" s="5">
        <v>1</v>
      </c>
      <c r="AD174" s="5">
        <v>865.96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640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256</v>
      </c>
      <c r="AS174" s="5">
        <v>1602.5</v>
      </c>
      <c r="AT174" s="5">
        <v>0</v>
      </c>
      <c r="AU174" s="5">
        <v>0</v>
      </c>
      <c r="AV174" s="5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3728.71</v>
      </c>
      <c r="CC174" s="5">
        <v>6759.57</v>
      </c>
      <c r="CD174" s="5">
        <v>202.79</v>
      </c>
      <c r="CE174" s="5">
        <v>7</v>
      </c>
      <c r="CF174" s="5">
        <v>7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944.14</v>
      </c>
      <c r="CP174" s="5">
        <v>0</v>
      </c>
      <c r="CQ174" s="5">
        <v>0</v>
      </c>
      <c r="CR174" s="5">
        <v>119.74</v>
      </c>
      <c r="CS174" s="5">
        <v>70</v>
      </c>
      <c r="CT174" s="5">
        <v>534.6</v>
      </c>
      <c r="CU174" s="5">
        <v>1.88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1670.36</v>
      </c>
      <c r="ED174" s="5">
        <v>5089.21</v>
      </c>
      <c r="EE174" s="4" t="s">
        <v>682</v>
      </c>
      <c r="EF174" s="4"/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5"/>
      <c r="GX174" s="5"/>
      <c r="GY174" s="5"/>
      <c r="GZ174" s="5"/>
      <c r="HA174" s="5"/>
      <c r="HB174" s="4"/>
    </row>
    <row r="175" spans="1:210" x14ac:dyDescent="0.25">
      <c r="A175" s="68">
        <v>19115500</v>
      </c>
      <c r="B175" s="4" t="s">
        <v>683</v>
      </c>
      <c r="C175" s="5" t="s">
        <v>684</v>
      </c>
      <c r="D175" s="4">
        <v>1</v>
      </c>
      <c r="E175" s="4" t="s">
        <v>158</v>
      </c>
      <c r="F175" s="4" t="s">
        <v>159</v>
      </c>
      <c r="G175" s="4" t="s">
        <v>160</v>
      </c>
      <c r="H175" s="4" t="s">
        <v>161</v>
      </c>
      <c r="I175" s="4" t="s">
        <v>237</v>
      </c>
      <c r="J175" s="60">
        <v>45372</v>
      </c>
      <c r="K175" s="60" t="s">
        <v>1598</v>
      </c>
      <c r="L175" s="5" t="s">
        <v>163</v>
      </c>
      <c r="M175" s="5">
        <v>432.98</v>
      </c>
      <c r="N175" s="5">
        <v>915.31</v>
      </c>
      <c r="O175" s="5">
        <v>432.98</v>
      </c>
      <c r="P175" s="5">
        <v>3030.86</v>
      </c>
      <c r="Q175" s="5">
        <v>3030.86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1</v>
      </c>
      <c r="AB175" s="5">
        <v>108.25</v>
      </c>
      <c r="AC175" s="5">
        <v>1</v>
      </c>
      <c r="AD175" s="5">
        <v>865.96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384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2425</v>
      </c>
      <c r="AT175" s="5">
        <v>0</v>
      </c>
      <c r="AU175" s="5">
        <v>0</v>
      </c>
      <c r="AV175" s="5">
        <v>256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4039.21</v>
      </c>
      <c r="CC175" s="5">
        <v>7070.07</v>
      </c>
      <c r="CD175" s="5">
        <v>212.1</v>
      </c>
      <c r="CE175" s="5">
        <v>7</v>
      </c>
      <c r="CF175" s="5">
        <v>7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1010.46</v>
      </c>
      <c r="CP175" s="5">
        <v>0</v>
      </c>
      <c r="CQ175" s="5">
        <v>0</v>
      </c>
      <c r="CR175" s="5">
        <v>168.3</v>
      </c>
      <c r="CS175" s="5">
        <v>70</v>
      </c>
      <c r="CT175" s="5">
        <v>696.4</v>
      </c>
      <c r="CU175" s="5">
        <v>1.88</v>
      </c>
      <c r="CV175" s="5">
        <v>0</v>
      </c>
      <c r="CW175" s="5">
        <v>0</v>
      </c>
      <c r="CX175" s="5">
        <v>0</v>
      </c>
      <c r="CY175" s="5">
        <v>0</v>
      </c>
      <c r="CZ175" s="5">
        <v>1120.8599999999999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3067.9</v>
      </c>
      <c r="ED175" s="5">
        <v>4002.17</v>
      </c>
      <c r="EE175" s="4" t="s">
        <v>685</v>
      </c>
      <c r="EF175" s="4"/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5"/>
      <c r="GX175" s="5"/>
      <c r="GY175" s="5"/>
      <c r="GZ175" s="5"/>
      <c r="HA175" s="5"/>
      <c r="HB175" s="4"/>
    </row>
    <row r="176" spans="1:210" x14ac:dyDescent="0.25">
      <c r="A176" s="68">
        <v>19115510</v>
      </c>
      <c r="B176" s="4" t="s">
        <v>686</v>
      </c>
      <c r="C176" s="5" t="s">
        <v>687</v>
      </c>
      <c r="D176" s="4">
        <v>1</v>
      </c>
      <c r="E176" s="4" t="s">
        <v>158</v>
      </c>
      <c r="F176" s="4" t="s">
        <v>159</v>
      </c>
      <c r="G176" s="4" t="s">
        <v>160</v>
      </c>
      <c r="H176" s="4" t="s">
        <v>161</v>
      </c>
      <c r="I176" s="4" t="s">
        <v>237</v>
      </c>
      <c r="J176" s="60">
        <v>45373</v>
      </c>
      <c r="K176" s="60" t="s">
        <v>1599</v>
      </c>
      <c r="L176" s="5" t="s">
        <v>163</v>
      </c>
      <c r="M176" s="5">
        <v>432.98</v>
      </c>
      <c r="N176" s="5">
        <v>1005.99</v>
      </c>
      <c r="O176" s="5">
        <v>432.98</v>
      </c>
      <c r="P176" s="5">
        <v>3030.86</v>
      </c>
      <c r="Q176" s="5">
        <v>3030.86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1</v>
      </c>
      <c r="AB176" s="5">
        <v>108.25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155.88</v>
      </c>
      <c r="AO176" s="5">
        <v>0</v>
      </c>
      <c r="AP176" s="5">
        <v>0</v>
      </c>
      <c r="AQ176" s="5">
        <v>0</v>
      </c>
      <c r="AR176" s="5">
        <v>0</v>
      </c>
      <c r="AS176" s="5">
        <v>2425</v>
      </c>
      <c r="AT176" s="5">
        <v>0</v>
      </c>
      <c r="AU176" s="5">
        <v>0</v>
      </c>
      <c r="AV176" s="5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2945.13</v>
      </c>
      <c r="CC176" s="5">
        <v>5975.99</v>
      </c>
      <c r="CD176" s="5">
        <v>179.28</v>
      </c>
      <c r="CE176" s="5">
        <v>7</v>
      </c>
      <c r="CF176" s="5">
        <v>7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869.25</v>
      </c>
      <c r="CP176" s="5">
        <v>0</v>
      </c>
      <c r="CQ176" s="5">
        <v>0</v>
      </c>
      <c r="CR176" s="5">
        <v>185.91</v>
      </c>
      <c r="CS176" s="5">
        <v>70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1198.97</v>
      </c>
      <c r="DA176" s="5">
        <v>0</v>
      </c>
      <c r="DB176" s="5">
        <v>0</v>
      </c>
      <c r="DC176" s="5">
        <v>300.63</v>
      </c>
      <c r="DD176" s="5">
        <v>0</v>
      </c>
      <c r="DE176" s="5">
        <v>0</v>
      </c>
      <c r="DF176" s="5">
        <v>0</v>
      </c>
      <c r="DG176" s="5">
        <v>901.97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3526.73</v>
      </c>
      <c r="ED176" s="5">
        <v>2449.2600000000002</v>
      </c>
      <c r="EE176" s="4" t="s">
        <v>688</v>
      </c>
      <c r="EF176" s="4"/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5"/>
      <c r="GX176" s="5"/>
      <c r="GY176" s="5"/>
      <c r="GZ176" s="5"/>
      <c r="HA176" s="5"/>
      <c r="HB176" s="4"/>
    </row>
    <row r="177" spans="1:210" x14ac:dyDescent="0.25">
      <c r="A177" s="68">
        <v>19115517</v>
      </c>
      <c r="B177" s="4" t="s">
        <v>689</v>
      </c>
      <c r="C177" s="5" t="s">
        <v>690</v>
      </c>
      <c r="D177" s="4">
        <v>1</v>
      </c>
      <c r="E177" s="4" t="s">
        <v>158</v>
      </c>
      <c r="F177" s="4" t="s">
        <v>159</v>
      </c>
      <c r="G177" s="4" t="s">
        <v>160</v>
      </c>
      <c r="H177" s="4" t="s">
        <v>161</v>
      </c>
      <c r="I177" s="4" t="s">
        <v>237</v>
      </c>
      <c r="J177" s="60">
        <v>45373</v>
      </c>
      <c r="K177" s="60" t="s">
        <v>1599</v>
      </c>
      <c r="L177" s="5" t="s">
        <v>163</v>
      </c>
      <c r="M177" s="5">
        <v>432.98</v>
      </c>
      <c r="N177" s="5">
        <v>799.6</v>
      </c>
      <c r="O177" s="5">
        <v>432.98</v>
      </c>
      <c r="P177" s="5">
        <v>3030.86</v>
      </c>
      <c r="Q177" s="5">
        <v>3030.86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1541</v>
      </c>
      <c r="AT177" s="5">
        <v>0</v>
      </c>
      <c r="AU177" s="5">
        <v>0</v>
      </c>
      <c r="AV177" s="5">
        <v>256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1797</v>
      </c>
      <c r="CC177" s="5">
        <v>4827.8599999999997</v>
      </c>
      <c r="CD177" s="5">
        <v>144.84</v>
      </c>
      <c r="CE177" s="5">
        <v>7</v>
      </c>
      <c r="CF177" s="5">
        <v>7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647.13</v>
      </c>
      <c r="CP177" s="5">
        <v>0</v>
      </c>
      <c r="CQ177" s="5">
        <v>0</v>
      </c>
      <c r="CR177" s="5">
        <v>145.82</v>
      </c>
      <c r="CS177" s="5">
        <v>70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862.95</v>
      </c>
      <c r="ED177" s="5">
        <v>3964.91</v>
      </c>
      <c r="EE177" s="4" t="s">
        <v>691</v>
      </c>
      <c r="EF177" s="4"/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5"/>
      <c r="GX177" s="5"/>
      <c r="GY177" s="5"/>
      <c r="GZ177" s="5"/>
      <c r="HA177" s="5"/>
      <c r="HB177" s="4"/>
    </row>
    <row r="178" spans="1:210" x14ac:dyDescent="0.25">
      <c r="A178" s="68">
        <v>19115606</v>
      </c>
      <c r="B178" s="4" t="s">
        <v>692</v>
      </c>
      <c r="C178" s="5" t="s">
        <v>693</v>
      </c>
      <c r="D178" s="4">
        <v>1</v>
      </c>
      <c r="E178" s="4" t="s">
        <v>158</v>
      </c>
      <c r="F178" s="4" t="s">
        <v>159</v>
      </c>
      <c r="G178" s="4" t="s">
        <v>160</v>
      </c>
      <c r="H178" s="4" t="s">
        <v>161</v>
      </c>
      <c r="I178" s="4" t="s">
        <v>237</v>
      </c>
      <c r="J178" s="60">
        <v>45378</v>
      </c>
      <c r="K178" s="60" t="s">
        <v>1494</v>
      </c>
      <c r="L178" s="5" t="s">
        <v>163</v>
      </c>
      <c r="M178" s="5">
        <v>432.98</v>
      </c>
      <c r="N178" s="5">
        <v>752.3</v>
      </c>
      <c r="O178" s="5">
        <v>432.98</v>
      </c>
      <c r="P178" s="5">
        <v>3030.86</v>
      </c>
      <c r="Q178" s="5">
        <v>3030.86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512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1602.5</v>
      </c>
      <c r="AT178" s="5">
        <v>0</v>
      </c>
      <c r="AU178" s="5">
        <v>0</v>
      </c>
      <c r="AV178" s="5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2370.5</v>
      </c>
      <c r="CC178" s="5">
        <v>5401.36</v>
      </c>
      <c r="CD178" s="5">
        <v>162.04</v>
      </c>
      <c r="CE178" s="5">
        <v>7</v>
      </c>
      <c r="CF178" s="5">
        <v>7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769.63</v>
      </c>
      <c r="CP178" s="5">
        <v>0</v>
      </c>
      <c r="CQ178" s="5">
        <v>0</v>
      </c>
      <c r="CR178" s="5">
        <v>136.63</v>
      </c>
      <c r="CS178" s="5">
        <v>70</v>
      </c>
      <c r="CT178" s="5">
        <v>607.1</v>
      </c>
      <c r="CU178" s="5">
        <v>1.88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1585.24</v>
      </c>
      <c r="ED178" s="5">
        <v>3816.12</v>
      </c>
      <c r="EE178" s="4" t="s">
        <v>694</v>
      </c>
      <c r="EF178" s="4"/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5"/>
      <c r="GX178" s="5"/>
      <c r="GY178" s="5"/>
      <c r="GZ178" s="5"/>
      <c r="HA178" s="5"/>
      <c r="HB178" s="4"/>
    </row>
    <row r="179" spans="1:210" x14ac:dyDescent="0.25">
      <c r="A179" s="68">
        <v>19115609</v>
      </c>
      <c r="B179" s="4" t="s">
        <v>695</v>
      </c>
      <c r="C179" s="5" t="s">
        <v>696</v>
      </c>
      <c r="D179" s="4">
        <v>1</v>
      </c>
      <c r="E179" s="4" t="s">
        <v>158</v>
      </c>
      <c r="F179" s="4" t="s">
        <v>159</v>
      </c>
      <c r="G179" s="4" t="s">
        <v>160</v>
      </c>
      <c r="H179" s="4" t="s">
        <v>161</v>
      </c>
      <c r="I179" s="4" t="s">
        <v>237</v>
      </c>
      <c r="J179" s="60">
        <v>45378</v>
      </c>
      <c r="K179" s="60" t="s">
        <v>1494</v>
      </c>
      <c r="L179" s="5" t="s">
        <v>163</v>
      </c>
      <c r="M179" s="5">
        <v>432.98</v>
      </c>
      <c r="N179" s="5">
        <v>946.2</v>
      </c>
      <c r="O179" s="5">
        <v>432.98</v>
      </c>
      <c r="P179" s="5">
        <v>3030.86</v>
      </c>
      <c r="Q179" s="5">
        <v>3030.86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320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2102.5</v>
      </c>
      <c r="AT179" s="5">
        <v>0</v>
      </c>
      <c r="AU179" s="5">
        <v>0</v>
      </c>
      <c r="AV179" s="5">
        <v>256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2678.5</v>
      </c>
      <c r="CC179" s="5">
        <v>5709.36</v>
      </c>
      <c r="CD179" s="5">
        <v>171.28</v>
      </c>
      <c r="CE179" s="5">
        <v>7</v>
      </c>
      <c r="CF179" s="5">
        <v>7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835.42</v>
      </c>
      <c r="CP179" s="5">
        <v>0</v>
      </c>
      <c r="CQ179" s="5">
        <v>0</v>
      </c>
      <c r="CR179" s="5">
        <v>174.3</v>
      </c>
      <c r="CS179" s="5">
        <v>70</v>
      </c>
      <c r="CT179" s="5">
        <v>605.91</v>
      </c>
      <c r="CU179" s="5">
        <v>1.88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333.33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2020.84</v>
      </c>
      <c r="ED179" s="5">
        <v>3688.52</v>
      </c>
      <c r="EE179" s="4" t="s">
        <v>697</v>
      </c>
      <c r="EF179" s="4"/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5"/>
      <c r="GX179" s="5"/>
      <c r="GY179" s="5"/>
      <c r="GZ179" s="5"/>
      <c r="HA179" s="5"/>
      <c r="HB179" s="4"/>
    </row>
    <row r="180" spans="1:210" x14ac:dyDescent="0.25">
      <c r="A180" s="68">
        <v>19115610</v>
      </c>
      <c r="B180" s="4" t="s">
        <v>698</v>
      </c>
      <c r="C180" s="5" t="s">
        <v>699</v>
      </c>
      <c r="D180" s="4">
        <v>1</v>
      </c>
      <c r="E180" s="4" t="s">
        <v>158</v>
      </c>
      <c r="F180" s="4" t="s">
        <v>159</v>
      </c>
      <c r="G180" s="4" t="s">
        <v>160</v>
      </c>
      <c r="H180" s="4" t="s">
        <v>161</v>
      </c>
      <c r="I180" s="4" t="s">
        <v>237</v>
      </c>
      <c r="J180" s="60">
        <v>45378</v>
      </c>
      <c r="K180" s="60" t="s">
        <v>1494</v>
      </c>
      <c r="L180" s="5" t="s">
        <v>163</v>
      </c>
      <c r="M180" s="5">
        <v>432.98</v>
      </c>
      <c r="N180" s="5">
        <v>705.97</v>
      </c>
      <c r="O180" s="5">
        <v>432.98</v>
      </c>
      <c r="P180" s="5">
        <v>3030.86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7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4" t="s">
        <v>700</v>
      </c>
      <c r="EF180" s="4"/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5"/>
      <c r="GX180" s="5"/>
      <c r="GY180" s="5"/>
      <c r="GZ180" s="5"/>
      <c r="HA180" s="5"/>
      <c r="HB180" s="4"/>
    </row>
    <row r="181" spans="1:210" x14ac:dyDescent="0.25">
      <c r="A181" s="68">
        <v>19115611</v>
      </c>
      <c r="B181" s="4" t="s">
        <v>701</v>
      </c>
      <c r="C181" s="5" t="s">
        <v>702</v>
      </c>
      <c r="D181" s="4">
        <v>1</v>
      </c>
      <c r="E181" s="4" t="s">
        <v>158</v>
      </c>
      <c r="F181" s="4" t="s">
        <v>159</v>
      </c>
      <c r="G181" s="4" t="s">
        <v>160</v>
      </c>
      <c r="H181" s="4" t="s">
        <v>161</v>
      </c>
      <c r="I181" s="4" t="s">
        <v>237</v>
      </c>
      <c r="J181" s="60">
        <v>45378</v>
      </c>
      <c r="K181" s="60" t="s">
        <v>1494</v>
      </c>
      <c r="L181" s="5" t="s">
        <v>163</v>
      </c>
      <c r="M181" s="5">
        <v>432.98</v>
      </c>
      <c r="N181" s="5">
        <v>858.17</v>
      </c>
      <c r="O181" s="5">
        <v>432.98</v>
      </c>
      <c r="P181" s="5">
        <v>3030.86</v>
      </c>
      <c r="Q181" s="5">
        <v>3030.86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640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1285</v>
      </c>
      <c r="AT181" s="5">
        <v>0</v>
      </c>
      <c r="AU181" s="5">
        <v>0</v>
      </c>
      <c r="AV181" s="5">
        <v>256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2181</v>
      </c>
      <c r="CC181" s="5">
        <v>5211.8599999999997</v>
      </c>
      <c r="CD181" s="5">
        <v>156.36000000000001</v>
      </c>
      <c r="CE181" s="5">
        <v>7</v>
      </c>
      <c r="CF181" s="5">
        <v>7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729.16</v>
      </c>
      <c r="CP181" s="5">
        <v>0</v>
      </c>
      <c r="CQ181" s="5">
        <v>0</v>
      </c>
      <c r="CR181" s="5">
        <v>157.19999999999999</v>
      </c>
      <c r="CS181" s="5">
        <v>70</v>
      </c>
      <c r="CT181" s="5">
        <v>692.91</v>
      </c>
      <c r="CU181" s="5">
        <v>1.88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1651.15</v>
      </c>
      <c r="ED181" s="5">
        <v>3560.71</v>
      </c>
      <c r="EE181" s="4" t="s">
        <v>703</v>
      </c>
      <c r="EF181" s="4"/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5"/>
      <c r="GX181" s="5"/>
      <c r="GY181" s="5"/>
      <c r="GZ181" s="5"/>
      <c r="HA181" s="5"/>
      <c r="HB181" s="4"/>
    </row>
    <row r="182" spans="1:210" x14ac:dyDescent="0.25">
      <c r="A182" s="68">
        <v>19115621</v>
      </c>
      <c r="B182" s="4" t="s">
        <v>704</v>
      </c>
      <c r="C182" s="5" t="s">
        <v>705</v>
      </c>
      <c r="D182" s="4">
        <v>1</v>
      </c>
      <c r="E182" s="4" t="s">
        <v>158</v>
      </c>
      <c r="F182" s="4" t="s">
        <v>159</v>
      </c>
      <c r="G182" s="4" t="s">
        <v>160</v>
      </c>
      <c r="H182" s="4" t="s">
        <v>161</v>
      </c>
      <c r="I182" s="4" t="s">
        <v>237</v>
      </c>
      <c r="J182" s="60">
        <v>45166</v>
      </c>
      <c r="K182" s="60" t="s">
        <v>1600</v>
      </c>
      <c r="L182" s="5" t="s">
        <v>163</v>
      </c>
      <c r="M182" s="5">
        <v>432.98</v>
      </c>
      <c r="N182" s="5">
        <v>814.07</v>
      </c>
      <c r="O182" s="5">
        <v>432.98</v>
      </c>
      <c r="P182" s="5">
        <v>3030.86</v>
      </c>
      <c r="Q182" s="5">
        <v>3030.86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1280</v>
      </c>
      <c r="AT182" s="5">
        <v>0</v>
      </c>
      <c r="AU182" s="5">
        <v>0</v>
      </c>
      <c r="AV182" s="5">
        <v>256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1536</v>
      </c>
      <c r="CC182" s="5">
        <v>4566.8599999999997</v>
      </c>
      <c r="CD182" s="5">
        <v>137.01</v>
      </c>
      <c r="CE182" s="5">
        <v>7</v>
      </c>
      <c r="CF182" s="5">
        <v>7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591.38</v>
      </c>
      <c r="CP182" s="5">
        <v>0</v>
      </c>
      <c r="CQ182" s="5">
        <v>0</v>
      </c>
      <c r="CR182" s="5">
        <v>148.63</v>
      </c>
      <c r="CS182" s="5">
        <v>70</v>
      </c>
      <c r="CT182" s="5">
        <v>837.27</v>
      </c>
      <c r="CU182" s="5">
        <v>1.88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317.5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1966.66</v>
      </c>
      <c r="ED182" s="5">
        <v>2600.1999999999998</v>
      </c>
      <c r="EE182" s="4" t="s">
        <v>706</v>
      </c>
      <c r="EF182" s="4"/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5"/>
      <c r="GX182" s="5"/>
      <c r="GY182" s="5"/>
      <c r="GZ182" s="5"/>
      <c r="HA182" s="5"/>
      <c r="HB182" s="4"/>
    </row>
    <row r="183" spans="1:210" x14ac:dyDescent="0.25">
      <c r="A183" s="68">
        <v>19115685</v>
      </c>
      <c r="B183" s="4" t="s">
        <v>707</v>
      </c>
      <c r="C183" s="5" t="s">
        <v>708</v>
      </c>
      <c r="D183" s="4">
        <v>1</v>
      </c>
      <c r="E183" s="4" t="s">
        <v>158</v>
      </c>
      <c r="F183" s="4" t="s">
        <v>159</v>
      </c>
      <c r="G183" s="4" t="s">
        <v>189</v>
      </c>
      <c r="H183" s="4" t="s">
        <v>189</v>
      </c>
      <c r="I183" s="4" t="s">
        <v>431</v>
      </c>
      <c r="J183" s="60">
        <v>45390</v>
      </c>
      <c r="K183" s="60" t="s">
        <v>1601</v>
      </c>
      <c r="L183" s="5" t="s">
        <v>163</v>
      </c>
      <c r="M183" s="5">
        <v>565.33000000000004</v>
      </c>
      <c r="N183" s="5">
        <v>595.52</v>
      </c>
      <c r="O183" s="5">
        <v>565.33000000000004</v>
      </c>
      <c r="P183" s="5">
        <v>3957.31</v>
      </c>
      <c r="Q183" s="5">
        <v>3957.31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3957.31</v>
      </c>
      <c r="CD183" s="5">
        <v>118.72</v>
      </c>
      <c r="CE183" s="5">
        <v>7</v>
      </c>
      <c r="CF183" s="5">
        <v>7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461.18</v>
      </c>
      <c r="CP183" s="5">
        <v>0</v>
      </c>
      <c r="CQ183" s="5">
        <v>0</v>
      </c>
      <c r="CR183" s="5">
        <v>106.18</v>
      </c>
      <c r="CS183" s="5">
        <v>56</v>
      </c>
      <c r="CT183" s="5">
        <v>646.82000000000005</v>
      </c>
      <c r="CU183" s="5">
        <v>1.88</v>
      </c>
      <c r="CV183" s="5">
        <v>0</v>
      </c>
      <c r="CW183" s="5">
        <v>0</v>
      </c>
      <c r="CX183" s="5">
        <v>0</v>
      </c>
      <c r="CY183" s="5">
        <v>0</v>
      </c>
      <c r="CZ183" s="5">
        <v>848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2120.06</v>
      </c>
      <c r="ED183" s="5">
        <v>1837.25</v>
      </c>
      <c r="EE183" s="4" t="s">
        <v>709</v>
      </c>
      <c r="EF183" s="4"/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/>
      <c r="GX183" s="5"/>
      <c r="GY183" s="5"/>
      <c r="GZ183" s="5"/>
      <c r="HA183" s="5"/>
      <c r="HB183" s="4"/>
    </row>
    <row r="184" spans="1:210" x14ac:dyDescent="0.25">
      <c r="A184" s="68">
        <v>19115696</v>
      </c>
      <c r="B184" s="4" t="s">
        <v>710</v>
      </c>
      <c r="C184" s="5" t="s">
        <v>711</v>
      </c>
      <c r="D184" s="4">
        <v>1</v>
      </c>
      <c r="E184" s="4" t="s">
        <v>158</v>
      </c>
      <c r="F184" s="4" t="s">
        <v>159</v>
      </c>
      <c r="G184" s="4" t="s">
        <v>160</v>
      </c>
      <c r="H184" s="4" t="s">
        <v>161</v>
      </c>
      <c r="I184" s="4" t="s">
        <v>237</v>
      </c>
      <c r="J184" s="60">
        <v>45391</v>
      </c>
      <c r="K184" s="60" t="s">
        <v>1602</v>
      </c>
      <c r="L184" s="5" t="s">
        <v>163</v>
      </c>
      <c r="M184" s="5">
        <v>432.98</v>
      </c>
      <c r="N184" s="5">
        <v>965.53</v>
      </c>
      <c r="O184" s="5">
        <v>432.98</v>
      </c>
      <c r="P184" s="5">
        <v>3030.86</v>
      </c>
      <c r="Q184" s="5">
        <v>3030.86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1</v>
      </c>
      <c r="AB184" s="5">
        <v>108.25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256</v>
      </c>
      <c r="AM184" s="5">
        <v>0</v>
      </c>
      <c r="AN184" s="5">
        <v>155.88</v>
      </c>
      <c r="AO184" s="5">
        <v>0</v>
      </c>
      <c r="AP184" s="5">
        <v>0</v>
      </c>
      <c r="AQ184" s="5">
        <v>0</v>
      </c>
      <c r="AR184" s="5">
        <v>0</v>
      </c>
      <c r="AS184" s="5">
        <v>1780</v>
      </c>
      <c r="AT184" s="5">
        <v>0</v>
      </c>
      <c r="AU184" s="5">
        <v>0</v>
      </c>
      <c r="AV184" s="5">
        <v>256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2556.13</v>
      </c>
      <c r="CC184" s="5">
        <v>5586.99</v>
      </c>
      <c r="CD184" s="5">
        <v>167.61</v>
      </c>
      <c r="CE184" s="5">
        <v>7</v>
      </c>
      <c r="CF184" s="5">
        <v>7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786.16</v>
      </c>
      <c r="CP184" s="5">
        <v>0</v>
      </c>
      <c r="CQ184" s="5">
        <v>0</v>
      </c>
      <c r="CR184" s="5">
        <v>178.05</v>
      </c>
      <c r="CS184" s="5">
        <v>70</v>
      </c>
      <c r="CT184" s="5">
        <v>637.38</v>
      </c>
      <c r="CU184" s="5">
        <v>1.88</v>
      </c>
      <c r="CV184" s="5">
        <v>0</v>
      </c>
      <c r="CW184" s="5">
        <v>0</v>
      </c>
      <c r="CX184" s="5">
        <v>0</v>
      </c>
      <c r="CY184" s="5">
        <v>0</v>
      </c>
      <c r="CZ184" s="5">
        <v>560.42999999999995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317.5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2551.4</v>
      </c>
      <c r="ED184" s="5">
        <v>3035.59</v>
      </c>
      <c r="EE184" s="4" t="s">
        <v>712</v>
      </c>
      <c r="EF184" s="4"/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5"/>
      <c r="GX184" s="5"/>
      <c r="GY184" s="5"/>
      <c r="GZ184" s="5"/>
      <c r="HA184" s="5"/>
      <c r="HB184" s="4"/>
    </row>
    <row r="185" spans="1:210" x14ac:dyDescent="0.25">
      <c r="A185" s="68">
        <v>19115713</v>
      </c>
      <c r="B185" s="4" t="s">
        <v>713</v>
      </c>
      <c r="C185" s="5" t="s">
        <v>714</v>
      </c>
      <c r="D185" s="4">
        <v>1</v>
      </c>
      <c r="E185" s="4" t="s">
        <v>158</v>
      </c>
      <c r="F185" s="4" t="s">
        <v>159</v>
      </c>
      <c r="G185" s="4" t="s">
        <v>160</v>
      </c>
      <c r="H185" s="4" t="s">
        <v>161</v>
      </c>
      <c r="I185" s="4" t="s">
        <v>237</v>
      </c>
      <c r="J185" s="60">
        <v>45393</v>
      </c>
      <c r="K185" s="60" t="s">
        <v>1603</v>
      </c>
      <c r="L185" s="5" t="s">
        <v>163</v>
      </c>
      <c r="M185" s="5">
        <v>432.98</v>
      </c>
      <c r="N185" s="5">
        <v>913.22</v>
      </c>
      <c r="O185" s="5">
        <v>432.98</v>
      </c>
      <c r="P185" s="5">
        <v>3030.86</v>
      </c>
      <c r="Q185" s="5">
        <v>3030.86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 s="5">
        <v>108.25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128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1280</v>
      </c>
      <c r="AT185" s="5">
        <v>0</v>
      </c>
      <c r="AU185" s="5">
        <v>0</v>
      </c>
      <c r="AV185" s="5">
        <v>256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1772.25</v>
      </c>
      <c r="CC185" s="5">
        <v>4803.1099999999997</v>
      </c>
      <c r="CD185" s="5">
        <v>144.09</v>
      </c>
      <c r="CE185" s="5">
        <v>7</v>
      </c>
      <c r="CF185" s="5">
        <v>7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618.73</v>
      </c>
      <c r="CP185" s="5">
        <v>0</v>
      </c>
      <c r="CQ185" s="5">
        <v>0</v>
      </c>
      <c r="CR185" s="5">
        <v>167.89</v>
      </c>
      <c r="CS185" s="5">
        <v>70</v>
      </c>
      <c r="CT185" s="5">
        <v>452.11</v>
      </c>
      <c r="CU185" s="5">
        <v>1.88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291.2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1601.8</v>
      </c>
      <c r="ED185" s="5">
        <v>3201.31</v>
      </c>
      <c r="EE185" s="4" t="s">
        <v>715</v>
      </c>
      <c r="EF185" s="4"/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5"/>
      <c r="GX185" s="5"/>
      <c r="GY185" s="5"/>
      <c r="GZ185" s="5"/>
      <c r="HA185" s="5"/>
      <c r="HB185" s="4"/>
    </row>
    <row r="186" spans="1:210" x14ac:dyDescent="0.25">
      <c r="A186" s="68">
        <v>19115714</v>
      </c>
      <c r="B186" s="4" t="s">
        <v>716</v>
      </c>
      <c r="C186" s="5" t="s">
        <v>717</v>
      </c>
      <c r="D186" s="4">
        <v>1</v>
      </c>
      <c r="E186" s="4" t="s">
        <v>158</v>
      </c>
      <c r="F186" s="4" t="s">
        <v>159</v>
      </c>
      <c r="G186" s="4" t="s">
        <v>160</v>
      </c>
      <c r="H186" s="4" t="s">
        <v>161</v>
      </c>
      <c r="I186" s="4" t="s">
        <v>237</v>
      </c>
      <c r="J186" s="60">
        <v>45393</v>
      </c>
      <c r="K186" s="60" t="s">
        <v>1603</v>
      </c>
      <c r="L186" s="5" t="s">
        <v>163</v>
      </c>
      <c r="M186" s="5">
        <v>432.98</v>
      </c>
      <c r="N186" s="5">
        <v>800.26</v>
      </c>
      <c r="O186" s="5">
        <v>432.98</v>
      </c>
      <c r="P186" s="5">
        <v>3030.86</v>
      </c>
      <c r="Q186" s="5">
        <v>3030.86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1992.5</v>
      </c>
      <c r="AT186" s="5">
        <v>0</v>
      </c>
      <c r="AU186" s="5">
        <v>0</v>
      </c>
      <c r="AV186" s="5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2248.5</v>
      </c>
      <c r="CC186" s="5">
        <v>5279.36</v>
      </c>
      <c r="CD186" s="5">
        <v>158.38</v>
      </c>
      <c r="CE186" s="5">
        <v>7</v>
      </c>
      <c r="CF186" s="5">
        <v>7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743.57</v>
      </c>
      <c r="CP186" s="5">
        <v>0</v>
      </c>
      <c r="CQ186" s="5">
        <v>0</v>
      </c>
      <c r="CR186" s="5">
        <v>145.94999999999999</v>
      </c>
      <c r="CS186" s="5">
        <v>70</v>
      </c>
      <c r="CT186" s="5">
        <v>1059.21</v>
      </c>
      <c r="CU186" s="5">
        <v>1.88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2020.61</v>
      </c>
      <c r="ED186" s="5">
        <v>3258.75</v>
      </c>
      <c r="EE186" s="4" t="s">
        <v>718</v>
      </c>
      <c r="EF186" s="4"/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5"/>
      <c r="GX186" s="5"/>
      <c r="GY186" s="5"/>
      <c r="GZ186" s="5"/>
      <c r="HA186" s="5"/>
      <c r="HB186" s="4"/>
    </row>
    <row r="187" spans="1:210" x14ac:dyDescent="0.25">
      <c r="A187" s="68">
        <v>19115851</v>
      </c>
      <c r="B187" s="4" t="s">
        <v>719</v>
      </c>
      <c r="C187" s="5" t="s">
        <v>720</v>
      </c>
      <c r="D187" s="4">
        <v>1</v>
      </c>
      <c r="E187" s="4" t="s">
        <v>158</v>
      </c>
      <c r="F187" s="4" t="s">
        <v>159</v>
      </c>
      <c r="G187" s="4" t="s">
        <v>160</v>
      </c>
      <c r="H187" s="4" t="s">
        <v>161</v>
      </c>
      <c r="I187" s="4" t="s">
        <v>237</v>
      </c>
      <c r="J187" s="60">
        <v>45401</v>
      </c>
      <c r="K187" s="60" t="s">
        <v>1604</v>
      </c>
      <c r="L187" s="5" t="s">
        <v>163</v>
      </c>
      <c r="M187" s="5">
        <v>432.98</v>
      </c>
      <c r="N187" s="5">
        <v>631.76</v>
      </c>
      <c r="O187" s="5">
        <v>432.98</v>
      </c>
      <c r="P187" s="5">
        <v>3030.86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7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4" t="s">
        <v>721</v>
      </c>
      <c r="EF187" s="4"/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5"/>
      <c r="GX187" s="5"/>
      <c r="GY187" s="5"/>
      <c r="GZ187" s="5"/>
      <c r="HA187" s="5"/>
      <c r="HB187" s="4"/>
    </row>
    <row r="188" spans="1:210" x14ac:dyDescent="0.25">
      <c r="A188" s="68">
        <v>19115858</v>
      </c>
      <c r="B188" s="4" t="s">
        <v>722</v>
      </c>
      <c r="C188" s="5" t="s">
        <v>723</v>
      </c>
      <c r="D188" s="4">
        <v>1</v>
      </c>
      <c r="E188" s="4" t="s">
        <v>158</v>
      </c>
      <c r="F188" s="4" t="s">
        <v>159</v>
      </c>
      <c r="G188" s="4" t="s">
        <v>160</v>
      </c>
      <c r="H188" s="4" t="s">
        <v>161</v>
      </c>
      <c r="I188" s="4" t="s">
        <v>237</v>
      </c>
      <c r="J188" s="60">
        <v>45401</v>
      </c>
      <c r="K188" s="60" t="s">
        <v>1604</v>
      </c>
      <c r="L188" s="5" t="s">
        <v>163</v>
      </c>
      <c r="M188" s="5">
        <v>432.98</v>
      </c>
      <c r="N188" s="5">
        <v>707.41</v>
      </c>
      <c r="O188" s="5">
        <v>432.98</v>
      </c>
      <c r="P188" s="5">
        <v>3030.86</v>
      </c>
      <c r="Q188" s="5">
        <v>3030.86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962.5</v>
      </c>
      <c r="AT188" s="5">
        <v>0</v>
      </c>
      <c r="AU188" s="5">
        <v>0</v>
      </c>
      <c r="AV188" s="5">
        <v>256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1218.5</v>
      </c>
      <c r="CC188" s="5">
        <v>4249.3599999999997</v>
      </c>
      <c r="CD188" s="5">
        <v>127.48</v>
      </c>
      <c r="CE188" s="5">
        <v>7</v>
      </c>
      <c r="CF188" s="5">
        <v>7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523.57000000000005</v>
      </c>
      <c r="CP188" s="5">
        <v>0</v>
      </c>
      <c r="CQ188" s="5">
        <v>0</v>
      </c>
      <c r="CR188" s="5">
        <v>127.91</v>
      </c>
      <c r="CS188" s="5">
        <v>70</v>
      </c>
      <c r="CT188" s="5">
        <v>680.53</v>
      </c>
      <c r="CU188" s="5">
        <v>1.88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1403.88</v>
      </c>
      <c r="ED188" s="5">
        <v>2845.48</v>
      </c>
      <c r="EE188" s="4" t="s">
        <v>724</v>
      </c>
      <c r="EF188" s="4"/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5"/>
      <c r="GX188" s="5"/>
      <c r="GY188" s="5"/>
      <c r="GZ188" s="5"/>
      <c r="HA188" s="5"/>
      <c r="HB188" s="4"/>
    </row>
    <row r="189" spans="1:210" x14ac:dyDescent="0.25">
      <c r="A189" s="68">
        <v>19115950</v>
      </c>
      <c r="B189" s="4" t="s">
        <v>725</v>
      </c>
      <c r="C189" s="5" t="s">
        <v>726</v>
      </c>
      <c r="D189" s="4">
        <v>1</v>
      </c>
      <c r="E189" s="4" t="s">
        <v>158</v>
      </c>
      <c r="F189" s="4" t="s">
        <v>159</v>
      </c>
      <c r="G189" s="4" t="s">
        <v>160</v>
      </c>
      <c r="H189" s="4" t="s">
        <v>161</v>
      </c>
      <c r="I189" s="4" t="s">
        <v>234</v>
      </c>
      <c r="J189" s="60">
        <v>45674</v>
      </c>
      <c r="K189" s="60" t="s">
        <v>1498</v>
      </c>
      <c r="L189" s="5" t="s">
        <v>163</v>
      </c>
      <c r="M189" s="5">
        <v>370.75</v>
      </c>
      <c r="N189" s="5">
        <v>767.73</v>
      </c>
      <c r="O189" s="5">
        <v>370.75</v>
      </c>
      <c r="P189" s="5">
        <v>2595.25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7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4" t="s">
        <v>727</v>
      </c>
      <c r="EF189" s="4"/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5"/>
      <c r="GX189" s="5"/>
      <c r="GY189" s="5"/>
      <c r="GZ189" s="5"/>
      <c r="HA189" s="5"/>
      <c r="HB189" s="4"/>
    </row>
    <row r="190" spans="1:210" x14ac:dyDescent="0.25">
      <c r="A190" s="68">
        <v>19115951</v>
      </c>
      <c r="B190" s="4" t="s">
        <v>728</v>
      </c>
      <c r="C190" s="5" t="s">
        <v>729</v>
      </c>
      <c r="D190" s="4">
        <v>1</v>
      </c>
      <c r="E190" s="4" t="s">
        <v>158</v>
      </c>
      <c r="F190" s="4" t="s">
        <v>159</v>
      </c>
      <c r="G190" s="4" t="s">
        <v>160</v>
      </c>
      <c r="H190" s="4" t="s">
        <v>161</v>
      </c>
      <c r="I190" s="4" t="s">
        <v>237</v>
      </c>
      <c r="J190" s="60">
        <v>45408</v>
      </c>
      <c r="K190" s="60" t="s">
        <v>1605</v>
      </c>
      <c r="L190" s="5" t="s">
        <v>163</v>
      </c>
      <c r="M190" s="5">
        <v>432.98</v>
      </c>
      <c r="N190" s="5">
        <v>746.58</v>
      </c>
      <c r="O190" s="5">
        <v>432.98</v>
      </c>
      <c r="P190" s="5">
        <v>3030.86</v>
      </c>
      <c r="Q190" s="5">
        <v>2597.88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1</v>
      </c>
      <c r="X190" s="5">
        <v>432.98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1280</v>
      </c>
      <c r="AT190" s="5">
        <v>0</v>
      </c>
      <c r="AU190" s="5">
        <v>0</v>
      </c>
      <c r="AV190" s="5">
        <v>128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1840.98</v>
      </c>
      <c r="CC190" s="5">
        <v>4438.8599999999997</v>
      </c>
      <c r="CD190" s="5">
        <v>133.16999999999999</v>
      </c>
      <c r="CE190" s="5">
        <v>7</v>
      </c>
      <c r="CF190" s="5">
        <v>6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564.04</v>
      </c>
      <c r="CP190" s="5">
        <v>0</v>
      </c>
      <c r="CQ190" s="5">
        <v>0</v>
      </c>
      <c r="CR190" s="5">
        <v>135.52000000000001</v>
      </c>
      <c r="CS190" s="5">
        <v>70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769.56</v>
      </c>
      <c r="ED190" s="5">
        <v>3669.3</v>
      </c>
      <c r="EE190" s="4" t="s">
        <v>730</v>
      </c>
      <c r="EF190" s="4"/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5"/>
      <c r="GX190" s="5"/>
      <c r="GY190" s="5"/>
      <c r="GZ190" s="5"/>
      <c r="HA190" s="5"/>
      <c r="HB190" s="4"/>
    </row>
    <row r="191" spans="1:210" x14ac:dyDescent="0.25">
      <c r="A191" s="68">
        <v>19115954</v>
      </c>
      <c r="B191" s="4" t="s">
        <v>731</v>
      </c>
      <c r="C191" s="5" t="s">
        <v>732</v>
      </c>
      <c r="D191" s="4">
        <v>1</v>
      </c>
      <c r="E191" s="4" t="s">
        <v>158</v>
      </c>
      <c r="F191" s="4" t="s">
        <v>159</v>
      </c>
      <c r="G191" s="4" t="s">
        <v>160</v>
      </c>
      <c r="H191" s="4" t="s">
        <v>161</v>
      </c>
      <c r="I191" s="4" t="s">
        <v>237</v>
      </c>
      <c r="J191" s="60">
        <v>45408</v>
      </c>
      <c r="K191" s="60" t="s">
        <v>1605</v>
      </c>
      <c r="L191" s="5" t="s">
        <v>163</v>
      </c>
      <c r="M191" s="5">
        <v>432.98</v>
      </c>
      <c r="N191" s="5">
        <v>804.68</v>
      </c>
      <c r="O191" s="5">
        <v>432.98</v>
      </c>
      <c r="P191" s="5">
        <v>3030.86</v>
      </c>
      <c r="Q191" s="5">
        <v>3030.86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512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1280</v>
      </c>
      <c r="AT191" s="5">
        <v>0</v>
      </c>
      <c r="AU191" s="5">
        <v>0</v>
      </c>
      <c r="AV191" s="5">
        <v>256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2048</v>
      </c>
      <c r="CC191" s="5">
        <v>5078.8599999999997</v>
      </c>
      <c r="CD191" s="5">
        <v>152.37</v>
      </c>
      <c r="CE191" s="5">
        <v>7</v>
      </c>
      <c r="CF191" s="5">
        <v>7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700.75</v>
      </c>
      <c r="CP191" s="5">
        <v>0</v>
      </c>
      <c r="CQ191" s="5">
        <v>0</v>
      </c>
      <c r="CR191" s="5">
        <v>146.81</v>
      </c>
      <c r="CS191" s="5">
        <v>70</v>
      </c>
      <c r="CT191" s="5">
        <v>868.95</v>
      </c>
      <c r="CU191" s="5">
        <v>1.88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1788.38</v>
      </c>
      <c r="ED191" s="5">
        <v>3290.48</v>
      </c>
      <c r="EE191" s="4" t="s">
        <v>733</v>
      </c>
      <c r="EF191" s="4"/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5"/>
      <c r="GX191" s="5"/>
      <c r="GY191" s="5"/>
      <c r="GZ191" s="5"/>
      <c r="HA191" s="5"/>
      <c r="HB191" s="4"/>
    </row>
    <row r="192" spans="1:210" x14ac:dyDescent="0.25">
      <c r="A192" s="68">
        <v>19116014</v>
      </c>
      <c r="B192" s="4" t="s">
        <v>734</v>
      </c>
      <c r="C192" s="5" t="s">
        <v>735</v>
      </c>
      <c r="D192" s="4">
        <v>1</v>
      </c>
      <c r="E192" s="4" t="s">
        <v>158</v>
      </c>
      <c r="F192" s="4" t="s">
        <v>159</v>
      </c>
      <c r="G192" s="4" t="s">
        <v>160</v>
      </c>
      <c r="H192" s="4" t="s">
        <v>161</v>
      </c>
      <c r="I192" s="4" t="s">
        <v>237</v>
      </c>
      <c r="J192" s="60">
        <v>45415</v>
      </c>
      <c r="K192" s="60" t="s">
        <v>1606</v>
      </c>
      <c r="L192" s="5" t="s">
        <v>163</v>
      </c>
      <c r="M192" s="5">
        <v>432.98</v>
      </c>
      <c r="N192" s="5">
        <v>634.04</v>
      </c>
      <c r="O192" s="5">
        <v>432.98</v>
      </c>
      <c r="P192" s="5">
        <v>3030.86</v>
      </c>
      <c r="Q192" s="5">
        <v>3030.86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448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256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704</v>
      </c>
      <c r="CC192" s="5">
        <v>3734.86</v>
      </c>
      <c r="CD192" s="5">
        <v>112.05</v>
      </c>
      <c r="CE192" s="5">
        <v>7</v>
      </c>
      <c r="CF192" s="5">
        <v>7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413.67</v>
      </c>
      <c r="CP192" s="5">
        <v>0</v>
      </c>
      <c r="CQ192" s="5">
        <v>0</v>
      </c>
      <c r="CR192" s="5">
        <v>113.66</v>
      </c>
      <c r="CS192" s="5">
        <v>70</v>
      </c>
      <c r="CT192" s="5">
        <v>819.34</v>
      </c>
      <c r="CU192" s="5">
        <v>1.88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1418.54</v>
      </c>
      <c r="ED192" s="5">
        <v>2316.3200000000002</v>
      </c>
      <c r="EE192" s="4" t="s">
        <v>736</v>
      </c>
      <c r="EF192" s="4"/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5"/>
      <c r="GX192" s="5"/>
      <c r="GY192" s="5"/>
      <c r="GZ192" s="5"/>
      <c r="HA192" s="5"/>
      <c r="HB192" s="4"/>
    </row>
    <row r="193" spans="1:210" x14ac:dyDescent="0.25">
      <c r="A193" s="68">
        <v>19116016</v>
      </c>
      <c r="B193" s="4" t="s">
        <v>737</v>
      </c>
      <c r="C193" s="5" t="s">
        <v>738</v>
      </c>
      <c r="D193" s="4">
        <v>1</v>
      </c>
      <c r="E193" s="4" t="s">
        <v>158</v>
      </c>
      <c r="F193" s="4" t="s">
        <v>159</v>
      </c>
      <c r="G193" s="4" t="s">
        <v>160</v>
      </c>
      <c r="H193" s="4" t="s">
        <v>161</v>
      </c>
      <c r="I193" s="4" t="s">
        <v>237</v>
      </c>
      <c r="J193" s="60">
        <v>45415</v>
      </c>
      <c r="K193" s="60" t="s">
        <v>1606</v>
      </c>
      <c r="L193" s="5" t="s">
        <v>163</v>
      </c>
      <c r="M193" s="5">
        <v>432.98</v>
      </c>
      <c r="N193" s="5">
        <v>624.29999999999995</v>
      </c>
      <c r="O193" s="5">
        <v>432.98</v>
      </c>
      <c r="P193" s="5">
        <v>3030.86</v>
      </c>
      <c r="Q193" s="5">
        <v>3030.86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108.25</v>
      </c>
      <c r="AC193" s="5">
        <v>1</v>
      </c>
      <c r="AD193" s="5">
        <v>865.96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192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1030</v>
      </c>
      <c r="AT193" s="5">
        <v>0</v>
      </c>
      <c r="AU193" s="5">
        <v>0</v>
      </c>
      <c r="AV193" s="5">
        <v>256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2452.21</v>
      </c>
      <c r="CC193" s="5">
        <v>5483.07</v>
      </c>
      <c r="CD193" s="5">
        <v>164.49</v>
      </c>
      <c r="CE193" s="5">
        <v>7</v>
      </c>
      <c r="CF193" s="5">
        <v>7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671.48</v>
      </c>
      <c r="CP193" s="5">
        <v>0</v>
      </c>
      <c r="CQ193" s="5">
        <v>0</v>
      </c>
      <c r="CR193" s="5">
        <v>111.77</v>
      </c>
      <c r="CS193" s="5">
        <v>70</v>
      </c>
      <c r="CT193" s="5">
        <v>250.86</v>
      </c>
      <c r="CU193" s="5">
        <v>1.88</v>
      </c>
      <c r="CV193" s="5">
        <v>0</v>
      </c>
      <c r="CW193" s="5">
        <v>0</v>
      </c>
      <c r="CX193" s="5">
        <v>0</v>
      </c>
      <c r="CY193" s="5">
        <v>0</v>
      </c>
      <c r="CZ193" s="5">
        <v>327.93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1433.92</v>
      </c>
      <c r="ED193" s="5">
        <v>4049.15</v>
      </c>
      <c r="EE193" s="4" t="s">
        <v>739</v>
      </c>
      <c r="EF193" s="4"/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5"/>
      <c r="GX193" s="5"/>
      <c r="GY193" s="5"/>
      <c r="GZ193" s="5"/>
      <c r="HA193" s="5"/>
      <c r="HB193" s="4"/>
    </row>
    <row r="194" spans="1:210" x14ac:dyDescent="0.25">
      <c r="A194" s="68">
        <v>19116017</v>
      </c>
      <c r="B194" s="4" t="s">
        <v>740</v>
      </c>
      <c r="C194" s="5" t="s">
        <v>741</v>
      </c>
      <c r="D194" s="4">
        <v>1</v>
      </c>
      <c r="E194" s="4" t="s">
        <v>158</v>
      </c>
      <c r="F194" s="4" t="s">
        <v>159</v>
      </c>
      <c r="G194" s="4" t="s">
        <v>160</v>
      </c>
      <c r="H194" s="4" t="s">
        <v>161</v>
      </c>
      <c r="I194" s="4" t="s">
        <v>237</v>
      </c>
      <c r="J194" s="60">
        <v>45415</v>
      </c>
      <c r="K194" s="60" t="s">
        <v>1606</v>
      </c>
      <c r="L194" s="5" t="s">
        <v>163</v>
      </c>
      <c r="M194" s="5">
        <v>432.98</v>
      </c>
      <c r="N194" s="5">
        <v>922.77</v>
      </c>
      <c r="O194" s="5">
        <v>432.98</v>
      </c>
      <c r="P194" s="5">
        <v>3030.86</v>
      </c>
      <c r="Q194" s="5">
        <v>3030.86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1</v>
      </c>
      <c r="AB194" s="5">
        <v>108.25</v>
      </c>
      <c r="AC194" s="5">
        <v>1</v>
      </c>
      <c r="AD194" s="5">
        <v>865.96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256</v>
      </c>
      <c r="AS194" s="5">
        <v>1541</v>
      </c>
      <c r="AT194" s="5">
        <v>0</v>
      </c>
      <c r="AU194" s="5">
        <v>0</v>
      </c>
      <c r="AV194" s="5">
        <v>256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3027.21</v>
      </c>
      <c r="CC194" s="5">
        <v>6058.07</v>
      </c>
      <c r="CD194" s="5">
        <v>181.74</v>
      </c>
      <c r="CE194" s="5">
        <v>7</v>
      </c>
      <c r="CF194" s="5">
        <v>7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794.3</v>
      </c>
      <c r="CP194" s="5">
        <v>0</v>
      </c>
      <c r="CQ194" s="5">
        <v>0</v>
      </c>
      <c r="CR194" s="5">
        <v>169.74</v>
      </c>
      <c r="CS194" s="5">
        <v>70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1034.04</v>
      </c>
      <c r="ED194" s="5">
        <v>5024.03</v>
      </c>
      <c r="EE194" s="4" t="s">
        <v>742</v>
      </c>
      <c r="EF194" s="4"/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5"/>
      <c r="GX194" s="5"/>
      <c r="GY194" s="5"/>
      <c r="GZ194" s="5"/>
      <c r="HA194" s="5"/>
      <c r="HB194" s="4"/>
    </row>
    <row r="195" spans="1:210" x14ac:dyDescent="0.25">
      <c r="A195" s="68">
        <v>19116018</v>
      </c>
      <c r="B195" s="4" t="s">
        <v>743</v>
      </c>
      <c r="C195" s="5" t="s">
        <v>744</v>
      </c>
      <c r="D195" s="4">
        <v>1</v>
      </c>
      <c r="E195" s="4" t="s">
        <v>158</v>
      </c>
      <c r="F195" s="4" t="s">
        <v>159</v>
      </c>
      <c r="G195" s="4" t="s">
        <v>160</v>
      </c>
      <c r="H195" s="4" t="s">
        <v>161</v>
      </c>
      <c r="I195" s="4" t="s">
        <v>237</v>
      </c>
      <c r="J195" s="60">
        <v>45415</v>
      </c>
      <c r="K195" s="60" t="s">
        <v>1606</v>
      </c>
      <c r="L195" s="5" t="s">
        <v>163</v>
      </c>
      <c r="M195" s="5">
        <v>432.98</v>
      </c>
      <c r="N195" s="5">
        <v>882.42</v>
      </c>
      <c r="O195" s="5">
        <v>432.98</v>
      </c>
      <c r="P195" s="5">
        <v>3030.86</v>
      </c>
      <c r="Q195" s="5">
        <v>3030.86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2315</v>
      </c>
      <c r="AT195" s="5">
        <v>0</v>
      </c>
      <c r="AU195" s="5">
        <v>0</v>
      </c>
      <c r="AV195" s="5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2571</v>
      </c>
      <c r="CC195" s="5">
        <v>5601.86</v>
      </c>
      <c r="CD195" s="5">
        <v>168.06</v>
      </c>
      <c r="CE195" s="5">
        <v>7</v>
      </c>
      <c r="CF195" s="5">
        <v>7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812.46</v>
      </c>
      <c r="CP195" s="5">
        <v>0</v>
      </c>
      <c r="CQ195" s="5">
        <v>0</v>
      </c>
      <c r="CR195" s="5">
        <v>161.91</v>
      </c>
      <c r="CS195" s="5">
        <v>70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317.5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1361.87</v>
      </c>
      <c r="ED195" s="5">
        <v>4239.99</v>
      </c>
      <c r="EE195" s="4" t="s">
        <v>745</v>
      </c>
      <c r="EF195" s="4"/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5"/>
      <c r="GX195" s="5"/>
      <c r="GY195" s="5"/>
      <c r="GZ195" s="5"/>
      <c r="HA195" s="5"/>
      <c r="HB195" s="4"/>
    </row>
    <row r="196" spans="1:210" x14ac:dyDescent="0.25">
      <c r="A196" s="68">
        <v>19116044</v>
      </c>
      <c r="B196" s="4" t="s">
        <v>746</v>
      </c>
      <c r="C196" s="5" t="s">
        <v>747</v>
      </c>
      <c r="D196" s="4">
        <v>1</v>
      </c>
      <c r="E196" s="4" t="s">
        <v>158</v>
      </c>
      <c r="F196" s="4" t="s">
        <v>159</v>
      </c>
      <c r="G196" s="4" t="s">
        <v>160</v>
      </c>
      <c r="H196" s="4" t="s">
        <v>161</v>
      </c>
      <c r="I196" s="4" t="s">
        <v>234</v>
      </c>
      <c r="J196" s="60">
        <v>45757</v>
      </c>
      <c r="K196" s="60" t="s">
        <v>1607</v>
      </c>
      <c r="L196" s="5" t="s">
        <v>163</v>
      </c>
      <c r="M196" s="5">
        <v>370.75</v>
      </c>
      <c r="N196" s="5">
        <v>537.83000000000004</v>
      </c>
      <c r="O196" s="5">
        <v>370.75</v>
      </c>
      <c r="P196" s="5">
        <v>2595.25</v>
      </c>
      <c r="Q196" s="5">
        <v>2595.25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1824</v>
      </c>
      <c r="AT196" s="5">
        <v>0</v>
      </c>
      <c r="AU196" s="5">
        <v>0</v>
      </c>
      <c r="AV196" s="5">
        <v>256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2080</v>
      </c>
      <c r="CC196" s="5">
        <v>4675.25</v>
      </c>
      <c r="CD196" s="5">
        <v>140.26</v>
      </c>
      <c r="CE196" s="5">
        <v>7</v>
      </c>
      <c r="CF196" s="5">
        <v>7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614.54</v>
      </c>
      <c r="CP196" s="5">
        <v>0</v>
      </c>
      <c r="CQ196" s="5">
        <v>0</v>
      </c>
      <c r="CR196" s="5">
        <v>94.97</v>
      </c>
      <c r="CS196" s="5">
        <v>70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525.19000000000005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1304.7</v>
      </c>
      <c r="ED196" s="5">
        <v>3370.55</v>
      </c>
      <c r="EE196" s="4" t="s">
        <v>748</v>
      </c>
      <c r="EF196" s="4"/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5"/>
      <c r="GX196" s="5"/>
      <c r="GY196" s="5"/>
      <c r="GZ196" s="5"/>
      <c r="HA196" s="5"/>
      <c r="HB196" s="4"/>
    </row>
    <row r="197" spans="1:210" x14ac:dyDescent="0.25">
      <c r="A197" s="68">
        <v>19116079</v>
      </c>
      <c r="B197" s="4" t="s">
        <v>749</v>
      </c>
      <c r="C197" s="5" t="s">
        <v>750</v>
      </c>
      <c r="D197" s="4">
        <v>1</v>
      </c>
      <c r="E197" s="4" t="s">
        <v>158</v>
      </c>
      <c r="F197" s="4" t="s">
        <v>159</v>
      </c>
      <c r="G197" s="4" t="s">
        <v>160</v>
      </c>
      <c r="H197" s="4" t="s">
        <v>161</v>
      </c>
      <c r="I197" s="4" t="s">
        <v>237</v>
      </c>
      <c r="J197" s="60">
        <v>45422</v>
      </c>
      <c r="K197" s="60" t="s">
        <v>1608</v>
      </c>
      <c r="L197" s="5" t="s">
        <v>163</v>
      </c>
      <c r="M197" s="5">
        <v>432.98</v>
      </c>
      <c r="N197" s="5">
        <v>735.81</v>
      </c>
      <c r="O197" s="5">
        <v>432.98</v>
      </c>
      <c r="P197" s="5">
        <v>3030.86</v>
      </c>
      <c r="Q197" s="5">
        <v>2597.88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</v>
      </c>
      <c r="X197" s="5">
        <v>432.98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512</v>
      </c>
      <c r="AT197" s="5">
        <v>0</v>
      </c>
      <c r="AU197" s="5">
        <v>0</v>
      </c>
      <c r="AV197" s="5">
        <v>128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1072.98</v>
      </c>
      <c r="CC197" s="5">
        <v>3670.86</v>
      </c>
      <c r="CD197" s="5">
        <v>110.13</v>
      </c>
      <c r="CE197" s="5">
        <v>7</v>
      </c>
      <c r="CF197" s="5">
        <v>6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400</v>
      </c>
      <c r="CP197" s="5">
        <v>0</v>
      </c>
      <c r="CQ197" s="5">
        <v>0</v>
      </c>
      <c r="CR197" s="5">
        <v>133.43</v>
      </c>
      <c r="CS197" s="5">
        <v>70</v>
      </c>
      <c r="CT197" s="5">
        <v>0</v>
      </c>
      <c r="CU197" s="5">
        <v>1.88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605.30999999999995</v>
      </c>
      <c r="ED197" s="5">
        <v>3065.55</v>
      </c>
      <c r="EE197" s="4" t="s">
        <v>751</v>
      </c>
      <c r="EF197" s="4"/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5"/>
      <c r="GX197" s="5"/>
      <c r="GY197" s="5"/>
      <c r="GZ197" s="5"/>
      <c r="HA197" s="5"/>
      <c r="HB197" s="4"/>
    </row>
    <row r="198" spans="1:210" x14ac:dyDescent="0.25">
      <c r="A198" s="68">
        <v>19116082</v>
      </c>
      <c r="B198" s="4" t="s">
        <v>752</v>
      </c>
      <c r="C198" s="5" t="s">
        <v>753</v>
      </c>
      <c r="D198" s="4">
        <v>1</v>
      </c>
      <c r="E198" s="4" t="s">
        <v>158</v>
      </c>
      <c r="F198" s="4" t="s">
        <v>159</v>
      </c>
      <c r="G198" s="4" t="s">
        <v>160</v>
      </c>
      <c r="H198" s="4" t="s">
        <v>161</v>
      </c>
      <c r="I198" s="4" t="s">
        <v>237</v>
      </c>
      <c r="J198" s="60">
        <v>45422</v>
      </c>
      <c r="K198" s="60" t="s">
        <v>1608</v>
      </c>
      <c r="L198" s="5" t="s">
        <v>163</v>
      </c>
      <c r="M198" s="5">
        <v>432.98</v>
      </c>
      <c r="N198" s="5">
        <v>796.78</v>
      </c>
      <c r="O198" s="5">
        <v>432.98</v>
      </c>
      <c r="P198" s="5">
        <v>3030.86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7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4" t="s">
        <v>754</v>
      </c>
      <c r="EF198" s="4"/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5"/>
      <c r="GX198" s="5"/>
      <c r="GY198" s="5"/>
      <c r="GZ198" s="5"/>
      <c r="HA198" s="5"/>
      <c r="HB198" s="4"/>
    </row>
    <row r="199" spans="1:210" x14ac:dyDescent="0.25">
      <c r="A199" s="68">
        <v>19116085</v>
      </c>
      <c r="B199" s="4" t="s">
        <v>755</v>
      </c>
      <c r="C199" s="5" t="s">
        <v>756</v>
      </c>
      <c r="D199" s="4">
        <v>1</v>
      </c>
      <c r="E199" s="4" t="s">
        <v>158</v>
      </c>
      <c r="F199" s="4" t="s">
        <v>159</v>
      </c>
      <c r="G199" s="4" t="s">
        <v>160</v>
      </c>
      <c r="H199" s="4" t="s">
        <v>161</v>
      </c>
      <c r="I199" s="4" t="s">
        <v>237</v>
      </c>
      <c r="J199" s="60">
        <v>45422</v>
      </c>
      <c r="K199" s="60" t="s">
        <v>1608</v>
      </c>
      <c r="L199" s="5" t="s">
        <v>163</v>
      </c>
      <c r="M199" s="5">
        <v>432.98</v>
      </c>
      <c r="N199" s="5">
        <v>825.95</v>
      </c>
      <c r="O199" s="5">
        <v>432.98</v>
      </c>
      <c r="P199" s="5">
        <v>3030.86</v>
      </c>
      <c r="Q199" s="5">
        <v>3030.86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384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1346.5</v>
      </c>
      <c r="AT199" s="5">
        <v>0</v>
      </c>
      <c r="AU199" s="5">
        <v>0</v>
      </c>
      <c r="AV199" s="5">
        <v>256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1986.5</v>
      </c>
      <c r="CC199" s="5">
        <v>5017.3599999999997</v>
      </c>
      <c r="CD199" s="5">
        <v>150.52000000000001</v>
      </c>
      <c r="CE199" s="5">
        <v>7</v>
      </c>
      <c r="CF199" s="5">
        <v>7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687.61</v>
      </c>
      <c r="CP199" s="5">
        <v>0</v>
      </c>
      <c r="CQ199" s="5">
        <v>0</v>
      </c>
      <c r="CR199" s="5">
        <v>150.94</v>
      </c>
      <c r="CS199" s="5">
        <v>70</v>
      </c>
      <c r="CT199" s="5">
        <v>280.31</v>
      </c>
      <c r="CU199" s="5">
        <v>1.88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1190.74</v>
      </c>
      <c r="ED199" s="5">
        <v>3826.62</v>
      </c>
      <c r="EE199" s="4" t="s">
        <v>757</v>
      </c>
      <c r="EF199" s="4"/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5"/>
      <c r="GX199" s="5"/>
      <c r="GY199" s="5"/>
      <c r="GZ199" s="5"/>
      <c r="HA199" s="5"/>
      <c r="HB199" s="4"/>
    </row>
    <row r="200" spans="1:210" x14ac:dyDescent="0.25">
      <c r="A200" s="68">
        <v>19116140</v>
      </c>
      <c r="B200" s="4" t="s">
        <v>758</v>
      </c>
      <c r="C200" s="5" t="s">
        <v>759</v>
      </c>
      <c r="D200" s="4">
        <v>1</v>
      </c>
      <c r="E200" s="4" t="s">
        <v>158</v>
      </c>
      <c r="F200" s="4" t="s">
        <v>159</v>
      </c>
      <c r="G200" s="4" t="s">
        <v>160</v>
      </c>
      <c r="H200" s="4" t="s">
        <v>161</v>
      </c>
      <c r="I200" s="4" t="s">
        <v>234</v>
      </c>
      <c r="J200" s="60">
        <v>45689</v>
      </c>
      <c r="K200" s="60" t="s">
        <v>1596</v>
      </c>
      <c r="L200" s="5" t="s">
        <v>163</v>
      </c>
      <c r="M200" s="5">
        <v>370.75</v>
      </c>
      <c r="N200" s="5">
        <v>717.76</v>
      </c>
      <c r="O200" s="5">
        <v>370.75</v>
      </c>
      <c r="P200" s="5">
        <v>2595.25</v>
      </c>
      <c r="Q200" s="5">
        <v>2595.25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640</v>
      </c>
      <c r="AT200" s="5">
        <v>0</v>
      </c>
      <c r="AU200" s="5">
        <v>0</v>
      </c>
      <c r="AV200" s="5">
        <v>256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896</v>
      </c>
      <c r="CC200" s="5">
        <v>3491.25</v>
      </c>
      <c r="CD200" s="5">
        <v>104.74</v>
      </c>
      <c r="CE200" s="5">
        <v>7</v>
      </c>
      <c r="CF200" s="5">
        <v>7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364.23</v>
      </c>
      <c r="CP200" s="5">
        <v>0</v>
      </c>
      <c r="CQ200" s="5">
        <v>0</v>
      </c>
      <c r="CR200" s="5">
        <v>129.91999999999999</v>
      </c>
      <c r="CS200" s="5">
        <v>70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564.15</v>
      </c>
      <c r="ED200" s="5">
        <v>2927.1</v>
      </c>
      <c r="EE200" s="4" t="s">
        <v>760</v>
      </c>
      <c r="EF200" s="4"/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5"/>
      <c r="GX200" s="5"/>
      <c r="GY200" s="5"/>
      <c r="GZ200" s="5"/>
      <c r="HA200" s="5"/>
      <c r="HB200" s="4"/>
    </row>
    <row r="201" spans="1:210" x14ac:dyDescent="0.25">
      <c r="A201" s="68">
        <v>19116141</v>
      </c>
      <c r="B201" s="4" t="s">
        <v>761</v>
      </c>
      <c r="C201" s="5" t="s">
        <v>762</v>
      </c>
      <c r="D201" s="4">
        <v>1</v>
      </c>
      <c r="E201" s="4" t="s">
        <v>158</v>
      </c>
      <c r="F201" s="4" t="s">
        <v>159</v>
      </c>
      <c r="G201" s="4" t="s">
        <v>160</v>
      </c>
      <c r="H201" s="4" t="s">
        <v>161</v>
      </c>
      <c r="I201" s="4" t="s">
        <v>237</v>
      </c>
      <c r="J201" s="60">
        <v>45429</v>
      </c>
      <c r="K201" s="60" t="s">
        <v>1609</v>
      </c>
      <c r="L201" s="5" t="s">
        <v>163</v>
      </c>
      <c r="M201" s="5">
        <v>432.98</v>
      </c>
      <c r="N201" s="5">
        <v>782.26</v>
      </c>
      <c r="O201" s="5">
        <v>432.98</v>
      </c>
      <c r="P201" s="5">
        <v>3030.86</v>
      </c>
      <c r="Q201" s="5">
        <v>3030.86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1</v>
      </c>
      <c r="AB201" s="5">
        <v>108.25</v>
      </c>
      <c r="AC201" s="5">
        <v>1</v>
      </c>
      <c r="AD201" s="5">
        <v>865.96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1396</v>
      </c>
      <c r="AT201" s="5">
        <v>0</v>
      </c>
      <c r="AU201" s="5">
        <v>0</v>
      </c>
      <c r="AV201" s="5">
        <v>256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2626.21</v>
      </c>
      <c r="CC201" s="5">
        <v>5657.07</v>
      </c>
      <c r="CD201" s="5">
        <v>169.71</v>
      </c>
      <c r="CE201" s="5">
        <v>7</v>
      </c>
      <c r="CF201" s="5">
        <v>7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708.65</v>
      </c>
      <c r="CP201" s="5">
        <v>0</v>
      </c>
      <c r="CQ201" s="5">
        <v>0</v>
      </c>
      <c r="CR201" s="5">
        <v>142.44999999999999</v>
      </c>
      <c r="CS201" s="5">
        <v>70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250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1171.0999999999999</v>
      </c>
      <c r="ED201" s="5">
        <v>4485.97</v>
      </c>
      <c r="EE201" s="4" t="s">
        <v>763</v>
      </c>
      <c r="EF201" s="4"/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5"/>
      <c r="GX201" s="5"/>
      <c r="GY201" s="5"/>
      <c r="GZ201" s="5"/>
      <c r="HA201" s="5"/>
      <c r="HB201" s="4"/>
    </row>
    <row r="202" spans="1:210" x14ac:dyDescent="0.25">
      <c r="A202" s="68">
        <v>19116142</v>
      </c>
      <c r="B202" s="4" t="s">
        <v>764</v>
      </c>
      <c r="C202" s="5" t="s">
        <v>765</v>
      </c>
      <c r="D202" s="4">
        <v>1</v>
      </c>
      <c r="E202" s="4" t="s">
        <v>158</v>
      </c>
      <c r="F202" s="4" t="s">
        <v>159</v>
      </c>
      <c r="G202" s="4" t="s">
        <v>160</v>
      </c>
      <c r="H202" s="4" t="s">
        <v>161</v>
      </c>
      <c r="I202" s="4" t="s">
        <v>237</v>
      </c>
      <c r="J202" s="60">
        <v>45429</v>
      </c>
      <c r="K202" s="60" t="s">
        <v>1609</v>
      </c>
      <c r="L202" s="5" t="s">
        <v>163</v>
      </c>
      <c r="M202" s="5">
        <v>432.98</v>
      </c>
      <c r="N202" s="5">
        <v>826.98</v>
      </c>
      <c r="O202" s="5">
        <v>432.98</v>
      </c>
      <c r="P202" s="5">
        <v>3030.86</v>
      </c>
      <c r="Q202" s="5">
        <v>3030.86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1925</v>
      </c>
      <c r="AT202" s="5">
        <v>0</v>
      </c>
      <c r="AU202" s="5">
        <v>0</v>
      </c>
      <c r="AV202" s="5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2181</v>
      </c>
      <c r="CC202" s="5">
        <v>5211.8599999999997</v>
      </c>
      <c r="CD202" s="5">
        <v>156.36000000000001</v>
      </c>
      <c r="CE202" s="5">
        <v>7</v>
      </c>
      <c r="CF202" s="5">
        <v>7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729.16</v>
      </c>
      <c r="CP202" s="5">
        <v>0</v>
      </c>
      <c r="CQ202" s="5">
        <v>0</v>
      </c>
      <c r="CR202" s="5">
        <v>151.13999999999999</v>
      </c>
      <c r="CS202" s="5">
        <v>70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950.3</v>
      </c>
      <c r="ED202" s="5">
        <v>4261.5600000000004</v>
      </c>
      <c r="EE202" s="4" t="s">
        <v>766</v>
      </c>
      <c r="EF202" s="4"/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5"/>
      <c r="GX202" s="5"/>
      <c r="GY202" s="5"/>
      <c r="GZ202" s="5"/>
      <c r="HA202" s="5"/>
      <c r="HB202" s="4"/>
    </row>
    <row r="203" spans="1:210" x14ac:dyDescent="0.25">
      <c r="A203" s="68">
        <v>19116144</v>
      </c>
      <c r="B203" s="4" t="s">
        <v>767</v>
      </c>
      <c r="C203" s="5" t="s">
        <v>768</v>
      </c>
      <c r="D203" s="4">
        <v>1</v>
      </c>
      <c r="E203" s="4" t="s">
        <v>158</v>
      </c>
      <c r="F203" s="4" t="s">
        <v>159</v>
      </c>
      <c r="G203" s="4" t="s">
        <v>160</v>
      </c>
      <c r="H203" s="4" t="s">
        <v>161</v>
      </c>
      <c r="I203" s="4" t="s">
        <v>237</v>
      </c>
      <c r="J203" s="60">
        <v>45429</v>
      </c>
      <c r="K203" s="60" t="s">
        <v>1609</v>
      </c>
      <c r="L203" s="5" t="s">
        <v>163</v>
      </c>
      <c r="M203" s="5">
        <v>432.98</v>
      </c>
      <c r="N203" s="5">
        <v>938.28</v>
      </c>
      <c r="O203" s="5">
        <v>432.98</v>
      </c>
      <c r="P203" s="5">
        <v>3030.86</v>
      </c>
      <c r="Q203" s="5">
        <v>3030.86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320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256</v>
      </c>
      <c r="AS203" s="5">
        <v>1925</v>
      </c>
      <c r="AT203" s="5">
        <v>0</v>
      </c>
      <c r="AU203" s="5">
        <v>0</v>
      </c>
      <c r="AV203" s="5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2757</v>
      </c>
      <c r="CC203" s="5">
        <v>5787.86</v>
      </c>
      <c r="CD203" s="5">
        <v>173.64</v>
      </c>
      <c r="CE203" s="5">
        <v>7</v>
      </c>
      <c r="CF203" s="5">
        <v>7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852.19</v>
      </c>
      <c r="CP203" s="5">
        <v>0</v>
      </c>
      <c r="CQ203" s="5">
        <v>0</v>
      </c>
      <c r="CR203" s="5">
        <v>172.76</v>
      </c>
      <c r="CS203" s="5">
        <v>70</v>
      </c>
      <c r="CT203" s="5">
        <v>1224.03</v>
      </c>
      <c r="CU203" s="5">
        <v>1.88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2320.86</v>
      </c>
      <c r="ED203" s="5">
        <v>3467</v>
      </c>
      <c r="EE203" s="4" t="s">
        <v>769</v>
      </c>
      <c r="EF203" s="4"/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5"/>
      <c r="GX203" s="5"/>
      <c r="GY203" s="5"/>
      <c r="GZ203" s="5"/>
      <c r="HA203" s="5"/>
      <c r="HB203" s="4"/>
    </row>
    <row r="204" spans="1:210" x14ac:dyDescent="0.25">
      <c r="A204" s="68">
        <v>19116146</v>
      </c>
      <c r="B204" s="4" t="s">
        <v>770</v>
      </c>
      <c r="C204" s="5" t="s">
        <v>771</v>
      </c>
      <c r="D204" s="4">
        <v>1</v>
      </c>
      <c r="E204" s="4" t="s">
        <v>158</v>
      </c>
      <c r="F204" s="4" t="s">
        <v>159</v>
      </c>
      <c r="G204" s="4" t="s">
        <v>160</v>
      </c>
      <c r="H204" s="4" t="s">
        <v>161</v>
      </c>
      <c r="I204" s="4" t="s">
        <v>237</v>
      </c>
      <c r="J204" s="60">
        <v>45429</v>
      </c>
      <c r="K204" s="60" t="s">
        <v>1609</v>
      </c>
      <c r="L204" s="5" t="s">
        <v>163</v>
      </c>
      <c r="M204" s="5">
        <v>432.98</v>
      </c>
      <c r="N204" s="5">
        <v>967.71</v>
      </c>
      <c r="O204" s="5">
        <v>432.98</v>
      </c>
      <c r="P204" s="5">
        <v>3030.86</v>
      </c>
      <c r="Q204" s="5">
        <v>3030.86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1</v>
      </c>
      <c r="AB204" s="5">
        <v>108.25</v>
      </c>
      <c r="AC204" s="5">
        <v>1</v>
      </c>
      <c r="AD204" s="5">
        <v>865.96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1925</v>
      </c>
      <c r="AT204" s="5">
        <v>0</v>
      </c>
      <c r="AU204" s="5">
        <v>0</v>
      </c>
      <c r="AV204" s="5">
        <v>256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3155.21</v>
      </c>
      <c r="CC204" s="5">
        <v>6186.07</v>
      </c>
      <c r="CD204" s="5">
        <v>185.58</v>
      </c>
      <c r="CE204" s="5">
        <v>7</v>
      </c>
      <c r="CF204" s="5">
        <v>7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821.64</v>
      </c>
      <c r="CP204" s="5">
        <v>0</v>
      </c>
      <c r="CQ204" s="5">
        <v>0</v>
      </c>
      <c r="CR204" s="5">
        <v>178.47</v>
      </c>
      <c r="CS204" s="5">
        <v>70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1070.1099999999999</v>
      </c>
      <c r="ED204" s="5">
        <v>5115.96</v>
      </c>
      <c r="EE204" s="4" t="s">
        <v>772</v>
      </c>
      <c r="EF204" s="4"/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5"/>
      <c r="GX204" s="5"/>
      <c r="GY204" s="5"/>
      <c r="GZ204" s="5"/>
      <c r="HA204" s="5"/>
      <c r="HB204" s="4"/>
    </row>
    <row r="205" spans="1:210" x14ac:dyDescent="0.25">
      <c r="A205" s="68">
        <v>19116194</v>
      </c>
      <c r="B205" s="4" t="s">
        <v>773</v>
      </c>
      <c r="C205" s="5" t="s">
        <v>774</v>
      </c>
      <c r="D205" s="4">
        <v>1</v>
      </c>
      <c r="E205" s="4" t="s">
        <v>158</v>
      </c>
      <c r="F205" s="4" t="s">
        <v>159</v>
      </c>
      <c r="G205" s="4" t="s">
        <v>160</v>
      </c>
      <c r="H205" s="4" t="s">
        <v>161</v>
      </c>
      <c r="I205" s="4" t="s">
        <v>237</v>
      </c>
      <c r="J205" s="60">
        <v>45436</v>
      </c>
      <c r="K205" s="60" t="s">
        <v>1610</v>
      </c>
      <c r="L205" s="5" t="s">
        <v>163</v>
      </c>
      <c r="M205" s="5">
        <v>432.98</v>
      </c>
      <c r="N205" s="5">
        <v>679.07</v>
      </c>
      <c r="O205" s="5">
        <v>432.98</v>
      </c>
      <c r="P205" s="5">
        <v>3030.86</v>
      </c>
      <c r="Q205" s="5">
        <v>3030.86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384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962.5</v>
      </c>
      <c r="AT205" s="5">
        <v>0</v>
      </c>
      <c r="AU205" s="5">
        <v>0</v>
      </c>
      <c r="AV205" s="5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1602.5</v>
      </c>
      <c r="CC205" s="5">
        <v>4633.3599999999997</v>
      </c>
      <c r="CD205" s="5">
        <v>139</v>
      </c>
      <c r="CE205" s="5">
        <v>7</v>
      </c>
      <c r="CF205" s="5">
        <v>7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605.59</v>
      </c>
      <c r="CP205" s="5">
        <v>0</v>
      </c>
      <c r="CQ205" s="5">
        <v>0</v>
      </c>
      <c r="CR205" s="5">
        <v>122.41</v>
      </c>
      <c r="CS205" s="5">
        <v>70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798</v>
      </c>
      <c r="ED205" s="5">
        <v>3835.36</v>
      </c>
      <c r="EE205" s="4" t="s">
        <v>775</v>
      </c>
      <c r="EF205" s="4"/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5"/>
      <c r="GX205" s="5"/>
      <c r="GY205" s="5"/>
      <c r="GZ205" s="5"/>
      <c r="HA205" s="5"/>
      <c r="HB205" s="4"/>
    </row>
    <row r="206" spans="1:210" x14ac:dyDescent="0.25">
      <c r="A206" s="68">
        <v>19116196</v>
      </c>
      <c r="B206" s="4" t="s">
        <v>776</v>
      </c>
      <c r="C206" s="5" t="s">
        <v>777</v>
      </c>
      <c r="D206" s="4">
        <v>1</v>
      </c>
      <c r="E206" s="4" t="s">
        <v>158</v>
      </c>
      <c r="F206" s="4" t="s">
        <v>159</v>
      </c>
      <c r="G206" s="4" t="s">
        <v>160</v>
      </c>
      <c r="H206" s="4" t="s">
        <v>161</v>
      </c>
      <c r="I206" s="4" t="s">
        <v>237</v>
      </c>
      <c r="J206" s="60">
        <v>45436</v>
      </c>
      <c r="K206" s="60" t="s">
        <v>1610</v>
      </c>
      <c r="L206" s="5" t="s">
        <v>163</v>
      </c>
      <c r="M206" s="5">
        <v>432.98</v>
      </c>
      <c r="N206" s="5">
        <v>950.54</v>
      </c>
      <c r="O206" s="5">
        <v>432.98</v>
      </c>
      <c r="P206" s="5">
        <v>3030.86</v>
      </c>
      <c r="Q206" s="5">
        <v>3030.86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1</v>
      </c>
      <c r="AB206" s="5">
        <v>108.25</v>
      </c>
      <c r="AC206" s="5">
        <v>1</v>
      </c>
      <c r="AD206" s="5">
        <v>865.96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1152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256</v>
      </c>
      <c r="AS206" s="5">
        <v>1670</v>
      </c>
      <c r="AT206" s="5">
        <v>0</v>
      </c>
      <c r="AU206" s="5">
        <v>0</v>
      </c>
      <c r="AV206" s="5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4308.21</v>
      </c>
      <c r="CC206" s="5">
        <v>7339.07</v>
      </c>
      <c r="CD206" s="5">
        <v>220.17</v>
      </c>
      <c r="CE206" s="5">
        <v>7</v>
      </c>
      <c r="CF206" s="5">
        <v>7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1067.92</v>
      </c>
      <c r="CP206" s="5">
        <v>0</v>
      </c>
      <c r="CQ206" s="5">
        <v>0</v>
      </c>
      <c r="CR206" s="5">
        <v>175.14</v>
      </c>
      <c r="CS206" s="5">
        <v>70</v>
      </c>
      <c r="CT206" s="5">
        <v>372.25</v>
      </c>
      <c r="CU206" s="5">
        <v>1.88</v>
      </c>
      <c r="CV206" s="5">
        <v>0</v>
      </c>
      <c r="CW206" s="5">
        <v>0</v>
      </c>
      <c r="CX206" s="5">
        <v>0</v>
      </c>
      <c r="CY206" s="5">
        <v>0</v>
      </c>
      <c r="CZ206" s="5">
        <v>193.48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1880.67</v>
      </c>
      <c r="ED206" s="5">
        <v>5458.4</v>
      </c>
      <c r="EE206" s="4" t="s">
        <v>778</v>
      </c>
      <c r="EF206" s="4"/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5"/>
      <c r="GX206" s="5"/>
      <c r="GY206" s="5"/>
      <c r="GZ206" s="5"/>
      <c r="HA206" s="5"/>
      <c r="HB206" s="4"/>
    </row>
    <row r="207" spans="1:210" x14ac:dyDescent="0.25">
      <c r="A207" s="68">
        <v>19116199</v>
      </c>
      <c r="B207" s="4" t="s">
        <v>779</v>
      </c>
      <c r="C207" s="5" t="s">
        <v>780</v>
      </c>
      <c r="D207" s="4">
        <v>1</v>
      </c>
      <c r="E207" s="4" t="s">
        <v>158</v>
      </c>
      <c r="F207" s="4" t="s">
        <v>159</v>
      </c>
      <c r="G207" s="4" t="s">
        <v>160</v>
      </c>
      <c r="H207" s="4" t="s">
        <v>161</v>
      </c>
      <c r="I207" s="4" t="s">
        <v>237</v>
      </c>
      <c r="J207" s="60">
        <v>45436</v>
      </c>
      <c r="K207" s="60" t="s">
        <v>1610</v>
      </c>
      <c r="L207" s="5" t="s">
        <v>163</v>
      </c>
      <c r="M207" s="5">
        <v>432.98</v>
      </c>
      <c r="N207" s="5">
        <v>707.02</v>
      </c>
      <c r="O207" s="5">
        <v>432.98</v>
      </c>
      <c r="P207" s="5">
        <v>3030.86</v>
      </c>
      <c r="Q207" s="5">
        <v>3030.86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1</v>
      </c>
      <c r="AB207" s="5">
        <v>108.25</v>
      </c>
      <c r="AC207" s="5">
        <v>1</v>
      </c>
      <c r="AD207" s="5">
        <v>865.96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128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2175</v>
      </c>
      <c r="AT207" s="5">
        <v>0</v>
      </c>
      <c r="AU207" s="5">
        <v>0</v>
      </c>
      <c r="AV207" s="5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3533.21</v>
      </c>
      <c r="CC207" s="5">
        <v>6564.07</v>
      </c>
      <c r="CD207" s="5">
        <v>196.92</v>
      </c>
      <c r="CE207" s="5">
        <v>7</v>
      </c>
      <c r="CF207" s="5">
        <v>7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902.38</v>
      </c>
      <c r="CP207" s="5">
        <v>0</v>
      </c>
      <c r="CQ207" s="5">
        <v>0</v>
      </c>
      <c r="CR207" s="5">
        <v>127.83</v>
      </c>
      <c r="CS207" s="5">
        <v>70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1151.29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2251.5</v>
      </c>
      <c r="ED207" s="5">
        <v>4312.57</v>
      </c>
      <c r="EE207" s="4" t="s">
        <v>781</v>
      </c>
      <c r="EF207" s="4"/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5"/>
      <c r="GX207" s="5"/>
      <c r="GY207" s="5"/>
      <c r="GZ207" s="5"/>
      <c r="HA207" s="5"/>
      <c r="HB207" s="4"/>
    </row>
    <row r="208" spans="1:210" x14ac:dyDescent="0.25">
      <c r="A208" s="68">
        <v>19116200</v>
      </c>
      <c r="B208" s="4" t="s">
        <v>782</v>
      </c>
      <c r="C208" s="5" t="s">
        <v>783</v>
      </c>
      <c r="D208" s="4">
        <v>1</v>
      </c>
      <c r="E208" s="4" t="s">
        <v>158</v>
      </c>
      <c r="F208" s="4" t="s">
        <v>159</v>
      </c>
      <c r="G208" s="4" t="s">
        <v>160</v>
      </c>
      <c r="H208" s="4" t="s">
        <v>161</v>
      </c>
      <c r="I208" s="4" t="s">
        <v>237</v>
      </c>
      <c r="J208" s="60">
        <v>45436</v>
      </c>
      <c r="K208" s="60" t="s">
        <v>1610</v>
      </c>
      <c r="L208" s="5" t="s">
        <v>163</v>
      </c>
      <c r="M208" s="5">
        <v>432.98</v>
      </c>
      <c r="N208" s="5">
        <v>1044.5999999999999</v>
      </c>
      <c r="O208" s="5">
        <v>432.98</v>
      </c>
      <c r="P208" s="5">
        <v>3030.86</v>
      </c>
      <c r="Q208" s="5">
        <v>3030.86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108.25</v>
      </c>
      <c r="AC208" s="5">
        <v>1</v>
      </c>
      <c r="AD208" s="5">
        <v>865.96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1600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256</v>
      </c>
      <c r="AS208" s="5">
        <v>1602.5</v>
      </c>
      <c r="AT208" s="5">
        <v>0</v>
      </c>
      <c r="AU208" s="5">
        <v>0</v>
      </c>
      <c r="AV208" s="5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4688.71</v>
      </c>
      <c r="CC208" s="5">
        <v>7719.57</v>
      </c>
      <c r="CD208" s="5">
        <v>231.59</v>
      </c>
      <c r="CE208" s="5">
        <v>7</v>
      </c>
      <c r="CF208" s="5">
        <v>7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1149.2</v>
      </c>
      <c r="CP208" s="5">
        <v>0</v>
      </c>
      <c r="CQ208" s="5">
        <v>0</v>
      </c>
      <c r="CR208" s="5">
        <v>193.41</v>
      </c>
      <c r="CS208" s="5">
        <v>70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1412.61</v>
      </c>
      <c r="ED208" s="5">
        <v>6306.96</v>
      </c>
      <c r="EE208" s="4" t="s">
        <v>784</v>
      </c>
      <c r="EF208" s="4"/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5"/>
      <c r="GX208" s="5"/>
      <c r="GY208" s="5"/>
      <c r="GZ208" s="5"/>
      <c r="HA208" s="5"/>
      <c r="HB208" s="4"/>
    </row>
    <row r="209" spans="1:210" x14ac:dyDescent="0.25">
      <c r="A209" s="68">
        <v>19116201</v>
      </c>
      <c r="B209" s="4" t="s">
        <v>785</v>
      </c>
      <c r="C209" s="5" t="s">
        <v>786</v>
      </c>
      <c r="D209" s="4">
        <v>1</v>
      </c>
      <c r="E209" s="4" t="s">
        <v>158</v>
      </c>
      <c r="F209" s="4" t="s">
        <v>159</v>
      </c>
      <c r="G209" s="4" t="s">
        <v>160</v>
      </c>
      <c r="H209" s="4" t="s">
        <v>161</v>
      </c>
      <c r="I209" s="4" t="s">
        <v>237</v>
      </c>
      <c r="J209" s="60">
        <v>45436</v>
      </c>
      <c r="K209" s="60" t="s">
        <v>1610</v>
      </c>
      <c r="L209" s="5" t="s">
        <v>163</v>
      </c>
      <c r="M209" s="5">
        <v>432.98</v>
      </c>
      <c r="N209" s="5">
        <v>734.93</v>
      </c>
      <c r="O209" s="5">
        <v>432.98</v>
      </c>
      <c r="P209" s="5">
        <v>3030.86</v>
      </c>
      <c r="Q209" s="5">
        <v>3030.86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1</v>
      </c>
      <c r="AB209" s="5">
        <v>108.25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640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896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1644.25</v>
      </c>
      <c r="CC209" s="5">
        <v>4675.1099999999997</v>
      </c>
      <c r="CD209" s="5">
        <v>140.25</v>
      </c>
      <c r="CE209" s="5">
        <v>7</v>
      </c>
      <c r="CF209" s="5">
        <v>7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591.38</v>
      </c>
      <c r="CP209" s="5">
        <v>0</v>
      </c>
      <c r="CQ209" s="5">
        <v>0</v>
      </c>
      <c r="CR209" s="5">
        <v>133.26</v>
      </c>
      <c r="CS209" s="5">
        <v>70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794.64</v>
      </c>
      <c r="ED209" s="5">
        <v>3880.47</v>
      </c>
      <c r="EE209" s="4" t="s">
        <v>787</v>
      </c>
      <c r="EF209" s="4"/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5"/>
      <c r="GX209" s="5"/>
      <c r="GY209" s="5"/>
      <c r="GZ209" s="5"/>
      <c r="HA209" s="5"/>
      <c r="HB209" s="4"/>
    </row>
    <row r="210" spans="1:210" x14ac:dyDescent="0.25">
      <c r="A210" s="68">
        <v>19116236</v>
      </c>
      <c r="B210" s="4" t="s">
        <v>788</v>
      </c>
      <c r="C210" s="5" t="s">
        <v>789</v>
      </c>
      <c r="D210" s="4">
        <v>1</v>
      </c>
      <c r="E210" s="4" t="s">
        <v>158</v>
      </c>
      <c r="F210" s="4" t="s">
        <v>159</v>
      </c>
      <c r="G210" s="4" t="s">
        <v>160</v>
      </c>
      <c r="H210" s="4" t="s">
        <v>161</v>
      </c>
      <c r="I210" s="4" t="s">
        <v>237</v>
      </c>
      <c r="J210" s="60">
        <v>45440</v>
      </c>
      <c r="K210" s="60" t="s">
        <v>1611</v>
      </c>
      <c r="L210" s="5" t="s">
        <v>163</v>
      </c>
      <c r="M210" s="5">
        <v>432.98</v>
      </c>
      <c r="N210" s="5">
        <v>807.52</v>
      </c>
      <c r="O210" s="5">
        <v>432.98</v>
      </c>
      <c r="P210" s="5">
        <v>3030.86</v>
      </c>
      <c r="Q210" s="5">
        <v>3030.86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256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1280</v>
      </c>
      <c r="AT210" s="5">
        <v>0</v>
      </c>
      <c r="AU210" s="5">
        <v>0</v>
      </c>
      <c r="AV210" s="5">
        <v>256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1792</v>
      </c>
      <c r="CC210" s="5">
        <v>4822.8599999999997</v>
      </c>
      <c r="CD210" s="5">
        <v>144.69</v>
      </c>
      <c r="CE210" s="5">
        <v>7</v>
      </c>
      <c r="CF210" s="5">
        <v>7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646.07000000000005</v>
      </c>
      <c r="CP210" s="5">
        <v>0</v>
      </c>
      <c r="CQ210" s="5">
        <v>0</v>
      </c>
      <c r="CR210" s="5">
        <v>147.36000000000001</v>
      </c>
      <c r="CS210" s="5">
        <v>70</v>
      </c>
      <c r="CT210" s="5">
        <v>600.70000000000005</v>
      </c>
      <c r="CU210" s="5">
        <v>1.88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1466</v>
      </c>
      <c r="ED210" s="5">
        <v>3356.86</v>
      </c>
      <c r="EE210" s="4" t="s">
        <v>790</v>
      </c>
      <c r="EF210" s="4"/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5"/>
      <c r="GX210" s="5"/>
      <c r="GY210" s="5"/>
      <c r="GZ210" s="5"/>
      <c r="HA210" s="5"/>
      <c r="HB210" s="4"/>
    </row>
    <row r="211" spans="1:210" x14ac:dyDescent="0.25">
      <c r="A211" s="68">
        <v>19116247</v>
      </c>
      <c r="B211" s="4" t="s">
        <v>791</v>
      </c>
      <c r="C211" s="5" t="s">
        <v>792</v>
      </c>
      <c r="D211" s="4">
        <v>1</v>
      </c>
      <c r="E211" s="4" t="s">
        <v>158</v>
      </c>
      <c r="F211" s="4" t="s">
        <v>159</v>
      </c>
      <c r="G211" s="4" t="s">
        <v>160</v>
      </c>
      <c r="H211" s="4" t="s">
        <v>161</v>
      </c>
      <c r="I211" s="4" t="s">
        <v>237</v>
      </c>
      <c r="J211" s="60">
        <v>45441</v>
      </c>
      <c r="K211" s="60" t="s">
        <v>1612</v>
      </c>
      <c r="L211" s="5" t="s">
        <v>163</v>
      </c>
      <c r="M211" s="5">
        <v>432.98</v>
      </c>
      <c r="N211" s="5">
        <v>732.7</v>
      </c>
      <c r="O211" s="5">
        <v>432.98</v>
      </c>
      <c r="P211" s="5">
        <v>3030.86</v>
      </c>
      <c r="Q211" s="5">
        <v>3030.86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256</v>
      </c>
      <c r="AS211" s="5">
        <v>1280</v>
      </c>
      <c r="AT211" s="5">
        <v>0</v>
      </c>
      <c r="AU211" s="5">
        <v>0</v>
      </c>
      <c r="AV211" s="5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1792</v>
      </c>
      <c r="CC211" s="5">
        <v>4822.8599999999997</v>
      </c>
      <c r="CD211" s="5">
        <v>144.69</v>
      </c>
      <c r="CE211" s="5">
        <v>7</v>
      </c>
      <c r="CF211" s="5">
        <v>7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646.07000000000005</v>
      </c>
      <c r="CP211" s="5">
        <v>0</v>
      </c>
      <c r="CQ211" s="5">
        <v>0</v>
      </c>
      <c r="CR211" s="5">
        <v>132.82</v>
      </c>
      <c r="CS211" s="5">
        <v>70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271.60000000000002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1120.49</v>
      </c>
      <c r="ED211" s="5">
        <v>3702.37</v>
      </c>
      <c r="EE211" s="4" t="s">
        <v>793</v>
      </c>
      <c r="EF211" s="4"/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5"/>
      <c r="GX211" s="5"/>
      <c r="GY211" s="5"/>
      <c r="GZ211" s="5"/>
      <c r="HA211" s="5"/>
      <c r="HB211" s="4"/>
    </row>
    <row r="212" spans="1:210" x14ac:dyDescent="0.25">
      <c r="A212" s="68">
        <v>19116255</v>
      </c>
      <c r="B212" s="4" t="s">
        <v>794</v>
      </c>
      <c r="C212" s="5" t="s">
        <v>795</v>
      </c>
      <c r="D212" s="4">
        <v>1</v>
      </c>
      <c r="E212" s="4" t="s">
        <v>158</v>
      </c>
      <c r="F212" s="4" t="s">
        <v>159</v>
      </c>
      <c r="G212" s="4" t="s">
        <v>160</v>
      </c>
      <c r="H212" s="4" t="s">
        <v>161</v>
      </c>
      <c r="I212" s="4" t="s">
        <v>237</v>
      </c>
      <c r="J212" s="60">
        <v>45443</v>
      </c>
      <c r="K212" s="60" t="s">
        <v>1613</v>
      </c>
      <c r="L212" s="5" t="s">
        <v>163</v>
      </c>
      <c r="M212" s="5">
        <v>432.98</v>
      </c>
      <c r="N212" s="5">
        <v>798.52</v>
      </c>
      <c r="O212" s="5">
        <v>432.98</v>
      </c>
      <c r="P212" s="5">
        <v>3030.86</v>
      </c>
      <c r="Q212" s="5">
        <v>3030.86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1</v>
      </c>
      <c r="AB212" s="5">
        <v>108.25</v>
      </c>
      <c r="AC212" s="5">
        <v>1</v>
      </c>
      <c r="AD212" s="5">
        <v>865.96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1925</v>
      </c>
      <c r="AT212" s="5">
        <v>0</v>
      </c>
      <c r="AU212" s="5">
        <v>0</v>
      </c>
      <c r="AV212" s="5">
        <v>256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3155.21</v>
      </c>
      <c r="CC212" s="5">
        <v>6186.07</v>
      </c>
      <c r="CD212" s="5">
        <v>185.58</v>
      </c>
      <c r="CE212" s="5">
        <v>7</v>
      </c>
      <c r="CF212" s="5">
        <v>7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821.64</v>
      </c>
      <c r="CP212" s="5">
        <v>0</v>
      </c>
      <c r="CQ212" s="5">
        <v>0</v>
      </c>
      <c r="CR212" s="5">
        <v>145.61000000000001</v>
      </c>
      <c r="CS212" s="5">
        <v>70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534.17999999999995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1571.43</v>
      </c>
      <c r="ED212" s="5">
        <v>4614.6400000000003</v>
      </c>
      <c r="EE212" s="4" t="s">
        <v>796</v>
      </c>
      <c r="EF212" s="4"/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5"/>
      <c r="GX212" s="5"/>
      <c r="GY212" s="5"/>
      <c r="GZ212" s="5"/>
      <c r="HA212" s="5"/>
      <c r="HB212" s="4"/>
    </row>
    <row r="213" spans="1:210" x14ac:dyDescent="0.25">
      <c r="A213" s="68">
        <v>19116278</v>
      </c>
      <c r="B213" s="4" t="s">
        <v>797</v>
      </c>
      <c r="C213" s="5" t="s">
        <v>798</v>
      </c>
      <c r="D213" s="4">
        <v>1</v>
      </c>
      <c r="E213" s="4" t="s">
        <v>158</v>
      </c>
      <c r="F213" s="4" t="s">
        <v>159</v>
      </c>
      <c r="G213" s="4" t="s">
        <v>160</v>
      </c>
      <c r="H213" s="4" t="s">
        <v>161</v>
      </c>
      <c r="I213" s="4" t="s">
        <v>182</v>
      </c>
      <c r="J213" s="60">
        <v>45446</v>
      </c>
      <c r="K213" s="60" t="s">
        <v>1614</v>
      </c>
      <c r="L213" s="5" t="s">
        <v>163</v>
      </c>
      <c r="M213" s="5">
        <v>400.67</v>
      </c>
      <c r="N213" s="5">
        <v>847.46</v>
      </c>
      <c r="O213" s="5">
        <v>400.67</v>
      </c>
      <c r="P213" s="5">
        <v>2804.69</v>
      </c>
      <c r="Q213" s="5">
        <v>2804.69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448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1280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1728</v>
      </c>
      <c r="CC213" s="5">
        <v>4532.6899999999996</v>
      </c>
      <c r="CD213" s="5">
        <v>135.97999999999999</v>
      </c>
      <c r="CE213" s="5">
        <v>7</v>
      </c>
      <c r="CF213" s="5">
        <v>7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584.09</v>
      </c>
      <c r="CP213" s="5">
        <v>0</v>
      </c>
      <c r="CQ213" s="5">
        <v>0</v>
      </c>
      <c r="CR213" s="5">
        <v>155.12</v>
      </c>
      <c r="CS213" s="5">
        <v>70</v>
      </c>
      <c r="CT213" s="5">
        <v>0</v>
      </c>
      <c r="CU213" s="5">
        <v>1.88</v>
      </c>
      <c r="CV213" s="5">
        <v>0</v>
      </c>
      <c r="CW213" s="5">
        <v>0</v>
      </c>
      <c r="CX213" s="5">
        <v>0</v>
      </c>
      <c r="CY213" s="5">
        <v>0</v>
      </c>
      <c r="CZ213" s="5">
        <v>997.34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1808.43</v>
      </c>
      <c r="ED213" s="5">
        <v>2724.26</v>
      </c>
      <c r="EE213" s="4" t="s">
        <v>799</v>
      </c>
      <c r="EF213" s="4"/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5"/>
      <c r="GX213" s="5"/>
      <c r="GY213" s="5"/>
      <c r="GZ213" s="5"/>
      <c r="HA213" s="5"/>
      <c r="HB213" s="4"/>
    </row>
    <row r="214" spans="1:210" x14ac:dyDescent="0.25">
      <c r="A214" s="68">
        <v>19116279</v>
      </c>
      <c r="B214" s="4" t="s">
        <v>800</v>
      </c>
      <c r="C214" s="5" t="s">
        <v>801</v>
      </c>
      <c r="D214" s="4">
        <v>1</v>
      </c>
      <c r="E214" s="4" t="s">
        <v>158</v>
      </c>
      <c r="F214" s="4" t="s">
        <v>159</v>
      </c>
      <c r="G214" s="4" t="s">
        <v>160</v>
      </c>
      <c r="H214" s="4" t="s">
        <v>161</v>
      </c>
      <c r="I214" s="4" t="s">
        <v>234</v>
      </c>
      <c r="J214" s="60">
        <v>45631</v>
      </c>
      <c r="K214" s="60" t="s">
        <v>1615</v>
      </c>
      <c r="L214" s="5" t="s">
        <v>163</v>
      </c>
      <c r="M214" s="5">
        <v>370.75</v>
      </c>
      <c r="N214" s="5">
        <v>641</v>
      </c>
      <c r="O214" s="5">
        <v>370.75</v>
      </c>
      <c r="P214" s="5">
        <v>2595.25</v>
      </c>
      <c r="Q214" s="5">
        <v>2595.25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1462.5</v>
      </c>
      <c r="AT214" s="5">
        <v>0</v>
      </c>
      <c r="AU214" s="5">
        <v>0</v>
      </c>
      <c r="AV214" s="5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1718.5</v>
      </c>
      <c r="CC214" s="5">
        <v>4313.75</v>
      </c>
      <c r="CD214" s="5">
        <v>129.41</v>
      </c>
      <c r="CE214" s="5">
        <v>7</v>
      </c>
      <c r="CF214" s="5">
        <v>7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537.32000000000005</v>
      </c>
      <c r="CP214" s="5">
        <v>0</v>
      </c>
      <c r="CQ214" s="5">
        <v>0</v>
      </c>
      <c r="CR214" s="5">
        <v>115.01</v>
      </c>
      <c r="CS214" s="5">
        <v>70</v>
      </c>
      <c r="CT214" s="5">
        <v>723.81</v>
      </c>
      <c r="CU214" s="5">
        <v>1.88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320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1768.02</v>
      </c>
      <c r="ED214" s="5">
        <v>2545.73</v>
      </c>
      <c r="EE214" s="4" t="s">
        <v>802</v>
      </c>
      <c r="EF214" s="4"/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5"/>
      <c r="GX214" s="5"/>
      <c r="GY214" s="5"/>
      <c r="GZ214" s="5"/>
      <c r="HA214" s="5"/>
      <c r="HB214" s="4"/>
    </row>
    <row r="215" spans="1:210" x14ac:dyDescent="0.25">
      <c r="A215" s="68">
        <v>19116341</v>
      </c>
      <c r="B215" s="4" t="s">
        <v>803</v>
      </c>
      <c r="C215" s="5" t="s">
        <v>804</v>
      </c>
      <c r="D215" s="4">
        <v>1</v>
      </c>
      <c r="E215" s="4" t="s">
        <v>158</v>
      </c>
      <c r="F215" s="4" t="s">
        <v>159</v>
      </c>
      <c r="G215" s="4" t="s">
        <v>160</v>
      </c>
      <c r="H215" s="4" t="s">
        <v>161</v>
      </c>
      <c r="I215" s="4" t="s">
        <v>182</v>
      </c>
      <c r="J215" s="60">
        <v>45450</v>
      </c>
      <c r="K215" s="60" t="s">
        <v>1616</v>
      </c>
      <c r="L215" s="5" t="s">
        <v>163</v>
      </c>
      <c r="M215" s="5">
        <v>400.67</v>
      </c>
      <c r="N215" s="5">
        <v>774.51</v>
      </c>
      <c r="O215" s="5">
        <v>400.67</v>
      </c>
      <c r="P215" s="5">
        <v>2804.69</v>
      </c>
      <c r="Q215" s="5">
        <v>2804.69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1</v>
      </c>
      <c r="AB215" s="5">
        <v>100.17</v>
      </c>
      <c r="AC215" s="5">
        <v>1</v>
      </c>
      <c r="AD215" s="5">
        <v>801.34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192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256</v>
      </c>
      <c r="AS215" s="5">
        <v>1670</v>
      </c>
      <c r="AT215" s="5">
        <v>0</v>
      </c>
      <c r="AU215" s="5">
        <v>0</v>
      </c>
      <c r="AV215" s="5">
        <v>256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3275.51</v>
      </c>
      <c r="CC215" s="5">
        <v>6080.2</v>
      </c>
      <c r="CD215" s="5">
        <v>182.41</v>
      </c>
      <c r="CE215" s="5">
        <v>7</v>
      </c>
      <c r="CF215" s="5">
        <v>7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807.65</v>
      </c>
      <c r="CP215" s="5">
        <v>0</v>
      </c>
      <c r="CQ215" s="5">
        <v>0</v>
      </c>
      <c r="CR215" s="5">
        <v>140.94</v>
      </c>
      <c r="CS215" s="5">
        <v>70</v>
      </c>
      <c r="CT215" s="5">
        <v>228.49</v>
      </c>
      <c r="CU215" s="5">
        <v>1.88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1248.96</v>
      </c>
      <c r="ED215" s="5">
        <v>4831.24</v>
      </c>
      <c r="EE215" s="4" t="s">
        <v>805</v>
      </c>
      <c r="EF215" s="4"/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5"/>
      <c r="GX215" s="5"/>
      <c r="GY215" s="5"/>
      <c r="GZ215" s="5"/>
      <c r="HA215" s="5"/>
      <c r="HB215" s="4"/>
    </row>
    <row r="216" spans="1:210" x14ac:dyDescent="0.25">
      <c r="A216" s="68">
        <v>19116351</v>
      </c>
      <c r="B216" s="4" t="s">
        <v>806</v>
      </c>
      <c r="C216" s="5" t="s">
        <v>807</v>
      </c>
      <c r="D216" s="4">
        <v>1</v>
      </c>
      <c r="E216" s="4" t="s">
        <v>158</v>
      </c>
      <c r="F216" s="4" t="s">
        <v>159</v>
      </c>
      <c r="G216" s="4" t="s">
        <v>160</v>
      </c>
      <c r="H216" s="4" t="s">
        <v>161</v>
      </c>
      <c r="I216" s="4" t="s">
        <v>182</v>
      </c>
      <c r="J216" s="60">
        <v>45453</v>
      </c>
      <c r="K216" s="60" t="s">
        <v>1617</v>
      </c>
      <c r="L216" s="5" t="s">
        <v>163</v>
      </c>
      <c r="M216" s="5">
        <v>400.67</v>
      </c>
      <c r="N216" s="5">
        <v>797.02</v>
      </c>
      <c r="O216" s="5">
        <v>400.67</v>
      </c>
      <c r="P216" s="5">
        <v>2804.69</v>
      </c>
      <c r="Q216" s="5">
        <v>2804.69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1</v>
      </c>
      <c r="AB216" s="5">
        <v>100.17</v>
      </c>
      <c r="AC216" s="5">
        <v>1</v>
      </c>
      <c r="AD216" s="5">
        <v>801.34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512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768</v>
      </c>
      <c r="AS216" s="5">
        <v>1925</v>
      </c>
      <c r="AT216" s="5">
        <v>0</v>
      </c>
      <c r="AU216" s="5">
        <v>0</v>
      </c>
      <c r="AV216" s="5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4362.51</v>
      </c>
      <c r="CC216" s="5">
        <v>7167.2</v>
      </c>
      <c r="CD216" s="5">
        <v>215.02</v>
      </c>
      <c r="CE216" s="5">
        <v>7</v>
      </c>
      <c r="CF216" s="5">
        <v>7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1039.8399999999999</v>
      </c>
      <c r="CP216" s="5">
        <v>0</v>
      </c>
      <c r="CQ216" s="5">
        <v>0</v>
      </c>
      <c r="CR216" s="5">
        <v>145.32</v>
      </c>
      <c r="CS216" s="5">
        <v>70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1255.1600000000001</v>
      </c>
      <c r="ED216" s="5">
        <v>5912.04</v>
      </c>
      <c r="EE216" s="4" t="s">
        <v>808</v>
      </c>
      <c r="EF216" s="4"/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5"/>
      <c r="GX216" s="5"/>
      <c r="GY216" s="5"/>
      <c r="GZ216" s="5"/>
      <c r="HA216" s="5"/>
      <c r="HB216" s="4"/>
    </row>
    <row r="217" spans="1:210" x14ac:dyDescent="0.25">
      <c r="A217" s="68">
        <v>19116391</v>
      </c>
      <c r="B217" s="4" t="s">
        <v>809</v>
      </c>
      <c r="C217" s="5" t="s">
        <v>810</v>
      </c>
      <c r="D217" s="4">
        <v>1</v>
      </c>
      <c r="E217" s="4" t="s">
        <v>158</v>
      </c>
      <c r="F217" s="4" t="s">
        <v>159</v>
      </c>
      <c r="G217" s="4" t="s">
        <v>160</v>
      </c>
      <c r="H217" s="4" t="s">
        <v>161</v>
      </c>
      <c r="I217" s="4" t="s">
        <v>182</v>
      </c>
      <c r="J217" s="60">
        <v>45457</v>
      </c>
      <c r="K217" s="60" t="s">
        <v>1477</v>
      </c>
      <c r="L217" s="5" t="s">
        <v>163</v>
      </c>
      <c r="M217" s="5">
        <v>400.67</v>
      </c>
      <c r="N217" s="5">
        <v>803.8</v>
      </c>
      <c r="O217" s="5">
        <v>400.67</v>
      </c>
      <c r="P217" s="5">
        <v>2804.69</v>
      </c>
      <c r="Q217" s="5">
        <v>2804.69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1</v>
      </c>
      <c r="AB217" s="5">
        <v>100.17</v>
      </c>
      <c r="AC217" s="5">
        <v>1</v>
      </c>
      <c r="AD217" s="5">
        <v>801.34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1925</v>
      </c>
      <c r="AT217" s="5">
        <v>0</v>
      </c>
      <c r="AU217" s="5">
        <v>0</v>
      </c>
      <c r="AV217" s="5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3082.51</v>
      </c>
      <c r="CC217" s="5">
        <v>5887.2</v>
      </c>
      <c r="CD217" s="5">
        <v>176.62</v>
      </c>
      <c r="CE217" s="5">
        <v>7</v>
      </c>
      <c r="CF217" s="5">
        <v>7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766.43</v>
      </c>
      <c r="CP217" s="5">
        <v>0</v>
      </c>
      <c r="CQ217" s="5">
        <v>0</v>
      </c>
      <c r="CR217" s="5">
        <v>146.63</v>
      </c>
      <c r="CS217" s="5">
        <v>70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983.06</v>
      </c>
      <c r="ED217" s="5">
        <v>4904.1400000000003</v>
      </c>
      <c r="EE217" s="4" t="s">
        <v>811</v>
      </c>
      <c r="EF217" s="4"/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5"/>
      <c r="GX217" s="5"/>
      <c r="GY217" s="5"/>
      <c r="GZ217" s="5"/>
      <c r="HA217" s="5"/>
      <c r="HB217" s="4"/>
    </row>
    <row r="218" spans="1:210" x14ac:dyDescent="0.25">
      <c r="A218" s="68">
        <v>19116400</v>
      </c>
      <c r="B218" s="4" t="s">
        <v>812</v>
      </c>
      <c r="C218" s="5" t="s">
        <v>813</v>
      </c>
      <c r="D218" s="4">
        <v>1</v>
      </c>
      <c r="E218" s="4" t="s">
        <v>158</v>
      </c>
      <c r="F218" s="4" t="s">
        <v>159</v>
      </c>
      <c r="G218" s="4" t="s">
        <v>189</v>
      </c>
      <c r="H218" s="4" t="s">
        <v>814</v>
      </c>
      <c r="I218" s="4" t="s">
        <v>441</v>
      </c>
      <c r="J218" s="60">
        <v>45768</v>
      </c>
      <c r="K218" s="60" t="s">
        <v>1618</v>
      </c>
      <c r="L218" s="5" t="s">
        <v>163</v>
      </c>
      <c r="M218" s="5">
        <v>706.67</v>
      </c>
      <c r="N218" s="5">
        <v>743.42</v>
      </c>
      <c r="O218" s="5">
        <v>706.67</v>
      </c>
      <c r="P218" s="5">
        <v>4946.6899999999996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7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4" t="s">
        <v>815</v>
      </c>
      <c r="EF218" s="4"/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5"/>
      <c r="GX218" s="5"/>
      <c r="GY218" s="5"/>
      <c r="GZ218" s="5"/>
      <c r="HA218" s="5"/>
      <c r="HB218" s="4"/>
    </row>
    <row r="219" spans="1:210" x14ac:dyDescent="0.25">
      <c r="A219" s="68">
        <v>19116459</v>
      </c>
      <c r="B219" s="4" t="s">
        <v>816</v>
      </c>
      <c r="C219" s="5" t="s">
        <v>817</v>
      </c>
      <c r="D219" s="4">
        <v>1</v>
      </c>
      <c r="E219" s="4" t="s">
        <v>158</v>
      </c>
      <c r="F219" s="4" t="s">
        <v>159</v>
      </c>
      <c r="G219" s="4" t="s">
        <v>160</v>
      </c>
      <c r="H219" s="4" t="s">
        <v>161</v>
      </c>
      <c r="I219" s="4" t="s">
        <v>182</v>
      </c>
      <c r="J219" s="60">
        <v>45464</v>
      </c>
      <c r="K219" s="60" t="s">
        <v>1619</v>
      </c>
      <c r="L219" s="5" t="s">
        <v>163</v>
      </c>
      <c r="M219" s="5">
        <v>400.67</v>
      </c>
      <c r="N219" s="5">
        <v>696.45</v>
      </c>
      <c r="O219" s="5">
        <v>400.67</v>
      </c>
      <c r="P219" s="5">
        <v>2804.69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7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4" t="s">
        <v>818</v>
      </c>
      <c r="EF219" s="4"/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5"/>
      <c r="GX219" s="5"/>
      <c r="GY219" s="5"/>
      <c r="GZ219" s="5"/>
      <c r="HA219" s="5"/>
      <c r="HB219" s="4"/>
    </row>
    <row r="220" spans="1:210" x14ac:dyDescent="0.25">
      <c r="A220" s="68">
        <v>19116461</v>
      </c>
      <c r="B220" s="4" t="s">
        <v>819</v>
      </c>
      <c r="C220" s="5" t="s">
        <v>820</v>
      </c>
      <c r="D220" s="4">
        <v>1</v>
      </c>
      <c r="E220" s="4" t="s">
        <v>158</v>
      </c>
      <c r="F220" s="4" t="s">
        <v>159</v>
      </c>
      <c r="G220" s="4" t="s">
        <v>160</v>
      </c>
      <c r="H220" s="4" t="s">
        <v>161</v>
      </c>
      <c r="I220" s="4" t="s">
        <v>182</v>
      </c>
      <c r="J220" s="60">
        <v>45464</v>
      </c>
      <c r="K220" s="60" t="s">
        <v>1619</v>
      </c>
      <c r="L220" s="5" t="s">
        <v>163</v>
      </c>
      <c r="M220" s="5">
        <v>400.67</v>
      </c>
      <c r="N220" s="5">
        <v>628.09</v>
      </c>
      <c r="O220" s="5">
        <v>400.67</v>
      </c>
      <c r="P220" s="5">
        <v>2804.69</v>
      </c>
      <c r="Q220" s="5">
        <v>2804.69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962.5</v>
      </c>
      <c r="AT220" s="5">
        <v>0</v>
      </c>
      <c r="AU220" s="5">
        <v>0</v>
      </c>
      <c r="AV220" s="5">
        <v>256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1218.5</v>
      </c>
      <c r="CC220" s="5">
        <v>4023.19</v>
      </c>
      <c r="CD220" s="5">
        <v>120.7</v>
      </c>
      <c r="CE220" s="5">
        <v>7</v>
      </c>
      <c r="CF220" s="5">
        <v>7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475.26</v>
      </c>
      <c r="CP220" s="5">
        <v>0</v>
      </c>
      <c r="CQ220" s="5">
        <v>0</v>
      </c>
      <c r="CR220" s="5">
        <v>112.5</v>
      </c>
      <c r="CS220" s="5">
        <v>70</v>
      </c>
      <c r="CT220" s="5">
        <v>1260.5899999999999</v>
      </c>
      <c r="CU220" s="5">
        <v>1.88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1920.22</v>
      </c>
      <c r="ED220" s="5">
        <v>2102.9699999999998</v>
      </c>
      <c r="EE220" s="4" t="s">
        <v>821</v>
      </c>
      <c r="EF220" s="4"/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5"/>
      <c r="GX220" s="5"/>
      <c r="GY220" s="5"/>
      <c r="GZ220" s="5"/>
      <c r="HA220" s="5"/>
      <c r="HB220" s="4"/>
    </row>
    <row r="221" spans="1:210" x14ac:dyDescent="0.25">
      <c r="A221" s="68">
        <v>19116462</v>
      </c>
      <c r="B221" s="4" t="s">
        <v>822</v>
      </c>
      <c r="C221" s="5" t="s">
        <v>823</v>
      </c>
      <c r="D221" s="4">
        <v>1</v>
      </c>
      <c r="E221" s="4" t="s">
        <v>158</v>
      </c>
      <c r="F221" s="4" t="s">
        <v>159</v>
      </c>
      <c r="G221" s="4" t="s">
        <v>160</v>
      </c>
      <c r="H221" s="4" t="s">
        <v>161</v>
      </c>
      <c r="I221" s="4" t="s">
        <v>182</v>
      </c>
      <c r="J221" s="60">
        <v>45464</v>
      </c>
      <c r="K221" s="60" t="s">
        <v>1619</v>
      </c>
      <c r="L221" s="5" t="s">
        <v>163</v>
      </c>
      <c r="M221" s="5">
        <v>400.67</v>
      </c>
      <c r="N221" s="5">
        <v>812.82</v>
      </c>
      <c r="O221" s="5">
        <v>400.67</v>
      </c>
      <c r="P221" s="5">
        <v>2804.69</v>
      </c>
      <c r="Q221" s="5">
        <v>2804.69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384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256</v>
      </c>
      <c r="AS221" s="5">
        <v>1670</v>
      </c>
      <c r="AT221" s="5">
        <v>0</v>
      </c>
      <c r="AU221" s="5">
        <v>0</v>
      </c>
      <c r="AV221" s="5">
        <v>256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2566</v>
      </c>
      <c r="CC221" s="5">
        <v>5370.69</v>
      </c>
      <c r="CD221" s="5">
        <v>161.12</v>
      </c>
      <c r="CE221" s="5">
        <v>7</v>
      </c>
      <c r="CF221" s="5">
        <v>7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763.08</v>
      </c>
      <c r="CP221" s="5">
        <v>0</v>
      </c>
      <c r="CQ221" s="5">
        <v>0</v>
      </c>
      <c r="CR221" s="5">
        <v>148.38999999999999</v>
      </c>
      <c r="CS221" s="5">
        <v>70</v>
      </c>
      <c r="CT221" s="5">
        <v>1099.32</v>
      </c>
      <c r="CU221" s="5">
        <v>1.88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2082.67</v>
      </c>
      <c r="ED221" s="5">
        <v>3288.02</v>
      </c>
      <c r="EE221" s="4" t="s">
        <v>824</v>
      </c>
      <c r="EF221" s="4"/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5"/>
      <c r="GX221" s="5"/>
      <c r="GY221" s="5"/>
      <c r="GZ221" s="5"/>
      <c r="HA221" s="5"/>
      <c r="HB221" s="4"/>
    </row>
    <row r="222" spans="1:210" x14ac:dyDescent="0.25">
      <c r="A222" s="68">
        <v>19116463</v>
      </c>
      <c r="B222" s="4" t="s">
        <v>825</v>
      </c>
      <c r="C222" s="5" t="s">
        <v>826</v>
      </c>
      <c r="D222" s="4">
        <v>1</v>
      </c>
      <c r="E222" s="4" t="s">
        <v>158</v>
      </c>
      <c r="F222" s="4" t="s">
        <v>159</v>
      </c>
      <c r="G222" s="4" t="s">
        <v>160</v>
      </c>
      <c r="H222" s="4" t="s">
        <v>161</v>
      </c>
      <c r="I222" s="4" t="s">
        <v>182</v>
      </c>
      <c r="J222" s="60">
        <v>45464</v>
      </c>
      <c r="K222" s="60" t="s">
        <v>1619</v>
      </c>
      <c r="L222" s="5" t="s">
        <v>163</v>
      </c>
      <c r="M222" s="5">
        <v>400.67</v>
      </c>
      <c r="N222" s="5">
        <v>619.02</v>
      </c>
      <c r="O222" s="5">
        <v>400.67</v>
      </c>
      <c r="P222" s="5">
        <v>2804.69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7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0</v>
      </c>
      <c r="ED222" s="5">
        <v>0</v>
      </c>
      <c r="EE222" s="4" t="s">
        <v>827</v>
      </c>
      <c r="EF222" s="4"/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5"/>
      <c r="GX222" s="5"/>
      <c r="GY222" s="5"/>
      <c r="GZ222" s="5"/>
      <c r="HA222" s="5"/>
      <c r="HB222" s="4"/>
    </row>
    <row r="223" spans="1:210" x14ac:dyDescent="0.25">
      <c r="A223" s="68">
        <v>19116464</v>
      </c>
      <c r="B223" s="4" t="s">
        <v>828</v>
      </c>
      <c r="C223" s="5" t="s">
        <v>829</v>
      </c>
      <c r="D223" s="4">
        <v>1</v>
      </c>
      <c r="E223" s="4" t="s">
        <v>158</v>
      </c>
      <c r="F223" s="4" t="s">
        <v>159</v>
      </c>
      <c r="G223" s="4" t="s">
        <v>160</v>
      </c>
      <c r="H223" s="4" t="s">
        <v>161</v>
      </c>
      <c r="I223" s="4" t="s">
        <v>182</v>
      </c>
      <c r="J223" s="60">
        <v>45464</v>
      </c>
      <c r="K223" s="60" t="s">
        <v>1619</v>
      </c>
      <c r="L223" s="5" t="s">
        <v>163</v>
      </c>
      <c r="M223" s="5">
        <v>400.67</v>
      </c>
      <c r="N223" s="5">
        <v>791.84</v>
      </c>
      <c r="O223" s="5">
        <v>400.67</v>
      </c>
      <c r="P223" s="5">
        <v>2804.69</v>
      </c>
      <c r="Q223" s="5">
        <v>2804.69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1280</v>
      </c>
      <c r="AT223" s="5">
        <v>0</v>
      </c>
      <c r="AU223" s="5">
        <v>0</v>
      </c>
      <c r="AV223" s="5">
        <v>256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1536</v>
      </c>
      <c r="CC223" s="5">
        <v>4340.6899999999996</v>
      </c>
      <c r="CD223" s="5">
        <v>130.22</v>
      </c>
      <c r="CE223" s="5">
        <v>7</v>
      </c>
      <c r="CF223" s="5">
        <v>7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543.07000000000005</v>
      </c>
      <c r="CP223" s="5">
        <v>0</v>
      </c>
      <c r="CQ223" s="5">
        <v>0</v>
      </c>
      <c r="CR223" s="5">
        <v>144.31</v>
      </c>
      <c r="CS223" s="5">
        <v>70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31.87</v>
      </c>
      <c r="DD223" s="5">
        <v>0</v>
      </c>
      <c r="DE223" s="5">
        <v>0</v>
      </c>
      <c r="DF223" s="5">
        <v>0</v>
      </c>
      <c r="DG223" s="5">
        <v>309.86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1099.1099999999999</v>
      </c>
      <c r="ED223" s="5">
        <v>3241.58</v>
      </c>
      <c r="EE223" s="4" t="s">
        <v>830</v>
      </c>
      <c r="EF223" s="4"/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5"/>
      <c r="GX223" s="5"/>
      <c r="GY223" s="5"/>
      <c r="GZ223" s="5"/>
      <c r="HA223" s="5"/>
      <c r="HB223" s="4"/>
    </row>
    <row r="224" spans="1:210" x14ac:dyDescent="0.25">
      <c r="A224" s="68">
        <v>19116517</v>
      </c>
      <c r="B224" s="4" t="s">
        <v>831</v>
      </c>
      <c r="C224" s="5" t="s">
        <v>832</v>
      </c>
      <c r="D224" s="4">
        <v>1</v>
      </c>
      <c r="E224" s="4" t="s">
        <v>158</v>
      </c>
      <c r="F224" s="4" t="s">
        <v>159</v>
      </c>
      <c r="G224" s="4" t="s">
        <v>160</v>
      </c>
      <c r="H224" s="4" t="s">
        <v>161</v>
      </c>
      <c r="I224" s="4" t="s">
        <v>182</v>
      </c>
      <c r="J224" s="60">
        <v>45471</v>
      </c>
      <c r="K224" s="60" t="s">
        <v>1620</v>
      </c>
      <c r="L224" s="5" t="s">
        <v>163</v>
      </c>
      <c r="M224" s="5">
        <v>400.67</v>
      </c>
      <c r="N224" s="5">
        <v>886.44</v>
      </c>
      <c r="O224" s="5">
        <v>400.67</v>
      </c>
      <c r="P224" s="5">
        <v>2804.69</v>
      </c>
      <c r="Q224" s="5">
        <v>2804.69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128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2425</v>
      </c>
      <c r="AT224" s="5">
        <v>0</v>
      </c>
      <c r="AU224" s="5">
        <v>0</v>
      </c>
      <c r="AV224" s="5">
        <v>256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2809</v>
      </c>
      <c r="CC224" s="5">
        <v>5613.69</v>
      </c>
      <c r="CD224" s="5">
        <v>168.41</v>
      </c>
      <c r="CE224" s="5">
        <v>7</v>
      </c>
      <c r="CF224" s="5">
        <v>7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814.99</v>
      </c>
      <c r="CP224" s="5">
        <v>0</v>
      </c>
      <c r="CQ224" s="5">
        <v>0</v>
      </c>
      <c r="CR224" s="5">
        <v>162.69</v>
      </c>
      <c r="CS224" s="5">
        <v>70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336.54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1384.22</v>
      </c>
      <c r="ED224" s="5">
        <v>4229.47</v>
      </c>
      <c r="EE224" s="4" t="s">
        <v>833</v>
      </c>
      <c r="EF224" s="4"/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5"/>
      <c r="GX224" s="5"/>
      <c r="GY224" s="5"/>
      <c r="GZ224" s="5"/>
      <c r="HA224" s="5"/>
      <c r="HB224" s="4"/>
    </row>
    <row r="225" spans="1:210" x14ac:dyDescent="0.25">
      <c r="A225" s="68">
        <v>19116529</v>
      </c>
      <c r="B225" s="4" t="s">
        <v>834</v>
      </c>
      <c r="C225" s="5" t="s">
        <v>835</v>
      </c>
      <c r="D225" s="4">
        <v>1</v>
      </c>
      <c r="E225" s="4" t="s">
        <v>158</v>
      </c>
      <c r="F225" s="4" t="s">
        <v>159</v>
      </c>
      <c r="G225" s="4" t="s">
        <v>160</v>
      </c>
      <c r="H225" s="4" t="s">
        <v>161</v>
      </c>
      <c r="I225" s="4" t="s">
        <v>182</v>
      </c>
      <c r="J225" s="60">
        <v>45472</v>
      </c>
      <c r="K225" s="60" t="s">
        <v>1621</v>
      </c>
      <c r="L225" s="5" t="s">
        <v>163</v>
      </c>
      <c r="M225" s="5">
        <v>400.67</v>
      </c>
      <c r="N225" s="5">
        <v>839.29</v>
      </c>
      <c r="O225" s="5">
        <v>400.67</v>
      </c>
      <c r="P225" s="5">
        <v>2804.69</v>
      </c>
      <c r="Q225" s="5">
        <v>2804.69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512</v>
      </c>
      <c r="AS225" s="5">
        <v>1992.5</v>
      </c>
      <c r="AT225" s="5">
        <v>0</v>
      </c>
      <c r="AU225" s="5">
        <v>0</v>
      </c>
      <c r="AV225" s="5">
        <v>256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2760.5</v>
      </c>
      <c r="CC225" s="5">
        <v>5565.19</v>
      </c>
      <c r="CD225" s="5">
        <v>166.96</v>
      </c>
      <c r="CE225" s="5">
        <v>7</v>
      </c>
      <c r="CF225" s="5">
        <v>7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804.63</v>
      </c>
      <c r="CP225" s="5">
        <v>0</v>
      </c>
      <c r="CQ225" s="5">
        <v>0</v>
      </c>
      <c r="CR225" s="5">
        <v>153.53</v>
      </c>
      <c r="CS225" s="5">
        <v>70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317.5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1345.66</v>
      </c>
      <c r="ED225" s="5">
        <v>4219.53</v>
      </c>
      <c r="EE225" s="4" t="s">
        <v>836</v>
      </c>
      <c r="EF225" s="4"/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5"/>
      <c r="GX225" s="5"/>
      <c r="GY225" s="5"/>
      <c r="GZ225" s="5"/>
      <c r="HA225" s="5"/>
      <c r="HB225" s="4"/>
    </row>
    <row r="226" spans="1:210" x14ac:dyDescent="0.25">
      <c r="A226" s="68">
        <v>19116550</v>
      </c>
      <c r="B226" s="4" t="s">
        <v>837</v>
      </c>
      <c r="C226" s="5" t="s">
        <v>838</v>
      </c>
      <c r="D226" s="4">
        <v>1</v>
      </c>
      <c r="E226" s="4" t="s">
        <v>158</v>
      </c>
      <c r="F226" s="4" t="s">
        <v>159</v>
      </c>
      <c r="G226" s="4" t="s">
        <v>160</v>
      </c>
      <c r="H226" s="4" t="s">
        <v>161</v>
      </c>
      <c r="I226" s="4" t="s">
        <v>182</v>
      </c>
      <c r="J226" s="60">
        <v>45281</v>
      </c>
      <c r="K226" s="60" t="s">
        <v>1622</v>
      </c>
      <c r="L226" s="5" t="s">
        <v>163</v>
      </c>
      <c r="M226" s="5">
        <v>400.67</v>
      </c>
      <c r="N226" s="5">
        <v>870.29</v>
      </c>
      <c r="O226" s="5">
        <v>400.67</v>
      </c>
      <c r="P226" s="5">
        <v>2804.69</v>
      </c>
      <c r="Q226" s="5">
        <v>2804.69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1280</v>
      </c>
      <c r="AT226" s="5">
        <v>0</v>
      </c>
      <c r="AU226" s="5">
        <v>0</v>
      </c>
      <c r="AV226" s="5">
        <v>256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1536</v>
      </c>
      <c r="CC226" s="5">
        <v>4340.6899999999996</v>
      </c>
      <c r="CD226" s="5">
        <v>130.22</v>
      </c>
      <c r="CE226" s="5">
        <v>7</v>
      </c>
      <c r="CF226" s="5">
        <v>7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543.07000000000005</v>
      </c>
      <c r="CP226" s="5">
        <v>0</v>
      </c>
      <c r="CQ226" s="5">
        <v>0</v>
      </c>
      <c r="CR226" s="5">
        <v>159.55000000000001</v>
      </c>
      <c r="CS226" s="5">
        <v>70</v>
      </c>
      <c r="CT226" s="5">
        <v>705.57</v>
      </c>
      <c r="CU226" s="5">
        <v>1.88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1480.07</v>
      </c>
      <c r="ED226" s="5">
        <v>2860.62</v>
      </c>
      <c r="EE226" s="4" t="s">
        <v>839</v>
      </c>
      <c r="EF226" s="4"/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5"/>
      <c r="GX226" s="5"/>
      <c r="GY226" s="5"/>
      <c r="GZ226" s="5"/>
      <c r="HA226" s="5"/>
      <c r="HB226" s="4"/>
    </row>
    <row r="227" spans="1:210" x14ac:dyDescent="0.25">
      <c r="A227" s="68">
        <v>19116556</v>
      </c>
      <c r="B227" s="4" t="s">
        <v>840</v>
      </c>
      <c r="C227" s="5" t="s">
        <v>841</v>
      </c>
      <c r="D227" s="4">
        <v>1</v>
      </c>
      <c r="E227" s="4" t="s">
        <v>158</v>
      </c>
      <c r="F227" s="4" t="s">
        <v>159</v>
      </c>
      <c r="G227" s="4" t="s">
        <v>160</v>
      </c>
      <c r="H227" s="4" t="s">
        <v>161</v>
      </c>
      <c r="I227" s="4" t="s">
        <v>182</v>
      </c>
      <c r="J227" s="60">
        <v>45359</v>
      </c>
      <c r="K227" s="60" t="s">
        <v>1623</v>
      </c>
      <c r="L227" s="5" t="s">
        <v>163</v>
      </c>
      <c r="M227" s="5">
        <v>400.67</v>
      </c>
      <c r="N227" s="5">
        <v>870.92</v>
      </c>
      <c r="O227" s="5">
        <v>400.67</v>
      </c>
      <c r="P227" s="5">
        <v>2804.69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7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4" t="s">
        <v>842</v>
      </c>
      <c r="EF227" s="4"/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5"/>
      <c r="GX227" s="5"/>
      <c r="GY227" s="5"/>
      <c r="GZ227" s="5"/>
      <c r="HA227" s="5"/>
      <c r="HB227" s="4"/>
    </row>
    <row r="228" spans="1:210" x14ac:dyDescent="0.25">
      <c r="A228" s="68">
        <v>19116606</v>
      </c>
      <c r="B228" s="4" t="s">
        <v>843</v>
      </c>
      <c r="C228" s="5" t="s">
        <v>844</v>
      </c>
      <c r="D228" s="4">
        <v>1</v>
      </c>
      <c r="E228" s="4" t="s">
        <v>158</v>
      </c>
      <c r="F228" s="4" t="s">
        <v>159</v>
      </c>
      <c r="G228" s="4" t="s">
        <v>160</v>
      </c>
      <c r="H228" s="4" t="s">
        <v>161</v>
      </c>
      <c r="I228" s="4" t="s">
        <v>182</v>
      </c>
      <c r="J228" s="60">
        <v>45481</v>
      </c>
      <c r="K228" s="60" t="s">
        <v>1624</v>
      </c>
      <c r="L228" s="5" t="s">
        <v>163</v>
      </c>
      <c r="M228" s="5">
        <v>400.67</v>
      </c>
      <c r="N228" s="5">
        <v>769.98</v>
      </c>
      <c r="O228" s="5">
        <v>400.67</v>
      </c>
      <c r="P228" s="5">
        <v>2804.69</v>
      </c>
      <c r="Q228" s="5">
        <v>2804.69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256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1992.5</v>
      </c>
      <c r="AT228" s="5">
        <v>0</v>
      </c>
      <c r="AU228" s="5">
        <v>0</v>
      </c>
      <c r="AV228" s="5">
        <v>256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2504.5</v>
      </c>
      <c r="CC228" s="5">
        <v>5309.19</v>
      </c>
      <c r="CD228" s="5">
        <v>159.28</v>
      </c>
      <c r="CE228" s="5">
        <v>7</v>
      </c>
      <c r="CF228" s="5">
        <v>7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749.95</v>
      </c>
      <c r="CP228" s="5">
        <v>0</v>
      </c>
      <c r="CQ228" s="5">
        <v>0</v>
      </c>
      <c r="CR228" s="5">
        <v>140.06</v>
      </c>
      <c r="CS228" s="5">
        <v>70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1082.83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2042.84</v>
      </c>
      <c r="ED228" s="5">
        <v>3266.35</v>
      </c>
      <c r="EE228" s="4" t="s">
        <v>845</v>
      </c>
      <c r="EF228" s="4"/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5"/>
      <c r="GX228" s="5"/>
      <c r="GY228" s="5"/>
      <c r="GZ228" s="5"/>
      <c r="HA228" s="5"/>
      <c r="HB228" s="4"/>
    </row>
    <row r="229" spans="1:210" x14ac:dyDescent="0.25">
      <c r="A229" s="68">
        <v>19116608</v>
      </c>
      <c r="B229" s="4" t="s">
        <v>846</v>
      </c>
      <c r="C229" s="5" t="s">
        <v>847</v>
      </c>
      <c r="D229" s="4">
        <v>1</v>
      </c>
      <c r="E229" s="4" t="s">
        <v>158</v>
      </c>
      <c r="F229" s="4" t="s">
        <v>159</v>
      </c>
      <c r="G229" s="4" t="s">
        <v>189</v>
      </c>
      <c r="H229" s="4" t="s">
        <v>189</v>
      </c>
      <c r="I229" s="4" t="s">
        <v>414</v>
      </c>
      <c r="J229" s="60">
        <v>45481</v>
      </c>
      <c r="K229" s="60" t="s">
        <v>1624</v>
      </c>
      <c r="L229" s="5" t="s">
        <v>163</v>
      </c>
      <c r="M229" s="5">
        <v>523.74</v>
      </c>
      <c r="N229" s="5">
        <v>618.79999999999995</v>
      </c>
      <c r="O229" s="5">
        <v>523.74</v>
      </c>
      <c r="P229" s="5">
        <v>3666.18</v>
      </c>
      <c r="Q229" s="5">
        <v>3666.18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130.94</v>
      </c>
      <c r="AC229" s="5">
        <v>1</v>
      </c>
      <c r="AD229" s="5">
        <v>1047.48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1178.42</v>
      </c>
      <c r="CC229" s="5">
        <v>4844.6000000000004</v>
      </c>
      <c r="CD229" s="5">
        <v>145.34</v>
      </c>
      <c r="CE229" s="5">
        <v>7</v>
      </c>
      <c r="CF229" s="5">
        <v>7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514.66999999999996</v>
      </c>
      <c r="CP229" s="5">
        <v>0</v>
      </c>
      <c r="CQ229" s="5">
        <v>0</v>
      </c>
      <c r="CR229" s="5">
        <v>110.7</v>
      </c>
      <c r="CS229" s="5">
        <v>0</v>
      </c>
      <c r="CT229" s="5">
        <v>450.73</v>
      </c>
      <c r="CU229" s="5">
        <v>1.88</v>
      </c>
      <c r="CV229" s="5">
        <v>0</v>
      </c>
      <c r="CW229" s="5">
        <v>0</v>
      </c>
      <c r="CX229" s="5">
        <v>0</v>
      </c>
      <c r="CY229" s="5">
        <v>0</v>
      </c>
      <c r="CZ229" s="5">
        <v>689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1766.98</v>
      </c>
      <c r="ED229" s="5">
        <v>3077.62</v>
      </c>
      <c r="EE229" s="4" t="s">
        <v>849</v>
      </c>
      <c r="EF229" s="4"/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5"/>
      <c r="GX229" s="5"/>
      <c r="GY229" s="5"/>
      <c r="GZ229" s="5"/>
      <c r="HA229" s="5"/>
      <c r="HB229" s="4"/>
    </row>
    <row r="230" spans="1:210" x14ac:dyDescent="0.25">
      <c r="A230" s="68">
        <v>19116654</v>
      </c>
      <c r="B230" s="4" t="s">
        <v>851</v>
      </c>
      <c r="C230" s="5" t="s">
        <v>852</v>
      </c>
      <c r="D230" s="4">
        <v>1</v>
      </c>
      <c r="E230" s="4" t="s">
        <v>158</v>
      </c>
      <c r="F230" s="4" t="s">
        <v>159</v>
      </c>
      <c r="G230" s="4" t="s">
        <v>160</v>
      </c>
      <c r="H230" s="4" t="s">
        <v>161</v>
      </c>
      <c r="I230" s="4" t="s">
        <v>182</v>
      </c>
      <c r="J230" s="60">
        <v>45485</v>
      </c>
      <c r="K230" s="60" t="s">
        <v>1625</v>
      </c>
      <c r="L230" s="5" t="s">
        <v>163</v>
      </c>
      <c r="M230" s="5">
        <v>400.67</v>
      </c>
      <c r="N230" s="5">
        <v>744.75</v>
      </c>
      <c r="O230" s="5">
        <v>400.67</v>
      </c>
      <c r="P230" s="5">
        <v>2804.69</v>
      </c>
      <c r="Q230" s="5">
        <v>2804.69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64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962.5</v>
      </c>
      <c r="AT230" s="5">
        <v>0</v>
      </c>
      <c r="AU230" s="5">
        <v>0</v>
      </c>
      <c r="AV230" s="5">
        <v>256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1282.5</v>
      </c>
      <c r="CC230" s="5">
        <v>4087.19</v>
      </c>
      <c r="CD230" s="5">
        <v>122.62</v>
      </c>
      <c r="CE230" s="5">
        <v>7</v>
      </c>
      <c r="CF230" s="5">
        <v>7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488.93</v>
      </c>
      <c r="CP230" s="5">
        <v>0</v>
      </c>
      <c r="CQ230" s="5">
        <v>0</v>
      </c>
      <c r="CR230" s="5">
        <v>135.16</v>
      </c>
      <c r="CS230" s="5">
        <v>70</v>
      </c>
      <c r="CT230" s="5">
        <v>955.43</v>
      </c>
      <c r="CU230" s="5">
        <v>1.88</v>
      </c>
      <c r="CV230" s="5">
        <v>0</v>
      </c>
      <c r="CW230" s="5">
        <v>0</v>
      </c>
      <c r="CX230" s="5">
        <v>0</v>
      </c>
      <c r="CY230" s="5">
        <v>0</v>
      </c>
      <c r="CZ230" s="5">
        <v>357.94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2009.33</v>
      </c>
      <c r="ED230" s="5">
        <v>2077.86</v>
      </c>
      <c r="EE230" s="4" t="s">
        <v>853</v>
      </c>
      <c r="EF230" s="4"/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5"/>
      <c r="GX230" s="5"/>
      <c r="GY230" s="5"/>
      <c r="GZ230" s="5"/>
      <c r="HA230" s="5"/>
      <c r="HB230" s="4"/>
    </row>
    <row r="231" spans="1:210" x14ac:dyDescent="0.25">
      <c r="A231" s="68">
        <v>19116656</v>
      </c>
      <c r="B231" s="4" t="s">
        <v>854</v>
      </c>
      <c r="C231" s="5" t="s">
        <v>855</v>
      </c>
      <c r="D231" s="4">
        <v>1</v>
      </c>
      <c r="E231" s="4" t="s">
        <v>158</v>
      </c>
      <c r="F231" s="4" t="s">
        <v>159</v>
      </c>
      <c r="G231" s="4" t="s">
        <v>160</v>
      </c>
      <c r="H231" s="4" t="s">
        <v>161</v>
      </c>
      <c r="I231" s="4" t="s">
        <v>234</v>
      </c>
      <c r="J231" s="60">
        <v>45640</v>
      </c>
      <c r="K231" s="60" t="s">
        <v>1626</v>
      </c>
      <c r="L231" s="5" t="s">
        <v>163</v>
      </c>
      <c r="M231" s="5">
        <v>370.75</v>
      </c>
      <c r="N231" s="5">
        <v>436.43</v>
      </c>
      <c r="O231" s="5">
        <v>370.75</v>
      </c>
      <c r="P231" s="5">
        <v>2595.25</v>
      </c>
      <c r="Q231" s="5">
        <v>2595.25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1285</v>
      </c>
      <c r="AT231" s="5">
        <v>0</v>
      </c>
      <c r="AU231" s="5">
        <v>0</v>
      </c>
      <c r="AV231" s="5">
        <v>256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1541</v>
      </c>
      <c r="CC231" s="5">
        <v>4136.25</v>
      </c>
      <c r="CD231" s="5">
        <v>124.09</v>
      </c>
      <c r="CE231" s="5">
        <v>7</v>
      </c>
      <c r="CF231" s="5">
        <v>7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499.41</v>
      </c>
      <c r="CP231" s="5">
        <v>0</v>
      </c>
      <c r="CQ231" s="5">
        <v>0</v>
      </c>
      <c r="CR231" s="5">
        <v>75.27</v>
      </c>
      <c r="CS231" s="5">
        <v>70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644.67999999999995</v>
      </c>
      <c r="ED231" s="5">
        <v>3491.57</v>
      </c>
      <c r="EE231" s="4" t="s">
        <v>856</v>
      </c>
      <c r="EF231" s="4"/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5"/>
      <c r="GX231" s="5"/>
      <c r="GY231" s="5"/>
      <c r="GZ231" s="5"/>
      <c r="HA231" s="5"/>
      <c r="HB231" s="4"/>
    </row>
    <row r="232" spans="1:210" x14ac:dyDescent="0.25">
      <c r="A232" s="68">
        <v>19116709</v>
      </c>
      <c r="B232" s="4" t="s">
        <v>857</v>
      </c>
      <c r="C232" s="5" t="s">
        <v>858</v>
      </c>
      <c r="D232" s="4">
        <v>1</v>
      </c>
      <c r="E232" s="4" t="s">
        <v>158</v>
      </c>
      <c r="F232" s="4" t="s">
        <v>159</v>
      </c>
      <c r="G232" s="4" t="s">
        <v>160</v>
      </c>
      <c r="H232" s="4" t="s">
        <v>161</v>
      </c>
      <c r="I232" s="4" t="s">
        <v>234</v>
      </c>
      <c r="J232" s="60">
        <v>45731</v>
      </c>
      <c r="K232" s="60" t="s">
        <v>1592</v>
      </c>
      <c r="L232" s="5" t="s">
        <v>163</v>
      </c>
      <c r="M232" s="5">
        <v>370.75</v>
      </c>
      <c r="N232" s="5">
        <v>628.98</v>
      </c>
      <c r="O232" s="5">
        <v>370.75</v>
      </c>
      <c r="P232" s="5">
        <v>2595.25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7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0</v>
      </c>
      <c r="ED232" s="5">
        <v>0</v>
      </c>
      <c r="EE232" s="4" t="s">
        <v>859</v>
      </c>
      <c r="EF232" s="4"/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5"/>
      <c r="GX232" s="5"/>
      <c r="GY232" s="5"/>
      <c r="GZ232" s="5"/>
      <c r="HA232" s="5"/>
      <c r="HB232" s="4"/>
    </row>
    <row r="233" spans="1:210" x14ac:dyDescent="0.25">
      <c r="A233" s="68">
        <v>19116734</v>
      </c>
      <c r="B233" s="4" t="s">
        <v>860</v>
      </c>
      <c r="C233" s="5" t="s">
        <v>861</v>
      </c>
      <c r="D233" s="4">
        <v>1</v>
      </c>
      <c r="E233" s="4" t="s">
        <v>158</v>
      </c>
      <c r="F233" s="4" t="s">
        <v>159</v>
      </c>
      <c r="G233" s="4" t="s">
        <v>160</v>
      </c>
      <c r="H233" s="4" t="s">
        <v>161</v>
      </c>
      <c r="I233" s="4" t="s">
        <v>182</v>
      </c>
      <c r="J233" s="60">
        <v>45496</v>
      </c>
      <c r="K233" s="60" t="s">
        <v>1627</v>
      </c>
      <c r="L233" s="5" t="s">
        <v>163</v>
      </c>
      <c r="M233" s="5">
        <v>400.67</v>
      </c>
      <c r="N233" s="5">
        <v>926.71</v>
      </c>
      <c r="O233" s="5">
        <v>400.67</v>
      </c>
      <c r="P233" s="5">
        <v>2804.69</v>
      </c>
      <c r="Q233" s="5">
        <v>2804.69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256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2580</v>
      </c>
      <c r="AT233" s="5">
        <v>0</v>
      </c>
      <c r="AU233" s="5">
        <v>0</v>
      </c>
      <c r="AV233" s="5">
        <v>256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3092</v>
      </c>
      <c r="CC233" s="5">
        <v>5896.69</v>
      </c>
      <c r="CD233" s="5">
        <v>176.9</v>
      </c>
      <c r="CE233" s="5">
        <v>7</v>
      </c>
      <c r="CF233" s="5">
        <v>7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875.44</v>
      </c>
      <c r="CP233" s="5">
        <v>0</v>
      </c>
      <c r="CQ233" s="5">
        <v>0</v>
      </c>
      <c r="CR233" s="5">
        <v>170.51</v>
      </c>
      <c r="CS233" s="5">
        <v>70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1051.43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5">
        <v>2167.38</v>
      </c>
      <c r="ED233" s="5">
        <v>3729.31</v>
      </c>
      <c r="EE233" s="4" t="s">
        <v>862</v>
      </c>
      <c r="EF233" s="4"/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5"/>
      <c r="GX233" s="5"/>
      <c r="GY233" s="5"/>
      <c r="GZ233" s="5"/>
      <c r="HA233" s="5"/>
      <c r="HB233" s="4"/>
    </row>
    <row r="234" spans="1:210" x14ac:dyDescent="0.25">
      <c r="A234" s="68">
        <v>19116750</v>
      </c>
      <c r="B234" s="4" t="s">
        <v>863</v>
      </c>
      <c r="C234" s="5" t="s">
        <v>864</v>
      </c>
      <c r="D234" s="4">
        <v>1</v>
      </c>
      <c r="E234" s="4" t="s">
        <v>158</v>
      </c>
      <c r="F234" s="4" t="s">
        <v>159</v>
      </c>
      <c r="G234" s="4" t="s">
        <v>160</v>
      </c>
      <c r="H234" s="4" t="s">
        <v>161</v>
      </c>
      <c r="I234" s="4" t="s">
        <v>182</v>
      </c>
      <c r="J234" s="60">
        <v>45498</v>
      </c>
      <c r="K234" s="60" t="s">
        <v>1628</v>
      </c>
      <c r="L234" s="5" t="s">
        <v>163</v>
      </c>
      <c r="M234" s="5">
        <v>400.67</v>
      </c>
      <c r="N234" s="5">
        <v>719.09</v>
      </c>
      <c r="O234" s="5">
        <v>400.67</v>
      </c>
      <c r="P234" s="5">
        <v>2804.69</v>
      </c>
      <c r="Q234" s="5">
        <v>2804.69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1</v>
      </c>
      <c r="AB234" s="5">
        <v>100.17</v>
      </c>
      <c r="AC234" s="5">
        <v>1</v>
      </c>
      <c r="AD234" s="5">
        <v>801.34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1541</v>
      </c>
      <c r="AT234" s="5">
        <v>0</v>
      </c>
      <c r="AU234" s="5">
        <v>0</v>
      </c>
      <c r="AV234" s="5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2698.51</v>
      </c>
      <c r="CC234" s="5">
        <v>5503.2</v>
      </c>
      <c r="CD234" s="5">
        <v>165.1</v>
      </c>
      <c r="CE234" s="5">
        <v>7</v>
      </c>
      <c r="CF234" s="5">
        <v>7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684.41</v>
      </c>
      <c r="CP234" s="5">
        <v>0</v>
      </c>
      <c r="CQ234" s="5">
        <v>0</v>
      </c>
      <c r="CR234" s="5">
        <v>130.18</v>
      </c>
      <c r="CS234" s="5">
        <v>70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884.59</v>
      </c>
      <c r="ED234" s="5">
        <v>4618.6099999999997</v>
      </c>
      <c r="EE234" s="4" t="s">
        <v>865</v>
      </c>
      <c r="EF234" s="4"/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5"/>
      <c r="GX234" s="5"/>
      <c r="GY234" s="5"/>
      <c r="GZ234" s="5"/>
      <c r="HA234" s="5"/>
      <c r="HB234" s="4"/>
    </row>
    <row r="235" spans="1:210" x14ac:dyDescent="0.25">
      <c r="A235" s="68">
        <v>19116752</v>
      </c>
      <c r="B235" s="4" t="s">
        <v>866</v>
      </c>
      <c r="C235" s="5" t="s">
        <v>867</v>
      </c>
      <c r="D235" s="4">
        <v>1</v>
      </c>
      <c r="E235" s="4" t="s">
        <v>158</v>
      </c>
      <c r="F235" s="4" t="s">
        <v>159</v>
      </c>
      <c r="G235" s="4" t="s">
        <v>160</v>
      </c>
      <c r="H235" s="4" t="s">
        <v>161</v>
      </c>
      <c r="I235" s="4" t="s">
        <v>182</v>
      </c>
      <c r="J235" s="60">
        <v>45498</v>
      </c>
      <c r="K235" s="60" t="s">
        <v>1628</v>
      </c>
      <c r="L235" s="5" t="s">
        <v>163</v>
      </c>
      <c r="M235" s="5">
        <v>400.67</v>
      </c>
      <c r="N235" s="5">
        <v>989.02</v>
      </c>
      <c r="O235" s="5">
        <v>400.67</v>
      </c>
      <c r="P235" s="5">
        <v>2804.69</v>
      </c>
      <c r="Q235" s="5">
        <v>2804.69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2815</v>
      </c>
      <c r="AT235" s="5">
        <v>0</v>
      </c>
      <c r="AU235" s="5">
        <v>0</v>
      </c>
      <c r="AV235" s="5">
        <v>256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3071</v>
      </c>
      <c r="CC235" s="5">
        <v>5875.69</v>
      </c>
      <c r="CD235" s="5">
        <v>176.27</v>
      </c>
      <c r="CE235" s="5">
        <v>7</v>
      </c>
      <c r="CF235" s="5">
        <v>7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870.95</v>
      </c>
      <c r="CP235" s="5">
        <v>0</v>
      </c>
      <c r="CQ235" s="5">
        <v>0</v>
      </c>
      <c r="CR235" s="5">
        <v>182.61</v>
      </c>
      <c r="CS235" s="5">
        <v>70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317.5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1441.06</v>
      </c>
      <c r="ED235" s="5">
        <v>4434.63</v>
      </c>
      <c r="EE235" s="4" t="s">
        <v>868</v>
      </c>
      <c r="EF235" s="4"/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5"/>
      <c r="GX235" s="5"/>
      <c r="GY235" s="5"/>
      <c r="GZ235" s="5"/>
      <c r="HA235" s="5"/>
      <c r="HB235" s="4"/>
    </row>
    <row r="236" spans="1:210" x14ac:dyDescent="0.25">
      <c r="A236" s="68">
        <v>19116755</v>
      </c>
      <c r="B236" s="4" t="s">
        <v>869</v>
      </c>
      <c r="C236" s="5" t="s">
        <v>870</v>
      </c>
      <c r="D236" s="4">
        <v>1</v>
      </c>
      <c r="E236" s="4" t="s">
        <v>158</v>
      </c>
      <c r="F236" s="4" t="s">
        <v>159</v>
      </c>
      <c r="G236" s="4" t="s">
        <v>160</v>
      </c>
      <c r="H236" s="4" t="s">
        <v>161</v>
      </c>
      <c r="I236" s="4" t="s">
        <v>182</v>
      </c>
      <c r="J236" s="60">
        <v>45499</v>
      </c>
      <c r="K236" s="60" t="s">
        <v>1629</v>
      </c>
      <c r="L236" s="5" t="s">
        <v>163</v>
      </c>
      <c r="M236" s="5">
        <v>400.67</v>
      </c>
      <c r="N236" s="5">
        <v>833.39</v>
      </c>
      <c r="O236" s="5">
        <v>400.67</v>
      </c>
      <c r="P236" s="5">
        <v>2804.69</v>
      </c>
      <c r="Q236" s="5">
        <v>400.67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6</v>
      </c>
      <c r="X236" s="5">
        <v>2404.02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2404.02</v>
      </c>
      <c r="CC236" s="5">
        <v>2804.69</v>
      </c>
      <c r="CD236" s="5">
        <v>84.14</v>
      </c>
      <c r="CE236" s="5">
        <v>7</v>
      </c>
      <c r="CF236" s="5">
        <v>1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244.57</v>
      </c>
      <c r="CP236" s="5">
        <v>0</v>
      </c>
      <c r="CQ236" s="5">
        <v>0</v>
      </c>
      <c r="CR236" s="5">
        <v>152.38</v>
      </c>
      <c r="CS236" s="5">
        <v>70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328.98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795.93</v>
      </c>
      <c r="ED236" s="5">
        <v>2008.76</v>
      </c>
      <c r="EE236" s="4" t="s">
        <v>871</v>
      </c>
      <c r="EF236" s="4"/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5"/>
      <c r="GX236" s="5"/>
      <c r="GY236" s="5"/>
      <c r="GZ236" s="5"/>
      <c r="HA236" s="5"/>
      <c r="HB236" s="4"/>
    </row>
    <row r="237" spans="1:210" x14ac:dyDescent="0.25">
      <c r="A237" s="68">
        <v>19116759</v>
      </c>
      <c r="B237" s="4" t="s">
        <v>872</v>
      </c>
      <c r="C237" s="5" t="s">
        <v>873</v>
      </c>
      <c r="D237" s="4">
        <v>1</v>
      </c>
      <c r="E237" s="4" t="s">
        <v>158</v>
      </c>
      <c r="F237" s="4" t="s">
        <v>159</v>
      </c>
      <c r="G237" s="4" t="s">
        <v>160</v>
      </c>
      <c r="H237" s="4" t="s">
        <v>161</v>
      </c>
      <c r="I237" s="4" t="s">
        <v>182</v>
      </c>
      <c r="J237" s="60">
        <v>45499</v>
      </c>
      <c r="K237" s="60" t="s">
        <v>1629</v>
      </c>
      <c r="L237" s="5" t="s">
        <v>163</v>
      </c>
      <c r="M237" s="5">
        <v>400.67</v>
      </c>
      <c r="N237" s="5">
        <v>904.01</v>
      </c>
      <c r="O237" s="5">
        <v>400.67</v>
      </c>
      <c r="P237" s="5">
        <v>2804.69</v>
      </c>
      <c r="Q237" s="5">
        <v>2804.69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1</v>
      </c>
      <c r="AB237" s="5">
        <v>100.17</v>
      </c>
      <c r="AC237" s="5">
        <v>1</v>
      </c>
      <c r="AD237" s="5">
        <v>801.34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2102.5</v>
      </c>
      <c r="AT237" s="5">
        <v>0</v>
      </c>
      <c r="AU237" s="5">
        <v>0</v>
      </c>
      <c r="AV237" s="5">
        <v>256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3260.01</v>
      </c>
      <c r="CC237" s="5">
        <v>6064.7</v>
      </c>
      <c r="CD237" s="5">
        <v>181.94</v>
      </c>
      <c r="CE237" s="5">
        <v>7</v>
      </c>
      <c r="CF237" s="5">
        <v>7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804.34</v>
      </c>
      <c r="CP237" s="5">
        <v>0</v>
      </c>
      <c r="CQ237" s="5">
        <v>0</v>
      </c>
      <c r="CR237" s="5">
        <v>166.1</v>
      </c>
      <c r="CS237" s="5">
        <v>70</v>
      </c>
      <c r="CT237" s="5">
        <v>1075.76</v>
      </c>
      <c r="CU237" s="5">
        <v>1.88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2118.08</v>
      </c>
      <c r="ED237" s="5">
        <v>3946.62</v>
      </c>
      <c r="EE237" s="4" t="s">
        <v>874</v>
      </c>
      <c r="EF237" s="4"/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5"/>
      <c r="GX237" s="5"/>
      <c r="GY237" s="5"/>
      <c r="GZ237" s="5"/>
      <c r="HA237" s="5"/>
      <c r="HB237" s="4"/>
    </row>
    <row r="238" spans="1:210" x14ac:dyDescent="0.25">
      <c r="A238" s="68">
        <v>19116796</v>
      </c>
      <c r="B238" s="4" t="s">
        <v>875</v>
      </c>
      <c r="C238" s="5" t="s">
        <v>876</v>
      </c>
      <c r="D238" s="4">
        <v>1</v>
      </c>
      <c r="E238" s="4" t="s">
        <v>158</v>
      </c>
      <c r="F238" s="4" t="s">
        <v>159</v>
      </c>
      <c r="G238" s="4" t="s">
        <v>160</v>
      </c>
      <c r="H238" s="4" t="s">
        <v>161</v>
      </c>
      <c r="I238" s="4" t="s">
        <v>182</v>
      </c>
      <c r="J238" s="60">
        <v>45503</v>
      </c>
      <c r="K238" s="60" t="s">
        <v>1630</v>
      </c>
      <c r="L238" s="5" t="s">
        <v>163</v>
      </c>
      <c r="M238" s="5">
        <v>400.67</v>
      </c>
      <c r="N238" s="5">
        <v>1042.48</v>
      </c>
      <c r="O238" s="5">
        <v>400.67</v>
      </c>
      <c r="P238" s="5">
        <v>2804.69</v>
      </c>
      <c r="Q238" s="5">
        <v>2804.69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1920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768</v>
      </c>
      <c r="AS238" s="5">
        <v>1925</v>
      </c>
      <c r="AT238" s="5">
        <v>0</v>
      </c>
      <c r="AU238" s="5">
        <v>0</v>
      </c>
      <c r="AV238" s="5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4869</v>
      </c>
      <c r="CC238" s="5">
        <v>7673.69</v>
      </c>
      <c r="CD238" s="5">
        <v>230.21</v>
      </c>
      <c r="CE238" s="5">
        <v>7</v>
      </c>
      <c r="CF238" s="5">
        <v>7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1265.4100000000001</v>
      </c>
      <c r="CP238" s="5">
        <v>0</v>
      </c>
      <c r="CQ238" s="5">
        <v>0</v>
      </c>
      <c r="CR238" s="5">
        <v>193</v>
      </c>
      <c r="CS238" s="5">
        <v>70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1528.41</v>
      </c>
      <c r="ED238" s="5">
        <v>6145.28</v>
      </c>
      <c r="EE238" s="4" t="s">
        <v>877</v>
      </c>
      <c r="EF238" s="4"/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5"/>
      <c r="GX238" s="5"/>
      <c r="GY238" s="5"/>
      <c r="GZ238" s="5"/>
      <c r="HA238" s="5"/>
      <c r="HB238" s="4"/>
    </row>
    <row r="239" spans="1:210" x14ac:dyDescent="0.25">
      <c r="A239" s="68">
        <v>19116843</v>
      </c>
      <c r="B239" s="4" t="s">
        <v>878</v>
      </c>
      <c r="C239" s="5" t="s">
        <v>879</v>
      </c>
      <c r="D239" s="4">
        <v>1</v>
      </c>
      <c r="E239" s="4" t="s">
        <v>158</v>
      </c>
      <c r="F239" s="4" t="s">
        <v>159</v>
      </c>
      <c r="G239" s="4" t="s">
        <v>160</v>
      </c>
      <c r="H239" s="4" t="s">
        <v>161</v>
      </c>
      <c r="I239" s="4" t="s">
        <v>182</v>
      </c>
      <c r="J239" s="60">
        <v>45506</v>
      </c>
      <c r="K239" s="60" t="s">
        <v>1543</v>
      </c>
      <c r="L239" s="5" t="s">
        <v>163</v>
      </c>
      <c r="M239" s="5">
        <v>400.67</v>
      </c>
      <c r="N239" s="5">
        <v>914.8</v>
      </c>
      <c r="O239" s="5">
        <v>400.67</v>
      </c>
      <c r="P239" s="5">
        <v>2804.69</v>
      </c>
      <c r="Q239" s="5">
        <v>2804.69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256</v>
      </c>
      <c r="AS239" s="5">
        <v>1122.5</v>
      </c>
      <c r="AT239" s="5">
        <v>0</v>
      </c>
      <c r="AU239" s="5">
        <v>0</v>
      </c>
      <c r="AV239" s="5">
        <v>256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1634.5</v>
      </c>
      <c r="CC239" s="5">
        <v>4439.1899999999996</v>
      </c>
      <c r="CD239" s="5">
        <v>133.18</v>
      </c>
      <c r="CE239" s="5">
        <v>7</v>
      </c>
      <c r="CF239" s="5">
        <v>7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564.11</v>
      </c>
      <c r="CP239" s="5">
        <v>0</v>
      </c>
      <c r="CQ239" s="5">
        <v>0</v>
      </c>
      <c r="CR239" s="5">
        <v>168.2</v>
      </c>
      <c r="CS239" s="5">
        <v>70</v>
      </c>
      <c r="CT239" s="5">
        <v>1350.84</v>
      </c>
      <c r="CU239" s="5">
        <v>1.88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2155.0300000000002</v>
      </c>
      <c r="ED239" s="5">
        <v>2284.16</v>
      </c>
      <c r="EE239" s="4" t="s">
        <v>880</v>
      </c>
      <c r="EF239" s="4"/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5"/>
      <c r="GX239" s="5"/>
      <c r="GY239" s="5"/>
      <c r="GZ239" s="5"/>
      <c r="HA239" s="5"/>
      <c r="HB239" s="4"/>
    </row>
    <row r="240" spans="1:210" x14ac:dyDescent="0.25">
      <c r="A240" s="68">
        <v>19116850</v>
      </c>
      <c r="B240" s="4" t="s">
        <v>881</v>
      </c>
      <c r="C240" s="5" t="s">
        <v>882</v>
      </c>
      <c r="D240" s="4">
        <v>1</v>
      </c>
      <c r="E240" s="4" t="s">
        <v>158</v>
      </c>
      <c r="F240" s="4" t="s">
        <v>159</v>
      </c>
      <c r="G240" s="4" t="s">
        <v>160</v>
      </c>
      <c r="H240" s="4" t="s">
        <v>161</v>
      </c>
      <c r="I240" s="4" t="s">
        <v>182</v>
      </c>
      <c r="J240" s="60">
        <v>45506</v>
      </c>
      <c r="K240" s="60" t="s">
        <v>1543</v>
      </c>
      <c r="L240" s="5" t="s">
        <v>163</v>
      </c>
      <c r="M240" s="5">
        <v>400.67</v>
      </c>
      <c r="N240" s="5">
        <v>1009.05</v>
      </c>
      <c r="O240" s="5">
        <v>400.67</v>
      </c>
      <c r="P240" s="5">
        <v>2804.69</v>
      </c>
      <c r="Q240" s="5">
        <v>2804.69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1925</v>
      </c>
      <c r="AT240" s="5">
        <v>0</v>
      </c>
      <c r="AU240" s="5">
        <v>0</v>
      </c>
      <c r="AV240" s="5">
        <v>128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2053</v>
      </c>
      <c r="CC240" s="5">
        <v>4857.6899999999996</v>
      </c>
      <c r="CD240" s="5">
        <v>145.72999999999999</v>
      </c>
      <c r="CE240" s="5">
        <v>7</v>
      </c>
      <c r="CF240" s="5">
        <v>7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653.51</v>
      </c>
      <c r="CP240" s="5">
        <v>0</v>
      </c>
      <c r="CQ240" s="5">
        <v>0</v>
      </c>
      <c r="CR240" s="5">
        <v>186.5</v>
      </c>
      <c r="CS240" s="5">
        <v>70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1452.93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2362.94</v>
      </c>
      <c r="ED240" s="5">
        <v>2494.75</v>
      </c>
      <c r="EE240" s="4" t="s">
        <v>883</v>
      </c>
      <c r="EF240" s="4"/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5"/>
      <c r="GX240" s="5"/>
      <c r="GY240" s="5"/>
      <c r="GZ240" s="5"/>
      <c r="HA240" s="5"/>
      <c r="HB240" s="4"/>
    </row>
    <row r="241" spans="1:210" x14ac:dyDescent="0.25">
      <c r="A241" s="68">
        <v>19116851</v>
      </c>
      <c r="B241" s="4" t="s">
        <v>884</v>
      </c>
      <c r="C241" s="5" t="s">
        <v>885</v>
      </c>
      <c r="D241" s="4">
        <v>1</v>
      </c>
      <c r="E241" s="4" t="s">
        <v>158</v>
      </c>
      <c r="F241" s="4" t="s">
        <v>159</v>
      </c>
      <c r="G241" s="4" t="s">
        <v>160</v>
      </c>
      <c r="H241" s="4" t="s">
        <v>161</v>
      </c>
      <c r="I241" s="4" t="s">
        <v>182</v>
      </c>
      <c r="J241" s="60">
        <v>45506</v>
      </c>
      <c r="K241" s="60" t="s">
        <v>1543</v>
      </c>
      <c r="L241" s="5" t="s">
        <v>163</v>
      </c>
      <c r="M241" s="5">
        <v>400.67</v>
      </c>
      <c r="N241" s="5">
        <v>738.95</v>
      </c>
      <c r="O241" s="5">
        <v>400.67</v>
      </c>
      <c r="P241" s="5">
        <v>2804.69</v>
      </c>
      <c r="Q241" s="5">
        <v>2804.69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1</v>
      </c>
      <c r="AB241" s="5">
        <v>100.17</v>
      </c>
      <c r="AC241" s="5">
        <v>1</v>
      </c>
      <c r="AD241" s="5">
        <v>801.34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640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896</v>
      </c>
      <c r="AT241" s="5">
        <v>0</v>
      </c>
      <c r="AU241" s="5">
        <v>0</v>
      </c>
      <c r="AV241" s="5">
        <v>256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2693.51</v>
      </c>
      <c r="CC241" s="5">
        <v>5498.2</v>
      </c>
      <c r="CD241" s="5">
        <v>164.95</v>
      </c>
      <c r="CE241" s="5">
        <v>7</v>
      </c>
      <c r="CF241" s="5">
        <v>7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683.34</v>
      </c>
      <c r="CP241" s="5">
        <v>0</v>
      </c>
      <c r="CQ241" s="5">
        <v>0</v>
      </c>
      <c r="CR241" s="5">
        <v>134.04</v>
      </c>
      <c r="CS241" s="5">
        <v>70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887.38</v>
      </c>
      <c r="ED241" s="5">
        <v>4610.82</v>
      </c>
      <c r="EE241" s="4" t="s">
        <v>886</v>
      </c>
      <c r="EF241" s="4"/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5"/>
      <c r="GX241" s="5"/>
      <c r="GY241" s="5"/>
      <c r="GZ241" s="5"/>
      <c r="HA241" s="5"/>
      <c r="HB241" s="4"/>
    </row>
    <row r="242" spans="1:210" x14ac:dyDescent="0.25">
      <c r="A242" s="68">
        <v>19116889</v>
      </c>
      <c r="B242" s="4" t="s">
        <v>887</v>
      </c>
      <c r="C242" s="5" t="s">
        <v>888</v>
      </c>
      <c r="D242" s="4">
        <v>1</v>
      </c>
      <c r="E242" s="4" t="s">
        <v>158</v>
      </c>
      <c r="F242" s="4" t="s">
        <v>159</v>
      </c>
      <c r="G242" s="4" t="s">
        <v>160</v>
      </c>
      <c r="H242" s="4" t="s">
        <v>161</v>
      </c>
      <c r="I242" s="4" t="s">
        <v>182</v>
      </c>
      <c r="J242" s="60">
        <v>45510</v>
      </c>
      <c r="K242" s="60" t="s">
        <v>1631</v>
      </c>
      <c r="L242" s="5" t="s">
        <v>163</v>
      </c>
      <c r="M242" s="5">
        <v>400.67</v>
      </c>
      <c r="N242" s="5">
        <v>906.43</v>
      </c>
      <c r="O242" s="5">
        <v>400.67</v>
      </c>
      <c r="P242" s="5">
        <v>2804.69</v>
      </c>
      <c r="Q242" s="5">
        <v>2804.69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1</v>
      </c>
      <c r="AB242" s="5">
        <v>100.17</v>
      </c>
      <c r="AC242" s="5">
        <v>1</v>
      </c>
      <c r="AD242" s="5">
        <v>801.34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1925</v>
      </c>
      <c r="AT242" s="5">
        <v>0</v>
      </c>
      <c r="AU242" s="5">
        <v>0</v>
      </c>
      <c r="AV242" s="5">
        <v>256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3082.51</v>
      </c>
      <c r="CC242" s="5">
        <v>5887.2</v>
      </c>
      <c r="CD242" s="5">
        <v>176.62</v>
      </c>
      <c r="CE242" s="5">
        <v>7</v>
      </c>
      <c r="CF242" s="5">
        <v>7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766.43</v>
      </c>
      <c r="CP242" s="5">
        <v>0</v>
      </c>
      <c r="CQ242" s="5">
        <v>0</v>
      </c>
      <c r="CR242" s="5">
        <v>166.57</v>
      </c>
      <c r="CS242" s="5">
        <v>70</v>
      </c>
      <c r="CT242" s="5">
        <v>237.34</v>
      </c>
      <c r="CU242" s="5">
        <v>1.88</v>
      </c>
      <c r="CV242" s="5">
        <v>0</v>
      </c>
      <c r="CW242" s="5">
        <v>0</v>
      </c>
      <c r="CX242" s="5">
        <v>0</v>
      </c>
      <c r="CY242" s="5">
        <v>0</v>
      </c>
      <c r="CZ242" s="5">
        <v>708.3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1950.51</v>
      </c>
      <c r="ED242" s="5">
        <v>3936.69</v>
      </c>
      <c r="EE242" s="4" t="s">
        <v>889</v>
      </c>
      <c r="EF242" s="4"/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5"/>
      <c r="GX242" s="5"/>
      <c r="GY242" s="5"/>
      <c r="GZ242" s="5"/>
      <c r="HA242" s="5"/>
      <c r="HB242" s="4"/>
    </row>
    <row r="243" spans="1:210" x14ac:dyDescent="0.25">
      <c r="A243" s="68">
        <v>19116952</v>
      </c>
      <c r="B243" s="4" t="s">
        <v>890</v>
      </c>
      <c r="C243" s="5" t="s">
        <v>891</v>
      </c>
      <c r="D243" s="4">
        <v>1</v>
      </c>
      <c r="E243" s="4" t="s">
        <v>158</v>
      </c>
      <c r="F243" s="4" t="s">
        <v>159</v>
      </c>
      <c r="G243" s="4" t="s">
        <v>160</v>
      </c>
      <c r="H243" s="4" t="s">
        <v>161</v>
      </c>
      <c r="I243" s="4" t="s">
        <v>237</v>
      </c>
      <c r="J243" s="60">
        <v>45197</v>
      </c>
      <c r="K243" s="60" t="s">
        <v>1632</v>
      </c>
      <c r="L243" s="5" t="s">
        <v>163</v>
      </c>
      <c r="M243" s="5">
        <v>432.98</v>
      </c>
      <c r="N243" s="5">
        <v>647.54</v>
      </c>
      <c r="O243" s="5">
        <v>432.98</v>
      </c>
      <c r="P243" s="5">
        <v>3030.86</v>
      </c>
      <c r="Q243" s="5">
        <v>3030.86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2382.5</v>
      </c>
      <c r="AT243" s="5">
        <v>0</v>
      </c>
      <c r="AU243" s="5">
        <v>0</v>
      </c>
      <c r="AV243" s="5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2638.5</v>
      </c>
      <c r="CC243" s="5">
        <v>5669.36</v>
      </c>
      <c r="CD243" s="5">
        <v>170.08</v>
      </c>
      <c r="CE243" s="5">
        <v>7</v>
      </c>
      <c r="CF243" s="5">
        <v>7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826.88</v>
      </c>
      <c r="CP243" s="5">
        <v>0</v>
      </c>
      <c r="CQ243" s="5">
        <v>0</v>
      </c>
      <c r="CR243" s="5">
        <v>116.28</v>
      </c>
      <c r="CS243" s="5">
        <v>70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1013.16</v>
      </c>
      <c r="ED243" s="5">
        <v>4656.2</v>
      </c>
      <c r="EE243" s="4" t="s">
        <v>892</v>
      </c>
      <c r="EF243" s="4"/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5"/>
      <c r="GX243" s="5"/>
      <c r="GY243" s="5"/>
      <c r="GZ243" s="5"/>
      <c r="HA243" s="5"/>
      <c r="HB243" s="4"/>
    </row>
    <row r="244" spans="1:210" x14ac:dyDescent="0.25">
      <c r="A244" s="68">
        <v>19117003</v>
      </c>
      <c r="B244" s="4" t="s">
        <v>893</v>
      </c>
      <c r="C244" s="5" t="s">
        <v>894</v>
      </c>
      <c r="D244" s="4">
        <v>1</v>
      </c>
      <c r="E244" s="4" t="s">
        <v>158</v>
      </c>
      <c r="F244" s="4" t="s">
        <v>159</v>
      </c>
      <c r="G244" s="4" t="s">
        <v>160</v>
      </c>
      <c r="H244" s="4" t="s">
        <v>161</v>
      </c>
      <c r="I244" s="4" t="s">
        <v>182</v>
      </c>
      <c r="J244" s="60">
        <v>45520</v>
      </c>
      <c r="K244" s="60" t="s">
        <v>1633</v>
      </c>
      <c r="L244" s="5" t="s">
        <v>163</v>
      </c>
      <c r="M244" s="5">
        <v>400.67</v>
      </c>
      <c r="N244" s="5">
        <v>765.34</v>
      </c>
      <c r="O244" s="5">
        <v>400.67</v>
      </c>
      <c r="P244" s="5">
        <v>2804.69</v>
      </c>
      <c r="Q244" s="5">
        <v>2804.69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128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512</v>
      </c>
      <c r="AS244" s="5">
        <v>1280</v>
      </c>
      <c r="AT244" s="5">
        <v>0</v>
      </c>
      <c r="AU244" s="5">
        <v>0</v>
      </c>
      <c r="AV244" s="5">
        <v>256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2176</v>
      </c>
      <c r="CC244" s="5">
        <v>4980.6899999999996</v>
      </c>
      <c r="CD244" s="5">
        <v>149.41999999999999</v>
      </c>
      <c r="CE244" s="5">
        <v>7</v>
      </c>
      <c r="CF244" s="5">
        <v>7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679.78</v>
      </c>
      <c r="CP244" s="5">
        <v>0</v>
      </c>
      <c r="CQ244" s="5">
        <v>0</v>
      </c>
      <c r="CR244" s="5">
        <v>139.16</v>
      </c>
      <c r="CS244" s="5">
        <v>70</v>
      </c>
      <c r="CT244" s="5">
        <v>330.88</v>
      </c>
      <c r="CU244" s="5">
        <v>1.88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1221.69</v>
      </c>
      <c r="ED244" s="5">
        <v>3759</v>
      </c>
      <c r="EE244" s="4" t="s">
        <v>895</v>
      </c>
      <c r="EF244" s="4"/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5"/>
      <c r="GX244" s="5"/>
      <c r="GY244" s="5"/>
      <c r="GZ244" s="5"/>
      <c r="HA244" s="5"/>
      <c r="HB244" s="4"/>
    </row>
    <row r="245" spans="1:210" x14ac:dyDescent="0.25">
      <c r="A245" s="68">
        <v>19117004</v>
      </c>
      <c r="B245" s="4" t="s">
        <v>896</v>
      </c>
      <c r="C245" s="5" t="s">
        <v>897</v>
      </c>
      <c r="D245" s="4">
        <v>1</v>
      </c>
      <c r="E245" s="4" t="s">
        <v>158</v>
      </c>
      <c r="F245" s="4" t="s">
        <v>159</v>
      </c>
      <c r="G245" s="4" t="s">
        <v>160</v>
      </c>
      <c r="H245" s="4" t="s">
        <v>161</v>
      </c>
      <c r="I245" s="4" t="s">
        <v>182</v>
      </c>
      <c r="J245" s="60">
        <v>45520</v>
      </c>
      <c r="K245" s="60" t="s">
        <v>1633</v>
      </c>
      <c r="L245" s="5" t="s">
        <v>163</v>
      </c>
      <c r="M245" s="5">
        <v>400.67</v>
      </c>
      <c r="N245" s="5">
        <v>732.97</v>
      </c>
      <c r="O245" s="5">
        <v>400.67</v>
      </c>
      <c r="P245" s="5">
        <v>2804.69</v>
      </c>
      <c r="Q245" s="5">
        <v>2804.69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512</v>
      </c>
      <c r="AS245" s="5">
        <v>1925</v>
      </c>
      <c r="AT245" s="5">
        <v>0</v>
      </c>
      <c r="AU245" s="5">
        <v>0</v>
      </c>
      <c r="AV245" s="5">
        <v>256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2693</v>
      </c>
      <c r="CC245" s="5">
        <v>5497.69</v>
      </c>
      <c r="CD245" s="5">
        <v>164.93</v>
      </c>
      <c r="CE245" s="5">
        <v>7</v>
      </c>
      <c r="CF245" s="5">
        <v>7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790.21</v>
      </c>
      <c r="CP245" s="5">
        <v>0</v>
      </c>
      <c r="CQ245" s="5">
        <v>0</v>
      </c>
      <c r="CR245" s="5">
        <v>132.88</v>
      </c>
      <c r="CS245" s="5">
        <v>70</v>
      </c>
      <c r="CT245" s="5">
        <v>866.93</v>
      </c>
      <c r="CU245" s="5">
        <v>1.88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299.01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2160.9</v>
      </c>
      <c r="ED245" s="5">
        <v>3336.79</v>
      </c>
      <c r="EE245" s="4" t="s">
        <v>898</v>
      </c>
      <c r="EF245" s="4"/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5"/>
      <c r="GX245" s="5"/>
      <c r="GY245" s="5"/>
      <c r="GZ245" s="5"/>
      <c r="HA245" s="5"/>
      <c r="HB245" s="4"/>
    </row>
    <row r="246" spans="1:210" x14ac:dyDescent="0.25">
      <c r="A246" s="68">
        <v>19117005</v>
      </c>
      <c r="B246" s="4" t="s">
        <v>899</v>
      </c>
      <c r="C246" s="5" t="s">
        <v>900</v>
      </c>
      <c r="D246" s="4">
        <v>1</v>
      </c>
      <c r="E246" s="4" t="s">
        <v>158</v>
      </c>
      <c r="F246" s="4" t="s">
        <v>159</v>
      </c>
      <c r="G246" s="4" t="s">
        <v>160</v>
      </c>
      <c r="H246" s="4" t="s">
        <v>161</v>
      </c>
      <c r="I246" s="4" t="s">
        <v>182</v>
      </c>
      <c r="J246" s="60">
        <v>45520</v>
      </c>
      <c r="K246" s="60" t="s">
        <v>1633</v>
      </c>
      <c r="L246" s="5" t="s">
        <v>163</v>
      </c>
      <c r="M246" s="5">
        <v>400.67</v>
      </c>
      <c r="N246" s="5">
        <v>726.15</v>
      </c>
      <c r="O246" s="5">
        <v>400.67</v>
      </c>
      <c r="P246" s="5">
        <v>2804.69</v>
      </c>
      <c r="Q246" s="5">
        <v>2804.69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256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1925</v>
      </c>
      <c r="AT246" s="5">
        <v>0</v>
      </c>
      <c r="AU246" s="5">
        <v>0</v>
      </c>
      <c r="AV246" s="5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2437</v>
      </c>
      <c r="CC246" s="5">
        <v>5241.6899999999996</v>
      </c>
      <c r="CD246" s="5">
        <v>157.25</v>
      </c>
      <c r="CE246" s="5">
        <v>7</v>
      </c>
      <c r="CF246" s="5">
        <v>7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735.53</v>
      </c>
      <c r="CP246" s="5">
        <v>0</v>
      </c>
      <c r="CQ246" s="5">
        <v>0</v>
      </c>
      <c r="CR246" s="5">
        <v>131.55000000000001</v>
      </c>
      <c r="CS246" s="5">
        <v>70</v>
      </c>
      <c r="CT246" s="5">
        <v>308.26</v>
      </c>
      <c r="CU246" s="5">
        <v>1.88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604.07000000000005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1851.28</v>
      </c>
      <c r="ED246" s="5">
        <v>3390.41</v>
      </c>
      <c r="EE246" s="4" t="s">
        <v>901</v>
      </c>
      <c r="EF246" s="4"/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5"/>
      <c r="GX246" s="5"/>
      <c r="GY246" s="5"/>
      <c r="GZ246" s="5"/>
      <c r="HA246" s="5"/>
      <c r="HB246" s="4"/>
    </row>
    <row r="247" spans="1:210" x14ac:dyDescent="0.25">
      <c r="A247" s="68">
        <v>19117006</v>
      </c>
      <c r="B247" s="4" t="s">
        <v>902</v>
      </c>
      <c r="C247" s="5" t="s">
        <v>903</v>
      </c>
      <c r="D247" s="4">
        <v>1</v>
      </c>
      <c r="E247" s="4" t="s">
        <v>158</v>
      </c>
      <c r="F247" s="4" t="s">
        <v>159</v>
      </c>
      <c r="G247" s="4" t="s">
        <v>160</v>
      </c>
      <c r="H247" s="4" t="s">
        <v>161</v>
      </c>
      <c r="I247" s="4" t="s">
        <v>182</v>
      </c>
      <c r="J247" s="60">
        <v>45520</v>
      </c>
      <c r="K247" s="60" t="s">
        <v>1633</v>
      </c>
      <c r="L247" s="5" t="s">
        <v>163</v>
      </c>
      <c r="M247" s="5">
        <v>400.67</v>
      </c>
      <c r="N247" s="5">
        <v>898.03</v>
      </c>
      <c r="O247" s="5">
        <v>400.67</v>
      </c>
      <c r="P247" s="5">
        <v>2804.69</v>
      </c>
      <c r="Q247" s="5">
        <v>2804.69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1920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2725</v>
      </c>
      <c r="AT247" s="5">
        <v>0</v>
      </c>
      <c r="AU247" s="5">
        <v>0</v>
      </c>
      <c r="AV247" s="5">
        <v>256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4901</v>
      </c>
      <c r="CC247" s="5">
        <v>7705.69</v>
      </c>
      <c r="CD247" s="5">
        <v>231.17</v>
      </c>
      <c r="CE247" s="5">
        <v>7</v>
      </c>
      <c r="CF247" s="5">
        <v>7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1272.94</v>
      </c>
      <c r="CP247" s="5">
        <v>0</v>
      </c>
      <c r="CQ247" s="5">
        <v>0</v>
      </c>
      <c r="CR247" s="5">
        <v>164.94</v>
      </c>
      <c r="CS247" s="5">
        <v>70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1277.2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2785.08</v>
      </c>
      <c r="ED247" s="5">
        <v>4920.6099999999997</v>
      </c>
      <c r="EE247" s="4" t="s">
        <v>904</v>
      </c>
      <c r="EF247" s="4"/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5"/>
      <c r="GX247" s="5"/>
      <c r="GY247" s="5"/>
      <c r="GZ247" s="5"/>
      <c r="HA247" s="5"/>
      <c r="HB247" s="4"/>
    </row>
    <row r="248" spans="1:210" x14ac:dyDescent="0.25">
      <c r="A248" s="68">
        <v>19117122</v>
      </c>
      <c r="B248" s="4" t="s">
        <v>905</v>
      </c>
      <c r="C248" s="5" t="s">
        <v>906</v>
      </c>
      <c r="D248" s="4">
        <v>1</v>
      </c>
      <c r="E248" s="4" t="s">
        <v>158</v>
      </c>
      <c r="F248" s="4" t="s">
        <v>159</v>
      </c>
      <c r="G248" s="4" t="s">
        <v>160</v>
      </c>
      <c r="H248" s="4" t="s">
        <v>161</v>
      </c>
      <c r="I248" s="4" t="s">
        <v>182</v>
      </c>
      <c r="J248" s="60">
        <v>45528</v>
      </c>
      <c r="K248" s="60" t="s">
        <v>1634</v>
      </c>
      <c r="L248" s="5" t="s">
        <v>163</v>
      </c>
      <c r="M248" s="5">
        <v>400.67</v>
      </c>
      <c r="N248" s="5">
        <v>913.8</v>
      </c>
      <c r="O248" s="5">
        <v>400.67</v>
      </c>
      <c r="P248" s="5">
        <v>2804.69</v>
      </c>
      <c r="Q248" s="5">
        <v>2804.69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1</v>
      </c>
      <c r="AB248" s="5">
        <v>100.17</v>
      </c>
      <c r="AC248" s="5">
        <v>1</v>
      </c>
      <c r="AD248" s="5">
        <v>801.34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896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2970</v>
      </c>
      <c r="AT248" s="5">
        <v>0</v>
      </c>
      <c r="AU248" s="5">
        <v>0</v>
      </c>
      <c r="AV248" s="5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5023.51</v>
      </c>
      <c r="CC248" s="5">
        <v>7828.2</v>
      </c>
      <c r="CD248" s="5">
        <v>234.85</v>
      </c>
      <c r="CE248" s="5">
        <v>7</v>
      </c>
      <c r="CF248" s="5">
        <v>7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1183.95</v>
      </c>
      <c r="CP248" s="5">
        <v>0</v>
      </c>
      <c r="CQ248" s="5">
        <v>0</v>
      </c>
      <c r="CR248" s="5">
        <v>168</v>
      </c>
      <c r="CS248" s="5">
        <v>70</v>
      </c>
      <c r="CT248" s="5">
        <v>815.21</v>
      </c>
      <c r="CU248" s="5">
        <v>1.88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2239.04</v>
      </c>
      <c r="ED248" s="5">
        <v>5589.16</v>
      </c>
      <c r="EE248" s="4" t="s">
        <v>907</v>
      </c>
      <c r="EF248" s="4"/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5"/>
      <c r="GX248" s="5"/>
      <c r="GY248" s="5"/>
      <c r="GZ248" s="5"/>
      <c r="HA248" s="5"/>
      <c r="HB248" s="4"/>
    </row>
    <row r="249" spans="1:210" x14ac:dyDescent="0.25">
      <c r="A249" s="68">
        <v>19117124</v>
      </c>
      <c r="B249" s="4" t="s">
        <v>908</v>
      </c>
      <c r="C249" s="5" t="s">
        <v>909</v>
      </c>
      <c r="D249" s="4">
        <v>1</v>
      </c>
      <c r="E249" s="4" t="s">
        <v>158</v>
      </c>
      <c r="F249" s="4" t="s">
        <v>159</v>
      </c>
      <c r="G249" s="4" t="s">
        <v>160</v>
      </c>
      <c r="H249" s="4" t="s">
        <v>161</v>
      </c>
      <c r="I249" s="4" t="s">
        <v>182</v>
      </c>
      <c r="J249" s="60">
        <v>45528</v>
      </c>
      <c r="K249" s="60" t="s">
        <v>1634</v>
      </c>
      <c r="L249" s="5" t="s">
        <v>163</v>
      </c>
      <c r="M249" s="5">
        <v>400.67</v>
      </c>
      <c r="N249" s="5">
        <v>893.47</v>
      </c>
      <c r="O249" s="5">
        <v>400.67</v>
      </c>
      <c r="P249" s="5">
        <v>2804.69</v>
      </c>
      <c r="Q249" s="5">
        <v>2804.69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1286</v>
      </c>
      <c r="AT249" s="5">
        <v>0</v>
      </c>
      <c r="AU249" s="5">
        <v>0</v>
      </c>
      <c r="AV249" s="5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1542</v>
      </c>
      <c r="CC249" s="5">
        <v>4346.6899999999996</v>
      </c>
      <c r="CD249" s="5">
        <v>130.4</v>
      </c>
      <c r="CE249" s="5">
        <v>7</v>
      </c>
      <c r="CF249" s="5">
        <v>7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544.36</v>
      </c>
      <c r="CP249" s="5">
        <v>0</v>
      </c>
      <c r="CQ249" s="5">
        <v>0</v>
      </c>
      <c r="CR249" s="5">
        <v>164.05</v>
      </c>
      <c r="CS249" s="5">
        <v>70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318.18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1096.5899999999999</v>
      </c>
      <c r="ED249" s="5">
        <v>3250.1</v>
      </c>
      <c r="EE249" s="4" t="s">
        <v>910</v>
      </c>
      <c r="EF249" s="4"/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5"/>
      <c r="GX249" s="5"/>
      <c r="GY249" s="5"/>
      <c r="GZ249" s="5"/>
      <c r="HA249" s="5"/>
      <c r="HB249" s="4"/>
    </row>
    <row r="250" spans="1:210" x14ac:dyDescent="0.25">
      <c r="A250" s="68">
        <v>19117184</v>
      </c>
      <c r="B250" s="4" t="s">
        <v>911</v>
      </c>
      <c r="C250" s="5" t="s">
        <v>912</v>
      </c>
      <c r="D250" s="4">
        <v>1</v>
      </c>
      <c r="E250" s="4" t="s">
        <v>158</v>
      </c>
      <c r="F250" s="4" t="s">
        <v>159</v>
      </c>
      <c r="G250" s="4" t="s">
        <v>160</v>
      </c>
      <c r="H250" s="4" t="s">
        <v>161</v>
      </c>
      <c r="I250" s="4" t="s">
        <v>182</v>
      </c>
      <c r="J250" s="60">
        <v>45534</v>
      </c>
      <c r="K250" s="60" t="s">
        <v>1635</v>
      </c>
      <c r="L250" s="5" t="s">
        <v>163</v>
      </c>
      <c r="M250" s="5">
        <v>400.67</v>
      </c>
      <c r="N250" s="5">
        <v>790.18</v>
      </c>
      <c r="O250" s="5">
        <v>400.67</v>
      </c>
      <c r="P250" s="5">
        <v>2804.69</v>
      </c>
      <c r="Q250" s="5">
        <v>2804.69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1</v>
      </c>
      <c r="AB250" s="5">
        <v>100.17</v>
      </c>
      <c r="AC250" s="5">
        <v>1</v>
      </c>
      <c r="AD250" s="5">
        <v>801.34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1285</v>
      </c>
      <c r="AT250" s="5">
        <v>0</v>
      </c>
      <c r="AU250" s="5">
        <v>0</v>
      </c>
      <c r="AV250" s="5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2442.5100000000002</v>
      </c>
      <c r="CC250" s="5">
        <v>5247.2</v>
      </c>
      <c r="CD250" s="5">
        <v>157.41999999999999</v>
      </c>
      <c r="CE250" s="5">
        <v>7</v>
      </c>
      <c r="CF250" s="5">
        <v>7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629.73</v>
      </c>
      <c r="CP250" s="5">
        <v>0</v>
      </c>
      <c r="CQ250" s="5">
        <v>0</v>
      </c>
      <c r="CR250" s="5">
        <v>143.99</v>
      </c>
      <c r="CS250" s="5">
        <v>70</v>
      </c>
      <c r="CT250" s="5">
        <v>800.14</v>
      </c>
      <c r="CU250" s="5">
        <v>1.88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1645.73</v>
      </c>
      <c r="ED250" s="5">
        <v>3601.47</v>
      </c>
      <c r="EE250" s="4" t="s">
        <v>913</v>
      </c>
      <c r="EF250" s="4"/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5"/>
      <c r="GX250" s="5"/>
      <c r="GY250" s="5"/>
      <c r="GZ250" s="5"/>
      <c r="HA250" s="5"/>
      <c r="HB250" s="4"/>
    </row>
    <row r="251" spans="1:210" x14ac:dyDescent="0.25">
      <c r="A251" s="68">
        <v>19117185</v>
      </c>
      <c r="B251" s="4" t="s">
        <v>914</v>
      </c>
      <c r="C251" s="5" t="s">
        <v>915</v>
      </c>
      <c r="D251" s="4">
        <v>1</v>
      </c>
      <c r="E251" s="4" t="s">
        <v>158</v>
      </c>
      <c r="F251" s="4" t="s">
        <v>159</v>
      </c>
      <c r="G251" s="4" t="s">
        <v>160</v>
      </c>
      <c r="H251" s="4" t="s">
        <v>161</v>
      </c>
      <c r="I251" s="4" t="s">
        <v>182</v>
      </c>
      <c r="J251" s="60">
        <v>45534</v>
      </c>
      <c r="K251" s="60" t="s">
        <v>1635</v>
      </c>
      <c r="L251" s="5" t="s">
        <v>163</v>
      </c>
      <c r="M251" s="5">
        <v>400.67</v>
      </c>
      <c r="N251" s="5">
        <v>754.2</v>
      </c>
      <c r="O251" s="5">
        <v>400.67</v>
      </c>
      <c r="P251" s="5">
        <v>2804.69</v>
      </c>
      <c r="Q251" s="5">
        <v>2804.69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1541</v>
      </c>
      <c r="AT251" s="5">
        <v>0</v>
      </c>
      <c r="AU251" s="5">
        <v>0</v>
      </c>
      <c r="AV251" s="5">
        <v>256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1797</v>
      </c>
      <c r="CC251" s="5">
        <v>4601.6899999999996</v>
      </c>
      <c r="CD251" s="5">
        <v>138.05000000000001</v>
      </c>
      <c r="CE251" s="5">
        <v>7</v>
      </c>
      <c r="CF251" s="5">
        <v>7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598.82000000000005</v>
      </c>
      <c r="CP251" s="5">
        <v>0</v>
      </c>
      <c r="CQ251" s="5">
        <v>0</v>
      </c>
      <c r="CR251" s="5">
        <v>137</v>
      </c>
      <c r="CS251" s="5">
        <v>70</v>
      </c>
      <c r="CT251" s="5">
        <v>367.87</v>
      </c>
      <c r="CU251" s="5">
        <v>1.88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375</v>
      </c>
      <c r="DH251" s="5">
        <v>0</v>
      </c>
      <c r="DI251" s="5">
        <v>317.5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1868.07</v>
      </c>
      <c r="ED251" s="5">
        <v>2733.62</v>
      </c>
      <c r="EE251" s="4" t="s">
        <v>916</v>
      </c>
      <c r="EF251" s="4"/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5"/>
      <c r="GX251" s="5"/>
      <c r="GY251" s="5"/>
      <c r="GZ251" s="5"/>
      <c r="HA251" s="5"/>
      <c r="HB251" s="4"/>
    </row>
    <row r="252" spans="1:210" x14ac:dyDescent="0.25">
      <c r="A252" s="68">
        <v>19117190</v>
      </c>
      <c r="B252" s="4" t="s">
        <v>917</v>
      </c>
      <c r="C252" s="5" t="s">
        <v>918</v>
      </c>
      <c r="D252" s="4">
        <v>1</v>
      </c>
      <c r="E252" s="4" t="s">
        <v>158</v>
      </c>
      <c r="F252" s="4" t="s">
        <v>159</v>
      </c>
      <c r="G252" s="4" t="s">
        <v>160</v>
      </c>
      <c r="H252" s="4" t="s">
        <v>161</v>
      </c>
      <c r="I252" s="4" t="s">
        <v>234</v>
      </c>
      <c r="J252" s="60">
        <v>45640</v>
      </c>
      <c r="K252" s="60" t="s">
        <v>1626</v>
      </c>
      <c r="L252" s="5" t="s">
        <v>163</v>
      </c>
      <c r="M252" s="5">
        <v>370.75</v>
      </c>
      <c r="N252" s="5">
        <v>636.48</v>
      </c>
      <c r="O252" s="5">
        <v>370.75</v>
      </c>
      <c r="P252" s="5">
        <v>2595.25</v>
      </c>
      <c r="Q252" s="5">
        <v>2595.25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896</v>
      </c>
      <c r="AT252" s="5">
        <v>0</v>
      </c>
      <c r="AU252" s="5">
        <v>0</v>
      </c>
      <c r="AV252" s="5">
        <v>256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1152</v>
      </c>
      <c r="CC252" s="5">
        <v>3747.25</v>
      </c>
      <c r="CD252" s="5">
        <v>112.42</v>
      </c>
      <c r="CE252" s="5">
        <v>7</v>
      </c>
      <c r="CF252" s="5">
        <v>7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416.32</v>
      </c>
      <c r="CP252" s="5">
        <v>0</v>
      </c>
      <c r="CQ252" s="5">
        <v>0</v>
      </c>
      <c r="CR252" s="5">
        <v>114.13</v>
      </c>
      <c r="CS252" s="5">
        <v>70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290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890.45</v>
      </c>
      <c r="ED252" s="5">
        <v>2856.8</v>
      </c>
      <c r="EE252" s="4" t="s">
        <v>919</v>
      </c>
      <c r="EF252" s="4"/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5"/>
      <c r="GX252" s="5"/>
      <c r="GY252" s="5"/>
      <c r="GZ252" s="5"/>
      <c r="HA252" s="5"/>
      <c r="HB252" s="4"/>
    </row>
    <row r="253" spans="1:210" x14ac:dyDescent="0.25">
      <c r="A253" s="68">
        <v>19117192</v>
      </c>
      <c r="B253" s="4" t="s">
        <v>920</v>
      </c>
      <c r="C253" s="5" t="s">
        <v>921</v>
      </c>
      <c r="D253" s="4">
        <v>1</v>
      </c>
      <c r="E253" s="4" t="s">
        <v>158</v>
      </c>
      <c r="F253" s="4" t="s">
        <v>159</v>
      </c>
      <c r="G253" s="4" t="s">
        <v>160</v>
      </c>
      <c r="H253" s="4" t="s">
        <v>161</v>
      </c>
      <c r="I253" s="4" t="s">
        <v>182</v>
      </c>
      <c r="J253" s="60">
        <v>45535</v>
      </c>
      <c r="K253" s="60" t="s">
        <v>1636</v>
      </c>
      <c r="L253" s="5" t="s">
        <v>163</v>
      </c>
      <c r="M253" s="5">
        <v>400.67</v>
      </c>
      <c r="N253" s="5">
        <v>925.54</v>
      </c>
      <c r="O253" s="5">
        <v>400.67</v>
      </c>
      <c r="P253" s="5">
        <v>2804.69</v>
      </c>
      <c r="Q253" s="5">
        <v>2804.69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960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1925</v>
      </c>
      <c r="AT253" s="5">
        <v>0</v>
      </c>
      <c r="AU253" s="5">
        <v>0</v>
      </c>
      <c r="AV253" s="5">
        <v>256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3141</v>
      </c>
      <c r="CC253" s="5">
        <v>5945.69</v>
      </c>
      <c r="CD253" s="5">
        <v>178.37</v>
      </c>
      <c r="CE253" s="5">
        <v>7</v>
      </c>
      <c r="CF253" s="5">
        <v>7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885.9</v>
      </c>
      <c r="CP253" s="5">
        <v>0</v>
      </c>
      <c r="CQ253" s="5">
        <v>0</v>
      </c>
      <c r="CR253" s="5">
        <v>170.28</v>
      </c>
      <c r="CS253" s="5">
        <v>70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300.5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1426.68</v>
      </c>
      <c r="ED253" s="5">
        <v>4519.01</v>
      </c>
      <c r="EE253" s="4" t="s">
        <v>922</v>
      </c>
      <c r="EF253" s="4"/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5"/>
      <c r="GX253" s="5"/>
      <c r="GY253" s="5"/>
      <c r="GZ253" s="5"/>
      <c r="HA253" s="5"/>
      <c r="HB253" s="4"/>
    </row>
    <row r="254" spans="1:210" x14ac:dyDescent="0.25">
      <c r="A254" s="68">
        <v>19117315</v>
      </c>
      <c r="B254" s="4" t="s">
        <v>923</v>
      </c>
      <c r="C254" s="5" t="s">
        <v>924</v>
      </c>
      <c r="D254" s="4">
        <v>1</v>
      </c>
      <c r="E254" s="4" t="s">
        <v>158</v>
      </c>
      <c r="F254" s="4" t="s">
        <v>159</v>
      </c>
      <c r="G254" s="4" t="s">
        <v>160</v>
      </c>
      <c r="H254" s="4" t="s">
        <v>161</v>
      </c>
      <c r="I254" s="4" t="s">
        <v>182</v>
      </c>
      <c r="J254" s="60">
        <v>45541</v>
      </c>
      <c r="K254" s="60" t="s">
        <v>1637</v>
      </c>
      <c r="L254" s="5" t="s">
        <v>163</v>
      </c>
      <c r="M254" s="5">
        <v>400.67</v>
      </c>
      <c r="N254" s="5">
        <v>828.59</v>
      </c>
      <c r="O254" s="5">
        <v>400.67</v>
      </c>
      <c r="P254" s="5">
        <v>2804.69</v>
      </c>
      <c r="Q254" s="5">
        <v>2804.69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1</v>
      </c>
      <c r="AB254" s="5">
        <v>100.17</v>
      </c>
      <c r="AC254" s="5">
        <v>1</v>
      </c>
      <c r="AD254" s="5">
        <v>801.34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896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2080</v>
      </c>
      <c r="AT254" s="5">
        <v>0</v>
      </c>
      <c r="AU254" s="5">
        <v>0</v>
      </c>
      <c r="AV254" s="5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4133.51</v>
      </c>
      <c r="CC254" s="5">
        <v>6938.2</v>
      </c>
      <c r="CD254" s="5">
        <v>208.15</v>
      </c>
      <c r="CE254" s="5">
        <v>7</v>
      </c>
      <c r="CF254" s="5">
        <v>7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990.92</v>
      </c>
      <c r="CP254" s="5">
        <v>0</v>
      </c>
      <c r="CQ254" s="5">
        <v>0</v>
      </c>
      <c r="CR254" s="5">
        <v>151.44999999999999</v>
      </c>
      <c r="CS254" s="5">
        <v>70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1212.3699999999999</v>
      </c>
      <c r="ED254" s="5">
        <v>5725.83</v>
      </c>
      <c r="EE254" s="4" t="s">
        <v>925</v>
      </c>
      <c r="EF254" s="4"/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5"/>
      <c r="GX254" s="5"/>
      <c r="GY254" s="5"/>
      <c r="GZ254" s="5"/>
      <c r="HA254" s="5"/>
      <c r="HB254" s="4"/>
    </row>
    <row r="255" spans="1:210" x14ac:dyDescent="0.25">
      <c r="A255" s="68">
        <v>19117320</v>
      </c>
      <c r="B255" s="4" t="s">
        <v>926</v>
      </c>
      <c r="C255" s="5" t="s">
        <v>927</v>
      </c>
      <c r="D255" s="4">
        <v>1</v>
      </c>
      <c r="E255" s="4" t="s">
        <v>158</v>
      </c>
      <c r="F255" s="4" t="s">
        <v>159</v>
      </c>
      <c r="G255" s="4" t="s">
        <v>160</v>
      </c>
      <c r="H255" s="4" t="s">
        <v>161</v>
      </c>
      <c r="I255" s="4" t="s">
        <v>182</v>
      </c>
      <c r="J255" s="60">
        <v>45541</v>
      </c>
      <c r="K255" s="60" t="s">
        <v>1637</v>
      </c>
      <c r="L255" s="5" t="s">
        <v>163</v>
      </c>
      <c r="M255" s="5">
        <v>400.67</v>
      </c>
      <c r="N255" s="5">
        <v>776.48</v>
      </c>
      <c r="O255" s="5">
        <v>400.67</v>
      </c>
      <c r="P255" s="5">
        <v>2804.69</v>
      </c>
      <c r="Q255" s="5">
        <v>2804.69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1</v>
      </c>
      <c r="AB255" s="5">
        <v>100.17</v>
      </c>
      <c r="AC255" s="5">
        <v>1</v>
      </c>
      <c r="AD255" s="5">
        <v>801.34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256</v>
      </c>
      <c r="AS255" s="5">
        <v>1669</v>
      </c>
      <c r="AT255" s="5">
        <v>0</v>
      </c>
      <c r="AU255" s="5">
        <v>0</v>
      </c>
      <c r="AV255" s="5">
        <v>256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3082.51</v>
      </c>
      <c r="CC255" s="5">
        <v>5887.2</v>
      </c>
      <c r="CD255" s="5">
        <v>176.62</v>
      </c>
      <c r="CE255" s="5">
        <v>7</v>
      </c>
      <c r="CF255" s="5">
        <v>7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766.43</v>
      </c>
      <c r="CP255" s="5">
        <v>0</v>
      </c>
      <c r="CQ255" s="5">
        <v>0</v>
      </c>
      <c r="CR255" s="5">
        <v>141.33000000000001</v>
      </c>
      <c r="CS255" s="5">
        <v>70</v>
      </c>
      <c r="CT255" s="5">
        <v>599.63</v>
      </c>
      <c r="CU255" s="5">
        <v>1.88</v>
      </c>
      <c r="CV255" s="5">
        <v>0</v>
      </c>
      <c r="CW255" s="5">
        <v>0</v>
      </c>
      <c r="CX255" s="5">
        <v>0</v>
      </c>
      <c r="CY255" s="5">
        <v>0</v>
      </c>
      <c r="CZ255" s="5">
        <v>520.23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2099.4899999999998</v>
      </c>
      <c r="ED255" s="5">
        <v>3787.71</v>
      </c>
      <c r="EE255" s="4" t="s">
        <v>928</v>
      </c>
      <c r="EF255" s="4"/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5"/>
      <c r="GX255" s="5"/>
      <c r="GY255" s="5"/>
      <c r="GZ255" s="5"/>
      <c r="HA255" s="5"/>
      <c r="HB255" s="4"/>
    </row>
    <row r="256" spans="1:210" x14ac:dyDescent="0.25">
      <c r="A256" s="68">
        <v>19117408</v>
      </c>
      <c r="B256" s="4" t="s">
        <v>929</v>
      </c>
      <c r="C256" s="5" t="s">
        <v>930</v>
      </c>
      <c r="D256" s="4">
        <v>1</v>
      </c>
      <c r="E256" s="4" t="s">
        <v>158</v>
      </c>
      <c r="F256" s="4" t="s">
        <v>159</v>
      </c>
      <c r="G256" s="4" t="s">
        <v>160</v>
      </c>
      <c r="H256" s="4" t="s">
        <v>161</v>
      </c>
      <c r="I256" s="4" t="s">
        <v>234</v>
      </c>
      <c r="J256" s="60">
        <v>45779</v>
      </c>
      <c r="K256" s="60" t="s">
        <v>1638</v>
      </c>
      <c r="L256" s="5" t="s">
        <v>163</v>
      </c>
      <c r="M256" s="5">
        <v>370.75</v>
      </c>
      <c r="N256" s="5">
        <v>390.04931506849312</v>
      </c>
      <c r="O256" s="5">
        <v>370.75714285714287</v>
      </c>
      <c r="P256" s="5">
        <v>2595.3000000000002</v>
      </c>
      <c r="Q256" s="5">
        <v>2595.25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128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2402.5</v>
      </c>
      <c r="AT256" s="5">
        <v>0</v>
      </c>
      <c r="AU256" s="5">
        <v>0</v>
      </c>
      <c r="AV256" s="5">
        <v>128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2658.5</v>
      </c>
      <c r="CC256" s="5">
        <v>5253.75</v>
      </c>
      <c r="CD256" s="5">
        <v>157.61000000000001</v>
      </c>
      <c r="CE256" s="5">
        <v>7</v>
      </c>
      <c r="CF256" s="5">
        <v>7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738.1</v>
      </c>
      <c r="CP256" s="5">
        <v>0</v>
      </c>
      <c r="CQ256" s="5">
        <v>0</v>
      </c>
      <c r="CR256" s="5">
        <v>66.260000000000005</v>
      </c>
      <c r="CS256" s="5">
        <v>70</v>
      </c>
      <c r="CT256" s="5">
        <v>187.01</v>
      </c>
      <c r="CU256" s="5">
        <v>1.88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1063.25</v>
      </c>
      <c r="ED256" s="5">
        <v>4190.5</v>
      </c>
      <c r="EE256" s="4" t="s">
        <v>931</v>
      </c>
      <c r="EF256" s="4"/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5"/>
      <c r="GX256" s="5"/>
      <c r="GY256" s="5"/>
      <c r="GZ256" s="5"/>
      <c r="HA256" s="5"/>
      <c r="HB256" s="4"/>
    </row>
    <row r="257" spans="1:210" x14ac:dyDescent="0.25">
      <c r="A257" s="68">
        <v>19117410</v>
      </c>
      <c r="B257" s="4" t="s">
        <v>932</v>
      </c>
      <c r="C257" s="5" t="s">
        <v>933</v>
      </c>
      <c r="D257" s="4">
        <v>1</v>
      </c>
      <c r="E257" s="4" t="s">
        <v>158</v>
      </c>
      <c r="F257" s="4" t="s">
        <v>159</v>
      </c>
      <c r="G257" s="4" t="s">
        <v>160</v>
      </c>
      <c r="H257" s="4" t="s">
        <v>161</v>
      </c>
      <c r="I257" s="4" t="s">
        <v>182</v>
      </c>
      <c r="J257" s="60">
        <v>45549</v>
      </c>
      <c r="K257" s="60" t="s">
        <v>1526</v>
      </c>
      <c r="L257" s="5" t="s">
        <v>163</v>
      </c>
      <c r="M257" s="5">
        <v>400.67</v>
      </c>
      <c r="N257" s="5">
        <v>680.92</v>
      </c>
      <c r="O257" s="5">
        <v>400.67</v>
      </c>
      <c r="P257" s="5">
        <v>2804.69</v>
      </c>
      <c r="Q257" s="5">
        <v>2804.69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1</v>
      </c>
      <c r="AB257" s="5">
        <v>100.17</v>
      </c>
      <c r="AC257" s="5">
        <v>1</v>
      </c>
      <c r="AD257" s="5">
        <v>801.34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256</v>
      </c>
      <c r="AM257" s="5">
        <v>64</v>
      </c>
      <c r="AN257" s="5">
        <v>0</v>
      </c>
      <c r="AO257" s="5">
        <v>0</v>
      </c>
      <c r="AP257" s="5">
        <v>0</v>
      </c>
      <c r="AQ257" s="5">
        <v>0</v>
      </c>
      <c r="AR257" s="5">
        <v>256</v>
      </c>
      <c r="AS257" s="5">
        <v>384</v>
      </c>
      <c r="AT257" s="5">
        <v>0</v>
      </c>
      <c r="AU257" s="5">
        <v>0</v>
      </c>
      <c r="AV257" s="5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2117.5100000000002</v>
      </c>
      <c r="CC257" s="5">
        <v>4922.2</v>
      </c>
      <c r="CD257" s="5">
        <v>147.66999999999999</v>
      </c>
      <c r="CE257" s="5">
        <v>7</v>
      </c>
      <c r="CF257" s="5">
        <v>7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560.30999999999995</v>
      </c>
      <c r="CP257" s="5">
        <v>0</v>
      </c>
      <c r="CQ257" s="5">
        <v>0</v>
      </c>
      <c r="CR257" s="5">
        <v>122.76</v>
      </c>
      <c r="CS257" s="5">
        <v>70</v>
      </c>
      <c r="CT257" s="5">
        <v>293.61</v>
      </c>
      <c r="CU257" s="5">
        <v>1.88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1048.55</v>
      </c>
      <c r="ED257" s="5">
        <v>3873.65</v>
      </c>
      <c r="EE257" s="4" t="s">
        <v>934</v>
      </c>
      <c r="EF257" s="4"/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5"/>
      <c r="GX257" s="5"/>
      <c r="GY257" s="5"/>
      <c r="GZ257" s="5"/>
      <c r="HA257" s="5"/>
      <c r="HB257" s="4"/>
    </row>
    <row r="258" spans="1:210" x14ac:dyDescent="0.25">
      <c r="A258" s="68">
        <v>19117411</v>
      </c>
      <c r="B258" s="4" t="s">
        <v>935</v>
      </c>
      <c r="C258" s="5" t="s">
        <v>936</v>
      </c>
      <c r="D258" s="4">
        <v>1</v>
      </c>
      <c r="E258" s="4" t="s">
        <v>158</v>
      </c>
      <c r="F258" s="4" t="s">
        <v>159</v>
      </c>
      <c r="G258" s="4" t="s">
        <v>160</v>
      </c>
      <c r="H258" s="4" t="s">
        <v>161</v>
      </c>
      <c r="I258" s="4" t="s">
        <v>182</v>
      </c>
      <c r="J258" s="60">
        <v>45549</v>
      </c>
      <c r="K258" s="60" t="s">
        <v>1526</v>
      </c>
      <c r="L258" s="5" t="s">
        <v>163</v>
      </c>
      <c r="M258" s="5">
        <v>400.67</v>
      </c>
      <c r="N258" s="5">
        <v>721.07</v>
      </c>
      <c r="O258" s="5">
        <v>400.67</v>
      </c>
      <c r="P258" s="5">
        <v>2804.69</v>
      </c>
      <c r="Q258" s="5">
        <v>2804.69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1</v>
      </c>
      <c r="AB258" s="5">
        <v>100.17</v>
      </c>
      <c r="AC258" s="5">
        <v>1</v>
      </c>
      <c r="AD258" s="5">
        <v>801.34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640</v>
      </c>
      <c r="AT258" s="5">
        <v>0</v>
      </c>
      <c r="AU258" s="5">
        <v>0</v>
      </c>
      <c r="AV258" s="5">
        <v>256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1797.51</v>
      </c>
      <c r="CC258" s="5">
        <v>4602.2</v>
      </c>
      <c r="CD258" s="5">
        <v>138.07</v>
      </c>
      <c r="CE258" s="5">
        <v>7</v>
      </c>
      <c r="CF258" s="5">
        <v>7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491.95</v>
      </c>
      <c r="CP258" s="5">
        <v>0</v>
      </c>
      <c r="CQ258" s="5">
        <v>0</v>
      </c>
      <c r="CR258" s="5">
        <v>130.56</v>
      </c>
      <c r="CS258" s="5">
        <v>70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692.51</v>
      </c>
      <c r="ED258" s="5">
        <v>3909.69</v>
      </c>
      <c r="EE258" s="4" t="s">
        <v>937</v>
      </c>
      <c r="EF258" s="4"/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5"/>
      <c r="GX258" s="5"/>
      <c r="GY258" s="5"/>
      <c r="GZ258" s="5"/>
      <c r="HA258" s="5"/>
      <c r="HB258" s="4"/>
    </row>
    <row r="259" spans="1:210" x14ac:dyDescent="0.25">
      <c r="A259" s="68">
        <v>19117412</v>
      </c>
      <c r="B259" s="4" t="s">
        <v>938</v>
      </c>
      <c r="C259" s="5" t="s">
        <v>939</v>
      </c>
      <c r="D259" s="4">
        <v>1</v>
      </c>
      <c r="E259" s="4" t="s">
        <v>158</v>
      </c>
      <c r="F259" s="4" t="s">
        <v>159</v>
      </c>
      <c r="G259" s="4" t="s">
        <v>160</v>
      </c>
      <c r="H259" s="4" t="s">
        <v>161</v>
      </c>
      <c r="I259" s="4" t="s">
        <v>182</v>
      </c>
      <c r="J259" s="60">
        <v>45549</v>
      </c>
      <c r="K259" s="60" t="s">
        <v>1526</v>
      </c>
      <c r="L259" s="5" t="s">
        <v>163</v>
      </c>
      <c r="M259" s="5">
        <v>400.67</v>
      </c>
      <c r="N259" s="5">
        <v>870.05</v>
      </c>
      <c r="O259" s="5">
        <v>400.67</v>
      </c>
      <c r="P259" s="5">
        <v>2804.69</v>
      </c>
      <c r="Q259" s="5">
        <v>2804.69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1</v>
      </c>
      <c r="AB259" s="5">
        <v>100.17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144.19</v>
      </c>
      <c r="AO259" s="5">
        <v>0</v>
      </c>
      <c r="AP259" s="5">
        <v>0</v>
      </c>
      <c r="AQ259" s="5">
        <v>0</v>
      </c>
      <c r="AR259" s="5">
        <v>768</v>
      </c>
      <c r="AS259" s="5">
        <v>2102.5</v>
      </c>
      <c r="AT259" s="5">
        <v>0</v>
      </c>
      <c r="AU259" s="5">
        <v>0</v>
      </c>
      <c r="AV259" s="5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3370.86</v>
      </c>
      <c r="CC259" s="5">
        <v>6175.55</v>
      </c>
      <c r="CD259" s="5">
        <v>185.27</v>
      </c>
      <c r="CE259" s="5">
        <v>7</v>
      </c>
      <c r="CF259" s="5">
        <v>7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913.6</v>
      </c>
      <c r="CP259" s="5">
        <v>0</v>
      </c>
      <c r="CQ259" s="5">
        <v>0</v>
      </c>
      <c r="CR259" s="5">
        <v>159.5</v>
      </c>
      <c r="CS259" s="5">
        <v>70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1143.0999999999999</v>
      </c>
      <c r="ED259" s="5">
        <v>5032.45</v>
      </c>
      <c r="EE259" s="4" t="s">
        <v>940</v>
      </c>
      <c r="EF259" s="4"/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5"/>
      <c r="GX259" s="5"/>
      <c r="GY259" s="5"/>
      <c r="GZ259" s="5"/>
      <c r="HA259" s="5"/>
      <c r="HB259" s="4"/>
    </row>
    <row r="260" spans="1:210" x14ac:dyDescent="0.25">
      <c r="A260" s="68">
        <v>19117413</v>
      </c>
      <c r="B260" s="4" t="s">
        <v>941</v>
      </c>
      <c r="C260" s="5" t="s">
        <v>942</v>
      </c>
      <c r="D260" s="4">
        <v>1</v>
      </c>
      <c r="E260" s="4" t="s">
        <v>158</v>
      </c>
      <c r="F260" s="4" t="s">
        <v>159</v>
      </c>
      <c r="G260" s="4" t="s">
        <v>160</v>
      </c>
      <c r="H260" s="4" t="s">
        <v>161</v>
      </c>
      <c r="I260" s="4" t="s">
        <v>182</v>
      </c>
      <c r="J260" s="60">
        <v>45549</v>
      </c>
      <c r="K260" s="60" t="s">
        <v>1526</v>
      </c>
      <c r="L260" s="5" t="s">
        <v>163</v>
      </c>
      <c r="M260" s="5">
        <v>400.67</v>
      </c>
      <c r="N260" s="5">
        <v>544.69000000000005</v>
      </c>
      <c r="O260" s="5">
        <v>400.67</v>
      </c>
      <c r="P260" s="5">
        <v>2804.69</v>
      </c>
      <c r="Q260" s="5">
        <v>2804.69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2804.69</v>
      </c>
      <c r="CD260" s="5">
        <v>84.14</v>
      </c>
      <c r="CE260" s="5">
        <v>7</v>
      </c>
      <c r="CF260" s="5">
        <v>7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244.57</v>
      </c>
      <c r="CP260" s="5">
        <v>0</v>
      </c>
      <c r="CQ260" s="5">
        <v>0</v>
      </c>
      <c r="CR260" s="5">
        <v>96.3</v>
      </c>
      <c r="CS260" s="5">
        <v>70</v>
      </c>
      <c r="CT260" s="5">
        <v>835.21</v>
      </c>
      <c r="CU260" s="5">
        <v>1.88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271.60000000000002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1519.56</v>
      </c>
      <c r="ED260" s="5">
        <v>1285.1300000000001</v>
      </c>
      <c r="EE260" s="4" t="s">
        <v>1639</v>
      </c>
      <c r="EF260" s="4"/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5"/>
      <c r="GX260" s="5"/>
      <c r="GY260" s="5"/>
      <c r="GZ260" s="5"/>
      <c r="HA260" s="5"/>
      <c r="HB260" s="4"/>
    </row>
    <row r="261" spans="1:210" x14ac:dyDescent="0.25">
      <c r="A261" s="68">
        <v>19117414</v>
      </c>
      <c r="B261" s="4" t="s">
        <v>943</v>
      </c>
      <c r="C261" s="5" t="s">
        <v>944</v>
      </c>
      <c r="D261" s="4">
        <v>1</v>
      </c>
      <c r="E261" s="4" t="s">
        <v>158</v>
      </c>
      <c r="F261" s="4" t="s">
        <v>159</v>
      </c>
      <c r="G261" s="4" t="s">
        <v>160</v>
      </c>
      <c r="H261" s="4" t="s">
        <v>161</v>
      </c>
      <c r="I261" s="4" t="s">
        <v>182</v>
      </c>
      <c r="J261" s="60">
        <v>45549</v>
      </c>
      <c r="K261" s="60" t="s">
        <v>1526</v>
      </c>
      <c r="L261" s="5" t="s">
        <v>163</v>
      </c>
      <c r="M261" s="5">
        <v>400.67</v>
      </c>
      <c r="N261" s="5">
        <v>729.82</v>
      </c>
      <c r="O261" s="5">
        <v>400.67</v>
      </c>
      <c r="P261" s="5">
        <v>2804.69</v>
      </c>
      <c r="Q261" s="5">
        <v>2804.69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1</v>
      </c>
      <c r="AB261" s="5">
        <v>100.17</v>
      </c>
      <c r="AC261" s="5">
        <v>1</v>
      </c>
      <c r="AD261" s="5">
        <v>801.34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448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1346.5</v>
      </c>
      <c r="AT261" s="5">
        <v>0</v>
      </c>
      <c r="AU261" s="5">
        <v>0</v>
      </c>
      <c r="AV261" s="5">
        <v>256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2952.01</v>
      </c>
      <c r="CC261" s="5">
        <v>5756.7</v>
      </c>
      <c r="CD261" s="5">
        <v>172.7</v>
      </c>
      <c r="CE261" s="5">
        <v>7</v>
      </c>
      <c r="CF261" s="5">
        <v>7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738.55</v>
      </c>
      <c r="CP261" s="5">
        <v>0</v>
      </c>
      <c r="CQ261" s="5">
        <v>0</v>
      </c>
      <c r="CR261" s="5">
        <v>132.26</v>
      </c>
      <c r="CS261" s="5">
        <v>70</v>
      </c>
      <c r="CT261" s="5">
        <v>766.26</v>
      </c>
      <c r="CU261" s="5">
        <v>1.88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1708.95</v>
      </c>
      <c r="ED261" s="5">
        <v>4047.75</v>
      </c>
      <c r="EE261" s="4" t="s">
        <v>945</v>
      </c>
      <c r="EF261" s="4"/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5"/>
      <c r="GX261" s="5"/>
      <c r="GY261" s="5"/>
      <c r="GZ261" s="5"/>
      <c r="HA261" s="5"/>
      <c r="HB261" s="4"/>
    </row>
    <row r="262" spans="1:210" x14ac:dyDescent="0.25">
      <c r="A262" s="68">
        <v>19117416</v>
      </c>
      <c r="B262" s="4" t="s">
        <v>946</v>
      </c>
      <c r="C262" s="5" t="s">
        <v>947</v>
      </c>
      <c r="D262" s="4">
        <v>1</v>
      </c>
      <c r="E262" s="4" t="s">
        <v>158</v>
      </c>
      <c r="F262" s="4" t="s">
        <v>159</v>
      </c>
      <c r="G262" s="4" t="s">
        <v>160</v>
      </c>
      <c r="H262" s="4" t="s">
        <v>161</v>
      </c>
      <c r="I262" s="4" t="s">
        <v>182</v>
      </c>
      <c r="J262" s="60">
        <v>45549</v>
      </c>
      <c r="K262" s="60" t="s">
        <v>1526</v>
      </c>
      <c r="L262" s="5" t="s">
        <v>163</v>
      </c>
      <c r="M262" s="5">
        <v>400.67</v>
      </c>
      <c r="N262" s="5">
        <v>751.28</v>
      </c>
      <c r="O262" s="5">
        <v>400.67</v>
      </c>
      <c r="P262" s="5">
        <v>2804.69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7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4" t="s">
        <v>948</v>
      </c>
      <c r="EF262" s="4"/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5"/>
      <c r="GX262" s="5"/>
      <c r="GY262" s="5"/>
      <c r="GZ262" s="5"/>
      <c r="HA262" s="5"/>
      <c r="HB262" s="4"/>
    </row>
    <row r="263" spans="1:210" x14ac:dyDescent="0.25">
      <c r="A263" s="68">
        <v>19117462</v>
      </c>
      <c r="B263" s="4" t="s">
        <v>949</v>
      </c>
      <c r="C263" s="5" t="s">
        <v>950</v>
      </c>
      <c r="D263" s="4">
        <v>1</v>
      </c>
      <c r="E263" s="4" t="s">
        <v>158</v>
      </c>
      <c r="F263" s="4" t="s">
        <v>159</v>
      </c>
      <c r="G263" s="4" t="s">
        <v>160</v>
      </c>
      <c r="H263" s="4" t="s">
        <v>161</v>
      </c>
      <c r="I263" s="4" t="s">
        <v>182</v>
      </c>
      <c r="J263" s="60">
        <v>45556</v>
      </c>
      <c r="K263" s="60" t="s">
        <v>1640</v>
      </c>
      <c r="L263" s="5" t="s">
        <v>163</v>
      </c>
      <c r="M263" s="5">
        <v>400.67</v>
      </c>
      <c r="N263" s="5">
        <v>749.88</v>
      </c>
      <c r="O263" s="5">
        <v>400.67</v>
      </c>
      <c r="P263" s="5">
        <v>2804.69</v>
      </c>
      <c r="Q263" s="5">
        <v>2804.69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1280</v>
      </c>
      <c r="AT263" s="5">
        <v>0</v>
      </c>
      <c r="AU263" s="5">
        <v>0</v>
      </c>
      <c r="AV263" s="5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1536</v>
      </c>
      <c r="CC263" s="5">
        <v>4340.6899999999996</v>
      </c>
      <c r="CD263" s="5">
        <v>130.22</v>
      </c>
      <c r="CE263" s="5">
        <v>7</v>
      </c>
      <c r="CF263" s="5">
        <v>7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543.07000000000005</v>
      </c>
      <c r="CP263" s="5">
        <v>0</v>
      </c>
      <c r="CQ263" s="5">
        <v>0</v>
      </c>
      <c r="CR263" s="5">
        <v>136.16</v>
      </c>
      <c r="CS263" s="5">
        <v>70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749.23</v>
      </c>
      <c r="ED263" s="5">
        <v>3591.46</v>
      </c>
      <c r="EE263" s="4" t="s">
        <v>951</v>
      </c>
      <c r="EF263" s="4"/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5"/>
      <c r="GX263" s="5"/>
      <c r="GY263" s="5"/>
      <c r="GZ263" s="5"/>
      <c r="HA263" s="5"/>
      <c r="HB263" s="4"/>
    </row>
    <row r="264" spans="1:210" x14ac:dyDescent="0.25">
      <c r="A264" s="68">
        <v>19117463</v>
      </c>
      <c r="B264" s="4" t="s">
        <v>952</v>
      </c>
      <c r="C264" s="5" t="s">
        <v>953</v>
      </c>
      <c r="D264" s="4">
        <v>1</v>
      </c>
      <c r="E264" s="4" t="s">
        <v>158</v>
      </c>
      <c r="F264" s="4" t="s">
        <v>159</v>
      </c>
      <c r="G264" s="4" t="s">
        <v>160</v>
      </c>
      <c r="H264" s="4" t="s">
        <v>161</v>
      </c>
      <c r="I264" s="4" t="s">
        <v>182</v>
      </c>
      <c r="J264" s="60">
        <v>45556</v>
      </c>
      <c r="K264" s="60" t="s">
        <v>1640</v>
      </c>
      <c r="L264" s="5" t="s">
        <v>163</v>
      </c>
      <c r="M264" s="5">
        <v>400.67</v>
      </c>
      <c r="N264" s="5">
        <v>745.58</v>
      </c>
      <c r="O264" s="5">
        <v>400.67</v>
      </c>
      <c r="P264" s="5">
        <v>2804.69</v>
      </c>
      <c r="Q264" s="5">
        <v>2804.69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576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1541</v>
      </c>
      <c r="AT264" s="5">
        <v>0</v>
      </c>
      <c r="AU264" s="5">
        <v>0</v>
      </c>
      <c r="AV264" s="5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2373</v>
      </c>
      <c r="CC264" s="5">
        <v>5177.6899999999996</v>
      </c>
      <c r="CD264" s="5">
        <v>155.33000000000001</v>
      </c>
      <c r="CE264" s="5">
        <v>7</v>
      </c>
      <c r="CF264" s="5">
        <v>7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721.86</v>
      </c>
      <c r="CP264" s="5">
        <v>0</v>
      </c>
      <c r="CQ264" s="5">
        <v>0</v>
      </c>
      <c r="CR264" s="5">
        <v>135.33000000000001</v>
      </c>
      <c r="CS264" s="5">
        <v>70</v>
      </c>
      <c r="CT264" s="5">
        <v>656.02</v>
      </c>
      <c r="CU264" s="5">
        <v>1.88</v>
      </c>
      <c r="CV264" s="5">
        <v>0</v>
      </c>
      <c r="CW264" s="5">
        <v>0</v>
      </c>
      <c r="CX264" s="5">
        <v>0</v>
      </c>
      <c r="CY264" s="5">
        <v>0</v>
      </c>
      <c r="CZ264" s="5">
        <v>1118.8800000000001</v>
      </c>
      <c r="DA264" s="5">
        <v>0</v>
      </c>
      <c r="DB264" s="5">
        <v>0</v>
      </c>
      <c r="DC264" s="5">
        <v>333.33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3037.29</v>
      </c>
      <c r="ED264" s="5">
        <v>2140.4</v>
      </c>
      <c r="EE264" s="4" t="s">
        <v>954</v>
      </c>
      <c r="EF264" s="4"/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5"/>
      <c r="GX264" s="5"/>
      <c r="GY264" s="5"/>
      <c r="GZ264" s="5"/>
      <c r="HA264" s="5"/>
      <c r="HB264" s="4"/>
    </row>
    <row r="265" spans="1:210" x14ac:dyDescent="0.25">
      <c r="A265" s="68">
        <v>19117464</v>
      </c>
      <c r="B265" s="4" t="s">
        <v>955</v>
      </c>
      <c r="C265" s="5" t="s">
        <v>956</v>
      </c>
      <c r="D265" s="4">
        <v>1</v>
      </c>
      <c r="E265" s="4" t="s">
        <v>158</v>
      </c>
      <c r="F265" s="4" t="s">
        <v>159</v>
      </c>
      <c r="G265" s="4" t="s">
        <v>160</v>
      </c>
      <c r="H265" s="4" t="s">
        <v>161</v>
      </c>
      <c r="I265" s="4" t="s">
        <v>182</v>
      </c>
      <c r="J265" s="60">
        <v>45556</v>
      </c>
      <c r="K265" s="60" t="s">
        <v>1640</v>
      </c>
      <c r="L265" s="5" t="s">
        <v>163</v>
      </c>
      <c r="M265" s="5">
        <v>400.67</v>
      </c>
      <c r="N265" s="5">
        <v>778.99</v>
      </c>
      <c r="O265" s="5">
        <v>400.67</v>
      </c>
      <c r="P265" s="5">
        <v>2804.69</v>
      </c>
      <c r="Q265" s="5">
        <v>2804.69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2804.69</v>
      </c>
      <c r="CD265" s="5">
        <v>84.14</v>
      </c>
      <c r="CE265" s="5">
        <v>7</v>
      </c>
      <c r="CF265" s="5">
        <v>7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244.57</v>
      </c>
      <c r="CP265" s="5">
        <v>0</v>
      </c>
      <c r="CQ265" s="5">
        <v>0</v>
      </c>
      <c r="CR265" s="5">
        <v>141.82</v>
      </c>
      <c r="CS265" s="5">
        <v>70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837.1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1293.49</v>
      </c>
      <c r="ED265" s="5">
        <v>1511.2</v>
      </c>
      <c r="EE265" s="4" t="s">
        <v>957</v>
      </c>
      <c r="EF265" s="4"/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5"/>
      <c r="GX265" s="5"/>
      <c r="GY265" s="5"/>
      <c r="GZ265" s="5"/>
      <c r="HA265" s="5"/>
      <c r="HB265" s="4"/>
    </row>
    <row r="266" spans="1:210" x14ac:dyDescent="0.25">
      <c r="A266" s="68">
        <v>19117525</v>
      </c>
      <c r="B266" s="4" t="s">
        <v>958</v>
      </c>
      <c r="C266" s="5" t="s">
        <v>959</v>
      </c>
      <c r="D266" s="4">
        <v>1</v>
      </c>
      <c r="E266" s="4" t="s">
        <v>158</v>
      </c>
      <c r="F266" s="4" t="s">
        <v>159</v>
      </c>
      <c r="G266" s="4" t="s">
        <v>160</v>
      </c>
      <c r="H266" s="4" t="s">
        <v>161</v>
      </c>
      <c r="I266" s="4" t="s">
        <v>182</v>
      </c>
      <c r="J266" s="60">
        <v>45563</v>
      </c>
      <c r="K266" s="60" t="s">
        <v>1641</v>
      </c>
      <c r="L266" s="5" t="s">
        <v>163</v>
      </c>
      <c r="M266" s="5">
        <v>400.67</v>
      </c>
      <c r="N266" s="5">
        <v>922.29</v>
      </c>
      <c r="O266" s="5">
        <v>400.67</v>
      </c>
      <c r="P266" s="5">
        <v>2804.69</v>
      </c>
      <c r="Q266" s="5">
        <v>2804.69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256</v>
      </c>
      <c r="AS266" s="5">
        <v>1780</v>
      </c>
      <c r="AT266" s="5">
        <v>0</v>
      </c>
      <c r="AU266" s="5">
        <v>0</v>
      </c>
      <c r="AV266" s="5">
        <v>256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2292</v>
      </c>
      <c r="CC266" s="5">
        <v>5096.6899999999996</v>
      </c>
      <c r="CD266" s="5">
        <v>152.9</v>
      </c>
      <c r="CE266" s="5">
        <v>7</v>
      </c>
      <c r="CF266" s="5">
        <v>7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704.56</v>
      </c>
      <c r="CP266" s="5">
        <v>0</v>
      </c>
      <c r="CQ266" s="5">
        <v>0</v>
      </c>
      <c r="CR266" s="5">
        <v>169.65</v>
      </c>
      <c r="CS266" s="5">
        <v>70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333.33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1277.54</v>
      </c>
      <c r="ED266" s="5">
        <v>3819.15</v>
      </c>
      <c r="EE266" s="4" t="s">
        <v>960</v>
      </c>
      <c r="EF266" s="4"/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5"/>
      <c r="GX266" s="5"/>
      <c r="GY266" s="5"/>
      <c r="GZ266" s="5"/>
      <c r="HA266" s="5"/>
      <c r="HB266" s="4"/>
    </row>
    <row r="267" spans="1:210" x14ac:dyDescent="0.25">
      <c r="A267" s="68">
        <v>19117526</v>
      </c>
      <c r="B267" s="4" t="s">
        <v>961</v>
      </c>
      <c r="C267" s="5" t="s">
        <v>962</v>
      </c>
      <c r="D267" s="4">
        <v>1</v>
      </c>
      <c r="E267" s="4" t="s">
        <v>158</v>
      </c>
      <c r="F267" s="4" t="s">
        <v>159</v>
      </c>
      <c r="G267" s="4" t="s">
        <v>160</v>
      </c>
      <c r="H267" s="4" t="s">
        <v>161</v>
      </c>
      <c r="I267" s="4" t="s">
        <v>182</v>
      </c>
      <c r="J267" s="60">
        <v>45563</v>
      </c>
      <c r="K267" s="60" t="s">
        <v>1641</v>
      </c>
      <c r="L267" s="5" t="s">
        <v>163</v>
      </c>
      <c r="M267" s="5">
        <v>400.67</v>
      </c>
      <c r="N267" s="5">
        <v>808.86</v>
      </c>
      <c r="O267" s="5">
        <v>400.67</v>
      </c>
      <c r="P267" s="5">
        <v>2804.69</v>
      </c>
      <c r="Q267" s="5">
        <v>2804.69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1</v>
      </c>
      <c r="AB267" s="5">
        <v>100.17</v>
      </c>
      <c r="AC267" s="5">
        <v>1</v>
      </c>
      <c r="AD267" s="5">
        <v>801.34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960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1602.5</v>
      </c>
      <c r="AT267" s="5">
        <v>0</v>
      </c>
      <c r="AU267" s="5">
        <v>0</v>
      </c>
      <c r="AV267" s="5">
        <v>256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3720.01</v>
      </c>
      <c r="CC267" s="5">
        <v>6524.7</v>
      </c>
      <c r="CD267" s="5">
        <v>195.74</v>
      </c>
      <c r="CE267" s="5">
        <v>7</v>
      </c>
      <c r="CF267" s="5">
        <v>7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902.6</v>
      </c>
      <c r="CP267" s="5">
        <v>0</v>
      </c>
      <c r="CQ267" s="5">
        <v>0</v>
      </c>
      <c r="CR267" s="5">
        <v>147.62</v>
      </c>
      <c r="CS267" s="5">
        <v>70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1090.98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2211.1999999999998</v>
      </c>
      <c r="ED267" s="5">
        <v>4313.5</v>
      </c>
      <c r="EE267" s="4" t="s">
        <v>963</v>
      </c>
      <c r="EF267" s="4"/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5"/>
      <c r="GX267" s="5"/>
      <c r="GY267" s="5"/>
      <c r="GZ267" s="5"/>
      <c r="HA267" s="5"/>
      <c r="HB267" s="4"/>
    </row>
    <row r="268" spans="1:210" x14ac:dyDescent="0.25">
      <c r="A268" s="68">
        <v>19117527</v>
      </c>
      <c r="B268" s="4" t="s">
        <v>964</v>
      </c>
      <c r="C268" s="5" t="s">
        <v>965</v>
      </c>
      <c r="D268" s="4">
        <v>1</v>
      </c>
      <c r="E268" s="4" t="s">
        <v>158</v>
      </c>
      <c r="F268" s="4" t="s">
        <v>159</v>
      </c>
      <c r="G268" s="4" t="s">
        <v>160</v>
      </c>
      <c r="H268" s="4" t="s">
        <v>161</v>
      </c>
      <c r="I268" s="4" t="s">
        <v>182</v>
      </c>
      <c r="J268" s="60">
        <v>45563</v>
      </c>
      <c r="K268" s="60" t="s">
        <v>1641</v>
      </c>
      <c r="L268" s="5" t="s">
        <v>163</v>
      </c>
      <c r="M268" s="5">
        <v>400.67</v>
      </c>
      <c r="N268" s="5">
        <v>718.39</v>
      </c>
      <c r="O268" s="5">
        <v>400.67</v>
      </c>
      <c r="P268" s="5">
        <v>2804.69</v>
      </c>
      <c r="Q268" s="5">
        <v>2804.69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1</v>
      </c>
      <c r="AB268" s="5">
        <v>100.17</v>
      </c>
      <c r="AC268" s="5">
        <v>1</v>
      </c>
      <c r="AD268" s="5">
        <v>801.34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256</v>
      </c>
      <c r="AS268" s="5">
        <v>896</v>
      </c>
      <c r="AT268" s="5">
        <v>0</v>
      </c>
      <c r="AU268" s="5">
        <v>0</v>
      </c>
      <c r="AV268" s="5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2309.5100000000002</v>
      </c>
      <c r="CC268" s="5">
        <v>5114.2</v>
      </c>
      <c r="CD268" s="5">
        <v>153.43</v>
      </c>
      <c r="CE268" s="5">
        <v>7</v>
      </c>
      <c r="CF268" s="5">
        <v>7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601.32000000000005</v>
      </c>
      <c r="CP268" s="5">
        <v>0</v>
      </c>
      <c r="CQ268" s="5">
        <v>0</v>
      </c>
      <c r="CR268" s="5">
        <v>130.04</v>
      </c>
      <c r="CS268" s="5">
        <v>70</v>
      </c>
      <c r="CT268" s="5">
        <v>0</v>
      </c>
      <c r="CU268" s="5">
        <v>1.88</v>
      </c>
      <c r="CV268" s="5">
        <v>0</v>
      </c>
      <c r="CW268" s="5">
        <v>0</v>
      </c>
      <c r="CX268" s="5">
        <v>0</v>
      </c>
      <c r="CY268" s="5">
        <v>0</v>
      </c>
      <c r="CZ268" s="5">
        <v>463.17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317.5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1583.91</v>
      </c>
      <c r="ED268" s="5">
        <v>3530.29</v>
      </c>
      <c r="EE268" s="4" t="s">
        <v>966</v>
      </c>
      <c r="EF268" s="4"/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5"/>
      <c r="GX268" s="5"/>
      <c r="GY268" s="5"/>
      <c r="GZ268" s="5"/>
      <c r="HA268" s="5"/>
      <c r="HB268" s="4"/>
    </row>
    <row r="269" spans="1:210" x14ac:dyDescent="0.25">
      <c r="A269" s="68">
        <v>19117531</v>
      </c>
      <c r="B269" s="4" t="s">
        <v>967</v>
      </c>
      <c r="C269" s="5" t="s">
        <v>968</v>
      </c>
      <c r="D269" s="4">
        <v>1</v>
      </c>
      <c r="E269" s="4" t="s">
        <v>158</v>
      </c>
      <c r="F269" s="4" t="s">
        <v>159</v>
      </c>
      <c r="G269" s="4" t="s">
        <v>160</v>
      </c>
      <c r="H269" s="4" t="s">
        <v>161</v>
      </c>
      <c r="I269" s="4" t="s">
        <v>182</v>
      </c>
      <c r="J269" s="60">
        <v>45563</v>
      </c>
      <c r="K269" s="60" t="s">
        <v>1641</v>
      </c>
      <c r="L269" s="5" t="s">
        <v>163</v>
      </c>
      <c r="M269" s="5">
        <v>400.67</v>
      </c>
      <c r="N269" s="5">
        <v>816.16</v>
      </c>
      <c r="O269" s="5">
        <v>400.67</v>
      </c>
      <c r="P269" s="5">
        <v>2804.69</v>
      </c>
      <c r="Q269" s="5">
        <v>2804.69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256</v>
      </c>
      <c r="AS269" s="5">
        <v>1280</v>
      </c>
      <c r="AT269" s="5">
        <v>0</v>
      </c>
      <c r="AU269" s="5">
        <v>0</v>
      </c>
      <c r="AV269" s="5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1792</v>
      </c>
      <c r="CC269" s="5">
        <v>4596.6899999999996</v>
      </c>
      <c r="CD269" s="5">
        <v>137.9</v>
      </c>
      <c r="CE269" s="5">
        <v>7</v>
      </c>
      <c r="CF269" s="5">
        <v>7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597.76</v>
      </c>
      <c r="CP269" s="5">
        <v>0</v>
      </c>
      <c r="CQ269" s="5">
        <v>0</v>
      </c>
      <c r="CR269" s="5">
        <v>149.04</v>
      </c>
      <c r="CS269" s="5">
        <v>70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816.8</v>
      </c>
      <c r="ED269" s="5">
        <v>3779.89</v>
      </c>
      <c r="EE269" s="4" t="s">
        <v>969</v>
      </c>
      <c r="EF269" s="4"/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5"/>
      <c r="GX269" s="5"/>
      <c r="GY269" s="5"/>
      <c r="GZ269" s="5"/>
      <c r="HA269" s="5"/>
      <c r="HB269" s="4"/>
    </row>
    <row r="270" spans="1:210" x14ac:dyDescent="0.25">
      <c r="A270" s="68">
        <v>19117533</v>
      </c>
      <c r="B270" s="4" t="s">
        <v>970</v>
      </c>
      <c r="C270" s="5" t="s">
        <v>971</v>
      </c>
      <c r="D270" s="4">
        <v>1</v>
      </c>
      <c r="E270" s="4" t="s">
        <v>158</v>
      </c>
      <c r="F270" s="4" t="s">
        <v>159</v>
      </c>
      <c r="G270" s="4" t="s">
        <v>160</v>
      </c>
      <c r="H270" s="4" t="s">
        <v>161</v>
      </c>
      <c r="I270" s="4" t="s">
        <v>182</v>
      </c>
      <c r="J270" s="60">
        <v>45563</v>
      </c>
      <c r="K270" s="60" t="s">
        <v>1641</v>
      </c>
      <c r="L270" s="5" t="s">
        <v>163</v>
      </c>
      <c r="M270" s="5">
        <v>400.67</v>
      </c>
      <c r="N270" s="5">
        <v>677.41</v>
      </c>
      <c r="O270" s="5">
        <v>400.67</v>
      </c>
      <c r="P270" s="5">
        <v>2804.69</v>
      </c>
      <c r="Q270" s="5">
        <v>2804.69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512</v>
      </c>
      <c r="AS270" s="5">
        <v>384</v>
      </c>
      <c r="AT270" s="5">
        <v>0</v>
      </c>
      <c r="AU270" s="5">
        <v>0</v>
      </c>
      <c r="AV270" s="5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1152</v>
      </c>
      <c r="CC270" s="5">
        <v>3956.69</v>
      </c>
      <c r="CD270" s="5">
        <v>118.7</v>
      </c>
      <c r="CE270" s="5">
        <v>7</v>
      </c>
      <c r="CF270" s="5">
        <v>7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461.05</v>
      </c>
      <c r="CP270" s="5">
        <v>0</v>
      </c>
      <c r="CQ270" s="5">
        <v>0</v>
      </c>
      <c r="CR270" s="5">
        <v>122.08</v>
      </c>
      <c r="CS270" s="5">
        <v>70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653.13</v>
      </c>
      <c r="ED270" s="5">
        <v>3303.56</v>
      </c>
      <c r="EE270" s="4" t="s">
        <v>972</v>
      </c>
      <c r="EF270" s="4"/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5"/>
      <c r="GX270" s="5"/>
      <c r="GY270" s="5"/>
      <c r="GZ270" s="5"/>
      <c r="HA270" s="5"/>
      <c r="HB270" s="4"/>
    </row>
    <row r="271" spans="1:210" x14ac:dyDescent="0.25">
      <c r="A271" s="68">
        <v>19117571</v>
      </c>
      <c r="B271" s="4" t="s">
        <v>973</v>
      </c>
      <c r="C271" s="5" t="s">
        <v>974</v>
      </c>
      <c r="D271" s="4">
        <v>1</v>
      </c>
      <c r="E271" s="4" t="s">
        <v>158</v>
      </c>
      <c r="F271" s="4" t="s">
        <v>159</v>
      </c>
      <c r="G271" s="4" t="s">
        <v>160</v>
      </c>
      <c r="H271" s="4" t="s">
        <v>161</v>
      </c>
      <c r="I271" s="4" t="s">
        <v>182</v>
      </c>
      <c r="J271" s="60">
        <v>45568</v>
      </c>
      <c r="K271" s="60" t="s">
        <v>1642</v>
      </c>
      <c r="L271" s="5" t="s">
        <v>163</v>
      </c>
      <c r="M271" s="5">
        <v>400.67</v>
      </c>
      <c r="N271" s="5">
        <v>759.95</v>
      </c>
      <c r="O271" s="5">
        <v>400.67</v>
      </c>
      <c r="P271" s="5">
        <v>2804.69</v>
      </c>
      <c r="Q271" s="5">
        <v>2337.2399999999998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2341</v>
      </c>
      <c r="AT271" s="5">
        <v>0</v>
      </c>
      <c r="AU271" s="5">
        <v>0</v>
      </c>
      <c r="AV271" s="5">
        <v>128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2469</v>
      </c>
      <c r="CC271" s="5">
        <v>4806.24</v>
      </c>
      <c r="CD271" s="5">
        <v>144.19</v>
      </c>
      <c r="CE271" s="5">
        <v>5.83</v>
      </c>
      <c r="CF271" s="5">
        <v>5.83</v>
      </c>
      <c r="CG271" s="5">
        <v>1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642.52</v>
      </c>
      <c r="CP271" s="5">
        <v>0</v>
      </c>
      <c r="CQ271" s="5">
        <v>0</v>
      </c>
      <c r="CR271" s="5">
        <v>138.12</v>
      </c>
      <c r="CS271" s="5">
        <v>60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840.64</v>
      </c>
      <c r="ED271" s="5">
        <v>3965.6</v>
      </c>
      <c r="EE271" s="4" t="s">
        <v>975</v>
      </c>
      <c r="EF271" s="4"/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5"/>
      <c r="GX271" s="5"/>
      <c r="GY271" s="5"/>
      <c r="GZ271" s="5"/>
      <c r="HA271" s="5"/>
      <c r="HB271" s="4"/>
    </row>
    <row r="272" spans="1:210" x14ac:dyDescent="0.25">
      <c r="A272" s="68">
        <v>19117607</v>
      </c>
      <c r="B272" s="4" t="s">
        <v>976</v>
      </c>
      <c r="C272" s="5" t="s">
        <v>977</v>
      </c>
      <c r="D272" s="4">
        <v>1</v>
      </c>
      <c r="E272" s="4" t="s">
        <v>158</v>
      </c>
      <c r="F272" s="4" t="s">
        <v>159</v>
      </c>
      <c r="G272" s="4" t="s">
        <v>160</v>
      </c>
      <c r="H272" s="4" t="s">
        <v>161</v>
      </c>
      <c r="I272" s="4" t="s">
        <v>182</v>
      </c>
      <c r="J272" s="60">
        <v>45570</v>
      </c>
      <c r="K272" s="60" t="s">
        <v>1643</v>
      </c>
      <c r="L272" s="5" t="s">
        <v>163</v>
      </c>
      <c r="M272" s="5">
        <v>400.67</v>
      </c>
      <c r="N272" s="5">
        <v>933.83</v>
      </c>
      <c r="O272" s="5">
        <v>400.67</v>
      </c>
      <c r="P272" s="5">
        <v>2804.69</v>
      </c>
      <c r="Q272" s="5">
        <v>2804.69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1</v>
      </c>
      <c r="AB272" s="5">
        <v>100.17</v>
      </c>
      <c r="AC272" s="5">
        <v>1</v>
      </c>
      <c r="AD272" s="5">
        <v>801.34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256</v>
      </c>
      <c r="AS272" s="5">
        <v>2725</v>
      </c>
      <c r="AT272" s="5">
        <v>0</v>
      </c>
      <c r="AU272" s="5">
        <v>0</v>
      </c>
      <c r="AV272" s="5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4138.51</v>
      </c>
      <c r="CC272" s="5">
        <v>6943.2</v>
      </c>
      <c r="CD272" s="5">
        <v>208.3</v>
      </c>
      <c r="CE272" s="5">
        <v>7</v>
      </c>
      <c r="CF272" s="5">
        <v>7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991.99</v>
      </c>
      <c r="CP272" s="5">
        <v>0</v>
      </c>
      <c r="CQ272" s="5">
        <v>0</v>
      </c>
      <c r="CR272" s="5">
        <v>171.89</v>
      </c>
      <c r="CS272" s="5">
        <v>70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1269.8499999999999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2503.73</v>
      </c>
      <c r="ED272" s="5">
        <v>4439.47</v>
      </c>
      <c r="EE272" s="4" t="s">
        <v>978</v>
      </c>
      <c r="EF272" s="4"/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5"/>
      <c r="GX272" s="5"/>
      <c r="GY272" s="5"/>
      <c r="GZ272" s="5"/>
      <c r="HA272" s="5"/>
      <c r="HB272" s="4"/>
    </row>
    <row r="273" spans="1:210" x14ac:dyDescent="0.25">
      <c r="A273" s="68">
        <v>19117608</v>
      </c>
      <c r="B273" s="4" t="s">
        <v>979</v>
      </c>
      <c r="C273" s="5" t="s">
        <v>980</v>
      </c>
      <c r="D273" s="4">
        <v>1</v>
      </c>
      <c r="E273" s="4" t="s">
        <v>158</v>
      </c>
      <c r="F273" s="4" t="s">
        <v>159</v>
      </c>
      <c r="G273" s="4" t="s">
        <v>160</v>
      </c>
      <c r="H273" s="4" t="s">
        <v>161</v>
      </c>
      <c r="I273" s="4" t="s">
        <v>182</v>
      </c>
      <c r="J273" s="60">
        <v>45570</v>
      </c>
      <c r="K273" s="60" t="s">
        <v>1643</v>
      </c>
      <c r="L273" s="5" t="s">
        <v>163</v>
      </c>
      <c r="M273" s="5">
        <v>400.67</v>
      </c>
      <c r="N273" s="5">
        <v>883.01</v>
      </c>
      <c r="O273" s="5">
        <v>400.67</v>
      </c>
      <c r="P273" s="5">
        <v>2804.69</v>
      </c>
      <c r="Q273" s="5">
        <v>2804.69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1</v>
      </c>
      <c r="AB273" s="5">
        <v>100.17</v>
      </c>
      <c r="AC273" s="5">
        <v>1</v>
      </c>
      <c r="AD273" s="5">
        <v>801.34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256</v>
      </c>
      <c r="AS273" s="5">
        <v>2425</v>
      </c>
      <c r="AT273" s="5">
        <v>0</v>
      </c>
      <c r="AU273" s="5">
        <v>0</v>
      </c>
      <c r="AV273" s="5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3838.51</v>
      </c>
      <c r="CC273" s="5">
        <v>6643.2</v>
      </c>
      <c r="CD273" s="5">
        <v>199.3</v>
      </c>
      <c r="CE273" s="5">
        <v>7</v>
      </c>
      <c r="CF273" s="5">
        <v>7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927.91</v>
      </c>
      <c r="CP273" s="5">
        <v>0</v>
      </c>
      <c r="CQ273" s="5">
        <v>0</v>
      </c>
      <c r="CR273" s="5">
        <v>162.02000000000001</v>
      </c>
      <c r="CS273" s="5">
        <v>70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317.5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1477.43</v>
      </c>
      <c r="ED273" s="5">
        <v>5165.7700000000004</v>
      </c>
      <c r="EE273" s="4" t="s">
        <v>981</v>
      </c>
      <c r="EF273" s="4"/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5"/>
      <c r="GX273" s="5"/>
      <c r="GY273" s="5"/>
      <c r="GZ273" s="5"/>
      <c r="HA273" s="5"/>
      <c r="HB273" s="4"/>
    </row>
    <row r="274" spans="1:210" x14ac:dyDescent="0.25">
      <c r="A274" s="68">
        <v>19117613</v>
      </c>
      <c r="B274" s="4" t="s">
        <v>982</v>
      </c>
      <c r="C274" s="5" t="s">
        <v>983</v>
      </c>
      <c r="D274" s="4">
        <v>1</v>
      </c>
      <c r="E274" s="4" t="s">
        <v>158</v>
      </c>
      <c r="F274" s="4" t="s">
        <v>159</v>
      </c>
      <c r="G274" s="4" t="s">
        <v>160</v>
      </c>
      <c r="H274" s="4" t="s">
        <v>161</v>
      </c>
      <c r="I274" s="4" t="s">
        <v>182</v>
      </c>
      <c r="J274" s="60">
        <v>45570</v>
      </c>
      <c r="K274" s="60" t="s">
        <v>1643</v>
      </c>
      <c r="L274" s="5" t="s">
        <v>163</v>
      </c>
      <c r="M274" s="5">
        <v>400.67</v>
      </c>
      <c r="N274" s="5">
        <v>766.27</v>
      </c>
      <c r="O274" s="5">
        <v>400.67</v>
      </c>
      <c r="P274" s="5">
        <v>2804.69</v>
      </c>
      <c r="Q274" s="5">
        <v>2804.69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  <c r="AB274" s="5">
        <v>100.17</v>
      </c>
      <c r="AC274" s="5">
        <v>1</v>
      </c>
      <c r="AD274" s="5">
        <v>801.34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256</v>
      </c>
      <c r="AS274" s="5">
        <v>1541</v>
      </c>
      <c r="AT274" s="5">
        <v>0</v>
      </c>
      <c r="AU274" s="5">
        <v>0</v>
      </c>
      <c r="AV274" s="5">
        <v>256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2954.51</v>
      </c>
      <c r="CC274" s="5">
        <v>5759.2</v>
      </c>
      <c r="CD274" s="5">
        <v>172.78</v>
      </c>
      <c r="CE274" s="5">
        <v>7</v>
      </c>
      <c r="CF274" s="5">
        <v>7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739.09</v>
      </c>
      <c r="CP274" s="5">
        <v>0</v>
      </c>
      <c r="CQ274" s="5">
        <v>0</v>
      </c>
      <c r="CR274" s="5">
        <v>139.34</v>
      </c>
      <c r="CS274" s="5">
        <v>70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948.43</v>
      </c>
      <c r="ED274" s="5">
        <v>4810.7700000000004</v>
      </c>
      <c r="EE274" s="4" t="s">
        <v>984</v>
      </c>
      <c r="EF274" s="4"/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5"/>
      <c r="GX274" s="5"/>
      <c r="GY274" s="5"/>
      <c r="GZ274" s="5"/>
      <c r="HA274" s="5"/>
      <c r="HB274" s="4"/>
    </row>
    <row r="275" spans="1:210" x14ac:dyDescent="0.25">
      <c r="A275" s="68">
        <v>19117615</v>
      </c>
      <c r="B275" s="4" t="s">
        <v>985</v>
      </c>
      <c r="C275" s="5" t="s">
        <v>986</v>
      </c>
      <c r="D275" s="4">
        <v>1</v>
      </c>
      <c r="E275" s="4" t="s">
        <v>158</v>
      </c>
      <c r="F275" s="4" t="s">
        <v>159</v>
      </c>
      <c r="G275" s="4" t="s">
        <v>160</v>
      </c>
      <c r="H275" s="4" t="s">
        <v>161</v>
      </c>
      <c r="I275" s="4" t="s">
        <v>182</v>
      </c>
      <c r="J275" s="60">
        <v>45570</v>
      </c>
      <c r="K275" s="60" t="s">
        <v>1643</v>
      </c>
      <c r="L275" s="5" t="s">
        <v>163</v>
      </c>
      <c r="M275" s="5">
        <v>400.67</v>
      </c>
      <c r="N275" s="5">
        <v>957.57</v>
      </c>
      <c r="O275" s="5">
        <v>400.67</v>
      </c>
      <c r="P275" s="5">
        <v>2804.69</v>
      </c>
      <c r="Q275" s="5">
        <v>2804.69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  <c r="AB275" s="5">
        <v>100.17</v>
      </c>
      <c r="AC275" s="5">
        <v>1</v>
      </c>
      <c r="AD275" s="5">
        <v>801.34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64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2580</v>
      </c>
      <c r="AT275" s="5">
        <v>0</v>
      </c>
      <c r="AU275" s="5">
        <v>0</v>
      </c>
      <c r="AV275" s="5">
        <v>256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3801.51</v>
      </c>
      <c r="CC275" s="5">
        <v>6606.2</v>
      </c>
      <c r="CD275" s="5">
        <v>198.19</v>
      </c>
      <c r="CE275" s="5">
        <v>7</v>
      </c>
      <c r="CF275" s="5">
        <v>7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920.01</v>
      </c>
      <c r="CP275" s="5">
        <v>0</v>
      </c>
      <c r="CQ275" s="5">
        <v>0</v>
      </c>
      <c r="CR275" s="5">
        <v>176.5</v>
      </c>
      <c r="CS275" s="5">
        <v>70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317.5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1484.01</v>
      </c>
      <c r="ED275" s="5">
        <v>5122.1899999999996</v>
      </c>
      <c r="EE275" s="4" t="s">
        <v>987</v>
      </c>
      <c r="EF275" s="4"/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5"/>
      <c r="GX275" s="5"/>
      <c r="GY275" s="5"/>
      <c r="GZ275" s="5"/>
      <c r="HA275" s="5"/>
      <c r="HB275" s="4"/>
    </row>
    <row r="276" spans="1:210" x14ac:dyDescent="0.25">
      <c r="A276" s="68">
        <v>19117696</v>
      </c>
      <c r="B276" s="4" t="s">
        <v>988</v>
      </c>
      <c r="C276" s="5" t="s">
        <v>989</v>
      </c>
      <c r="D276" s="4">
        <v>1</v>
      </c>
      <c r="E276" s="4" t="s">
        <v>158</v>
      </c>
      <c r="F276" s="4" t="s">
        <v>159</v>
      </c>
      <c r="G276" s="4" t="s">
        <v>160</v>
      </c>
      <c r="H276" s="4" t="s">
        <v>161</v>
      </c>
      <c r="I276" s="4" t="s">
        <v>182</v>
      </c>
      <c r="J276" s="60">
        <v>45577</v>
      </c>
      <c r="K276" s="60" t="s">
        <v>1644</v>
      </c>
      <c r="L276" s="5" t="s">
        <v>163</v>
      </c>
      <c r="M276" s="5">
        <v>400.67</v>
      </c>
      <c r="N276" s="5">
        <v>797.82</v>
      </c>
      <c r="O276" s="5">
        <v>400.67</v>
      </c>
      <c r="P276" s="5">
        <v>2804.69</v>
      </c>
      <c r="Q276" s="5">
        <v>2804.69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1</v>
      </c>
      <c r="AB276" s="5">
        <v>100.17</v>
      </c>
      <c r="AC276" s="5">
        <v>1</v>
      </c>
      <c r="AD276" s="5">
        <v>801.34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448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1602.5</v>
      </c>
      <c r="AT276" s="5">
        <v>0</v>
      </c>
      <c r="AU276" s="5">
        <v>0</v>
      </c>
      <c r="AV276" s="5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3208.01</v>
      </c>
      <c r="CC276" s="5">
        <v>6012.7</v>
      </c>
      <c r="CD276" s="5">
        <v>180.38</v>
      </c>
      <c r="CE276" s="5">
        <v>7</v>
      </c>
      <c r="CF276" s="5">
        <v>7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793.24</v>
      </c>
      <c r="CP276" s="5">
        <v>0</v>
      </c>
      <c r="CQ276" s="5">
        <v>0</v>
      </c>
      <c r="CR276" s="5">
        <v>145.47</v>
      </c>
      <c r="CS276" s="5">
        <v>70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1008.71</v>
      </c>
      <c r="ED276" s="5">
        <v>5003.99</v>
      </c>
      <c r="EE276" s="4" t="s">
        <v>990</v>
      </c>
      <c r="EF276" s="4"/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5"/>
      <c r="GX276" s="5"/>
      <c r="GY276" s="5"/>
      <c r="GZ276" s="5"/>
      <c r="HA276" s="5"/>
      <c r="HB276" s="4"/>
    </row>
    <row r="277" spans="1:210" x14ac:dyDescent="0.25">
      <c r="A277" s="68">
        <v>19117702</v>
      </c>
      <c r="B277" s="4" t="s">
        <v>991</v>
      </c>
      <c r="C277" s="5" t="s">
        <v>992</v>
      </c>
      <c r="D277" s="4">
        <v>1</v>
      </c>
      <c r="E277" s="4" t="s">
        <v>158</v>
      </c>
      <c r="F277" s="4" t="s">
        <v>159</v>
      </c>
      <c r="G277" s="4" t="s">
        <v>160</v>
      </c>
      <c r="H277" s="4" t="s">
        <v>161</v>
      </c>
      <c r="I277" s="4" t="s">
        <v>182</v>
      </c>
      <c r="J277" s="60">
        <v>45577</v>
      </c>
      <c r="K277" s="60" t="s">
        <v>1644</v>
      </c>
      <c r="L277" s="5" t="s">
        <v>163</v>
      </c>
      <c r="M277" s="5">
        <v>400.67</v>
      </c>
      <c r="N277" s="5">
        <v>760.74</v>
      </c>
      <c r="O277" s="5">
        <v>400.67</v>
      </c>
      <c r="P277" s="5">
        <v>2804.69</v>
      </c>
      <c r="Q277" s="5">
        <v>2804.69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1</v>
      </c>
      <c r="AB277" s="5">
        <v>100.17</v>
      </c>
      <c r="AC277" s="5">
        <v>1</v>
      </c>
      <c r="AD277" s="5">
        <v>801.34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1541</v>
      </c>
      <c r="AT277" s="5">
        <v>0</v>
      </c>
      <c r="AU277" s="5">
        <v>0</v>
      </c>
      <c r="AV277" s="5">
        <v>256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2698.51</v>
      </c>
      <c r="CC277" s="5">
        <v>5503.2</v>
      </c>
      <c r="CD277" s="5">
        <v>165.1</v>
      </c>
      <c r="CE277" s="5">
        <v>7</v>
      </c>
      <c r="CF277" s="5">
        <v>7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684.41</v>
      </c>
      <c r="CP277" s="5">
        <v>0</v>
      </c>
      <c r="CQ277" s="5">
        <v>0</v>
      </c>
      <c r="CR277" s="5">
        <v>138.27000000000001</v>
      </c>
      <c r="CS277" s="5">
        <v>70</v>
      </c>
      <c r="CT277" s="5">
        <v>628.54999999999995</v>
      </c>
      <c r="CU277" s="5">
        <v>1.88</v>
      </c>
      <c r="CV277" s="5">
        <v>0</v>
      </c>
      <c r="CW277" s="5">
        <v>0</v>
      </c>
      <c r="CX277" s="5">
        <v>0</v>
      </c>
      <c r="CY277" s="5">
        <v>0</v>
      </c>
      <c r="CZ277" s="5">
        <v>941.2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2464.31</v>
      </c>
      <c r="ED277" s="5">
        <v>3038.89</v>
      </c>
      <c r="EE277" s="4" t="s">
        <v>993</v>
      </c>
      <c r="EF277" s="4"/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5"/>
      <c r="GX277" s="5"/>
      <c r="GY277" s="5"/>
      <c r="GZ277" s="5"/>
      <c r="HA277" s="5"/>
      <c r="HB277" s="4"/>
    </row>
    <row r="278" spans="1:210" x14ac:dyDescent="0.25">
      <c r="A278" s="68">
        <v>19117747</v>
      </c>
      <c r="B278" s="4" t="s">
        <v>994</v>
      </c>
      <c r="C278" s="5" t="s">
        <v>995</v>
      </c>
      <c r="D278" s="4">
        <v>1</v>
      </c>
      <c r="E278" s="4" t="s">
        <v>158</v>
      </c>
      <c r="F278" s="4" t="s">
        <v>159</v>
      </c>
      <c r="G278" s="4" t="s">
        <v>160</v>
      </c>
      <c r="H278" s="4" t="s">
        <v>161</v>
      </c>
      <c r="I278" s="4" t="s">
        <v>234</v>
      </c>
      <c r="J278" s="60">
        <v>45766</v>
      </c>
      <c r="K278" s="60" t="s">
        <v>1645</v>
      </c>
      <c r="L278" s="5" t="s">
        <v>163</v>
      </c>
      <c r="M278" s="5">
        <v>370.75</v>
      </c>
      <c r="N278" s="5">
        <v>411.4</v>
      </c>
      <c r="O278" s="5">
        <v>370.75</v>
      </c>
      <c r="P278" s="5">
        <v>2595.25</v>
      </c>
      <c r="Q278" s="5">
        <v>2595.25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1</v>
      </c>
      <c r="AB278" s="5">
        <v>92.69</v>
      </c>
      <c r="AC278" s="5">
        <v>1</v>
      </c>
      <c r="AD278" s="5">
        <v>741.5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512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256</v>
      </c>
      <c r="AS278" s="5">
        <v>2080</v>
      </c>
      <c r="AT278" s="5">
        <v>0</v>
      </c>
      <c r="AU278" s="5">
        <v>0</v>
      </c>
      <c r="AV278" s="5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3938.19</v>
      </c>
      <c r="CC278" s="5">
        <v>6533.44</v>
      </c>
      <c r="CD278" s="5">
        <v>196</v>
      </c>
      <c r="CE278" s="5">
        <v>7</v>
      </c>
      <c r="CF278" s="5">
        <v>7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912.46</v>
      </c>
      <c r="CP278" s="5">
        <v>0</v>
      </c>
      <c r="CQ278" s="5">
        <v>0</v>
      </c>
      <c r="CR278" s="5">
        <v>70.41</v>
      </c>
      <c r="CS278" s="5">
        <v>70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1052.8699999999999</v>
      </c>
      <c r="ED278" s="5">
        <v>5480.57</v>
      </c>
      <c r="EE278" s="4" t="s">
        <v>996</v>
      </c>
      <c r="EF278" s="4"/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5"/>
      <c r="GX278" s="5"/>
      <c r="GY278" s="5"/>
      <c r="GZ278" s="5"/>
      <c r="HA278" s="5"/>
      <c r="HB278" s="4"/>
    </row>
    <row r="279" spans="1:210" x14ac:dyDescent="0.25">
      <c r="A279" s="68">
        <v>19117748</v>
      </c>
      <c r="B279" s="4" t="s">
        <v>997</v>
      </c>
      <c r="C279" s="5" t="s">
        <v>998</v>
      </c>
      <c r="D279" s="4">
        <v>1</v>
      </c>
      <c r="E279" s="4" t="s">
        <v>158</v>
      </c>
      <c r="F279" s="4" t="s">
        <v>159</v>
      </c>
      <c r="G279" s="4" t="s">
        <v>160</v>
      </c>
      <c r="H279" s="4" t="s">
        <v>161</v>
      </c>
      <c r="I279" s="4" t="s">
        <v>182</v>
      </c>
      <c r="J279" s="60">
        <v>45584</v>
      </c>
      <c r="K279" s="60" t="s">
        <v>1646</v>
      </c>
      <c r="L279" s="5" t="s">
        <v>163</v>
      </c>
      <c r="M279" s="5">
        <v>400.67</v>
      </c>
      <c r="N279" s="5">
        <v>834.29</v>
      </c>
      <c r="O279" s="5">
        <v>400.67</v>
      </c>
      <c r="P279" s="5">
        <v>2804.69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7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4" t="s">
        <v>999</v>
      </c>
      <c r="EF279" s="4"/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5"/>
      <c r="GX279" s="5"/>
      <c r="GY279" s="5"/>
      <c r="GZ279" s="5"/>
      <c r="HA279" s="5"/>
      <c r="HB279" s="4"/>
    </row>
    <row r="280" spans="1:210" x14ac:dyDescent="0.25">
      <c r="A280" s="68">
        <v>19117749</v>
      </c>
      <c r="B280" s="4" t="s">
        <v>1000</v>
      </c>
      <c r="C280" s="5" t="s">
        <v>1001</v>
      </c>
      <c r="D280" s="4">
        <v>1</v>
      </c>
      <c r="E280" s="4" t="s">
        <v>158</v>
      </c>
      <c r="F280" s="4" t="s">
        <v>159</v>
      </c>
      <c r="G280" s="4" t="s">
        <v>160</v>
      </c>
      <c r="H280" s="4" t="s">
        <v>161</v>
      </c>
      <c r="I280" s="4" t="s">
        <v>182</v>
      </c>
      <c r="J280" s="60">
        <v>45584</v>
      </c>
      <c r="K280" s="60" t="s">
        <v>1646</v>
      </c>
      <c r="L280" s="5" t="s">
        <v>163</v>
      </c>
      <c r="M280" s="5">
        <v>400.67</v>
      </c>
      <c r="N280" s="5">
        <v>786.13</v>
      </c>
      <c r="O280" s="5">
        <v>400.67</v>
      </c>
      <c r="P280" s="5">
        <v>2804.69</v>
      </c>
      <c r="Q280" s="5">
        <v>2804.69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1</v>
      </c>
      <c r="AB280" s="5">
        <v>100.17</v>
      </c>
      <c r="AC280" s="5">
        <v>1</v>
      </c>
      <c r="AD280" s="5">
        <v>801.34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768</v>
      </c>
      <c r="AS280" s="5">
        <v>896</v>
      </c>
      <c r="AT280" s="5">
        <v>0</v>
      </c>
      <c r="AU280" s="5">
        <v>0</v>
      </c>
      <c r="AV280" s="5">
        <v>256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2821.51</v>
      </c>
      <c r="CC280" s="5">
        <v>5626.2</v>
      </c>
      <c r="CD280" s="5">
        <v>168.79</v>
      </c>
      <c r="CE280" s="5">
        <v>7</v>
      </c>
      <c r="CF280" s="5">
        <v>7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710.68</v>
      </c>
      <c r="CP280" s="5">
        <v>0</v>
      </c>
      <c r="CQ280" s="5">
        <v>0</v>
      </c>
      <c r="CR280" s="5">
        <v>143.19999999999999</v>
      </c>
      <c r="CS280" s="5">
        <v>70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923.88</v>
      </c>
      <c r="ED280" s="5">
        <v>4702.32</v>
      </c>
      <c r="EE280" s="4" t="s">
        <v>1002</v>
      </c>
      <c r="EF280" s="4"/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5"/>
      <c r="GX280" s="5"/>
      <c r="GY280" s="5"/>
      <c r="GZ280" s="5"/>
      <c r="HA280" s="5"/>
      <c r="HB280" s="4"/>
    </row>
    <row r="281" spans="1:210" x14ac:dyDescent="0.25">
      <c r="A281" s="68">
        <v>19117751</v>
      </c>
      <c r="B281" s="4" t="s">
        <v>1003</v>
      </c>
      <c r="C281" s="5" t="s">
        <v>1004</v>
      </c>
      <c r="D281" s="4">
        <v>1</v>
      </c>
      <c r="E281" s="4" t="s">
        <v>158</v>
      </c>
      <c r="F281" s="4" t="s">
        <v>159</v>
      </c>
      <c r="G281" s="4" t="s">
        <v>160</v>
      </c>
      <c r="H281" s="4" t="s">
        <v>161</v>
      </c>
      <c r="I281" s="4" t="s">
        <v>182</v>
      </c>
      <c r="J281" s="60">
        <v>45584</v>
      </c>
      <c r="K281" s="60" t="s">
        <v>1646</v>
      </c>
      <c r="L281" s="5" t="s">
        <v>163</v>
      </c>
      <c r="M281" s="5">
        <v>400.67</v>
      </c>
      <c r="N281" s="5">
        <v>959.53</v>
      </c>
      <c r="O281" s="5">
        <v>400.67</v>
      </c>
      <c r="P281" s="5">
        <v>2804.69</v>
      </c>
      <c r="Q281" s="5">
        <v>2804.69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1408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1925</v>
      </c>
      <c r="AT281" s="5">
        <v>0</v>
      </c>
      <c r="AU281" s="5">
        <v>0</v>
      </c>
      <c r="AV281" s="5">
        <v>256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3589</v>
      </c>
      <c r="CC281" s="5">
        <v>6393.69</v>
      </c>
      <c r="CD281" s="5">
        <v>191.81</v>
      </c>
      <c r="CE281" s="5">
        <v>7</v>
      </c>
      <c r="CF281" s="5">
        <v>7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981.6</v>
      </c>
      <c r="CP281" s="5">
        <v>0</v>
      </c>
      <c r="CQ281" s="5">
        <v>0</v>
      </c>
      <c r="CR281" s="5">
        <v>176.88</v>
      </c>
      <c r="CS281" s="5">
        <v>70</v>
      </c>
      <c r="CT281" s="5">
        <v>161.91</v>
      </c>
      <c r="CU281" s="5">
        <v>1.88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1392.26</v>
      </c>
      <c r="ED281" s="5">
        <v>5001.43</v>
      </c>
      <c r="EE281" s="4" t="s">
        <v>1005</v>
      </c>
      <c r="EF281" s="4"/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5"/>
      <c r="GX281" s="5"/>
      <c r="GY281" s="5"/>
      <c r="GZ281" s="5"/>
      <c r="HA281" s="5"/>
      <c r="HB281" s="4"/>
    </row>
    <row r="282" spans="1:210" x14ac:dyDescent="0.25">
      <c r="A282" s="68">
        <v>19117753</v>
      </c>
      <c r="B282" s="4" t="s">
        <v>1006</v>
      </c>
      <c r="C282" s="5" t="s">
        <v>1007</v>
      </c>
      <c r="D282" s="4">
        <v>1</v>
      </c>
      <c r="E282" s="4" t="s">
        <v>158</v>
      </c>
      <c r="F282" s="4" t="s">
        <v>159</v>
      </c>
      <c r="G282" s="4" t="s">
        <v>160</v>
      </c>
      <c r="H282" s="4" t="s">
        <v>161</v>
      </c>
      <c r="I282" s="4" t="s">
        <v>182</v>
      </c>
      <c r="J282" s="60">
        <v>45584</v>
      </c>
      <c r="K282" s="60" t="s">
        <v>1646</v>
      </c>
      <c r="L282" s="5" t="s">
        <v>163</v>
      </c>
      <c r="M282" s="5">
        <v>400.67</v>
      </c>
      <c r="N282" s="5">
        <v>667.16</v>
      </c>
      <c r="O282" s="5">
        <v>400.67</v>
      </c>
      <c r="P282" s="5">
        <v>2804.69</v>
      </c>
      <c r="Q282" s="5">
        <v>2804.69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896</v>
      </c>
      <c r="AT282" s="5">
        <v>0</v>
      </c>
      <c r="AU282" s="5">
        <v>0</v>
      </c>
      <c r="AV282" s="5">
        <v>256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1152</v>
      </c>
      <c r="CC282" s="5">
        <v>3956.69</v>
      </c>
      <c r="CD282" s="5">
        <v>118.7</v>
      </c>
      <c r="CE282" s="5">
        <v>7</v>
      </c>
      <c r="CF282" s="5">
        <v>7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461.05</v>
      </c>
      <c r="CP282" s="5">
        <v>0</v>
      </c>
      <c r="CQ282" s="5">
        <v>0</v>
      </c>
      <c r="CR282" s="5">
        <v>120.09</v>
      </c>
      <c r="CS282" s="5">
        <v>70</v>
      </c>
      <c r="CT282" s="5">
        <v>0</v>
      </c>
      <c r="CU282" s="5">
        <v>1.88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653.02</v>
      </c>
      <c r="ED282" s="5">
        <v>3303.67</v>
      </c>
      <c r="EE282" s="4" t="s">
        <v>1008</v>
      </c>
      <c r="EF282" s="4"/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5"/>
      <c r="GX282" s="5"/>
      <c r="GY282" s="5"/>
      <c r="GZ282" s="5"/>
      <c r="HA282" s="5"/>
      <c r="HB282" s="4"/>
    </row>
    <row r="283" spans="1:210" x14ac:dyDescent="0.25">
      <c r="A283" s="68">
        <v>19117785</v>
      </c>
      <c r="B283" s="4" t="s">
        <v>1009</v>
      </c>
      <c r="C283" s="5" t="s">
        <v>1010</v>
      </c>
      <c r="D283" s="4">
        <v>1</v>
      </c>
      <c r="E283" s="4" t="s">
        <v>158</v>
      </c>
      <c r="F283" s="4" t="s">
        <v>159</v>
      </c>
      <c r="G283" s="4" t="s">
        <v>189</v>
      </c>
      <c r="H283" s="4" t="s">
        <v>850</v>
      </c>
      <c r="I283" s="4" t="s">
        <v>383</v>
      </c>
      <c r="J283" s="60">
        <v>45784</v>
      </c>
      <c r="K283" s="60" t="s">
        <v>1647</v>
      </c>
      <c r="L283" s="5" t="s">
        <v>163</v>
      </c>
      <c r="M283" s="5">
        <v>742</v>
      </c>
      <c r="N283" s="5">
        <v>780.62465753424647</v>
      </c>
      <c r="O283" s="5">
        <v>742</v>
      </c>
      <c r="P283" s="5">
        <v>5194</v>
      </c>
      <c r="Q283" s="5">
        <v>5194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3</v>
      </c>
      <c r="AX283" s="5">
        <v>278.25</v>
      </c>
      <c r="AY283" s="5">
        <v>278.25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556.5</v>
      </c>
      <c r="CC283" s="5">
        <v>5750.5</v>
      </c>
      <c r="CD283" s="5">
        <v>172.52</v>
      </c>
      <c r="CE283" s="5">
        <v>7</v>
      </c>
      <c r="CF283" s="5">
        <v>7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784.78</v>
      </c>
      <c r="CP283" s="5">
        <v>0</v>
      </c>
      <c r="CQ283" s="5">
        <v>0</v>
      </c>
      <c r="CR283" s="5">
        <v>142.13</v>
      </c>
      <c r="CS283" s="5">
        <v>56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982.91</v>
      </c>
      <c r="ED283" s="5">
        <v>4767.59</v>
      </c>
      <c r="EE283" s="4" t="s">
        <v>1011</v>
      </c>
      <c r="EF283" s="4"/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5"/>
      <c r="GX283" s="5"/>
      <c r="GY283" s="5"/>
      <c r="GZ283" s="5"/>
      <c r="HA283" s="5"/>
      <c r="HB283" s="4"/>
    </row>
    <row r="284" spans="1:210" x14ac:dyDescent="0.25">
      <c r="A284" s="68">
        <v>19117823</v>
      </c>
      <c r="B284" s="4" t="s">
        <v>1012</v>
      </c>
      <c r="C284" s="5" t="s">
        <v>1013</v>
      </c>
      <c r="D284" s="4">
        <v>1</v>
      </c>
      <c r="E284" s="4" t="s">
        <v>158</v>
      </c>
      <c r="F284" s="4" t="s">
        <v>159</v>
      </c>
      <c r="G284" s="4" t="s">
        <v>160</v>
      </c>
      <c r="H284" s="4" t="s">
        <v>161</v>
      </c>
      <c r="I284" s="4" t="s">
        <v>182</v>
      </c>
      <c r="J284" s="60">
        <v>45591</v>
      </c>
      <c r="K284" s="60" t="s">
        <v>1648</v>
      </c>
      <c r="L284" s="5" t="s">
        <v>163</v>
      </c>
      <c r="M284" s="5">
        <v>400.67</v>
      </c>
      <c r="N284" s="5">
        <v>722.26</v>
      </c>
      <c r="O284" s="5">
        <v>400.67</v>
      </c>
      <c r="P284" s="5">
        <v>2804.69</v>
      </c>
      <c r="Q284" s="5">
        <v>2804.69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768</v>
      </c>
      <c r="AS284" s="5">
        <v>640</v>
      </c>
      <c r="AT284" s="5">
        <v>0</v>
      </c>
      <c r="AU284" s="5">
        <v>0</v>
      </c>
      <c r="AV284" s="5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1664</v>
      </c>
      <c r="CC284" s="5">
        <v>4468.6899999999996</v>
      </c>
      <c r="CD284" s="5">
        <v>134.06</v>
      </c>
      <c r="CE284" s="5">
        <v>7</v>
      </c>
      <c r="CF284" s="5">
        <v>7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570.41999999999996</v>
      </c>
      <c r="CP284" s="5">
        <v>0</v>
      </c>
      <c r="CQ284" s="5">
        <v>0</v>
      </c>
      <c r="CR284" s="5">
        <v>130.80000000000001</v>
      </c>
      <c r="CS284" s="5">
        <v>70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266.79000000000002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1038.01</v>
      </c>
      <c r="ED284" s="5">
        <v>3430.68</v>
      </c>
      <c r="EE284" s="4" t="s">
        <v>1014</v>
      </c>
      <c r="EF284" s="4"/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5"/>
      <c r="GX284" s="5"/>
      <c r="GY284" s="5"/>
      <c r="GZ284" s="5"/>
      <c r="HA284" s="5"/>
      <c r="HB284" s="4"/>
    </row>
    <row r="285" spans="1:210" x14ac:dyDescent="0.25">
      <c r="A285" s="68">
        <v>19117825</v>
      </c>
      <c r="B285" s="4" t="s">
        <v>1015</v>
      </c>
      <c r="C285" s="5" t="s">
        <v>1016</v>
      </c>
      <c r="D285" s="4">
        <v>1</v>
      </c>
      <c r="E285" s="4" t="s">
        <v>158</v>
      </c>
      <c r="F285" s="4" t="s">
        <v>159</v>
      </c>
      <c r="G285" s="4" t="s">
        <v>160</v>
      </c>
      <c r="H285" s="4" t="s">
        <v>161</v>
      </c>
      <c r="I285" s="4" t="s">
        <v>182</v>
      </c>
      <c r="J285" s="60">
        <v>45591</v>
      </c>
      <c r="K285" s="60" t="s">
        <v>1648</v>
      </c>
      <c r="L285" s="5" t="s">
        <v>163</v>
      </c>
      <c r="M285" s="5">
        <v>400.67</v>
      </c>
      <c r="N285" s="5">
        <v>1057.29</v>
      </c>
      <c r="O285" s="5">
        <v>400.67</v>
      </c>
      <c r="P285" s="5">
        <v>2804.69</v>
      </c>
      <c r="Q285" s="5">
        <v>2804.69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3225</v>
      </c>
      <c r="AT285" s="5">
        <v>0</v>
      </c>
      <c r="AU285" s="5">
        <v>0</v>
      </c>
      <c r="AV285" s="5">
        <v>256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3481</v>
      </c>
      <c r="CC285" s="5">
        <v>6285.69</v>
      </c>
      <c r="CD285" s="5">
        <v>188.57</v>
      </c>
      <c r="CE285" s="5">
        <v>7</v>
      </c>
      <c r="CF285" s="5">
        <v>7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958.53</v>
      </c>
      <c r="CP285" s="5">
        <v>0</v>
      </c>
      <c r="CQ285" s="5">
        <v>0</v>
      </c>
      <c r="CR285" s="5">
        <v>195.87</v>
      </c>
      <c r="CS285" s="5">
        <v>70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1469.24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2693.64</v>
      </c>
      <c r="ED285" s="5">
        <v>3592.05</v>
      </c>
      <c r="EE285" s="4" t="s">
        <v>1017</v>
      </c>
      <c r="EF285" s="4"/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5"/>
      <c r="GX285" s="5"/>
      <c r="GY285" s="5"/>
      <c r="GZ285" s="5"/>
      <c r="HA285" s="5"/>
      <c r="HB285" s="4"/>
    </row>
    <row r="286" spans="1:210" x14ac:dyDescent="0.25">
      <c r="A286" s="68">
        <v>19117827</v>
      </c>
      <c r="B286" s="4" t="s">
        <v>1018</v>
      </c>
      <c r="C286" s="5" t="s">
        <v>1019</v>
      </c>
      <c r="D286" s="4">
        <v>1</v>
      </c>
      <c r="E286" s="4" t="s">
        <v>158</v>
      </c>
      <c r="F286" s="4" t="s">
        <v>159</v>
      </c>
      <c r="G286" s="4" t="s">
        <v>160</v>
      </c>
      <c r="H286" s="4" t="s">
        <v>161</v>
      </c>
      <c r="I286" s="4" t="s">
        <v>182</v>
      </c>
      <c r="J286" s="60">
        <v>45591</v>
      </c>
      <c r="K286" s="60" t="s">
        <v>1648</v>
      </c>
      <c r="L286" s="5" t="s">
        <v>163</v>
      </c>
      <c r="M286" s="5">
        <v>400.67</v>
      </c>
      <c r="N286" s="5">
        <v>802.72</v>
      </c>
      <c r="O286" s="5">
        <v>400.67</v>
      </c>
      <c r="P286" s="5">
        <v>2804.69</v>
      </c>
      <c r="Q286" s="5">
        <v>2804.69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1785</v>
      </c>
      <c r="AT286" s="5">
        <v>0</v>
      </c>
      <c r="AU286" s="5">
        <v>0</v>
      </c>
      <c r="AV286" s="5">
        <v>256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2041</v>
      </c>
      <c r="CC286" s="5">
        <v>4845.6899999999996</v>
      </c>
      <c r="CD286" s="5">
        <v>145.37</v>
      </c>
      <c r="CE286" s="5">
        <v>7</v>
      </c>
      <c r="CF286" s="5">
        <v>7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650.94000000000005</v>
      </c>
      <c r="CP286" s="5">
        <v>0</v>
      </c>
      <c r="CQ286" s="5">
        <v>0</v>
      </c>
      <c r="CR286" s="5">
        <v>146.41999999999999</v>
      </c>
      <c r="CS286" s="5">
        <v>70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867.36</v>
      </c>
      <c r="ED286" s="5">
        <v>3978.33</v>
      </c>
      <c r="EE286" s="4" t="s">
        <v>1020</v>
      </c>
      <c r="EF286" s="4"/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5"/>
      <c r="GX286" s="5"/>
      <c r="GY286" s="5"/>
      <c r="GZ286" s="5"/>
      <c r="HA286" s="5"/>
      <c r="HB286" s="4"/>
    </row>
    <row r="287" spans="1:210" x14ac:dyDescent="0.25">
      <c r="A287" s="68">
        <v>19117863</v>
      </c>
      <c r="B287" s="4" t="s">
        <v>1021</v>
      </c>
      <c r="C287" s="5" t="s">
        <v>1022</v>
      </c>
      <c r="D287" s="4">
        <v>1</v>
      </c>
      <c r="E287" s="4" t="s">
        <v>158</v>
      </c>
      <c r="F287" s="4" t="s">
        <v>159</v>
      </c>
      <c r="G287" s="4" t="s">
        <v>160</v>
      </c>
      <c r="H287" s="4" t="s">
        <v>161</v>
      </c>
      <c r="I287" s="4" t="s">
        <v>182</v>
      </c>
      <c r="J287" s="60">
        <v>45596</v>
      </c>
      <c r="K287" s="60" t="s">
        <v>1649</v>
      </c>
      <c r="L287" s="5" t="s">
        <v>163</v>
      </c>
      <c r="M287" s="5">
        <v>400.67</v>
      </c>
      <c r="N287" s="5">
        <v>922.52</v>
      </c>
      <c r="O287" s="5">
        <v>400.67</v>
      </c>
      <c r="P287" s="5">
        <v>2804.69</v>
      </c>
      <c r="Q287" s="5">
        <v>2804.69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1</v>
      </c>
      <c r="AB287" s="5">
        <v>100.17</v>
      </c>
      <c r="AC287" s="5">
        <v>1</v>
      </c>
      <c r="AD287" s="5">
        <v>801.34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640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2725</v>
      </c>
      <c r="AT287" s="5">
        <v>0</v>
      </c>
      <c r="AU287" s="5">
        <v>0</v>
      </c>
      <c r="AV287" s="5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4522.51</v>
      </c>
      <c r="CC287" s="5">
        <v>7327.2</v>
      </c>
      <c r="CD287" s="5">
        <v>219.82</v>
      </c>
      <c r="CE287" s="5">
        <v>7</v>
      </c>
      <c r="CF287" s="5">
        <v>7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1074.01</v>
      </c>
      <c r="CP287" s="5">
        <v>0</v>
      </c>
      <c r="CQ287" s="5">
        <v>0</v>
      </c>
      <c r="CR287" s="5">
        <v>169.7</v>
      </c>
      <c r="CS287" s="5">
        <v>70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317.5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1631.21</v>
      </c>
      <c r="ED287" s="5">
        <v>5695.99</v>
      </c>
      <c r="EE287" s="4" t="s">
        <v>1023</v>
      </c>
      <c r="EF287" s="4"/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5"/>
      <c r="GX287" s="5"/>
      <c r="GY287" s="5"/>
      <c r="GZ287" s="5"/>
      <c r="HA287" s="5"/>
      <c r="HB287" s="4"/>
    </row>
    <row r="288" spans="1:210" x14ac:dyDescent="0.25">
      <c r="A288" s="68">
        <v>19117864</v>
      </c>
      <c r="B288" s="4" t="s">
        <v>1024</v>
      </c>
      <c r="C288" s="5" t="s">
        <v>1025</v>
      </c>
      <c r="D288" s="4">
        <v>1</v>
      </c>
      <c r="E288" s="4" t="s">
        <v>158</v>
      </c>
      <c r="F288" s="4" t="s">
        <v>159</v>
      </c>
      <c r="G288" s="4" t="s">
        <v>160</v>
      </c>
      <c r="H288" s="4" t="s">
        <v>161</v>
      </c>
      <c r="I288" s="4" t="s">
        <v>182</v>
      </c>
      <c r="J288" s="60">
        <v>45596</v>
      </c>
      <c r="K288" s="60" t="s">
        <v>1649</v>
      </c>
      <c r="L288" s="5" t="s">
        <v>163</v>
      </c>
      <c r="M288" s="5">
        <v>400.67</v>
      </c>
      <c r="N288" s="5">
        <v>736.73</v>
      </c>
      <c r="O288" s="5">
        <v>400.67</v>
      </c>
      <c r="P288" s="5">
        <v>2804.69</v>
      </c>
      <c r="Q288" s="5">
        <v>1402.35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0</v>
      </c>
      <c r="CC288" s="5">
        <v>1402.35</v>
      </c>
      <c r="CD288" s="5">
        <v>42.07</v>
      </c>
      <c r="CE288" s="5">
        <v>3.5</v>
      </c>
      <c r="CF288" s="5">
        <v>3.5</v>
      </c>
      <c r="CG288" s="5">
        <v>3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133.61000000000001</v>
      </c>
      <c r="CS288" s="5">
        <v>40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930.15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1103.76</v>
      </c>
      <c r="ED288" s="5">
        <v>298.58999999999997</v>
      </c>
      <c r="EE288" s="4" t="s">
        <v>1026</v>
      </c>
      <c r="EF288" s="4"/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5"/>
      <c r="GX288" s="5"/>
      <c r="GY288" s="5"/>
      <c r="GZ288" s="5"/>
      <c r="HA288" s="5"/>
      <c r="HB288" s="4"/>
    </row>
    <row r="289" spans="1:210" x14ac:dyDescent="0.25">
      <c r="A289" s="68">
        <v>19117866</v>
      </c>
      <c r="B289" s="4" t="s">
        <v>1027</v>
      </c>
      <c r="C289" s="5" t="s">
        <v>1028</v>
      </c>
      <c r="D289" s="4">
        <v>1</v>
      </c>
      <c r="E289" s="4" t="s">
        <v>158</v>
      </c>
      <c r="F289" s="4" t="s">
        <v>159</v>
      </c>
      <c r="G289" s="4" t="s">
        <v>160</v>
      </c>
      <c r="H289" s="4" t="s">
        <v>161</v>
      </c>
      <c r="I289" s="4" t="s">
        <v>182</v>
      </c>
      <c r="J289" s="60">
        <v>45596</v>
      </c>
      <c r="K289" s="60" t="s">
        <v>1649</v>
      </c>
      <c r="L289" s="5" t="s">
        <v>163</v>
      </c>
      <c r="M289" s="5">
        <v>400.67</v>
      </c>
      <c r="N289" s="5">
        <v>723.41</v>
      </c>
      <c r="O289" s="5">
        <v>400.67</v>
      </c>
      <c r="P289" s="5">
        <v>2804.69</v>
      </c>
      <c r="Q289" s="5">
        <v>2804.69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448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1024</v>
      </c>
      <c r="AT289" s="5">
        <v>0</v>
      </c>
      <c r="AU289" s="5">
        <v>0</v>
      </c>
      <c r="AV289" s="5">
        <v>256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1728</v>
      </c>
      <c r="CC289" s="5">
        <v>4532.6899999999996</v>
      </c>
      <c r="CD289" s="5">
        <v>135.97999999999999</v>
      </c>
      <c r="CE289" s="5">
        <v>7</v>
      </c>
      <c r="CF289" s="5">
        <v>7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584.09</v>
      </c>
      <c r="CP289" s="5">
        <v>0</v>
      </c>
      <c r="CQ289" s="5">
        <v>0</v>
      </c>
      <c r="CR289" s="5">
        <v>131.02000000000001</v>
      </c>
      <c r="CS289" s="5">
        <v>70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317.5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1102.6099999999999</v>
      </c>
      <c r="ED289" s="5">
        <v>3430.08</v>
      </c>
      <c r="EE289" s="4" t="s">
        <v>1029</v>
      </c>
      <c r="EF289" s="4"/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5"/>
      <c r="GX289" s="5"/>
      <c r="GY289" s="5"/>
      <c r="GZ289" s="5"/>
      <c r="HA289" s="5"/>
      <c r="HB289" s="4"/>
    </row>
    <row r="290" spans="1:210" x14ac:dyDescent="0.25">
      <c r="A290" s="68">
        <v>19117895</v>
      </c>
      <c r="B290" s="4" t="s">
        <v>1030</v>
      </c>
      <c r="C290" s="5" t="s">
        <v>1031</v>
      </c>
      <c r="D290" s="4">
        <v>1</v>
      </c>
      <c r="E290" s="4" t="s">
        <v>158</v>
      </c>
      <c r="F290" s="4" t="s">
        <v>159</v>
      </c>
      <c r="G290" s="4" t="s">
        <v>160</v>
      </c>
      <c r="H290" s="4" t="s">
        <v>161</v>
      </c>
      <c r="I290" s="4" t="s">
        <v>182</v>
      </c>
      <c r="J290" s="60">
        <v>45598</v>
      </c>
      <c r="K290" s="60" t="s">
        <v>1650</v>
      </c>
      <c r="L290" s="5" t="s">
        <v>163</v>
      </c>
      <c r="M290" s="5">
        <v>400.67</v>
      </c>
      <c r="N290" s="5">
        <v>600.59</v>
      </c>
      <c r="O290" s="5">
        <v>400.67</v>
      </c>
      <c r="P290" s="5">
        <v>2804.69</v>
      </c>
      <c r="Q290" s="5">
        <v>2804.69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1</v>
      </c>
      <c r="AB290" s="5">
        <v>100.17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1152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1280</v>
      </c>
      <c r="AT290" s="5">
        <v>0</v>
      </c>
      <c r="AU290" s="5">
        <v>0</v>
      </c>
      <c r="AV290" s="5">
        <v>256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2788.17</v>
      </c>
      <c r="CC290" s="5">
        <v>5592.86</v>
      </c>
      <c r="CD290" s="5">
        <v>167.79</v>
      </c>
      <c r="CE290" s="5">
        <v>7</v>
      </c>
      <c r="CF290" s="5">
        <v>7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789.14</v>
      </c>
      <c r="CP290" s="5">
        <v>0</v>
      </c>
      <c r="CQ290" s="5">
        <v>0</v>
      </c>
      <c r="CR290" s="5">
        <v>107.16</v>
      </c>
      <c r="CS290" s="5">
        <v>70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317.5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1283.8</v>
      </c>
      <c r="ED290" s="5">
        <v>4309.0600000000004</v>
      </c>
      <c r="EE290" s="4" t="s">
        <v>1032</v>
      </c>
      <c r="EF290" s="4"/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5"/>
      <c r="GX290" s="5"/>
      <c r="GY290" s="5"/>
      <c r="GZ290" s="5"/>
      <c r="HA290" s="5"/>
      <c r="HB290" s="4"/>
    </row>
    <row r="291" spans="1:210" x14ac:dyDescent="0.25">
      <c r="A291" s="68">
        <v>19117896</v>
      </c>
      <c r="B291" s="4" t="s">
        <v>1033</v>
      </c>
      <c r="C291" s="5" t="s">
        <v>1034</v>
      </c>
      <c r="D291" s="4">
        <v>1</v>
      </c>
      <c r="E291" s="4" t="s">
        <v>158</v>
      </c>
      <c r="F291" s="4" t="s">
        <v>159</v>
      </c>
      <c r="G291" s="4" t="s">
        <v>160</v>
      </c>
      <c r="H291" s="4" t="s">
        <v>161</v>
      </c>
      <c r="I291" s="4" t="s">
        <v>182</v>
      </c>
      <c r="J291" s="60">
        <v>45598</v>
      </c>
      <c r="K291" s="60" t="s">
        <v>1650</v>
      </c>
      <c r="L291" s="5" t="s">
        <v>163</v>
      </c>
      <c r="M291" s="5">
        <v>400.67</v>
      </c>
      <c r="N291" s="5">
        <v>704.63</v>
      </c>
      <c r="O291" s="5">
        <v>400.67</v>
      </c>
      <c r="P291" s="5">
        <v>2804.69</v>
      </c>
      <c r="Q291" s="5">
        <v>2804.69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896</v>
      </c>
      <c r="AT291" s="5">
        <v>0</v>
      </c>
      <c r="AU291" s="5">
        <v>0</v>
      </c>
      <c r="AV291" s="5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1152</v>
      </c>
      <c r="CC291" s="5">
        <v>3956.69</v>
      </c>
      <c r="CD291" s="5">
        <v>118.7</v>
      </c>
      <c r="CE291" s="5">
        <v>7</v>
      </c>
      <c r="CF291" s="5">
        <v>7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461.05</v>
      </c>
      <c r="CP291" s="5">
        <v>0</v>
      </c>
      <c r="CQ291" s="5">
        <v>0</v>
      </c>
      <c r="CR291" s="5">
        <v>127.37</v>
      </c>
      <c r="CS291" s="5">
        <v>70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317.5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975.92</v>
      </c>
      <c r="ED291" s="5">
        <v>2980.77</v>
      </c>
      <c r="EE291" s="4" t="s">
        <v>1035</v>
      </c>
      <c r="EF291" s="4"/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5"/>
      <c r="GX291" s="5"/>
      <c r="GY291" s="5"/>
      <c r="GZ291" s="5"/>
      <c r="HA291" s="5"/>
      <c r="HB291" s="4"/>
    </row>
    <row r="292" spans="1:210" x14ac:dyDescent="0.25">
      <c r="A292" s="68">
        <v>19117991</v>
      </c>
      <c r="B292" s="4" t="s">
        <v>1036</v>
      </c>
      <c r="C292" s="5" t="s">
        <v>1037</v>
      </c>
      <c r="D292" s="4">
        <v>1</v>
      </c>
      <c r="E292" s="4" t="s">
        <v>158</v>
      </c>
      <c r="F292" s="4" t="s">
        <v>159</v>
      </c>
      <c r="G292" s="4" t="s">
        <v>160</v>
      </c>
      <c r="H292" s="4" t="s">
        <v>161</v>
      </c>
      <c r="I292" s="4" t="s">
        <v>182</v>
      </c>
      <c r="J292" s="60">
        <v>45612</v>
      </c>
      <c r="K292" s="60" t="s">
        <v>1651</v>
      </c>
      <c r="L292" s="5" t="s">
        <v>163</v>
      </c>
      <c r="M292" s="5">
        <v>400.67</v>
      </c>
      <c r="N292" s="5">
        <v>986.84</v>
      </c>
      <c r="O292" s="5">
        <v>400.67</v>
      </c>
      <c r="P292" s="5">
        <v>2804.69</v>
      </c>
      <c r="Q292" s="5">
        <v>2804.69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1</v>
      </c>
      <c r="AB292" s="5">
        <v>100.17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1920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2725</v>
      </c>
      <c r="AT292" s="5">
        <v>0</v>
      </c>
      <c r="AU292" s="5">
        <v>0</v>
      </c>
      <c r="AV292" s="5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5001.17</v>
      </c>
      <c r="CC292" s="5">
        <v>7805.86</v>
      </c>
      <c r="CD292" s="5">
        <v>234.18</v>
      </c>
      <c r="CE292" s="5">
        <v>7</v>
      </c>
      <c r="CF292" s="5">
        <v>7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1272.94</v>
      </c>
      <c r="CP292" s="5">
        <v>0</v>
      </c>
      <c r="CQ292" s="5">
        <v>0</v>
      </c>
      <c r="CR292" s="5">
        <v>182.19</v>
      </c>
      <c r="CS292" s="5">
        <v>70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317.5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1842.63</v>
      </c>
      <c r="ED292" s="5">
        <v>5963.23</v>
      </c>
      <c r="EE292" s="4" t="s">
        <v>1038</v>
      </c>
      <c r="EF292" s="4"/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5"/>
      <c r="GX292" s="5"/>
      <c r="GY292" s="5"/>
      <c r="GZ292" s="5"/>
      <c r="HA292" s="5"/>
      <c r="HB292" s="4"/>
    </row>
    <row r="293" spans="1:210" x14ac:dyDescent="0.25">
      <c r="A293" s="68">
        <v>19118014</v>
      </c>
      <c r="B293" s="4" t="s">
        <v>1039</v>
      </c>
      <c r="C293" s="5" t="s">
        <v>1040</v>
      </c>
      <c r="D293" s="4">
        <v>1</v>
      </c>
      <c r="E293" s="4" t="s">
        <v>158</v>
      </c>
      <c r="F293" s="4" t="s">
        <v>159</v>
      </c>
      <c r="G293" s="4" t="s">
        <v>160</v>
      </c>
      <c r="H293" s="4" t="s">
        <v>161</v>
      </c>
      <c r="I293" s="4" t="s">
        <v>182</v>
      </c>
      <c r="J293" s="60">
        <v>45612</v>
      </c>
      <c r="K293" s="60" t="s">
        <v>1651</v>
      </c>
      <c r="L293" s="5" t="s">
        <v>163</v>
      </c>
      <c r="M293" s="5">
        <v>400.67</v>
      </c>
      <c r="N293" s="5">
        <v>760.12</v>
      </c>
      <c r="O293" s="5">
        <v>400.67</v>
      </c>
      <c r="P293" s="5">
        <v>2804.69</v>
      </c>
      <c r="Q293" s="5">
        <v>2804.69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1</v>
      </c>
      <c r="AB293" s="5">
        <v>100.17</v>
      </c>
      <c r="AC293" s="5">
        <v>1</v>
      </c>
      <c r="AD293" s="5">
        <v>801.34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512</v>
      </c>
      <c r="AM293" s="5">
        <v>128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896</v>
      </c>
      <c r="AT293" s="5">
        <v>0</v>
      </c>
      <c r="AU293" s="5">
        <v>0</v>
      </c>
      <c r="AV293" s="5">
        <v>256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2693.51</v>
      </c>
      <c r="CC293" s="5">
        <v>5498.2</v>
      </c>
      <c r="CD293" s="5">
        <v>164.95</v>
      </c>
      <c r="CE293" s="5">
        <v>7</v>
      </c>
      <c r="CF293" s="5">
        <v>7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683.34</v>
      </c>
      <c r="CP293" s="5">
        <v>0</v>
      </c>
      <c r="CQ293" s="5">
        <v>0</v>
      </c>
      <c r="CR293" s="5">
        <v>138.15</v>
      </c>
      <c r="CS293" s="5">
        <v>70</v>
      </c>
      <c r="CT293" s="5">
        <v>738.98</v>
      </c>
      <c r="CU293" s="5">
        <v>1.88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317.5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1949.84</v>
      </c>
      <c r="ED293" s="5">
        <v>3548.36</v>
      </c>
      <c r="EE293" s="4" t="s">
        <v>1041</v>
      </c>
      <c r="EF293" s="4"/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5"/>
      <c r="GX293" s="5"/>
      <c r="GY293" s="5"/>
      <c r="GZ293" s="5"/>
      <c r="HA293" s="5"/>
      <c r="HB293" s="4"/>
    </row>
    <row r="294" spans="1:210" x14ac:dyDescent="0.25">
      <c r="A294" s="68">
        <v>19118067</v>
      </c>
      <c r="B294" s="4" t="s">
        <v>1042</v>
      </c>
      <c r="C294" s="5" t="s">
        <v>1043</v>
      </c>
      <c r="D294" s="4">
        <v>1</v>
      </c>
      <c r="E294" s="4" t="s">
        <v>158</v>
      </c>
      <c r="F294" s="4" t="s">
        <v>159</v>
      </c>
      <c r="G294" s="4" t="s">
        <v>160</v>
      </c>
      <c r="H294" s="4" t="s">
        <v>161</v>
      </c>
      <c r="I294" s="4" t="s">
        <v>182</v>
      </c>
      <c r="J294" s="60">
        <v>45619</v>
      </c>
      <c r="K294" s="60" t="s">
        <v>1652</v>
      </c>
      <c r="L294" s="5" t="s">
        <v>163</v>
      </c>
      <c r="M294" s="5">
        <v>400.67</v>
      </c>
      <c r="N294" s="5">
        <v>896.23</v>
      </c>
      <c r="O294" s="5">
        <v>400.67</v>
      </c>
      <c r="P294" s="5">
        <v>2804.69</v>
      </c>
      <c r="Q294" s="5">
        <v>2804.69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1</v>
      </c>
      <c r="AB294" s="5">
        <v>100.17</v>
      </c>
      <c r="AC294" s="5">
        <v>1</v>
      </c>
      <c r="AD294" s="5">
        <v>801.34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640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1696</v>
      </c>
      <c r="AT294" s="5">
        <v>0</v>
      </c>
      <c r="AU294" s="5">
        <v>0</v>
      </c>
      <c r="AV294" s="5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3493.51</v>
      </c>
      <c r="CC294" s="5">
        <v>6298.2</v>
      </c>
      <c r="CD294" s="5">
        <v>188.95</v>
      </c>
      <c r="CE294" s="5">
        <v>7</v>
      </c>
      <c r="CF294" s="5">
        <v>7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854.22</v>
      </c>
      <c r="CP294" s="5">
        <v>0</v>
      </c>
      <c r="CQ294" s="5">
        <v>0</v>
      </c>
      <c r="CR294" s="5">
        <v>164.59</v>
      </c>
      <c r="CS294" s="5">
        <v>70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1088.81</v>
      </c>
      <c r="ED294" s="5">
        <v>5209.3900000000003</v>
      </c>
      <c r="EE294" s="4" t="s">
        <v>1044</v>
      </c>
      <c r="EF294" s="4"/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5"/>
      <c r="GX294" s="5"/>
      <c r="GY294" s="5"/>
      <c r="GZ294" s="5"/>
      <c r="HA294" s="5"/>
      <c r="HB294" s="4"/>
    </row>
    <row r="295" spans="1:210" x14ac:dyDescent="0.25">
      <c r="A295" s="68">
        <v>19118068</v>
      </c>
      <c r="B295" s="4" t="s">
        <v>1045</v>
      </c>
      <c r="C295" s="5" t="s">
        <v>1046</v>
      </c>
      <c r="D295" s="4">
        <v>1</v>
      </c>
      <c r="E295" s="4" t="s">
        <v>158</v>
      </c>
      <c r="F295" s="4" t="s">
        <v>159</v>
      </c>
      <c r="G295" s="4" t="s">
        <v>160</v>
      </c>
      <c r="H295" s="4" t="s">
        <v>161</v>
      </c>
      <c r="I295" s="4" t="s">
        <v>182</v>
      </c>
      <c r="J295" s="60">
        <v>45619</v>
      </c>
      <c r="K295" s="60" t="s">
        <v>1652</v>
      </c>
      <c r="L295" s="5" t="s">
        <v>163</v>
      </c>
      <c r="M295" s="5">
        <v>400.67</v>
      </c>
      <c r="N295" s="5">
        <v>876.48</v>
      </c>
      <c r="O295" s="5">
        <v>400.67</v>
      </c>
      <c r="P295" s="5">
        <v>2804.69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7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4" t="s">
        <v>1047</v>
      </c>
      <c r="EF295" s="4"/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5"/>
      <c r="GX295" s="5"/>
      <c r="GY295" s="5"/>
      <c r="GZ295" s="5"/>
      <c r="HA295" s="5"/>
      <c r="HB295" s="4"/>
    </row>
    <row r="296" spans="1:210" x14ac:dyDescent="0.25">
      <c r="A296" s="68">
        <v>19118069</v>
      </c>
      <c r="B296" s="4" t="s">
        <v>1048</v>
      </c>
      <c r="C296" s="5" t="s">
        <v>1049</v>
      </c>
      <c r="D296" s="4">
        <v>1</v>
      </c>
      <c r="E296" s="4" t="s">
        <v>158</v>
      </c>
      <c r="F296" s="4" t="s">
        <v>159</v>
      </c>
      <c r="G296" s="4" t="s">
        <v>160</v>
      </c>
      <c r="H296" s="4" t="s">
        <v>161</v>
      </c>
      <c r="I296" s="4" t="s">
        <v>182</v>
      </c>
      <c r="J296" s="60">
        <v>45619</v>
      </c>
      <c r="K296" s="60" t="s">
        <v>1652</v>
      </c>
      <c r="L296" s="5" t="s">
        <v>163</v>
      </c>
      <c r="M296" s="5">
        <v>400.67</v>
      </c>
      <c r="N296" s="5">
        <v>725.02</v>
      </c>
      <c r="O296" s="5">
        <v>400.67</v>
      </c>
      <c r="P296" s="5">
        <v>2804.69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7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0</v>
      </c>
      <c r="ED296" s="5">
        <v>0</v>
      </c>
      <c r="EE296" s="4" t="s">
        <v>1050</v>
      </c>
      <c r="EF296" s="4"/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5"/>
      <c r="GX296" s="5"/>
      <c r="GY296" s="5"/>
      <c r="GZ296" s="5"/>
      <c r="HA296" s="5"/>
      <c r="HB296" s="4"/>
    </row>
    <row r="297" spans="1:210" x14ac:dyDescent="0.25">
      <c r="A297" s="68">
        <v>19118086</v>
      </c>
      <c r="B297" s="4" t="s">
        <v>1051</v>
      </c>
      <c r="C297" s="5" t="s">
        <v>1052</v>
      </c>
      <c r="D297" s="4">
        <v>1</v>
      </c>
      <c r="E297" s="4" t="s">
        <v>158</v>
      </c>
      <c r="F297" s="4" t="s">
        <v>159</v>
      </c>
      <c r="G297" s="4" t="s">
        <v>160</v>
      </c>
      <c r="H297" s="4" t="s">
        <v>161</v>
      </c>
      <c r="I297" s="4" t="s">
        <v>182</v>
      </c>
      <c r="J297" s="60">
        <v>45624</v>
      </c>
      <c r="K297" s="60" t="s">
        <v>1653</v>
      </c>
      <c r="L297" s="5" t="s">
        <v>163</v>
      </c>
      <c r="M297" s="5">
        <v>400.67</v>
      </c>
      <c r="N297" s="5">
        <v>823.63</v>
      </c>
      <c r="O297" s="5">
        <v>400.67</v>
      </c>
      <c r="P297" s="5">
        <v>2804.69</v>
      </c>
      <c r="Q297" s="5">
        <v>2804.69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1</v>
      </c>
      <c r="AB297" s="5">
        <v>100.17</v>
      </c>
      <c r="AC297" s="5">
        <v>1</v>
      </c>
      <c r="AD297" s="5">
        <v>801.34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1696</v>
      </c>
      <c r="AT297" s="5">
        <v>0</v>
      </c>
      <c r="AU297" s="5">
        <v>0</v>
      </c>
      <c r="AV297" s="5">
        <v>256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2853.51</v>
      </c>
      <c r="CC297" s="5">
        <v>5658.2</v>
      </c>
      <c r="CD297" s="5">
        <v>169.75</v>
      </c>
      <c r="CE297" s="5">
        <v>7</v>
      </c>
      <c r="CF297" s="5">
        <v>7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717.52</v>
      </c>
      <c r="CP297" s="5">
        <v>0</v>
      </c>
      <c r="CQ297" s="5">
        <v>0</v>
      </c>
      <c r="CR297" s="5">
        <v>150.49</v>
      </c>
      <c r="CS297" s="5">
        <v>70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938.01</v>
      </c>
      <c r="ED297" s="5">
        <v>4720.1899999999996</v>
      </c>
      <c r="EE297" s="4" t="s">
        <v>1053</v>
      </c>
      <c r="EF297" s="4"/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5"/>
      <c r="GX297" s="5"/>
      <c r="GY297" s="5"/>
      <c r="GZ297" s="5"/>
      <c r="HA297" s="5"/>
      <c r="HB297" s="4"/>
    </row>
    <row r="298" spans="1:210" x14ac:dyDescent="0.25">
      <c r="A298" s="68">
        <v>19118088</v>
      </c>
      <c r="B298" s="4" t="s">
        <v>1054</v>
      </c>
      <c r="C298" s="5" t="s">
        <v>1055</v>
      </c>
      <c r="D298" s="4">
        <v>1</v>
      </c>
      <c r="E298" s="4" t="s">
        <v>158</v>
      </c>
      <c r="F298" s="4" t="s">
        <v>159</v>
      </c>
      <c r="G298" s="4" t="s">
        <v>160</v>
      </c>
      <c r="H298" s="4" t="s">
        <v>161</v>
      </c>
      <c r="I298" s="4" t="s">
        <v>182</v>
      </c>
      <c r="J298" s="60">
        <v>45624</v>
      </c>
      <c r="K298" s="60" t="s">
        <v>1653</v>
      </c>
      <c r="L298" s="5" t="s">
        <v>163</v>
      </c>
      <c r="M298" s="5">
        <v>400.67</v>
      </c>
      <c r="N298" s="5">
        <v>797.13</v>
      </c>
      <c r="O298" s="5">
        <v>400.67</v>
      </c>
      <c r="P298" s="5">
        <v>2804.69</v>
      </c>
      <c r="Q298" s="5">
        <v>2804.69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1</v>
      </c>
      <c r="AB298" s="5">
        <v>100.17</v>
      </c>
      <c r="AC298" s="5">
        <v>1</v>
      </c>
      <c r="AD298" s="5">
        <v>801.34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1285</v>
      </c>
      <c r="AT298" s="5">
        <v>0</v>
      </c>
      <c r="AU298" s="5">
        <v>0</v>
      </c>
      <c r="AV298" s="5">
        <v>256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2442.5100000000002</v>
      </c>
      <c r="CC298" s="5">
        <v>5247.2</v>
      </c>
      <c r="CD298" s="5">
        <v>157.41999999999999</v>
      </c>
      <c r="CE298" s="5">
        <v>7</v>
      </c>
      <c r="CF298" s="5">
        <v>7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629.73</v>
      </c>
      <c r="CP298" s="5">
        <v>0</v>
      </c>
      <c r="CQ298" s="5">
        <v>0</v>
      </c>
      <c r="CR298" s="5">
        <v>145.34</v>
      </c>
      <c r="CS298" s="5">
        <v>70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845.07</v>
      </c>
      <c r="ED298" s="5">
        <v>4402.13</v>
      </c>
      <c r="EE298" s="4" t="s">
        <v>1056</v>
      </c>
      <c r="EF298" s="4"/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5"/>
      <c r="GX298" s="5"/>
      <c r="GY298" s="5"/>
      <c r="GZ298" s="5"/>
      <c r="HA298" s="5"/>
      <c r="HB298" s="4"/>
    </row>
    <row r="299" spans="1:210" x14ac:dyDescent="0.25">
      <c r="A299" s="68">
        <v>19118090</v>
      </c>
      <c r="B299" s="4" t="s">
        <v>1057</v>
      </c>
      <c r="C299" s="5" t="s">
        <v>1058</v>
      </c>
      <c r="D299" s="4">
        <v>1</v>
      </c>
      <c r="E299" s="4" t="s">
        <v>158</v>
      </c>
      <c r="F299" s="4" t="s">
        <v>159</v>
      </c>
      <c r="G299" s="4" t="s">
        <v>160</v>
      </c>
      <c r="H299" s="4" t="s">
        <v>161</v>
      </c>
      <c r="I299" s="4" t="s">
        <v>182</v>
      </c>
      <c r="J299" s="60">
        <v>45624</v>
      </c>
      <c r="K299" s="60" t="s">
        <v>1653</v>
      </c>
      <c r="L299" s="5" t="s">
        <v>163</v>
      </c>
      <c r="M299" s="5">
        <v>400.67</v>
      </c>
      <c r="N299" s="5">
        <v>769.58</v>
      </c>
      <c r="O299" s="5">
        <v>400.67</v>
      </c>
      <c r="P299" s="5">
        <v>2804.69</v>
      </c>
      <c r="Q299" s="5">
        <v>2804.69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704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256</v>
      </c>
      <c r="AS299" s="5">
        <v>1602.5</v>
      </c>
      <c r="AT299" s="5">
        <v>0</v>
      </c>
      <c r="AU299" s="5">
        <v>0</v>
      </c>
      <c r="AV299" s="5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2818.5</v>
      </c>
      <c r="CC299" s="5">
        <v>5623.19</v>
      </c>
      <c r="CD299" s="5">
        <v>168.7</v>
      </c>
      <c r="CE299" s="5">
        <v>7</v>
      </c>
      <c r="CF299" s="5">
        <v>7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817.02</v>
      </c>
      <c r="CP299" s="5">
        <v>0</v>
      </c>
      <c r="CQ299" s="5">
        <v>0</v>
      </c>
      <c r="CR299" s="5">
        <v>139.99</v>
      </c>
      <c r="CS299" s="5">
        <v>70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1027.01</v>
      </c>
      <c r="ED299" s="5">
        <v>4596.18</v>
      </c>
      <c r="EE299" s="4" t="s">
        <v>1059</v>
      </c>
      <c r="EF299" s="4"/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5"/>
      <c r="GX299" s="5"/>
      <c r="GY299" s="5"/>
      <c r="GZ299" s="5"/>
      <c r="HA299" s="5"/>
      <c r="HB299" s="4"/>
    </row>
    <row r="300" spans="1:210" x14ac:dyDescent="0.25">
      <c r="A300" s="68">
        <v>19118092</v>
      </c>
      <c r="B300" s="4" t="s">
        <v>1060</v>
      </c>
      <c r="C300" s="5" t="s">
        <v>1061</v>
      </c>
      <c r="D300" s="4">
        <v>1</v>
      </c>
      <c r="E300" s="4" t="s">
        <v>158</v>
      </c>
      <c r="F300" s="4" t="s">
        <v>159</v>
      </c>
      <c r="G300" s="4" t="s">
        <v>160</v>
      </c>
      <c r="H300" s="4" t="s">
        <v>161</v>
      </c>
      <c r="I300" s="4" t="s">
        <v>182</v>
      </c>
      <c r="J300" s="60">
        <v>45624</v>
      </c>
      <c r="K300" s="60" t="s">
        <v>1653</v>
      </c>
      <c r="L300" s="5" t="s">
        <v>163</v>
      </c>
      <c r="M300" s="5">
        <v>400.67</v>
      </c>
      <c r="N300" s="5">
        <v>812.71</v>
      </c>
      <c r="O300" s="5">
        <v>400.67</v>
      </c>
      <c r="P300" s="5">
        <v>2804.69</v>
      </c>
      <c r="Q300" s="5">
        <v>2804.69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1</v>
      </c>
      <c r="AB300" s="5">
        <v>100.17</v>
      </c>
      <c r="AC300" s="5">
        <v>1</v>
      </c>
      <c r="AD300" s="5">
        <v>801.34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512</v>
      </c>
      <c r="AS300" s="5">
        <v>1541</v>
      </c>
      <c r="AT300" s="5">
        <v>0</v>
      </c>
      <c r="AU300" s="5">
        <v>0</v>
      </c>
      <c r="AV300" s="5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3210.51</v>
      </c>
      <c r="CC300" s="5">
        <v>6015.2</v>
      </c>
      <c r="CD300" s="5">
        <v>180.46</v>
      </c>
      <c r="CE300" s="5">
        <v>7</v>
      </c>
      <c r="CF300" s="5">
        <v>7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793.77</v>
      </c>
      <c r="CP300" s="5">
        <v>0</v>
      </c>
      <c r="CQ300" s="5">
        <v>0</v>
      </c>
      <c r="CR300" s="5">
        <v>148.37</v>
      </c>
      <c r="CS300" s="5">
        <v>70</v>
      </c>
      <c r="CT300" s="5">
        <v>901.65</v>
      </c>
      <c r="CU300" s="5">
        <v>1.88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331.58</v>
      </c>
      <c r="DH300" s="5">
        <v>0</v>
      </c>
      <c r="DI300" s="5">
        <v>0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2247.25</v>
      </c>
      <c r="ED300" s="5">
        <v>3767.95</v>
      </c>
      <c r="EE300" s="4" t="s">
        <v>1062</v>
      </c>
      <c r="EF300" s="4"/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5"/>
      <c r="GX300" s="5"/>
      <c r="GY300" s="5"/>
      <c r="GZ300" s="5"/>
      <c r="HA300" s="5"/>
      <c r="HB300" s="4"/>
    </row>
    <row r="301" spans="1:210" x14ac:dyDescent="0.25">
      <c r="A301" s="68">
        <v>19118093</v>
      </c>
      <c r="B301" s="4" t="s">
        <v>1063</v>
      </c>
      <c r="C301" s="5" t="s">
        <v>1064</v>
      </c>
      <c r="D301" s="4">
        <v>1</v>
      </c>
      <c r="E301" s="4" t="s">
        <v>158</v>
      </c>
      <c r="F301" s="4" t="s">
        <v>159</v>
      </c>
      <c r="G301" s="4" t="s">
        <v>160</v>
      </c>
      <c r="H301" s="4" t="s">
        <v>161</v>
      </c>
      <c r="I301" s="4" t="s">
        <v>182</v>
      </c>
      <c r="J301" s="60">
        <v>45624</v>
      </c>
      <c r="K301" s="60" t="s">
        <v>1653</v>
      </c>
      <c r="L301" s="5" t="s">
        <v>163</v>
      </c>
      <c r="M301" s="5">
        <v>400.67</v>
      </c>
      <c r="N301" s="5">
        <v>997.75</v>
      </c>
      <c r="O301" s="5">
        <v>400.67</v>
      </c>
      <c r="P301" s="5">
        <v>2804.69</v>
      </c>
      <c r="Q301" s="5">
        <v>2804.69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1</v>
      </c>
      <c r="AB301" s="5">
        <v>100.17</v>
      </c>
      <c r="AC301" s="5">
        <v>1</v>
      </c>
      <c r="AD301" s="5">
        <v>801.34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640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3115</v>
      </c>
      <c r="AT301" s="5">
        <v>0</v>
      </c>
      <c r="AU301" s="5">
        <v>0</v>
      </c>
      <c r="AV301" s="5">
        <v>256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4912.51</v>
      </c>
      <c r="CC301" s="5">
        <v>7717.2</v>
      </c>
      <c r="CD301" s="5">
        <v>231.52</v>
      </c>
      <c r="CE301" s="5">
        <v>7</v>
      </c>
      <c r="CF301" s="5">
        <v>7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1157.8499999999999</v>
      </c>
      <c r="CP301" s="5">
        <v>0</v>
      </c>
      <c r="CQ301" s="5">
        <v>0</v>
      </c>
      <c r="CR301" s="5">
        <v>184.31</v>
      </c>
      <c r="CS301" s="5">
        <v>70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1412.16</v>
      </c>
      <c r="ED301" s="5">
        <v>6305.04</v>
      </c>
      <c r="EE301" s="4" t="s">
        <v>1065</v>
      </c>
      <c r="EF301" s="4"/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5"/>
      <c r="GX301" s="5"/>
      <c r="GY301" s="5"/>
      <c r="GZ301" s="5"/>
      <c r="HA301" s="5"/>
      <c r="HB301" s="4"/>
    </row>
    <row r="302" spans="1:210" x14ac:dyDescent="0.25">
      <c r="A302" s="68">
        <v>19118094</v>
      </c>
      <c r="B302" s="4" t="s">
        <v>1066</v>
      </c>
      <c r="C302" s="5" t="s">
        <v>1067</v>
      </c>
      <c r="D302" s="4">
        <v>1</v>
      </c>
      <c r="E302" s="4" t="s">
        <v>158</v>
      </c>
      <c r="F302" s="4" t="s">
        <v>159</v>
      </c>
      <c r="G302" s="4" t="s">
        <v>160</v>
      </c>
      <c r="H302" s="4" t="s">
        <v>161</v>
      </c>
      <c r="I302" s="4" t="s">
        <v>182</v>
      </c>
      <c r="J302" s="60">
        <v>45624</v>
      </c>
      <c r="K302" s="60" t="s">
        <v>1653</v>
      </c>
      <c r="L302" s="5" t="s">
        <v>163</v>
      </c>
      <c r="M302" s="5">
        <v>400.67</v>
      </c>
      <c r="N302" s="5">
        <v>927.59</v>
      </c>
      <c r="O302" s="5">
        <v>400.67</v>
      </c>
      <c r="P302" s="5">
        <v>2804.69</v>
      </c>
      <c r="Q302" s="5">
        <v>2804.69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1</v>
      </c>
      <c r="AB302" s="5">
        <v>100.17</v>
      </c>
      <c r="AC302" s="5">
        <v>1</v>
      </c>
      <c r="AD302" s="5">
        <v>801.34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1940</v>
      </c>
      <c r="AT302" s="5">
        <v>0</v>
      </c>
      <c r="AU302" s="5">
        <v>0</v>
      </c>
      <c r="AV302" s="5">
        <v>256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3097.51</v>
      </c>
      <c r="CC302" s="5">
        <v>5902.2</v>
      </c>
      <c r="CD302" s="5">
        <v>177.07</v>
      </c>
      <c r="CE302" s="5">
        <v>7</v>
      </c>
      <c r="CF302" s="5">
        <v>7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769.63</v>
      </c>
      <c r="CP302" s="5">
        <v>0</v>
      </c>
      <c r="CQ302" s="5">
        <v>0</v>
      </c>
      <c r="CR302" s="5">
        <v>170.68</v>
      </c>
      <c r="CS302" s="5">
        <v>70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0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1010.31</v>
      </c>
      <c r="ED302" s="5">
        <v>4891.8900000000003</v>
      </c>
      <c r="EE302" s="4" t="s">
        <v>1068</v>
      </c>
      <c r="EF302" s="4"/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5"/>
      <c r="GX302" s="5"/>
      <c r="GY302" s="5"/>
      <c r="GZ302" s="5"/>
      <c r="HA302" s="5"/>
      <c r="HB302" s="4"/>
    </row>
    <row r="303" spans="1:210" x14ac:dyDescent="0.25">
      <c r="A303" s="68">
        <v>19118134</v>
      </c>
      <c r="B303" s="4" t="s">
        <v>1069</v>
      </c>
      <c r="C303" s="5" t="s">
        <v>1070</v>
      </c>
      <c r="D303" s="4">
        <v>1</v>
      </c>
      <c r="E303" s="4" t="s">
        <v>158</v>
      </c>
      <c r="F303" s="4" t="s">
        <v>159</v>
      </c>
      <c r="G303" s="4" t="s">
        <v>160</v>
      </c>
      <c r="H303" s="4" t="s">
        <v>161</v>
      </c>
      <c r="I303" s="4" t="s">
        <v>234</v>
      </c>
      <c r="J303" s="60">
        <v>45629</v>
      </c>
      <c r="K303" s="60" t="s">
        <v>1654</v>
      </c>
      <c r="L303" s="5" t="s">
        <v>163</v>
      </c>
      <c r="M303" s="5">
        <v>370.75</v>
      </c>
      <c r="N303" s="5">
        <v>846.12</v>
      </c>
      <c r="O303" s="5">
        <v>370.75714285714287</v>
      </c>
      <c r="P303" s="5">
        <v>2595.3000000000002</v>
      </c>
      <c r="Q303" s="5">
        <v>2595.25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1</v>
      </c>
      <c r="AB303" s="5">
        <v>92.69</v>
      </c>
      <c r="AC303" s="5">
        <v>1</v>
      </c>
      <c r="AD303" s="5">
        <v>741.5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2725</v>
      </c>
      <c r="AT303" s="5">
        <v>0</v>
      </c>
      <c r="AU303" s="5">
        <v>0</v>
      </c>
      <c r="AV303" s="5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3815.19</v>
      </c>
      <c r="CC303" s="5">
        <v>6410.44</v>
      </c>
      <c r="CD303" s="5">
        <v>192.31</v>
      </c>
      <c r="CE303" s="5">
        <v>7</v>
      </c>
      <c r="CF303" s="5">
        <v>7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886.18</v>
      </c>
      <c r="CP303" s="5">
        <v>0</v>
      </c>
      <c r="CQ303" s="5">
        <v>0</v>
      </c>
      <c r="CR303" s="5">
        <v>154.86000000000001</v>
      </c>
      <c r="CS303" s="5">
        <v>70</v>
      </c>
      <c r="CT303" s="5">
        <v>573.49</v>
      </c>
      <c r="CU303" s="5">
        <v>1.88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>
        <v>0</v>
      </c>
      <c r="DI303" s="5">
        <v>0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1686.41</v>
      </c>
      <c r="ED303" s="5">
        <v>4724.03</v>
      </c>
      <c r="EE303" s="4" t="s">
        <v>1071</v>
      </c>
      <c r="EF303" s="4"/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5"/>
      <c r="GX303" s="5"/>
      <c r="GY303" s="5"/>
      <c r="GZ303" s="5"/>
      <c r="HA303" s="5"/>
      <c r="HB303" s="4"/>
    </row>
    <row r="304" spans="1:210" x14ac:dyDescent="0.25">
      <c r="A304" s="68">
        <v>19118149</v>
      </c>
      <c r="B304" s="4" t="s">
        <v>1072</v>
      </c>
      <c r="C304" s="5" t="s">
        <v>1073</v>
      </c>
      <c r="D304" s="4">
        <v>1</v>
      </c>
      <c r="E304" s="4" t="s">
        <v>158</v>
      </c>
      <c r="F304" s="4" t="s">
        <v>159</v>
      </c>
      <c r="G304" s="4" t="s">
        <v>160</v>
      </c>
      <c r="H304" s="4" t="s">
        <v>161</v>
      </c>
      <c r="I304" s="4" t="s">
        <v>234</v>
      </c>
      <c r="J304" s="60">
        <v>45631</v>
      </c>
      <c r="K304" s="60" t="s">
        <v>1615</v>
      </c>
      <c r="L304" s="5" t="s">
        <v>163</v>
      </c>
      <c r="M304" s="5">
        <v>370.75</v>
      </c>
      <c r="N304" s="5">
        <v>633.19000000000005</v>
      </c>
      <c r="O304" s="5">
        <v>370.75714285714287</v>
      </c>
      <c r="P304" s="5">
        <v>2595.3000000000002</v>
      </c>
      <c r="Q304" s="5">
        <v>2595.25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962.5</v>
      </c>
      <c r="AT304" s="5">
        <v>0</v>
      </c>
      <c r="AU304" s="5">
        <v>0</v>
      </c>
      <c r="AV304" s="5">
        <v>256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1218.5</v>
      </c>
      <c r="CC304" s="5">
        <v>3813.75</v>
      </c>
      <c r="CD304" s="5">
        <v>114.41</v>
      </c>
      <c r="CE304" s="5">
        <v>7</v>
      </c>
      <c r="CF304" s="5">
        <v>7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430.52</v>
      </c>
      <c r="CP304" s="5">
        <v>0</v>
      </c>
      <c r="CQ304" s="5">
        <v>0</v>
      </c>
      <c r="CR304" s="5">
        <v>113.49</v>
      </c>
      <c r="CS304" s="5">
        <v>70</v>
      </c>
      <c r="CT304" s="5">
        <v>439.77</v>
      </c>
      <c r="CU304" s="5">
        <v>1.88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1055.6600000000001</v>
      </c>
      <c r="ED304" s="5">
        <v>2758.09</v>
      </c>
      <c r="EE304" s="4" t="s">
        <v>1074</v>
      </c>
      <c r="EF304" s="4"/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5"/>
      <c r="GX304" s="5"/>
      <c r="GY304" s="5"/>
      <c r="GZ304" s="5"/>
      <c r="HA304" s="5"/>
      <c r="HB304" s="4"/>
    </row>
    <row r="305" spans="1:210" x14ac:dyDescent="0.25">
      <c r="A305" s="68">
        <v>19118150</v>
      </c>
      <c r="B305" s="4" t="s">
        <v>1075</v>
      </c>
      <c r="C305" s="5" t="s">
        <v>1076</v>
      </c>
      <c r="D305" s="4">
        <v>1</v>
      </c>
      <c r="E305" s="4" t="s">
        <v>158</v>
      </c>
      <c r="F305" s="4" t="s">
        <v>159</v>
      </c>
      <c r="G305" s="4" t="s">
        <v>160</v>
      </c>
      <c r="H305" s="4" t="s">
        <v>161</v>
      </c>
      <c r="I305" s="4" t="s">
        <v>234</v>
      </c>
      <c r="J305" s="60">
        <v>45631</v>
      </c>
      <c r="K305" s="60" t="s">
        <v>1615</v>
      </c>
      <c r="L305" s="5" t="s">
        <v>163</v>
      </c>
      <c r="M305" s="5">
        <v>370.75</v>
      </c>
      <c r="N305" s="5">
        <v>748.45</v>
      </c>
      <c r="O305" s="5">
        <v>370.75714285714287</v>
      </c>
      <c r="P305" s="5">
        <v>2595.3000000000002</v>
      </c>
      <c r="Q305" s="5">
        <v>2595.25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1285</v>
      </c>
      <c r="AT305" s="5">
        <v>0</v>
      </c>
      <c r="AU305" s="5">
        <v>0</v>
      </c>
      <c r="AV305" s="5">
        <v>256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1541</v>
      </c>
      <c r="CC305" s="5">
        <v>4136.25</v>
      </c>
      <c r="CD305" s="5">
        <v>124.09</v>
      </c>
      <c r="CE305" s="5">
        <v>7</v>
      </c>
      <c r="CF305" s="5">
        <v>7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499.41</v>
      </c>
      <c r="CP305" s="5">
        <v>0</v>
      </c>
      <c r="CQ305" s="5">
        <v>0</v>
      </c>
      <c r="CR305" s="5">
        <v>135.88</v>
      </c>
      <c r="CS305" s="5">
        <v>70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705.29</v>
      </c>
      <c r="ED305" s="5">
        <v>3430.96</v>
      </c>
      <c r="EE305" s="4" t="s">
        <v>1077</v>
      </c>
      <c r="EF305" s="4"/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5"/>
      <c r="GX305" s="5"/>
      <c r="GY305" s="5"/>
      <c r="GZ305" s="5"/>
      <c r="HA305" s="5"/>
      <c r="HB305" s="4"/>
    </row>
    <row r="306" spans="1:210" x14ac:dyDescent="0.25">
      <c r="A306" s="68">
        <v>19118151</v>
      </c>
      <c r="B306" s="4" t="s">
        <v>1078</v>
      </c>
      <c r="C306" s="5" t="s">
        <v>1079</v>
      </c>
      <c r="D306" s="4">
        <v>1</v>
      </c>
      <c r="E306" s="4" t="s">
        <v>158</v>
      </c>
      <c r="F306" s="4" t="s">
        <v>159</v>
      </c>
      <c r="G306" s="4" t="s">
        <v>160</v>
      </c>
      <c r="H306" s="4" t="s">
        <v>161</v>
      </c>
      <c r="I306" s="4" t="s">
        <v>234</v>
      </c>
      <c r="J306" s="60">
        <v>45631</v>
      </c>
      <c r="K306" s="60" t="s">
        <v>1615</v>
      </c>
      <c r="L306" s="5" t="s">
        <v>163</v>
      </c>
      <c r="M306" s="5">
        <v>370.75</v>
      </c>
      <c r="N306" s="5">
        <v>672.23</v>
      </c>
      <c r="O306" s="5">
        <v>370.75714285714287</v>
      </c>
      <c r="P306" s="5">
        <v>2595.3000000000002</v>
      </c>
      <c r="Q306" s="5">
        <v>2595.25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1</v>
      </c>
      <c r="AB306" s="5">
        <v>92.69</v>
      </c>
      <c r="AC306" s="5">
        <v>1</v>
      </c>
      <c r="AD306" s="5">
        <v>741.5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512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1925</v>
      </c>
      <c r="AT306" s="5">
        <v>0</v>
      </c>
      <c r="AU306" s="5">
        <v>0</v>
      </c>
      <c r="AV306" s="5">
        <v>256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3527.19</v>
      </c>
      <c r="CC306" s="5">
        <v>6122.44</v>
      </c>
      <c r="CD306" s="5">
        <v>183.67</v>
      </c>
      <c r="CE306" s="5">
        <v>7</v>
      </c>
      <c r="CF306" s="5">
        <v>7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824.67</v>
      </c>
      <c r="CP306" s="5">
        <v>0</v>
      </c>
      <c r="CQ306" s="5">
        <v>0</v>
      </c>
      <c r="CR306" s="5">
        <v>121.08</v>
      </c>
      <c r="CS306" s="5">
        <v>70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1015.75</v>
      </c>
      <c r="ED306" s="5">
        <v>5106.6899999999996</v>
      </c>
      <c r="EE306" s="4" t="s">
        <v>1080</v>
      </c>
      <c r="EF306" s="4"/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5"/>
      <c r="GX306" s="5"/>
      <c r="GY306" s="5"/>
      <c r="GZ306" s="5"/>
      <c r="HA306" s="5"/>
      <c r="HB306" s="4"/>
    </row>
    <row r="307" spans="1:210" x14ac:dyDescent="0.25">
      <c r="A307" s="68">
        <v>19118162</v>
      </c>
      <c r="B307" s="4" t="s">
        <v>1655</v>
      </c>
      <c r="C307" s="5" t="s">
        <v>1656</v>
      </c>
      <c r="D307" s="4">
        <v>1</v>
      </c>
      <c r="E307" s="4" t="s">
        <v>158</v>
      </c>
      <c r="F307" s="4" t="s">
        <v>159</v>
      </c>
      <c r="G307" s="4" t="s">
        <v>160</v>
      </c>
      <c r="H307" s="4" t="s">
        <v>161</v>
      </c>
      <c r="I307" s="4" t="s">
        <v>234</v>
      </c>
      <c r="J307" s="60">
        <v>45801</v>
      </c>
      <c r="K307" s="60" t="s">
        <v>1657</v>
      </c>
      <c r="L307" s="5" t="s">
        <v>163</v>
      </c>
      <c r="M307" s="5">
        <v>370.75</v>
      </c>
      <c r="N307" s="5">
        <v>390.04931506849312</v>
      </c>
      <c r="O307" s="5">
        <v>370.75714285714287</v>
      </c>
      <c r="P307" s="5">
        <v>2595.3000000000002</v>
      </c>
      <c r="Q307" s="5">
        <v>2595.25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1</v>
      </c>
      <c r="AB307" s="5">
        <v>92.69</v>
      </c>
      <c r="AC307" s="5">
        <v>1</v>
      </c>
      <c r="AD307" s="5">
        <v>741.5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832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256</v>
      </c>
      <c r="AS307" s="5">
        <v>2402.5</v>
      </c>
      <c r="AT307" s="5">
        <v>0</v>
      </c>
      <c r="AU307" s="5">
        <v>0</v>
      </c>
      <c r="AV307" s="5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4580.6899999999996</v>
      </c>
      <c r="CC307" s="5">
        <v>7175.94</v>
      </c>
      <c r="CD307" s="5">
        <v>215.28</v>
      </c>
      <c r="CE307" s="5">
        <v>7</v>
      </c>
      <c r="CF307" s="5">
        <v>7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1049.69</v>
      </c>
      <c r="CP307" s="5">
        <v>0</v>
      </c>
      <c r="CQ307" s="5">
        <v>0</v>
      </c>
      <c r="CR307" s="5">
        <v>66.260000000000005</v>
      </c>
      <c r="CS307" s="5">
        <v>70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0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1185.95</v>
      </c>
      <c r="ED307" s="5">
        <v>5989.99</v>
      </c>
      <c r="EE307" s="4" t="s">
        <v>1658</v>
      </c>
      <c r="EF307" s="4"/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5"/>
      <c r="GX307" s="5"/>
      <c r="GY307" s="5"/>
      <c r="GZ307" s="5"/>
      <c r="HA307" s="5"/>
      <c r="HB307" s="4"/>
    </row>
    <row r="308" spans="1:210" x14ac:dyDescent="0.25">
      <c r="A308" s="68">
        <v>19118231</v>
      </c>
      <c r="B308" s="4" t="s">
        <v>1081</v>
      </c>
      <c r="C308" s="5" t="s">
        <v>1082</v>
      </c>
      <c r="D308" s="4">
        <v>1</v>
      </c>
      <c r="E308" s="4" t="s">
        <v>158</v>
      </c>
      <c r="F308" s="4" t="s">
        <v>159</v>
      </c>
      <c r="G308" s="4" t="s">
        <v>160</v>
      </c>
      <c r="H308" s="4" t="s">
        <v>161</v>
      </c>
      <c r="I308" s="4" t="s">
        <v>234</v>
      </c>
      <c r="J308" s="60">
        <v>45640</v>
      </c>
      <c r="K308" s="60" t="s">
        <v>1626</v>
      </c>
      <c r="L308" s="5" t="s">
        <v>163</v>
      </c>
      <c r="M308" s="5">
        <v>370.75</v>
      </c>
      <c r="N308" s="5">
        <v>709.42</v>
      </c>
      <c r="O308" s="5">
        <v>370.75714285714287</v>
      </c>
      <c r="P308" s="5">
        <v>2595.3000000000002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0</v>
      </c>
      <c r="CC308" s="5">
        <v>0</v>
      </c>
      <c r="CD308" s="5">
        <v>0</v>
      </c>
      <c r="CE308" s="5">
        <v>0</v>
      </c>
      <c r="CF308" s="5">
        <v>0</v>
      </c>
      <c r="CG308" s="5">
        <v>7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0</v>
      </c>
      <c r="CP308" s="5">
        <v>0</v>
      </c>
      <c r="CQ308" s="5">
        <v>0</v>
      </c>
      <c r="CR308" s="5">
        <v>0</v>
      </c>
      <c r="CS308" s="5">
        <v>0</v>
      </c>
      <c r="CT308" s="5">
        <v>0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>
        <v>0</v>
      </c>
      <c r="DI308" s="5">
        <v>0</v>
      </c>
      <c r="DJ308" s="5">
        <v>0</v>
      </c>
      <c r="DK308" s="5">
        <v>0</v>
      </c>
      <c r="DL308" s="5">
        <v>0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5">
        <v>0</v>
      </c>
      <c r="ED308" s="5">
        <v>0</v>
      </c>
      <c r="EE308" s="4" t="s">
        <v>1083</v>
      </c>
      <c r="EF308" s="4"/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5"/>
      <c r="GX308" s="5"/>
      <c r="GY308" s="5"/>
      <c r="GZ308" s="5"/>
      <c r="HA308" s="5"/>
      <c r="HB308" s="4"/>
    </row>
    <row r="309" spans="1:210" x14ac:dyDescent="0.25">
      <c r="A309" s="68">
        <v>19118260</v>
      </c>
      <c r="B309" s="4" t="s">
        <v>1084</v>
      </c>
      <c r="C309" s="5" t="s">
        <v>1085</v>
      </c>
      <c r="D309" s="4">
        <v>1</v>
      </c>
      <c r="E309" s="4" t="s">
        <v>158</v>
      </c>
      <c r="F309" s="4" t="s">
        <v>159</v>
      </c>
      <c r="G309" s="4" t="s">
        <v>160</v>
      </c>
      <c r="H309" s="4" t="s">
        <v>161</v>
      </c>
      <c r="I309" s="4" t="s">
        <v>234</v>
      </c>
      <c r="J309" s="60">
        <v>45646</v>
      </c>
      <c r="K309" s="60" t="s">
        <v>1659</v>
      </c>
      <c r="L309" s="5" t="s">
        <v>163</v>
      </c>
      <c r="M309" s="5">
        <v>370.75</v>
      </c>
      <c r="N309" s="5">
        <v>1036.99</v>
      </c>
      <c r="O309" s="5">
        <v>370.75714285714287</v>
      </c>
      <c r="P309" s="5">
        <v>2595.3000000000002</v>
      </c>
      <c r="Q309" s="5">
        <v>2595.25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1</v>
      </c>
      <c r="AB309" s="5">
        <v>92.69</v>
      </c>
      <c r="AC309" s="5">
        <v>1</v>
      </c>
      <c r="AD309" s="5">
        <v>741.5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832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2580</v>
      </c>
      <c r="AT309" s="5">
        <v>0</v>
      </c>
      <c r="AU309" s="5">
        <v>0</v>
      </c>
      <c r="AV309" s="5">
        <v>256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4502.1899999999996</v>
      </c>
      <c r="CC309" s="5">
        <v>7097.44</v>
      </c>
      <c r="CD309" s="5">
        <v>212.92</v>
      </c>
      <c r="CE309" s="5">
        <v>7</v>
      </c>
      <c r="CF309" s="5">
        <v>7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1032.93</v>
      </c>
      <c r="CP309" s="5">
        <v>0</v>
      </c>
      <c r="CQ309" s="5">
        <v>0</v>
      </c>
      <c r="CR309" s="5">
        <v>191.93</v>
      </c>
      <c r="CS309" s="5">
        <v>70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5">
        <v>1294.8599999999999</v>
      </c>
      <c r="ED309" s="5">
        <v>5802.58</v>
      </c>
      <c r="EE309" s="4" t="s">
        <v>1086</v>
      </c>
      <c r="EF309" s="4"/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5"/>
      <c r="GX309" s="5"/>
      <c r="GY309" s="5"/>
      <c r="GZ309" s="5"/>
      <c r="HA309" s="5"/>
      <c r="HB309" s="4"/>
    </row>
    <row r="310" spans="1:210" x14ac:dyDescent="0.25">
      <c r="A310" s="68">
        <v>19118261</v>
      </c>
      <c r="B310" s="4" t="s">
        <v>1087</v>
      </c>
      <c r="C310" s="5" t="s">
        <v>1088</v>
      </c>
      <c r="D310" s="4">
        <v>1</v>
      </c>
      <c r="E310" s="4" t="s">
        <v>158</v>
      </c>
      <c r="F310" s="4" t="s">
        <v>159</v>
      </c>
      <c r="G310" s="4" t="s">
        <v>160</v>
      </c>
      <c r="H310" s="4" t="s">
        <v>161</v>
      </c>
      <c r="I310" s="4" t="s">
        <v>234</v>
      </c>
      <c r="J310" s="60">
        <v>45646</v>
      </c>
      <c r="K310" s="60" t="s">
        <v>1659</v>
      </c>
      <c r="L310" s="5" t="s">
        <v>163</v>
      </c>
      <c r="M310" s="5">
        <v>370.75</v>
      </c>
      <c r="N310" s="5">
        <v>605.19000000000005</v>
      </c>
      <c r="O310" s="5">
        <v>370.75714285714287</v>
      </c>
      <c r="P310" s="5">
        <v>2595.3000000000002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7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4" t="s">
        <v>1089</v>
      </c>
      <c r="EF310" s="4"/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5"/>
      <c r="GX310" s="5"/>
      <c r="GY310" s="5"/>
      <c r="GZ310" s="5"/>
      <c r="HA310" s="5"/>
      <c r="HB310" s="4"/>
    </row>
    <row r="311" spans="1:210" x14ac:dyDescent="0.25">
      <c r="A311" s="68">
        <v>19118262</v>
      </c>
      <c r="B311" s="4" t="s">
        <v>1090</v>
      </c>
      <c r="C311" s="5" t="s">
        <v>1091</v>
      </c>
      <c r="D311" s="4">
        <v>1</v>
      </c>
      <c r="E311" s="4" t="s">
        <v>158</v>
      </c>
      <c r="F311" s="4" t="s">
        <v>159</v>
      </c>
      <c r="G311" s="4" t="s">
        <v>160</v>
      </c>
      <c r="H311" s="4" t="s">
        <v>161</v>
      </c>
      <c r="I311" s="4" t="s">
        <v>234</v>
      </c>
      <c r="J311" s="60">
        <v>45646</v>
      </c>
      <c r="K311" s="60" t="s">
        <v>1659</v>
      </c>
      <c r="L311" s="5" t="s">
        <v>163</v>
      </c>
      <c r="M311" s="5">
        <v>370.75</v>
      </c>
      <c r="N311" s="5">
        <v>660.14</v>
      </c>
      <c r="O311" s="5">
        <v>370.75714285714287</v>
      </c>
      <c r="P311" s="5">
        <v>2595.3000000000002</v>
      </c>
      <c r="Q311" s="5">
        <v>2595.25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1</v>
      </c>
      <c r="AB311" s="5">
        <v>92.69</v>
      </c>
      <c r="AC311" s="5">
        <v>1</v>
      </c>
      <c r="AD311" s="5">
        <v>741.5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1462.5</v>
      </c>
      <c r="AT311" s="5">
        <v>0</v>
      </c>
      <c r="AU311" s="5">
        <v>0</v>
      </c>
      <c r="AV311" s="5">
        <v>256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2552.69</v>
      </c>
      <c r="CC311" s="5">
        <v>5147.9399999999996</v>
      </c>
      <c r="CD311" s="5">
        <v>154.44</v>
      </c>
      <c r="CE311" s="5">
        <v>7</v>
      </c>
      <c r="CF311" s="5">
        <v>7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616.51</v>
      </c>
      <c r="CP311" s="5">
        <v>0</v>
      </c>
      <c r="CQ311" s="5">
        <v>0</v>
      </c>
      <c r="CR311" s="5">
        <v>118.73</v>
      </c>
      <c r="CS311" s="5">
        <v>70</v>
      </c>
      <c r="CT311" s="5">
        <v>552.55999999999995</v>
      </c>
      <c r="CU311" s="5">
        <v>1.88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5">
        <v>1359.68</v>
      </c>
      <c r="ED311" s="5">
        <v>3788.26</v>
      </c>
      <c r="EE311" s="4" t="s">
        <v>1092</v>
      </c>
      <c r="EF311" s="4"/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5"/>
      <c r="GX311" s="5"/>
      <c r="GY311" s="5"/>
      <c r="GZ311" s="5"/>
      <c r="HA311" s="5"/>
      <c r="HB311" s="4"/>
    </row>
    <row r="312" spans="1:210" x14ac:dyDescent="0.25">
      <c r="A312" s="68">
        <v>19118264</v>
      </c>
      <c r="B312" s="4" t="s">
        <v>1093</v>
      </c>
      <c r="C312" s="5" t="s">
        <v>1094</v>
      </c>
      <c r="D312" s="4">
        <v>1</v>
      </c>
      <c r="E312" s="4" t="s">
        <v>158</v>
      </c>
      <c r="F312" s="4" t="s">
        <v>159</v>
      </c>
      <c r="G312" s="4" t="s">
        <v>160</v>
      </c>
      <c r="H312" s="4" t="s">
        <v>161</v>
      </c>
      <c r="I312" s="4" t="s">
        <v>234</v>
      </c>
      <c r="J312" s="60">
        <v>45646</v>
      </c>
      <c r="K312" s="60" t="s">
        <v>1659</v>
      </c>
      <c r="L312" s="5" t="s">
        <v>163</v>
      </c>
      <c r="M312" s="5">
        <v>370.75</v>
      </c>
      <c r="N312" s="5">
        <v>869.81</v>
      </c>
      <c r="O312" s="5">
        <v>370.75714285714287</v>
      </c>
      <c r="P312" s="5">
        <v>2595.3000000000002</v>
      </c>
      <c r="Q312" s="5">
        <v>2595.25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1</v>
      </c>
      <c r="AB312" s="5">
        <v>92.69</v>
      </c>
      <c r="AC312" s="5">
        <v>1</v>
      </c>
      <c r="AD312" s="5">
        <v>741.5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2585</v>
      </c>
      <c r="AT312" s="5">
        <v>0</v>
      </c>
      <c r="AU312" s="5">
        <v>0</v>
      </c>
      <c r="AV312" s="5">
        <v>256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3675.19</v>
      </c>
      <c r="CC312" s="5">
        <v>6270.44</v>
      </c>
      <c r="CD312" s="5">
        <v>188.11</v>
      </c>
      <c r="CE312" s="5">
        <v>7</v>
      </c>
      <c r="CF312" s="5">
        <v>7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856.28</v>
      </c>
      <c r="CP312" s="5">
        <v>0</v>
      </c>
      <c r="CQ312" s="5">
        <v>0</v>
      </c>
      <c r="CR312" s="5">
        <v>159.46</v>
      </c>
      <c r="CS312" s="5">
        <v>70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0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1085.74</v>
      </c>
      <c r="ED312" s="5">
        <v>5184.7</v>
      </c>
      <c r="EE312" s="4" t="s">
        <v>1095</v>
      </c>
      <c r="EF312" s="4"/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5"/>
      <c r="GX312" s="5"/>
      <c r="GY312" s="5"/>
      <c r="GZ312" s="5"/>
      <c r="HA312" s="5"/>
      <c r="HB312" s="4"/>
    </row>
    <row r="313" spans="1:210" x14ac:dyDescent="0.25">
      <c r="A313" s="68">
        <v>19118266</v>
      </c>
      <c r="B313" s="4" t="s">
        <v>1096</v>
      </c>
      <c r="C313" s="5" t="s">
        <v>1097</v>
      </c>
      <c r="D313" s="4">
        <v>1</v>
      </c>
      <c r="E313" s="4" t="s">
        <v>158</v>
      </c>
      <c r="F313" s="4" t="s">
        <v>159</v>
      </c>
      <c r="G313" s="4" t="s">
        <v>160</v>
      </c>
      <c r="H313" s="4" t="s">
        <v>161</v>
      </c>
      <c r="I313" s="4" t="s">
        <v>234</v>
      </c>
      <c r="J313" s="60">
        <v>45646</v>
      </c>
      <c r="K313" s="60" t="s">
        <v>1659</v>
      </c>
      <c r="L313" s="5" t="s">
        <v>163</v>
      </c>
      <c r="M313" s="5">
        <v>370.75</v>
      </c>
      <c r="N313" s="5">
        <v>696.96</v>
      </c>
      <c r="O313" s="5">
        <v>370.75714285714287</v>
      </c>
      <c r="P313" s="5">
        <v>2595.3000000000002</v>
      </c>
      <c r="Q313" s="5">
        <v>1297.6300000000001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384</v>
      </c>
      <c r="AT313" s="5">
        <v>0</v>
      </c>
      <c r="AU313" s="5">
        <v>0</v>
      </c>
      <c r="AV313" s="5">
        <v>128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512</v>
      </c>
      <c r="CC313" s="5">
        <v>1809.63</v>
      </c>
      <c r="CD313" s="5">
        <v>54.29</v>
      </c>
      <c r="CE313" s="5">
        <v>3.5</v>
      </c>
      <c r="CF313" s="5">
        <v>3.5</v>
      </c>
      <c r="CG313" s="5">
        <v>3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14.57</v>
      </c>
      <c r="CP313" s="5">
        <v>0</v>
      </c>
      <c r="CQ313" s="5">
        <v>0</v>
      </c>
      <c r="CR313" s="5">
        <v>125.88</v>
      </c>
      <c r="CS313" s="5">
        <v>40</v>
      </c>
      <c r="CT313" s="5">
        <v>1511.54</v>
      </c>
      <c r="CU313" s="5">
        <v>1.88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0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1693.87</v>
      </c>
      <c r="ED313" s="5">
        <v>115.76</v>
      </c>
      <c r="EE313" s="4" t="s">
        <v>1098</v>
      </c>
      <c r="EF313" s="4"/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5"/>
      <c r="GX313" s="5"/>
      <c r="GY313" s="5"/>
      <c r="GZ313" s="5"/>
      <c r="HA313" s="5"/>
      <c r="HB313" s="4"/>
    </row>
    <row r="314" spans="1:210" x14ac:dyDescent="0.25">
      <c r="A314" s="68">
        <v>19118267</v>
      </c>
      <c r="B314" s="4" t="s">
        <v>1099</v>
      </c>
      <c r="C314" s="5" t="s">
        <v>1100</v>
      </c>
      <c r="D314" s="4">
        <v>1</v>
      </c>
      <c r="E314" s="4" t="s">
        <v>158</v>
      </c>
      <c r="F314" s="4" t="s">
        <v>159</v>
      </c>
      <c r="G314" s="4" t="s">
        <v>160</v>
      </c>
      <c r="H314" s="4" t="s">
        <v>161</v>
      </c>
      <c r="I314" s="4" t="s">
        <v>234</v>
      </c>
      <c r="J314" s="60">
        <v>45646</v>
      </c>
      <c r="K314" s="60" t="s">
        <v>1659</v>
      </c>
      <c r="L314" s="5" t="s">
        <v>163</v>
      </c>
      <c r="M314" s="5">
        <v>370.75</v>
      </c>
      <c r="N314" s="5">
        <v>618.94000000000005</v>
      </c>
      <c r="O314" s="5">
        <v>370.75714285714287</v>
      </c>
      <c r="P314" s="5">
        <v>2595.3000000000002</v>
      </c>
      <c r="Q314" s="5">
        <v>2595.25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1</v>
      </c>
      <c r="AB314" s="5">
        <v>92.69</v>
      </c>
      <c r="AC314" s="5">
        <v>1</v>
      </c>
      <c r="AD314" s="5">
        <v>741.5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512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1024</v>
      </c>
      <c r="AT314" s="5">
        <v>0</v>
      </c>
      <c r="AU314" s="5">
        <v>0</v>
      </c>
      <c r="AV314" s="5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2626.19</v>
      </c>
      <c r="CC314" s="5">
        <v>5221.4399999999996</v>
      </c>
      <c r="CD314" s="5">
        <v>156.63999999999999</v>
      </c>
      <c r="CE314" s="5">
        <v>7</v>
      </c>
      <c r="CF314" s="5">
        <v>7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632.21</v>
      </c>
      <c r="CP314" s="5">
        <v>0</v>
      </c>
      <c r="CQ314" s="5">
        <v>0</v>
      </c>
      <c r="CR314" s="5">
        <v>110.73</v>
      </c>
      <c r="CS314" s="5">
        <v>70</v>
      </c>
      <c r="CT314" s="5">
        <v>769.87</v>
      </c>
      <c r="CU314" s="5">
        <v>1.88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317.5</v>
      </c>
      <c r="DJ314" s="5">
        <v>0</v>
      </c>
      <c r="DK314" s="5">
        <v>0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5">
        <v>1902.19</v>
      </c>
      <c r="ED314" s="5">
        <v>3319.25</v>
      </c>
      <c r="EE314" s="4" t="s">
        <v>1101</v>
      </c>
      <c r="EF314" s="4"/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5"/>
      <c r="GX314" s="5"/>
      <c r="GY314" s="5"/>
      <c r="GZ314" s="5"/>
      <c r="HA314" s="5"/>
      <c r="HB314" s="4"/>
    </row>
    <row r="315" spans="1:210" x14ac:dyDescent="0.25">
      <c r="A315" s="68">
        <v>19118269</v>
      </c>
      <c r="B315" s="4" t="s">
        <v>1102</v>
      </c>
      <c r="C315" s="5" t="s">
        <v>1103</v>
      </c>
      <c r="D315" s="4">
        <v>1</v>
      </c>
      <c r="E315" s="4" t="s">
        <v>158</v>
      </c>
      <c r="F315" s="4" t="s">
        <v>159</v>
      </c>
      <c r="G315" s="4" t="s">
        <v>160</v>
      </c>
      <c r="H315" s="4" t="s">
        <v>161</v>
      </c>
      <c r="I315" s="4" t="s">
        <v>234</v>
      </c>
      <c r="J315" s="60">
        <v>45646</v>
      </c>
      <c r="K315" s="60" t="s">
        <v>1659</v>
      </c>
      <c r="L315" s="5" t="s">
        <v>163</v>
      </c>
      <c r="M315" s="5">
        <v>370.75</v>
      </c>
      <c r="N315" s="5">
        <v>897.75</v>
      </c>
      <c r="O315" s="5">
        <v>370.75714285714287</v>
      </c>
      <c r="P315" s="5">
        <v>2595.3000000000002</v>
      </c>
      <c r="Q315" s="5">
        <v>2595.25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1</v>
      </c>
      <c r="AB315" s="5">
        <v>92.69</v>
      </c>
      <c r="AC315" s="5">
        <v>1</v>
      </c>
      <c r="AD315" s="5">
        <v>741.5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896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2402.5</v>
      </c>
      <c r="AT315" s="5">
        <v>0</v>
      </c>
      <c r="AU315" s="5">
        <v>0</v>
      </c>
      <c r="AV315" s="5">
        <v>256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4388.6899999999996</v>
      </c>
      <c r="CC315" s="5">
        <v>6983.94</v>
      </c>
      <c r="CD315" s="5">
        <v>209.52</v>
      </c>
      <c r="CE315" s="5">
        <v>7</v>
      </c>
      <c r="CF315" s="5">
        <v>7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1008.68</v>
      </c>
      <c r="CP315" s="5">
        <v>0</v>
      </c>
      <c r="CQ315" s="5">
        <v>0</v>
      </c>
      <c r="CR315" s="5">
        <v>164.88</v>
      </c>
      <c r="CS315" s="5">
        <v>70</v>
      </c>
      <c r="CT315" s="5">
        <v>0</v>
      </c>
      <c r="CU315" s="5">
        <v>0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>
        <v>0</v>
      </c>
      <c r="DI315" s="5">
        <v>307.85000000000002</v>
      </c>
      <c r="DJ315" s="5">
        <v>0</v>
      </c>
      <c r="DK315" s="5">
        <v>0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5">
        <v>1551.41</v>
      </c>
      <c r="ED315" s="5">
        <v>5432.53</v>
      </c>
      <c r="EE315" s="4" t="s">
        <v>1104</v>
      </c>
      <c r="EF315" s="4"/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5"/>
      <c r="GX315" s="5"/>
      <c r="GY315" s="5"/>
      <c r="GZ315" s="5"/>
      <c r="HA315" s="5"/>
      <c r="HB315" s="4"/>
    </row>
    <row r="316" spans="1:210" x14ac:dyDescent="0.25">
      <c r="A316" s="68">
        <v>19118317</v>
      </c>
      <c r="B316" s="4" t="s">
        <v>1105</v>
      </c>
      <c r="C316" s="5" t="s">
        <v>1106</v>
      </c>
      <c r="D316" s="4">
        <v>1</v>
      </c>
      <c r="E316" s="4" t="s">
        <v>158</v>
      </c>
      <c r="F316" s="4" t="s">
        <v>159</v>
      </c>
      <c r="G316" s="4" t="s">
        <v>160</v>
      </c>
      <c r="H316" s="4" t="s">
        <v>161</v>
      </c>
      <c r="I316" s="4" t="s">
        <v>234</v>
      </c>
      <c r="J316" s="60">
        <v>45654</v>
      </c>
      <c r="K316" s="60" t="s">
        <v>1501</v>
      </c>
      <c r="L316" s="5" t="s">
        <v>163</v>
      </c>
      <c r="M316" s="5">
        <v>370.75</v>
      </c>
      <c r="N316" s="5">
        <v>771.24</v>
      </c>
      <c r="O316" s="5">
        <v>370.75714285714287</v>
      </c>
      <c r="P316" s="5">
        <v>2595.3000000000002</v>
      </c>
      <c r="Q316" s="5">
        <v>2595.25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1925</v>
      </c>
      <c r="AT316" s="5">
        <v>0</v>
      </c>
      <c r="AU316" s="5">
        <v>0</v>
      </c>
      <c r="AV316" s="5">
        <v>256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2181</v>
      </c>
      <c r="CC316" s="5">
        <v>4776.25</v>
      </c>
      <c r="CD316" s="5">
        <v>143.29</v>
      </c>
      <c r="CE316" s="5">
        <v>7</v>
      </c>
      <c r="CF316" s="5">
        <v>7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636.11</v>
      </c>
      <c r="CP316" s="5">
        <v>0</v>
      </c>
      <c r="CQ316" s="5">
        <v>0</v>
      </c>
      <c r="CR316" s="5">
        <v>140.31</v>
      </c>
      <c r="CS316" s="5">
        <v>70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0</v>
      </c>
      <c r="DJ316" s="5">
        <v>0</v>
      </c>
      <c r="DK316" s="5">
        <v>0</v>
      </c>
      <c r="DL316" s="5">
        <v>304.64999999999998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5">
        <v>1151.07</v>
      </c>
      <c r="ED316" s="5">
        <v>3625.18</v>
      </c>
      <c r="EE316" s="4" t="s">
        <v>1107</v>
      </c>
      <c r="EF316" s="4"/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5"/>
      <c r="GX316" s="5"/>
      <c r="GY316" s="5"/>
      <c r="GZ316" s="5"/>
      <c r="HA316" s="5"/>
      <c r="HB316" s="4"/>
    </row>
    <row r="317" spans="1:210" x14ac:dyDescent="0.25">
      <c r="A317" s="68">
        <v>19118331</v>
      </c>
      <c r="B317" s="4" t="s">
        <v>1108</v>
      </c>
      <c r="C317" s="5" t="s">
        <v>1109</v>
      </c>
      <c r="D317" s="4">
        <v>1</v>
      </c>
      <c r="E317" s="4" t="s">
        <v>158</v>
      </c>
      <c r="F317" s="4" t="s">
        <v>159</v>
      </c>
      <c r="G317" s="4" t="s">
        <v>160</v>
      </c>
      <c r="H317" s="4" t="s">
        <v>161</v>
      </c>
      <c r="I317" s="4" t="s">
        <v>234</v>
      </c>
      <c r="J317" s="60">
        <v>45661</v>
      </c>
      <c r="K317" s="60" t="s">
        <v>1660</v>
      </c>
      <c r="L317" s="5" t="s">
        <v>163</v>
      </c>
      <c r="M317" s="5">
        <v>370.75</v>
      </c>
      <c r="N317" s="5">
        <v>716.67</v>
      </c>
      <c r="O317" s="5">
        <v>370.75714285714287</v>
      </c>
      <c r="P317" s="5">
        <v>2595.3000000000002</v>
      </c>
      <c r="Q317" s="5">
        <v>865.08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256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256</v>
      </c>
      <c r="CC317" s="5">
        <v>1121.08</v>
      </c>
      <c r="CD317" s="5">
        <v>33.630000000000003</v>
      </c>
      <c r="CE317" s="5">
        <v>2.33</v>
      </c>
      <c r="CF317" s="5">
        <v>2.33</v>
      </c>
      <c r="CG317" s="5">
        <v>4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129.71</v>
      </c>
      <c r="CS317" s="5">
        <v>30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159.71</v>
      </c>
      <c r="ED317" s="5">
        <v>961.37</v>
      </c>
      <c r="EE317" s="4" t="s">
        <v>1110</v>
      </c>
      <c r="EF317" s="4"/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5"/>
      <c r="GX317" s="5"/>
      <c r="GY317" s="5"/>
      <c r="GZ317" s="5"/>
      <c r="HA317" s="5"/>
      <c r="HB317" s="4"/>
    </row>
    <row r="318" spans="1:210" x14ac:dyDescent="0.25">
      <c r="A318" s="68">
        <v>19118334</v>
      </c>
      <c r="B318" s="4" t="s">
        <v>1111</v>
      </c>
      <c r="C318" s="5" t="s">
        <v>1112</v>
      </c>
      <c r="D318" s="4">
        <v>1</v>
      </c>
      <c r="E318" s="4" t="s">
        <v>158</v>
      </c>
      <c r="F318" s="4" t="s">
        <v>159</v>
      </c>
      <c r="G318" s="4" t="s">
        <v>160</v>
      </c>
      <c r="H318" s="4" t="s">
        <v>161</v>
      </c>
      <c r="I318" s="4" t="s">
        <v>234</v>
      </c>
      <c r="J318" s="60">
        <v>45661</v>
      </c>
      <c r="K318" s="60" t="s">
        <v>1660</v>
      </c>
      <c r="L318" s="5" t="s">
        <v>163</v>
      </c>
      <c r="M318" s="5">
        <v>370.75</v>
      </c>
      <c r="N318" s="5">
        <v>875.74</v>
      </c>
      <c r="O318" s="5">
        <v>370.75714285714287</v>
      </c>
      <c r="P318" s="5">
        <v>2595.3000000000002</v>
      </c>
      <c r="Q318" s="5">
        <v>2595.25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1</v>
      </c>
      <c r="AB318" s="5">
        <v>92.69</v>
      </c>
      <c r="AC318" s="5">
        <v>1</v>
      </c>
      <c r="AD318" s="5">
        <v>741.5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512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1285</v>
      </c>
      <c r="AT318" s="5">
        <v>0</v>
      </c>
      <c r="AU318" s="5">
        <v>0</v>
      </c>
      <c r="AV318" s="5">
        <v>256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2887.19</v>
      </c>
      <c r="CC318" s="5">
        <v>5482.44</v>
      </c>
      <c r="CD318" s="5">
        <v>164.47</v>
      </c>
      <c r="CE318" s="5">
        <v>7</v>
      </c>
      <c r="CF318" s="5">
        <v>7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687.96</v>
      </c>
      <c r="CP318" s="5">
        <v>0</v>
      </c>
      <c r="CQ318" s="5">
        <v>0</v>
      </c>
      <c r="CR318" s="5">
        <v>160.61000000000001</v>
      </c>
      <c r="CS318" s="5">
        <v>70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918.57</v>
      </c>
      <c r="ED318" s="5">
        <v>4563.87</v>
      </c>
      <c r="EE318" s="4" t="s">
        <v>1113</v>
      </c>
      <c r="EF318" s="4"/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5"/>
      <c r="GX318" s="5"/>
      <c r="GY318" s="5"/>
      <c r="GZ318" s="5"/>
      <c r="HA318" s="5"/>
      <c r="HB318" s="4"/>
    </row>
    <row r="319" spans="1:210" x14ac:dyDescent="0.25">
      <c r="A319" s="68">
        <v>19118335</v>
      </c>
      <c r="B319" s="4" t="s">
        <v>1114</v>
      </c>
      <c r="C319" s="5" t="s">
        <v>1115</v>
      </c>
      <c r="D319" s="4">
        <v>1</v>
      </c>
      <c r="E319" s="4" t="s">
        <v>158</v>
      </c>
      <c r="F319" s="4" t="s">
        <v>159</v>
      </c>
      <c r="G319" s="4" t="s">
        <v>160</v>
      </c>
      <c r="H319" s="4" t="s">
        <v>161</v>
      </c>
      <c r="I319" s="4" t="s">
        <v>234</v>
      </c>
      <c r="J319" s="60">
        <v>45661</v>
      </c>
      <c r="K319" s="60" t="s">
        <v>1660</v>
      </c>
      <c r="L319" s="5" t="s">
        <v>163</v>
      </c>
      <c r="M319" s="5">
        <v>370.75</v>
      </c>
      <c r="N319" s="5">
        <v>1019.43</v>
      </c>
      <c r="O319" s="5">
        <v>370.75714285714287</v>
      </c>
      <c r="P319" s="5">
        <v>2595.3000000000002</v>
      </c>
      <c r="Q319" s="5">
        <v>2595.25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1</v>
      </c>
      <c r="AB319" s="5">
        <v>92.69</v>
      </c>
      <c r="AC319" s="5">
        <v>1</v>
      </c>
      <c r="AD319" s="5">
        <v>741.5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1152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256</v>
      </c>
      <c r="AS319" s="5">
        <v>2341</v>
      </c>
      <c r="AT319" s="5">
        <v>0</v>
      </c>
      <c r="AU319" s="5">
        <v>0</v>
      </c>
      <c r="AV319" s="5">
        <v>256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4839.1899999999996</v>
      </c>
      <c r="CC319" s="5">
        <v>7434.44</v>
      </c>
      <c r="CD319" s="5">
        <v>223.03</v>
      </c>
      <c r="CE319" s="5">
        <v>7</v>
      </c>
      <c r="CF319" s="5">
        <v>7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1104.9100000000001</v>
      </c>
      <c r="CP319" s="5">
        <v>0</v>
      </c>
      <c r="CQ319" s="5">
        <v>0</v>
      </c>
      <c r="CR319" s="5">
        <v>188.52</v>
      </c>
      <c r="CS319" s="5">
        <v>70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0</v>
      </c>
      <c r="DJ319" s="5">
        <v>0</v>
      </c>
      <c r="DK319" s="5">
        <v>0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5">
        <v>1363.43</v>
      </c>
      <c r="ED319" s="5">
        <v>6071.01</v>
      </c>
      <c r="EE319" s="4" t="s">
        <v>1116</v>
      </c>
      <c r="EF319" s="4"/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5"/>
      <c r="GX319" s="5"/>
      <c r="GY319" s="5"/>
      <c r="GZ319" s="5"/>
      <c r="HA319" s="5"/>
      <c r="HB319" s="4"/>
    </row>
    <row r="320" spans="1:210" x14ac:dyDescent="0.25">
      <c r="A320" s="68">
        <v>19118337</v>
      </c>
      <c r="B320" s="4" t="s">
        <v>1117</v>
      </c>
      <c r="C320" s="5" t="s">
        <v>1118</v>
      </c>
      <c r="D320" s="4">
        <v>1</v>
      </c>
      <c r="E320" s="4" t="s">
        <v>158</v>
      </c>
      <c r="F320" s="4" t="s">
        <v>159</v>
      </c>
      <c r="G320" s="4" t="s">
        <v>160</v>
      </c>
      <c r="H320" s="4" t="s">
        <v>161</v>
      </c>
      <c r="I320" s="4" t="s">
        <v>234</v>
      </c>
      <c r="J320" s="60">
        <v>45661</v>
      </c>
      <c r="K320" s="60" t="s">
        <v>1660</v>
      </c>
      <c r="L320" s="5" t="s">
        <v>163</v>
      </c>
      <c r="M320" s="5">
        <v>370.75</v>
      </c>
      <c r="N320" s="5">
        <v>720.24</v>
      </c>
      <c r="O320" s="5">
        <v>370.75714285714287</v>
      </c>
      <c r="P320" s="5">
        <v>2595.3000000000002</v>
      </c>
      <c r="Q320" s="5">
        <v>2595.25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1</v>
      </c>
      <c r="AB320" s="5">
        <v>92.69</v>
      </c>
      <c r="AC320" s="5">
        <v>1</v>
      </c>
      <c r="AD320" s="5">
        <v>741.5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896</v>
      </c>
      <c r="AM320" s="5">
        <v>320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1280</v>
      </c>
      <c r="AT320" s="5">
        <v>0</v>
      </c>
      <c r="AU320" s="5">
        <v>0</v>
      </c>
      <c r="AV320" s="5">
        <v>256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3586.19</v>
      </c>
      <c r="CC320" s="5">
        <v>6181.44</v>
      </c>
      <c r="CD320" s="5">
        <v>185.44</v>
      </c>
      <c r="CE320" s="5">
        <v>7</v>
      </c>
      <c r="CF320" s="5">
        <v>7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5">
        <v>837.27</v>
      </c>
      <c r="CP320" s="5">
        <v>0</v>
      </c>
      <c r="CQ320" s="5">
        <v>0</v>
      </c>
      <c r="CR320" s="5">
        <v>130.4</v>
      </c>
      <c r="CS320" s="5">
        <v>70</v>
      </c>
      <c r="CT320" s="5">
        <v>972.45</v>
      </c>
      <c r="CU320" s="5">
        <v>1.88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>
        <v>0</v>
      </c>
      <c r="DI320" s="5">
        <v>0</v>
      </c>
      <c r="DJ320" s="5">
        <v>0</v>
      </c>
      <c r="DK320" s="5">
        <v>0</v>
      </c>
      <c r="DL320" s="5">
        <v>0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5">
        <v>2011.99</v>
      </c>
      <c r="ED320" s="5">
        <v>4169.45</v>
      </c>
      <c r="EE320" s="4" t="s">
        <v>1119</v>
      </c>
      <c r="EF320" s="4"/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5"/>
      <c r="GX320" s="5"/>
      <c r="GY320" s="5"/>
      <c r="GZ320" s="5"/>
      <c r="HA320" s="5"/>
      <c r="HB320" s="4"/>
    </row>
    <row r="321" spans="1:210" x14ac:dyDescent="0.25">
      <c r="A321" s="68">
        <v>19118338</v>
      </c>
      <c r="B321" s="4" t="s">
        <v>1120</v>
      </c>
      <c r="C321" s="5" t="s">
        <v>1121</v>
      </c>
      <c r="D321" s="4">
        <v>1</v>
      </c>
      <c r="E321" s="4" t="s">
        <v>158</v>
      </c>
      <c r="F321" s="4" t="s">
        <v>159</v>
      </c>
      <c r="G321" s="4" t="s">
        <v>160</v>
      </c>
      <c r="H321" s="4" t="s">
        <v>161</v>
      </c>
      <c r="I321" s="4" t="s">
        <v>234</v>
      </c>
      <c r="J321" s="60">
        <v>45661</v>
      </c>
      <c r="K321" s="60" t="s">
        <v>1660</v>
      </c>
      <c r="L321" s="5" t="s">
        <v>163</v>
      </c>
      <c r="M321" s="5">
        <v>370.75</v>
      </c>
      <c r="N321" s="5">
        <v>773.77</v>
      </c>
      <c r="O321" s="5">
        <v>370.75714285714287</v>
      </c>
      <c r="P321" s="5">
        <v>2595.3000000000002</v>
      </c>
      <c r="Q321" s="5">
        <v>2595.25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1925</v>
      </c>
      <c r="AT321" s="5">
        <v>0</v>
      </c>
      <c r="AU321" s="5">
        <v>0</v>
      </c>
      <c r="AV321" s="5">
        <v>256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2181</v>
      </c>
      <c r="CC321" s="5">
        <v>4776.25</v>
      </c>
      <c r="CD321" s="5">
        <v>143.29</v>
      </c>
      <c r="CE321" s="5">
        <v>7</v>
      </c>
      <c r="CF321" s="5">
        <v>7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636.11</v>
      </c>
      <c r="CP321" s="5">
        <v>0</v>
      </c>
      <c r="CQ321" s="5">
        <v>0</v>
      </c>
      <c r="CR321" s="5">
        <v>140.80000000000001</v>
      </c>
      <c r="CS321" s="5">
        <v>70</v>
      </c>
      <c r="CT321" s="5">
        <v>326.42</v>
      </c>
      <c r="CU321" s="5">
        <v>1.88</v>
      </c>
      <c r="CV321" s="5">
        <v>0</v>
      </c>
      <c r="CW321" s="5">
        <v>0</v>
      </c>
      <c r="CX321" s="5">
        <v>0</v>
      </c>
      <c r="CY321" s="5">
        <v>0</v>
      </c>
      <c r="CZ321" s="5">
        <v>417.08</v>
      </c>
      <c r="DA321" s="5">
        <v>0</v>
      </c>
      <c r="DB321" s="5">
        <v>0</v>
      </c>
      <c r="DC321" s="5">
        <v>100</v>
      </c>
      <c r="DD321" s="5">
        <v>111.11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1803.4</v>
      </c>
      <c r="ED321" s="5">
        <v>2972.85</v>
      </c>
      <c r="EE321" s="4" t="s">
        <v>1122</v>
      </c>
      <c r="EF321" s="4"/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5"/>
      <c r="GX321" s="5"/>
      <c r="GY321" s="5"/>
      <c r="GZ321" s="5"/>
      <c r="HA321" s="5"/>
      <c r="HB321" s="4"/>
    </row>
    <row r="322" spans="1:210" x14ac:dyDescent="0.25">
      <c r="A322" s="68">
        <v>19118339</v>
      </c>
      <c r="B322" s="4" t="s">
        <v>1123</v>
      </c>
      <c r="C322" s="5" t="s">
        <v>1124</v>
      </c>
      <c r="D322" s="4">
        <v>1</v>
      </c>
      <c r="E322" s="4" t="s">
        <v>158</v>
      </c>
      <c r="F322" s="4" t="s">
        <v>159</v>
      </c>
      <c r="G322" s="4" t="s">
        <v>160</v>
      </c>
      <c r="H322" s="4" t="s">
        <v>161</v>
      </c>
      <c r="I322" s="4" t="s">
        <v>234</v>
      </c>
      <c r="J322" s="60">
        <v>45661</v>
      </c>
      <c r="K322" s="60" t="s">
        <v>1660</v>
      </c>
      <c r="L322" s="5" t="s">
        <v>163</v>
      </c>
      <c r="M322" s="5">
        <v>370.75</v>
      </c>
      <c r="N322" s="5">
        <v>845.95</v>
      </c>
      <c r="O322" s="5">
        <v>370.75714285714287</v>
      </c>
      <c r="P322" s="5">
        <v>2595.3000000000002</v>
      </c>
      <c r="Q322" s="5">
        <v>2595.25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1</v>
      </c>
      <c r="AB322" s="5">
        <v>92.69</v>
      </c>
      <c r="AC322" s="5">
        <v>1</v>
      </c>
      <c r="AD322" s="5">
        <v>741.5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640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1541</v>
      </c>
      <c r="AT322" s="5">
        <v>0</v>
      </c>
      <c r="AU322" s="5">
        <v>0</v>
      </c>
      <c r="AV322" s="5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3271.19</v>
      </c>
      <c r="CC322" s="5">
        <v>5866.44</v>
      </c>
      <c r="CD322" s="5">
        <v>175.99</v>
      </c>
      <c r="CE322" s="5">
        <v>7</v>
      </c>
      <c r="CF322" s="5">
        <v>7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769.98</v>
      </c>
      <c r="CP322" s="5">
        <v>0</v>
      </c>
      <c r="CQ322" s="5">
        <v>0</v>
      </c>
      <c r="CR322" s="5">
        <v>154.82</v>
      </c>
      <c r="CS322" s="5">
        <v>70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994.8</v>
      </c>
      <c r="ED322" s="5">
        <v>4871.6400000000003</v>
      </c>
      <c r="EE322" s="4" t="s">
        <v>1125</v>
      </c>
      <c r="EF322" s="4"/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5"/>
      <c r="GX322" s="5"/>
      <c r="GY322" s="5"/>
      <c r="GZ322" s="5"/>
      <c r="HA322" s="5"/>
      <c r="HB322" s="4"/>
    </row>
    <row r="323" spans="1:210" x14ac:dyDescent="0.25">
      <c r="A323" s="68">
        <v>19118351</v>
      </c>
      <c r="B323" s="4" t="s">
        <v>1126</v>
      </c>
      <c r="C323" s="5" t="s">
        <v>1127</v>
      </c>
      <c r="D323" s="4">
        <v>1</v>
      </c>
      <c r="E323" s="4" t="s">
        <v>158</v>
      </c>
      <c r="F323" s="4" t="s">
        <v>159</v>
      </c>
      <c r="G323" s="4" t="s">
        <v>160</v>
      </c>
      <c r="H323" s="4" t="s">
        <v>161</v>
      </c>
      <c r="I323" s="4" t="s">
        <v>237</v>
      </c>
      <c r="J323" s="60">
        <v>45020</v>
      </c>
      <c r="K323" s="60" t="s">
        <v>1661</v>
      </c>
      <c r="L323" s="5" t="s">
        <v>163</v>
      </c>
      <c r="M323" s="5">
        <v>432.98</v>
      </c>
      <c r="N323" s="5">
        <v>538.79999999999995</v>
      </c>
      <c r="O323" s="5">
        <v>432.98571428571432</v>
      </c>
      <c r="P323" s="5">
        <v>3030.9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7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0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0</v>
      </c>
      <c r="ED323" s="5">
        <v>0</v>
      </c>
      <c r="EE323" s="4" t="s">
        <v>1128</v>
      </c>
      <c r="EF323" s="4"/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5"/>
      <c r="GX323" s="5"/>
      <c r="GY323" s="5"/>
      <c r="GZ323" s="5"/>
      <c r="HA323" s="5"/>
      <c r="HB323" s="4"/>
    </row>
    <row r="324" spans="1:210" x14ac:dyDescent="0.25">
      <c r="A324" s="68">
        <v>19118352</v>
      </c>
      <c r="B324" s="4" t="s">
        <v>1129</v>
      </c>
      <c r="C324" s="5" t="s">
        <v>1130</v>
      </c>
      <c r="D324" s="4">
        <v>1</v>
      </c>
      <c r="E324" s="4" t="s">
        <v>158</v>
      </c>
      <c r="F324" s="4" t="s">
        <v>159</v>
      </c>
      <c r="G324" s="4" t="s">
        <v>160</v>
      </c>
      <c r="H324" s="4" t="s">
        <v>161</v>
      </c>
      <c r="I324" s="4" t="s">
        <v>237</v>
      </c>
      <c r="J324" s="60">
        <v>45407</v>
      </c>
      <c r="K324" s="60" t="s">
        <v>1661</v>
      </c>
      <c r="L324" s="5" t="s">
        <v>163</v>
      </c>
      <c r="M324" s="5">
        <v>432.98</v>
      </c>
      <c r="N324" s="5">
        <v>857.51</v>
      </c>
      <c r="O324" s="5">
        <v>432.98</v>
      </c>
      <c r="P324" s="5">
        <v>3030.86</v>
      </c>
      <c r="Q324" s="5">
        <v>3030.86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64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2425</v>
      </c>
      <c r="AT324" s="5">
        <v>0</v>
      </c>
      <c r="AU324" s="5">
        <v>0</v>
      </c>
      <c r="AV324" s="5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2745</v>
      </c>
      <c r="CC324" s="5">
        <v>5775.86</v>
      </c>
      <c r="CD324" s="5">
        <v>173.28</v>
      </c>
      <c r="CE324" s="5">
        <v>7</v>
      </c>
      <c r="CF324" s="5">
        <v>7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849.63</v>
      </c>
      <c r="CP324" s="5">
        <v>0</v>
      </c>
      <c r="CQ324" s="5">
        <v>0</v>
      </c>
      <c r="CR324" s="5">
        <v>157.07</v>
      </c>
      <c r="CS324" s="5">
        <v>70</v>
      </c>
      <c r="CT324" s="5">
        <v>654.37</v>
      </c>
      <c r="CU324" s="5">
        <v>1.88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5">
        <v>1732.94</v>
      </c>
      <c r="ED324" s="5">
        <v>4042.92</v>
      </c>
      <c r="EE324" s="4" t="s">
        <v>1131</v>
      </c>
      <c r="EF324" s="4"/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5"/>
      <c r="GX324" s="5"/>
      <c r="GY324" s="5"/>
      <c r="GZ324" s="5"/>
      <c r="HA324" s="5"/>
      <c r="HB324" s="4"/>
    </row>
    <row r="325" spans="1:210" x14ac:dyDescent="0.25">
      <c r="A325" s="68">
        <v>19118353</v>
      </c>
      <c r="B325" s="4" t="s">
        <v>1132</v>
      </c>
      <c r="C325" s="5" t="s">
        <v>1133</v>
      </c>
      <c r="D325" s="4">
        <v>1</v>
      </c>
      <c r="E325" s="4" t="s">
        <v>158</v>
      </c>
      <c r="F325" s="4" t="s">
        <v>159</v>
      </c>
      <c r="G325" s="4" t="s">
        <v>160</v>
      </c>
      <c r="H325" s="4" t="s">
        <v>161</v>
      </c>
      <c r="I325" s="4" t="s">
        <v>237</v>
      </c>
      <c r="J325" s="60">
        <v>44166</v>
      </c>
      <c r="K325" s="60" t="s">
        <v>1661</v>
      </c>
      <c r="L325" s="5" t="s">
        <v>163</v>
      </c>
      <c r="M325" s="5">
        <v>432.98</v>
      </c>
      <c r="N325" s="5">
        <v>1216.31</v>
      </c>
      <c r="O325" s="5">
        <v>432.98571428571432</v>
      </c>
      <c r="P325" s="5">
        <v>3030.9</v>
      </c>
      <c r="Q325" s="5">
        <v>3030.86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2170</v>
      </c>
      <c r="AT325" s="5">
        <v>0</v>
      </c>
      <c r="AU325" s="5">
        <v>0</v>
      </c>
      <c r="AV325" s="5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2426</v>
      </c>
      <c r="CC325" s="5">
        <v>5456.86</v>
      </c>
      <c r="CD325" s="5">
        <v>163.71</v>
      </c>
      <c r="CE325" s="5">
        <v>7</v>
      </c>
      <c r="CF325" s="5">
        <v>7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781.49</v>
      </c>
      <c r="CP325" s="5">
        <v>0</v>
      </c>
      <c r="CQ325" s="5">
        <v>0</v>
      </c>
      <c r="CR325" s="5">
        <v>226.76</v>
      </c>
      <c r="CS325" s="5">
        <v>70</v>
      </c>
      <c r="CT325" s="5">
        <v>403.3</v>
      </c>
      <c r="CU325" s="5">
        <v>1.88</v>
      </c>
      <c r="CV325" s="5">
        <v>0</v>
      </c>
      <c r="CW325" s="5">
        <v>0</v>
      </c>
      <c r="CX325" s="5">
        <v>0</v>
      </c>
      <c r="CY325" s="5">
        <v>0</v>
      </c>
      <c r="CZ325" s="5">
        <v>1502.45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5">
        <v>2985.88</v>
      </c>
      <c r="ED325" s="5">
        <v>2470.98</v>
      </c>
      <c r="EE325" s="4" t="s">
        <v>1134</v>
      </c>
      <c r="EF325" s="4"/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5"/>
      <c r="GX325" s="5"/>
      <c r="GY325" s="5"/>
      <c r="GZ325" s="5"/>
      <c r="HA325" s="5"/>
      <c r="HB325" s="4"/>
    </row>
    <row r="326" spans="1:210" x14ac:dyDescent="0.25">
      <c r="A326" s="68">
        <v>19118398</v>
      </c>
      <c r="B326" s="4" t="s">
        <v>1135</v>
      </c>
      <c r="C326" s="5" t="s">
        <v>1136</v>
      </c>
      <c r="D326" s="4">
        <v>1</v>
      </c>
      <c r="E326" s="4" t="s">
        <v>158</v>
      </c>
      <c r="F326" s="4" t="s">
        <v>159</v>
      </c>
      <c r="G326" s="4" t="s">
        <v>160</v>
      </c>
      <c r="H326" s="4" t="s">
        <v>161</v>
      </c>
      <c r="I326" s="4" t="s">
        <v>234</v>
      </c>
      <c r="J326" s="60">
        <v>45668</v>
      </c>
      <c r="K326" s="60" t="s">
        <v>1662</v>
      </c>
      <c r="L326" s="5" t="s">
        <v>163</v>
      </c>
      <c r="M326" s="5">
        <v>370.75</v>
      </c>
      <c r="N326" s="5">
        <v>710.83</v>
      </c>
      <c r="O326" s="5">
        <v>370.75714285714287</v>
      </c>
      <c r="P326" s="5">
        <v>2595.3000000000002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0</v>
      </c>
      <c r="CC326" s="5">
        <v>0</v>
      </c>
      <c r="CD326" s="5">
        <v>0</v>
      </c>
      <c r="CE326" s="5">
        <v>0</v>
      </c>
      <c r="CF326" s="5">
        <v>0</v>
      </c>
      <c r="CG326" s="5">
        <v>7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0</v>
      </c>
      <c r="CP326" s="5">
        <v>0</v>
      </c>
      <c r="CQ326" s="5">
        <v>0</v>
      </c>
      <c r="CR326" s="5">
        <v>0</v>
      </c>
      <c r="CS326" s="5">
        <v>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0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0</v>
      </c>
      <c r="ED326" s="5">
        <v>0</v>
      </c>
      <c r="EE326" s="4" t="s">
        <v>1137</v>
      </c>
      <c r="EF326" s="4"/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5"/>
      <c r="GX326" s="5"/>
      <c r="GY326" s="5"/>
      <c r="GZ326" s="5"/>
      <c r="HA326" s="5"/>
      <c r="HB326" s="4"/>
    </row>
    <row r="327" spans="1:210" x14ac:dyDescent="0.25">
      <c r="A327" s="68">
        <v>19118399</v>
      </c>
      <c r="B327" s="4" t="s">
        <v>1138</v>
      </c>
      <c r="C327" s="5" t="s">
        <v>1139</v>
      </c>
      <c r="D327" s="4">
        <v>1</v>
      </c>
      <c r="E327" s="4" t="s">
        <v>158</v>
      </c>
      <c r="F327" s="4" t="s">
        <v>159</v>
      </c>
      <c r="G327" s="4" t="s">
        <v>160</v>
      </c>
      <c r="H327" s="4" t="s">
        <v>161</v>
      </c>
      <c r="I327" s="4" t="s">
        <v>234</v>
      </c>
      <c r="J327" s="60">
        <v>45668</v>
      </c>
      <c r="K327" s="60" t="s">
        <v>1662</v>
      </c>
      <c r="L327" s="5" t="s">
        <v>163</v>
      </c>
      <c r="M327" s="5">
        <v>370.75</v>
      </c>
      <c r="N327" s="5">
        <v>803.28</v>
      </c>
      <c r="O327" s="5">
        <v>370.75714285714287</v>
      </c>
      <c r="P327" s="5">
        <v>2595.3000000000002</v>
      </c>
      <c r="Q327" s="5">
        <v>2595.25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1</v>
      </c>
      <c r="AB327" s="5">
        <v>92.69</v>
      </c>
      <c r="AC327" s="5">
        <v>1</v>
      </c>
      <c r="AD327" s="5">
        <v>741.5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256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2725</v>
      </c>
      <c r="AT327" s="5">
        <v>0</v>
      </c>
      <c r="AU327" s="5">
        <v>0</v>
      </c>
      <c r="AV327" s="5">
        <v>256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4071.19</v>
      </c>
      <c r="CC327" s="5">
        <v>6666.44</v>
      </c>
      <c r="CD327" s="5">
        <v>199.99</v>
      </c>
      <c r="CE327" s="5">
        <v>7</v>
      </c>
      <c r="CF327" s="5">
        <v>7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940.86</v>
      </c>
      <c r="CP327" s="5">
        <v>0</v>
      </c>
      <c r="CQ327" s="5">
        <v>0</v>
      </c>
      <c r="CR327" s="5">
        <v>146.53</v>
      </c>
      <c r="CS327" s="5">
        <v>70</v>
      </c>
      <c r="CT327" s="5">
        <v>0</v>
      </c>
      <c r="CU327" s="5">
        <v>0</v>
      </c>
      <c r="CV327" s="5">
        <v>0</v>
      </c>
      <c r="CW327" s="5">
        <v>0</v>
      </c>
      <c r="CX327" s="5">
        <v>0</v>
      </c>
      <c r="CY327" s="5">
        <v>0</v>
      </c>
      <c r="CZ327" s="5">
        <v>0</v>
      </c>
      <c r="DA327" s="5">
        <v>0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271.60000000000002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5">
        <v>1428.99</v>
      </c>
      <c r="ED327" s="5">
        <v>5237.45</v>
      </c>
      <c r="EE327" s="4" t="s">
        <v>1140</v>
      </c>
      <c r="EF327" s="4"/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5"/>
      <c r="GX327" s="5"/>
      <c r="GY327" s="5"/>
      <c r="GZ327" s="5"/>
      <c r="HA327" s="5"/>
      <c r="HB327" s="4"/>
    </row>
    <row r="328" spans="1:210" x14ac:dyDescent="0.25">
      <c r="A328" s="68">
        <v>19118412</v>
      </c>
      <c r="B328" s="4" t="s">
        <v>1141</v>
      </c>
      <c r="C328" s="5" t="s">
        <v>1142</v>
      </c>
      <c r="D328" s="4">
        <v>1</v>
      </c>
      <c r="E328" s="4" t="s">
        <v>158</v>
      </c>
      <c r="F328" s="4" t="s">
        <v>159</v>
      </c>
      <c r="G328" s="4" t="s">
        <v>160</v>
      </c>
      <c r="H328" s="4" t="s">
        <v>161</v>
      </c>
      <c r="I328" s="4" t="s">
        <v>234</v>
      </c>
      <c r="J328" s="60">
        <v>45672</v>
      </c>
      <c r="K328" s="60" t="s">
        <v>1663</v>
      </c>
      <c r="L328" s="5" t="s">
        <v>163</v>
      </c>
      <c r="M328" s="5">
        <v>370.75</v>
      </c>
      <c r="N328" s="5">
        <v>754.36</v>
      </c>
      <c r="O328" s="5">
        <v>370.75714285714287</v>
      </c>
      <c r="P328" s="5">
        <v>2595.3000000000002</v>
      </c>
      <c r="Q328" s="5">
        <v>2595.25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576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1218.5</v>
      </c>
      <c r="AT328" s="5">
        <v>0</v>
      </c>
      <c r="AU328" s="5">
        <v>0</v>
      </c>
      <c r="AV328" s="5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2050.5</v>
      </c>
      <c r="CC328" s="5">
        <v>4645.75</v>
      </c>
      <c r="CD328" s="5">
        <v>139.37</v>
      </c>
      <c r="CE328" s="5">
        <v>7</v>
      </c>
      <c r="CF328" s="5">
        <v>7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608.24</v>
      </c>
      <c r="CP328" s="5">
        <v>0</v>
      </c>
      <c r="CQ328" s="5">
        <v>0</v>
      </c>
      <c r="CR328" s="5">
        <v>137.03</v>
      </c>
      <c r="CS328" s="5">
        <v>70</v>
      </c>
      <c r="CT328" s="5">
        <v>496.26</v>
      </c>
      <c r="CU328" s="5">
        <v>1.88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0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1313.41</v>
      </c>
      <c r="ED328" s="5">
        <v>3332.34</v>
      </c>
      <c r="EE328" s="4" t="s">
        <v>1143</v>
      </c>
      <c r="EF328" s="4"/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5"/>
      <c r="GX328" s="5"/>
      <c r="GY328" s="5"/>
      <c r="GZ328" s="5"/>
      <c r="HA328" s="5"/>
      <c r="HB328" s="4"/>
    </row>
    <row r="329" spans="1:210" x14ac:dyDescent="0.25">
      <c r="A329" s="68">
        <v>19118413</v>
      </c>
      <c r="B329" s="4" t="s">
        <v>1144</v>
      </c>
      <c r="C329" s="5" t="s">
        <v>1145</v>
      </c>
      <c r="D329" s="4">
        <v>1</v>
      </c>
      <c r="E329" s="4" t="s">
        <v>158</v>
      </c>
      <c r="F329" s="4" t="s">
        <v>159</v>
      </c>
      <c r="G329" s="4" t="s">
        <v>160</v>
      </c>
      <c r="H329" s="4" t="s">
        <v>161</v>
      </c>
      <c r="I329" s="4" t="s">
        <v>234</v>
      </c>
      <c r="J329" s="60">
        <v>45672</v>
      </c>
      <c r="K329" s="60" t="s">
        <v>1663</v>
      </c>
      <c r="L329" s="5" t="s">
        <v>163</v>
      </c>
      <c r="M329" s="5">
        <v>370.75</v>
      </c>
      <c r="N329" s="5">
        <v>704.57</v>
      </c>
      <c r="O329" s="5">
        <v>370.75714285714287</v>
      </c>
      <c r="P329" s="5">
        <v>2595.3000000000002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7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4" t="s">
        <v>1146</v>
      </c>
      <c r="EF329" s="4"/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5"/>
      <c r="GX329" s="5"/>
      <c r="GY329" s="5"/>
      <c r="GZ329" s="5"/>
      <c r="HA329" s="5"/>
      <c r="HB329" s="4"/>
    </row>
    <row r="330" spans="1:210" x14ac:dyDescent="0.25">
      <c r="A330" s="68">
        <v>19118416</v>
      </c>
      <c r="B330" s="4" t="s">
        <v>1147</v>
      </c>
      <c r="C330" s="5" t="s">
        <v>1148</v>
      </c>
      <c r="D330" s="4">
        <v>1</v>
      </c>
      <c r="E330" s="4" t="s">
        <v>158</v>
      </c>
      <c r="F330" s="4" t="s">
        <v>159</v>
      </c>
      <c r="G330" s="4" t="s">
        <v>160</v>
      </c>
      <c r="H330" s="4" t="s">
        <v>161</v>
      </c>
      <c r="I330" s="4" t="s">
        <v>234</v>
      </c>
      <c r="J330" s="60">
        <v>45672</v>
      </c>
      <c r="K330" s="60" t="s">
        <v>1663</v>
      </c>
      <c r="L330" s="5" t="s">
        <v>163</v>
      </c>
      <c r="M330" s="5">
        <v>370.75</v>
      </c>
      <c r="N330" s="5">
        <v>850.18</v>
      </c>
      <c r="O330" s="5">
        <v>370.75714285714287</v>
      </c>
      <c r="P330" s="5">
        <v>2595.3000000000002</v>
      </c>
      <c r="Q330" s="5">
        <v>2595.25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1600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1925</v>
      </c>
      <c r="AT330" s="5">
        <v>0</v>
      </c>
      <c r="AU330" s="5">
        <v>0</v>
      </c>
      <c r="AV330" s="5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3781</v>
      </c>
      <c r="CC330" s="5">
        <v>6376.25</v>
      </c>
      <c r="CD330" s="5">
        <v>191.29</v>
      </c>
      <c r="CE330" s="5">
        <v>7</v>
      </c>
      <c r="CF330" s="5">
        <v>7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977.87</v>
      </c>
      <c r="CP330" s="5">
        <v>0</v>
      </c>
      <c r="CQ330" s="5">
        <v>0</v>
      </c>
      <c r="CR330" s="5">
        <v>155.63999999999999</v>
      </c>
      <c r="CS330" s="5">
        <v>70</v>
      </c>
      <c r="CT330" s="5">
        <v>0</v>
      </c>
      <c r="CU330" s="5">
        <v>0</v>
      </c>
      <c r="CV330" s="5">
        <v>0</v>
      </c>
      <c r="CW330" s="5">
        <v>0</v>
      </c>
      <c r="CX330" s="5">
        <v>0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  <c r="DK330" s="5">
        <v>0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5">
        <v>1203.51</v>
      </c>
      <c r="ED330" s="5">
        <v>5172.74</v>
      </c>
      <c r="EE330" s="4" t="s">
        <v>1149</v>
      </c>
      <c r="EF330" s="4"/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5"/>
      <c r="GX330" s="5"/>
      <c r="GY330" s="5"/>
      <c r="GZ330" s="5"/>
      <c r="HA330" s="5"/>
      <c r="HB330" s="4"/>
    </row>
    <row r="331" spans="1:210" x14ac:dyDescent="0.25">
      <c r="A331" s="68">
        <v>19118422</v>
      </c>
      <c r="B331" s="4" t="s">
        <v>1150</v>
      </c>
      <c r="C331" s="5" t="s">
        <v>1151</v>
      </c>
      <c r="D331" s="4">
        <v>1</v>
      </c>
      <c r="E331" s="4" t="s">
        <v>158</v>
      </c>
      <c r="F331" s="4" t="s">
        <v>159</v>
      </c>
      <c r="G331" s="4" t="s">
        <v>160</v>
      </c>
      <c r="H331" s="4" t="s">
        <v>161</v>
      </c>
      <c r="I331" s="4" t="s">
        <v>234</v>
      </c>
      <c r="J331" s="60">
        <v>45673</v>
      </c>
      <c r="K331" s="60" t="s">
        <v>1664</v>
      </c>
      <c r="L331" s="5" t="s">
        <v>163</v>
      </c>
      <c r="M331" s="5">
        <v>370.75</v>
      </c>
      <c r="N331" s="5">
        <v>656.04</v>
      </c>
      <c r="O331" s="5">
        <v>370.75714285714287</v>
      </c>
      <c r="P331" s="5">
        <v>2595.3000000000002</v>
      </c>
      <c r="Q331" s="5">
        <v>2595.25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1</v>
      </c>
      <c r="AB331" s="5">
        <v>92.69</v>
      </c>
      <c r="AC331" s="5">
        <v>1</v>
      </c>
      <c r="AD331" s="5">
        <v>741.5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896</v>
      </c>
      <c r="AT331" s="5">
        <v>0</v>
      </c>
      <c r="AU331" s="5">
        <v>0</v>
      </c>
      <c r="AV331" s="5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1986.19</v>
      </c>
      <c r="CC331" s="5">
        <v>4581.4399999999996</v>
      </c>
      <c r="CD331" s="5">
        <v>137.44</v>
      </c>
      <c r="CE331" s="5">
        <v>7</v>
      </c>
      <c r="CF331" s="5">
        <v>7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495.51</v>
      </c>
      <c r="CP331" s="5">
        <v>0</v>
      </c>
      <c r="CQ331" s="5">
        <v>0</v>
      </c>
      <c r="CR331" s="5">
        <v>117.93</v>
      </c>
      <c r="CS331" s="5">
        <v>70</v>
      </c>
      <c r="CT331" s="5">
        <v>0</v>
      </c>
      <c r="CU331" s="5">
        <v>0</v>
      </c>
      <c r="CV331" s="5">
        <v>0</v>
      </c>
      <c r="CW331" s="5">
        <v>0</v>
      </c>
      <c r="CX331" s="5">
        <v>0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0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683.44</v>
      </c>
      <c r="ED331" s="5">
        <v>3898</v>
      </c>
      <c r="EE331" s="4" t="s">
        <v>1152</v>
      </c>
      <c r="EF331" s="4"/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5"/>
      <c r="GX331" s="5"/>
      <c r="GY331" s="5"/>
      <c r="GZ331" s="5"/>
      <c r="HA331" s="5"/>
      <c r="HB331" s="4"/>
    </row>
    <row r="332" spans="1:210" x14ac:dyDescent="0.25">
      <c r="A332" s="68">
        <v>19118522</v>
      </c>
      <c r="B332" s="4" t="s">
        <v>1153</v>
      </c>
      <c r="C332" s="5" t="s">
        <v>1154</v>
      </c>
      <c r="D332" s="4">
        <v>1</v>
      </c>
      <c r="E332" s="4" t="s">
        <v>158</v>
      </c>
      <c r="F332" s="4" t="s">
        <v>159</v>
      </c>
      <c r="G332" s="4" t="s">
        <v>160</v>
      </c>
      <c r="H332" s="4" t="s">
        <v>161</v>
      </c>
      <c r="I332" s="4" t="s">
        <v>234</v>
      </c>
      <c r="J332" s="60">
        <v>45681</v>
      </c>
      <c r="K332" s="60" t="s">
        <v>1665</v>
      </c>
      <c r="L332" s="5" t="s">
        <v>163</v>
      </c>
      <c r="M332" s="5">
        <v>370.75</v>
      </c>
      <c r="N332" s="5">
        <v>772.25</v>
      </c>
      <c r="O332" s="5">
        <v>370.75714285714287</v>
      </c>
      <c r="P332" s="5">
        <v>2595.3000000000002</v>
      </c>
      <c r="Q332" s="5">
        <v>2595.25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1925</v>
      </c>
      <c r="AT332" s="5">
        <v>0</v>
      </c>
      <c r="AU332" s="5">
        <v>0</v>
      </c>
      <c r="AV332" s="5">
        <v>256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2181</v>
      </c>
      <c r="CC332" s="5">
        <v>4776.25</v>
      </c>
      <c r="CD332" s="5">
        <v>143.29</v>
      </c>
      <c r="CE332" s="5">
        <v>7</v>
      </c>
      <c r="CF332" s="5">
        <v>7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636.11</v>
      </c>
      <c r="CP332" s="5">
        <v>0</v>
      </c>
      <c r="CQ332" s="5">
        <v>0</v>
      </c>
      <c r="CR332" s="5">
        <v>140.51</v>
      </c>
      <c r="CS332" s="5">
        <v>70</v>
      </c>
      <c r="CT332" s="5">
        <v>501.89</v>
      </c>
      <c r="CU332" s="5">
        <v>1.88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308.82</v>
      </c>
      <c r="DH332" s="5">
        <v>0</v>
      </c>
      <c r="DI332" s="5">
        <v>0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5">
        <v>1659.21</v>
      </c>
      <c r="ED332" s="5">
        <v>3117.04</v>
      </c>
      <c r="EE332" s="4" t="s">
        <v>1155</v>
      </c>
      <c r="EF332" s="4"/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5"/>
      <c r="GX332" s="5"/>
      <c r="GY332" s="5"/>
      <c r="GZ332" s="5"/>
      <c r="HA332" s="5"/>
      <c r="HB332" s="4"/>
    </row>
    <row r="333" spans="1:210" x14ac:dyDescent="0.25">
      <c r="A333" s="68">
        <v>19118523</v>
      </c>
      <c r="B333" s="4" t="s">
        <v>1156</v>
      </c>
      <c r="C333" s="5" t="s">
        <v>1157</v>
      </c>
      <c r="D333" s="4">
        <v>1</v>
      </c>
      <c r="E333" s="4" t="s">
        <v>158</v>
      </c>
      <c r="F333" s="4" t="s">
        <v>159</v>
      </c>
      <c r="G333" s="4" t="s">
        <v>160</v>
      </c>
      <c r="H333" s="4" t="s">
        <v>161</v>
      </c>
      <c r="I333" s="4" t="s">
        <v>234</v>
      </c>
      <c r="J333" s="60">
        <v>45681</v>
      </c>
      <c r="K333" s="60" t="s">
        <v>1665</v>
      </c>
      <c r="L333" s="5" t="s">
        <v>163</v>
      </c>
      <c r="M333" s="5">
        <v>370.75</v>
      </c>
      <c r="N333" s="5">
        <v>738.48</v>
      </c>
      <c r="O333" s="5">
        <v>370.75714285714287</v>
      </c>
      <c r="P333" s="5">
        <v>2595.3000000000002</v>
      </c>
      <c r="Q333" s="5">
        <v>2595.25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1785</v>
      </c>
      <c r="AT333" s="5">
        <v>0</v>
      </c>
      <c r="AU333" s="5">
        <v>0</v>
      </c>
      <c r="AV333" s="5">
        <v>256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2041</v>
      </c>
      <c r="CC333" s="5">
        <v>4636.25</v>
      </c>
      <c r="CD333" s="5">
        <v>139.09</v>
      </c>
      <c r="CE333" s="5">
        <v>7</v>
      </c>
      <c r="CF333" s="5">
        <v>7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606.21</v>
      </c>
      <c r="CP333" s="5">
        <v>0</v>
      </c>
      <c r="CQ333" s="5">
        <v>0</v>
      </c>
      <c r="CR333" s="5">
        <v>133.94999999999999</v>
      </c>
      <c r="CS333" s="5">
        <v>70</v>
      </c>
      <c r="CT333" s="5">
        <v>889.94</v>
      </c>
      <c r="CU333" s="5">
        <v>1.88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>
        <v>0</v>
      </c>
      <c r="DI333" s="5">
        <v>0</v>
      </c>
      <c r="DJ333" s="5">
        <v>0</v>
      </c>
      <c r="DK333" s="5">
        <v>0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1701.97</v>
      </c>
      <c r="ED333" s="5">
        <v>2934.28</v>
      </c>
      <c r="EE333" s="4" t="s">
        <v>1158</v>
      </c>
      <c r="EF333" s="4"/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5"/>
      <c r="GX333" s="5"/>
      <c r="GY333" s="5"/>
      <c r="GZ333" s="5"/>
      <c r="HA333" s="5"/>
      <c r="HB333" s="4"/>
    </row>
    <row r="334" spans="1:210" x14ac:dyDescent="0.25">
      <c r="A334" s="68">
        <v>19118524</v>
      </c>
      <c r="B334" s="4" t="s">
        <v>1159</v>
      </c>
      <c r="C334" s="5" t="s">
        <v>1160</v>
      </c>
      <c r="D334" s="4">
        <v>1</v>
      </c>
      <c r="E334" s="4" t="s">
        <v>158</v>
      </c>
      <c r="F334" s="4" t="s">
        <v>159</v>
      </c>
      <c r="G334" s="4" t="s">
        <v>160</v>
      </c>
      <c r="H334" s="4" t="s">
        <v>161</v>
      </c>
      <c r="I334" s="4" t="s">
        <v>234</v>
      </c>
      <c r="J334" s="60">
        <v>45681</v>
      </c>
      <c r="K334" s="60" t="s">
        <v>1665</v>
      </c>
      <c r="L334" s="5" t="s">
        <v>163</v>
      </c>
      <c r="M334" s="5">
        <v>370.75</v>
      </c>
      <c r="N334" s="5">
        <v>543.21</v>
      </c>
      <c r="O334" s="5">
        <v>370.75714285714287</v>
      </c>
      <c r="P334" s="5">
        <v>2595.3000000000002</v>
      </c>
      <c r="Q334" s="5">
        <v>2595.25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1</v>
      </c>
      <c r="AB334" s="5">
        <v>92.69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896</v>
      </c>
      <c r="AT334" s="5">
        <v>0</v>
      </c>
      <c r="AU334" s="5">
        <v>0</v>
      </c>
      <c r="AV334" s="5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1244.69</v>
      </c>
      <c r="CC334" s="5">
        <v>3839.94</v>
      </c>
      <c r="CD334" s="5">
        <v>115.2</v>
      </c>
      <c r="CE334" s="5">
        <v>7</v>
      </c>
      <c r="CF334" s="5">
        <v>7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416.32</v>
      </c>
      <c r="CP334" s="5">
        <v>0</v>
      </c>
      <c r="CQ334" s="5">
        <v>0</v>
      </c>
      <c r="CR334" s="5">
        <v>96.01</v>
      </c>
      <c r="CS334" s="5">
        <v>70</v>
      </c>
      <c r="CT334" s="5">
        <v>660.91</v>
      </c>
      <c r="CU334" s="5">
        <v>1.88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317.5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1562.61</v>
      </c>
      <c r="ED334" s="5">
        <v>2277.33</v>
      </c>
      <c r="EE334" s="4" t="s">
        <v>1161</v>
      </c>
      <c r="EF334" s="4"/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5"/>
      <c r="GX334" s="5"/>
      <c r="GY334" s="5"/>
      <c r="GZ334" s="5"/>
      <c r="HA334" s="5"/>
      <c r="HB334" s="4"/>
    </row>
    <row r="335" spans="1:210" x14ac:dyDescent="0.25">
      <c r="A335" s="68">
        <v>19118525</v>
      </c>
      <c r="B335" s="4" t="s">
        <v>1162</v>
      </c>
      <c r="C335" s="5" t="s">
        <v>1163</v>
      </c>
      <c r="D335" s="4">
        <v>1</v>
      </c>
      <c r="E335" s="4" t="s">
        <v>158</v>
      </c>
      <c r="F335" s="4" t="s">
        <v>159</v>
      </c>
      <c r="G335" s="4" t="s">
        <v>160</v>
      </c>
      <c r="H335" s="4" t="s">
        <v>161</v>
      </c>
      <c r="I335" s="4" t="s">
        <v>234</v>
      </c>
      <c r="J335" s="60">
        <v>45681</v>
      </c>
      <c r="K335" s="60" t="s">
        <v>1665</v>
      </c>
      <c r="L335" s="5" t="s">
        <v>163</v>
      </c>
      <c r="M335" s="5">
        <v>370.75</v>
      </c>
      <c r="N335" s="5">
        <v>999.34</v>
      </c>
      <c r="O335" s="5">
        <v>370.75714285714287</v>
      </c>
      <c r="P335" s="5">
        <v>2595.3000000000002</v>
      </c>
      <c r="Q335" s="5">
        <v>865.08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256</v>
      </c>
      <c r="AS335" s="5">
        <v>1300</v>
      </c>
      <c r="AT335" s="5">
        <v>0</v>
      </c>
      <c r="AU335" s="5">
        <v>0</v>
      </c>
      <c r="AV335" s="5">
        <v>128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1684</v>
      </c>
      <c r="CC335" s="5">
        <v>2549.08</v>
      </c>
      <c r="CD335" s="5">
        <v>76.47</v>
      </c>
      <c r="CE335" s="5">
        <v>2.33</v>
      </c>
      <c r="CF335" s="5">
        <v>2.33</v>
      </c>
      <c r="CG335" s="5">
        <v>4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204.32</v>
      </c>
      <c r="CP335" s="5">
        <v>0</v>
      </c>
      <c r="CQ335" s="5">
        <v>0</v>
      </c>
      <c r="CR335" s="5">
        <v>184.62</v>
      </c>
      <c r="CS335" s="5">
        <v>30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418.94</v>
      </c>
      <c r="ED335" s="5">
        <v>2130.14</v>
      </c>
      <c r="EE335" s="4" t="s">
        <v>1164</v>
      </c>
      <c r="EF335" s="4"/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5"/>
      <c r="GX335" s="5"/>
      <c r="GY335" s="5"/>
      <c r="GZ335" s="5"/>
      <c r="HA335" s="5"/>
      <c r="HB335" s="4"/>
    </row>
    <row r="336" spans="1:210" x14ac:dyDescent="0.25">
      <c r="A336" s="68">
        <v>19118529</v>
      </c>
      <c r="B336" s="4" t="s">
        <v>1165</v>
      </c>
      <c r="C336" s="5" t="s">
        <v>1166</v>
      </c>
      <c r="D336" s="4">
        <v>1</v>
      </c>
      <c r="E336" s="4" t="s">
        <v>158</v>
      </c>
      <c r="F336" s="4" t="s">
        <v>159</v>
      </c>
      <c r="G336" s="4" t="s">
        <v>160</v>
      </c>
      <c r="H336" s="4" t="s">
        <v>161</v>
      </c>
      <c r="I336" s="4" t="s">
        <v>234</v>
      </c>
      <c r="J336" s="60">
        <v>45681</v>
      </c>
      <c r="K336" s="60" t="s">
        <v>1665</v>
      </c>
      <c r="L336" s="5" t="s">
        <v>163</v>
      </c>
      <c r="M336" s="5">
        <v>370.75</v>
      </c>
      <c r="N336" s="5">
        <v>852.22</v>
      </c>
      <c r="O336" s="5">
        <v>370.75714285714287</v>
      </c>
      <c r="P336" s="5">
        <v>2595.3000000000002</v>
      </c>
      <c r="Q336" s="5">
        <v>2595.25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1</v>
      </c>
      <c r="AB336" s="5">
        <v>92.69</v>
      </c>
      <c r="AC336" s="5">
        <v>1</v>
      </c>
      <c r="AD336" s="5">
        <v>741.5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256</v>
      </c>
      <c r="AS336" s="5">
        <v>1285</v>
      </c>
      <c r="AT336" s="5">
        <v>0</v>
      </c>
      <c r="AU336" s="5">
        <v>0</v>
      </c>
      <c r="AV336" s="5">
        <v>256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2631.19</v>
      </c>
      <c r="CC336" s="5">
        <v>5226.4399999999996</v>
      </c>
      <c r="CD336" s="5">
        <v>156.79</v>
      </c>
      <c r="CE336" s="5">
        <v>7</v>
      </c>
      <c r="CF336" s="5">
        <v>7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633.28</v>
      </c>
      <c r="CP336" s="5">
        <v>0</v>
      </c>
      <c r="CQ336" s="5">
        <v>0</v>
      </c>
      <c r="CR336" s="5">
        <v>156.04</v>
      </c>
      <c r="CS336" s="5">
        <v>70</v>
      </c>
      <c r="CT336" s="5">
        <v>0</v>
      </c>
      <c r="CU336" s="5">
        <v>0</v>
      </c>
      <c r="CV336" s="5">
        <v>0</v>
      </c>
      <c r="CW336" s="5">
        <v>0</v>
      </c>
      <c r="CX336" s="5">
        <v>0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>
        <v>0</v>
      </c>
      <c r="DI336" s="5">
        <v>0</v>
      </c>
      <c r="DJ336" s="5">
        <v>0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5">
        <v>859.32</v>
      </c>
      <c r="ED336" s="5">
        <v>4367.12</v>
      </c>
      <c r="EE336" s="4" t="s">
        <v>1167</v>
      </c>
      <c r="EF336" s="4"/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5"/>
      <c r="GX336" s="5"/>
      <c r="GY336" s="5"/>
      <c r="GZ336" s="5"/>
      <c r="HA336" s="5"/>
      <c r="HB336" s="4"/>
    </row>
    <row r="337" spans="1:210" x14ac:dyDescent="0.25">
      <c r="A337" s="68">
        <v>19118607</v>
      </c>
      <c r="B337" s="4" t="s">
        <v>1168</v>
      </c>
      <c r="C337" s="5" t="s">
        <v>1169</v>
      </c>
      <c r="D337" s="4">
        <v>1</v>
      </c>
      <c r="E337" s="4" t="s">
        <v>158</v>
      </c>
      <c r="F337" s="4" t="s">
        <v>159</v>
      </c>
      <c r="G337" s="4" t="s">
        <v>160</v>
      </c>
      <c r="H337" s="4" t="s">
        <v>161</v>
      </c>
      <c r="I337" s="4" t="s">
        <v>234</v>
      </c>
      <c r="J337" s="60">
        <v>45689</v>
      </c>
      <c r="K337" s="60" t="s">
        <v>1596</v>
      </c>
      <c r="L337" s="5" t="s">
        <v>163</v>
      </c>
      <c r="M337" s="5">
        <v>370.75</v>
      </c>
      <c r="N337" s="5">
        <v>488.15</v>
      </c>
      <c r="O337" s="5">
        <v>370.75714285714287</v>
      </c>
      <c r="P337" s="5">
        <v>2595.3000000000002</v>
      </c>
      <c r="Q337" s="5">
        <v>2595.25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0</v>
      </c>
      <c r="CC337" s="5">
        <v>2595.25</v>
      </c>
      <c r="CD337" s="5">
        <v>77.86</v>
      </c>
      <c r="CE337" s="5">
        <v>7</v>
      </c>
      <c r="CF337" s="5">
        <v>7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211.06</v>
      </c>
      <c r="CP337" s="5">
        <v>0</v>
      </c>
      <c r="CQ337" s="5">
        <v>0</v>
      </c>
      <c r="CR337" s="5">
        <v>85.32</v>
      </c>
      <c r="CS337" s="5">
        <v>70</v>
      </c>
      <c r="CT337" s="5">
        <v>523.65</v>
      </c>
      <c r="CU337" s="5">
        <v>1.88</v>
      </c>
      <c r="CV337" s="5">
        <v>0</v>
      </c>
      <c r="CW337" s="5">
        <v>0</v>
      </c>
      <c r="CX337" s="5">
        <v>0</v>
      </c>
      <c r="CY337" s="5">
        <v>0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0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5">
        <v>891.91</v>
      </c>
      <c r="ED337" s="5">
        <v>1703.34</v>
      </c>
      <c r="EE337" s="4" t="s">
        <v>1170</v>
      </c>
      <c r="EF337" s="4"/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5"/>
      <c r="GX337" s="5"/>
      <c r="GY337" s="5"/>
      <c r="GZ337" s="5"/>
      <c r="HA337" s="5"/>
      <c r="HB337" s="4"/>
    </row>
    <row r="338" spans="1:210" x14ac:dyDescent="0.25">
      <c r="A338" s="68">
        <v>19118608</v>
      </c>
      <c r="B338" s="4" t="s">
        <v>1171</v>
      </c>
      <c r="C338" s="5" t="s">
        <v>1172</v>
      </c>
      <c r="D338" s="4">
        <v>1</v>
      </c>
      <c r="E338" s="4" t="s">
        <v>158</v>
      </c>
      <c r="F338" s="4" t="s">
        <v>159</v>
      </c>
      <c r="G338" s="4" t="s">
        <v>160</v>
      </c>
      <c r="H338" s="4" t="s">
        <v>161</v>
      </c>
      <c r="I338" s="4" t="s">
        <v>234</v>
      </c>
      <c r="J338" s="60">
        <v>45689</v>
      </c>
      <c r="K338" s="60" t="s">
        <v>1596</v>
      </c>
      <c r="L338" s="5" t="s">
        <v>163</v>
      </c>
      <c r="M338" s="5">
        <v>370.75</v>
      </c>
      <c r="N338" s="5">
        <v>789.27</v>
      </c>
      <c r="O338" s="5">
        <v>370.75714285714287</v>
      </c>
      <c r="P338" s="5">
        <v>2595.3000000000002</v>
      </c>
      <c r="Q338" s="5">
        <v>2595.25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768</v>
      </c>
      <c r="AS338" s="5">
        <v>2092</v>
      </c>
      <c r="AT338" s="5">
        <v>0</v>
      </c>
      <c r="AU338" s="5">
        <v>0</v>
      </c>
      <c r="AV338" s="5">
        <v>256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3116</v>
      </c>
      <c r="CC338" s="5">
        <v>5711.25</v>
      </c>
      <c r="CD338" s="5">
        <v>171.34</v>
      </c>
      <c r="CE338" s="5">
        <v>7</v>
      </c>
      <c r="CF338" s="5">
        <v>7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835.83</v>
      </c>
      <c r="CP338" s="5">
        <v>0</v>
      </c>
      <c r="CQ338" s="5">
        <v>0</v>
      </c>
      <c r="CR338" s="5">
        <v>143.81</v>
      </c>
      <c r="CS338" s="5">
        <v>70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0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5">
        <v>1049.6400000000001</v>
      </c>
      <c r="ED338" s="5">
        <v>4661.6099999999997</v>
      </c>
      <c r="EE338" s="4" t="s">
        <v>1173</v>
      </c>
      <c r="EF338" s="4"/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5"/>
      <c r="GX338" s="5"/>
      <c r="GY338" s="5"/>
      <c r="GZ338" s="5"/>
      <c r="HA338" s="5"/>
      <c r="HB338" s="4"/>
    </row>
    <row r="339" spans="1:210" x14ac:dyDescent="0.25">
      <c r="A339" s="68">
        <v>19118610</v>
      </c>
      <c r="B339" s="4" t="s">
        <v>1174</v>
      </c>
      <c r="C339" s="5" t="s">
        <v>1175</v>
      </c>
      <c r="D339" s="4">
        <v>1</v>
      </c>
      <c r="E339" s="4" t="s">
        <v>158</v>
      </c>
      <c r="F339" s="4" t="s">
        <v>159</v>
      </c>
      <c r="G339" s="4" t="s">
        <v>160</v>
      </c>
      <c r="H339" s="4" t="s">
        <v>161</v>
      </c>
      <c r="I339" s="4" t="s">
        <v>234</v>
      </c>
      <c r="J339" s="60">
        <v>45689</v>
      </c>
      <c r="K339" s="60" t="s">
        <v>1596</v>
      </c>
      <c r="L339" s="5" t="s">
        <v>163</v>
      </c>
      <c r="M339" s="5">
        <v>370.75</v>
      </c>
      <c r="N339" s="5">
        <v>745.66</v>
      </c>
      <c r="O339" s="5">
        <v>370.75714285714287</v>
      </c>
      <c r="P339" s="5">
        <v>2595.3000000000002</v>
      </c>
      <c r="Q339" s="5">
        <v>2595.25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1</v>
      </c>
      <c r="AB339" s="5">
        <v>92.69</v>
      </c>
      <c r="AC339" s="5">
        <v>1</v>
      </c>
      <c r="AD339" s="5">
        <v>741.5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1346.5</v>
      </c>
      <c r="AT339" s="5">
        <v>0</v>
      </c>
      <c r="AU339" s="5">
        <v>0</v>
      </c>
      <c r="AV339" s="5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2436.69</v>
      </c>
      <c r="CC339" s="5">
        <v>5031.9399999999996</v>
      </c>
      <c r="CD339" s="5">
        <v>150.96</v>
      </c>
      <c r="CE339" s="5">
        <v>7</v>
      </c>
      <c r="CF339" s="5">
        <v>7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591.73</v>
      </c>
      <c r="CP339" s="5">
        <v>0</v>
      </c>
      <c r="CQ339" s="5">
        <v>0</v>
      </c>
      <c r="CR339" s="5">
        <v>135.34</v>
      </c>
      <c r="CS339" s="5">
        <v>70</v>
      </c>
      <c r="CT339" s="5">
        <v>847.19</v>
      </c>
      <c r="CU339" s="5">
        <v>1.88</v>
      </c>
      <c r="CV339" s="5">
        <v>190.19</v>
      </c>
      <c r="CW339" s="5">
        <v>0</v>
      </c>
      <c r="CX339" s="5">
        <v>0</v>
      </c>
      <c r="CY339" s="5">
        <v>0</v>
      </c>
      <c r="CZ339" s="5">
        <v>471.5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>
        <v>0</v>
      </c>
      <c r="DH339" s="5">
        <v>0</v>
      </c>
      <c r="DI339" s="5">
        <v>0</v>
      </c>
      <c r="DJ339" s="5">
        <v>0</v>
      </c>
      <c r="DK339" s="5">
        <v>0</v>
      </c>
      <c r="DL339" s="5">
        <v>0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5">
        <v>2307.83</v>
      </c>
      <c r="ED339" s="5">
        <v>2724.11</v>
      </c>
      <c r="EE339" s="4" t="s">
        <v>1176</v>
      </c>
      <c r="EF339" s="4"/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5"/>
      <c r="GX339" s="5"/>
      <c r="GY339" s="5"/>
      <c r="GZ339" s="5"/>
      <c r="HA339" s="5"/>
      <c r="HB339" s="4"/>
    </row>
    <row r="340" spans="1:210" x14ac:dyDescent="0.25">
      <c r="A340" s="68">
        <v>19118612</v>
      </c>
      <c r="B340" s="4" t="s">
        <v>1177</v>
      </c>
      <c r="C340" s="5" t="s">
        <v>1178</v>
      </c>
      <c r="D340" s="4">
        <v>1</v>
      </c>
      <c r="E340" s="4" t="s">
        <v>158</v>
      </c>
      <c r="F340" s="4" t="s">
        <v>159</v>
      </c>
      <c r="G340" s="4" t="s">
        <v>160</v>
      </c>
      <c r="H340" s="4" t="s">
        <v>161</v>
      </c>
      <c r="I340" s="4" t="s">
        <v>234</v>
      </c>
      <c r="J340" s="60">
        <v>45689</v>
      </c>
      <c r="K340" s="60" t="s">
        <v>1596</v>
      </c>
      <c r="L340" s="5" t="s">
        <v>163</v>
      </c>
      <c r="M340" s="5">
        <v>370.75</v>
      </c>
      <c r="N340" s="5">
        <v>773.9</v>
      </c>
      <c r="O340" s="5">
        <v>370.75714285714287</v>
      </c>
      <c r="P340" s="5">
        <v>2595.3000000000002</v>
      </c>
      <c r="Q340" s="5">
        <v>2595.25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512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1280</v>
      </c>
      <c r="AT340" s="5">
        <v>0</v>
      </c>
      <c r="AU340" s="5">
        <v>0</v>
      </c>
      <c r="AV340" s="5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2048</v>
      </c>
      <c r="CC340" s="5">
        <v>4643.25</v>
      </c>
      <c r="CD340" s="5">
        <v>139.30000000000001</v>
      </c>
      <c r="CE340" s="5">
        <v>7</v>
      </c>
      <c r="CF340" s="5">
        <v>7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607.70000000000005</v>
      </c>
      <c r="CP340" s="5">
        <v>0</v>
      </c>
      <c r="CQ340" s="5">
        <v>0</v>
      </c>
      <c r="CR340" s="5">
        <v>140.83000000000001</v>
      </c>
      <c r="CS340" s="5">
        <v>70</v>
      </c>
      <c r="CT340" s="5">
        <v>0</v>
      </c>
      <c r="CU340" s="5">
        <v>0</v>
      </c>
      <c r="CV340" s="5">
        <v>0</v>
      </c>
      <c r="CW340" s="5">
        <v>0</v>
      </c>
      <c r="CX340" s="5">
        <v>0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5">
        <v>818.53</v>
      </c>
      <c r="ED340" s="5">
        <v>3824.72</v>
      </c>
      <c r="EE340" s="4" t="s">
        <v>1179</v>
      </c>
      <c r="EF340" s="4"/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5"/>
      <c r="GX340" s="5"/>
      <c r="GY340" s="5"/>
      <c r="GZ340" s="5"/>
      <c r="HA340" s="5"/>
      <c r="HB340" s="4"/>
    </row>
    <row r="341" spans="1:210" x14ac:dyDescent="0.25">
      <c r="A341" s="68">
        <v>19118613</v>
      </c>
      <c r="B341" s="4" t="s">
        <v>1180</v>
      </c>
      <c r="C341" s="5" t="s">
        <v>1181</v>
      </c>
      <c r="D341" s="4">
        <v>1</v>
      </c>
      <c r="E341" s="4" t="s">
        <v>158</v>
      </c>
      <c r="F341" s="4" t="s">
        <v>159</v>
      </c>
      <c r="G341" s="4" t="s">
        <v>160</v>
      </c>
      <c r="H341" s="4" t="s">
        <v>161</v>
      </c>
      <c r="I341" s="4" t="s">
        <v>234</v>
      </c>
      <c r="J341" s="60">
        <v>45689</v>
      </c>
      <c r="K341" s="60" t="s">
        <v>1596</v>
      </c>
      <c r="L341" s="5" t="s">
        <v>163</v>
      </c>
      <c r="M341" s="5">
        <v>370.75</v>
      </c>
      <c r="N341" s="5">
        <v>738.34</v>
      </c>
      <c r="O341" s="5">
        <v>370.75714285714287</v>
      </c>
      <c r="P341" s="5">
        <v>2595.3000000000002</v>
      </c>
      <c r="Q341" s="5">
        <v>2595.25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2315</v>
      </c>
      <c r="AT341" s="5">
        <v>0</v>
      </c>
      <c r="AU341" s="5">
        <v>0</v>
      </c>
      <c r="AV341" s="5">
        <v>256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2571</v>
      </c>
      <c r="CC341" s="5">
        <v>5166.25</v>
      </c>
      <c r="CD341" s="5">
        <v>154.99</v>
      </c>
      <c r="CE341" s="5">
        <v>7</v>
      </c>
      <c r="CF341" s="5">
        <v>7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719.41</v>
      </c>
      <c r="CP341" s="5">
        <v>0</v>
      </c>
      <c r="CQ341" s="5">
        <v>0</v>
      </c>
      <c r="CR341" s="5">
        <v>133.91999999999999</v>
      </c>
      <c r="CS341" s="5">
        <v>70</v>
      </c>
      <c r="CT341" s="5">
        <v>893.42</v>
      </c>
      <c r="CU341" s="5">
        <v>1.88</v>
      </c>
      <c r="CV341" s="5">
        <v>0</v>
      </c>
      <c r="CW341" s="5">
        <v>0</v>
      </c>
      <c r="CX341" s="5">
        <v>0</v>
      </c>
      <c r="CY341" s="5">
        <v>0</v>
      </c>
      <c r="CZ341" s="5">
        <v>0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5">
        <v>1818.63</v>
      </c>
      <c r="ED341" s="5">
        <v>3347.62</v>
      </c>
      <c r="EE341" s="4" t="s">
        <v>1182</v>
      </c>
      <c r="EF341" s="4"/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5"/>
      <c r="GX341" s="5"/>
      <c r="GY341" s="5"/>
      <c r="GZ341" s="5"/>
      <c r="HA341" s="5"/>
      <c r="HB341" s="4"/>
    </row>
    <row r="342" spans="1:210" x14ac:dyDescent="0.25">
      <c r="A342" s="68">
        <v>19118689</v>
      </c>
      <c r="B342" s="4" t="s">
        <v>1183</v>
      </c>
      <c r="C342" s="5" t="s">
        <v>1184</v>
      </c>
      <c r="D342" s="4">
        <v>1</v>
      </c>
      <c r="E342" s="4" t="s">
        <v>158</v>
      </c>
      <c r="F342" s="4" t="s">
        <v>159</v>
      </c>
      <c r="G342" s="4" t="s">
        <v>160</v>
      </c>
      <c r="H342" s="4" t="s">
        <v>161</v>
      </c>
      <c r="I342" s="4" t="s">
        <v>234</v>
      </c>
      <c r="J342" s="60">
        <v>45696</v>
      </c>
      <c r="K342" s="60" t="s">
        <v>1666</v>
      </c>
      <c r="L342" s="5" t="s">
        <v>163</v>
      </c>
      <c r="M342" s="5">
        <v>370.75</v>
      </c>
      <c r="N342" s="5">
        <v>808.44</v>
      </c>
      <c r="O342" s="5">
        <v>370.75714285714287</v>
      </c>
      <c r="P342" s="5">
        <v>2595.3000000000002</v>
      </c>
      <c r="Q342" s="5">
        <v>2595.25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1</v>
      </c>
      <c r="AB342" s="5">
        <v>92.69</v>
      </c>
      <c r="AC342" s="5">
        <v>1</v>
      </c>
      <c r="AD342" s="5">
        <v>741.5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320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2725</v>
      </c>
      <c r="AT342" s="5">
        <v>0</v>
      </c>
      <c r="AU342" s="5">
        <v>0</v>
      </c>
      <c r="AV342" s="5">
        <v>256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4135.1899999999996</v>
      </c>
      <c r="CC342" s="5">
        <v>6730.44</v>
      </c>
      <c r="CD342" s="5">
        <v>201.91</v>
      </c>
      <c r="CE342" s="5">
        <v>7</v>
      </c>
      <c r="CF342" s="5">
        <v>7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954.53</v>
      </c>
      <c r="CP342" s="5">
        <v>0</v>
      </c>
      <c r="CQ342" s="5">
        <v>0</v>
      </c>
      <c r="CR342" s="5">
        <v>147.54</v>
      </c>
      <c r="CS342" s="5">
        <v>70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1172.07</v>
      </c>
      <c r="ED342" s="5">
        <v>5558.37</v>
      </c>
      <c r="EE342" s="4" t="s">
        <v>1185</v>
      </c>
      <c r="EF342" s="4"/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5"/>
      <c r="GX342" s="5"/>
      <c r="GY342" s="5"/>
      <c r="GZ342" s="5"/>
      <c r="HA342" s="5"/>
      <c r="HB342" s="4"/>
    </row>
    <row r="343" spans="1:210" x14ac:dyDescent="0.25">
      <c r="A343" s="68">
        <v>19118690</v>
      </c>
      <c r="B343" s="4" t="s">
        <v>1186</v>
      </c>
      <c r="C343" s="5" t="s">
        <v>1187</v>
      </c>
      <c r="D343" s="4">
        <v>1</v>
      </c>
      <c r="E343" s="4" t="s">
        <v>158</v>
      </c>
      <c r="F343" s="4" t="s">
        <v>159</v>
      </c>
      <c r="G343" s="4" t="s">
        <v>160</v>
      </c>
      <c r="H343" s="4" t="s">
        <v>161</v>
      </c>
      <c r="I343" s="4" t="s">
        <v>234</v>
      </c>
      <c r="J343" s="60">
        <v>45696</v>
      </c>
      <c r="K343" s="60" t="s">
        <v>1666</v>
      </c>
      <c r="L343" s="5" t="s">
        <v>163</v>
      </c>
      <c r="M343" s="5">
        <v>370.75</v>
      </c>
      <c r="N343" s="5">
        <v>822.45</v>
      </c>
      <c r="O343" s="5">
        <v>370.75714285714287</v>
      </c>
      <c r="P343" s="5">
        <v>2595.3000000000002</v>
      </c>
      <c r="Q343" s="5">
        <v>2595.25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1</v>
      </c>
      <c r="AB343" s="5">
        <v>92.69</v>
      </c>
      <c r="AC343" s="5">
        <v>1</v>
      </c>
      <c r="AD343" s="5">
        <v>741.5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2725</v>
      </c>
      <c r="AT343" s="5">
        <v>0</v>
      </c>
      <c r="AU343" s="5">
        <v>0</v>
      </c>
      <c r="AV343" s="5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3815.19</v>
      </c>
      <c r="CC343" s="5">
        <v>6410.44</v>
      </c>
      <c r="CD343" s="5">
        <v>192.31</v>
      </c>
      <c r="CE343" s="5">
        <v>7</v>
      </c>
      <c r="CF343" s="5">
        <v>7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886.18</v>
      </c>
      <c r="CP343" s="5">
        <v>0</v>
      </c>
      <c r="CQ343" s="5">
        <v>0</v>
      </c>
      <c r="CR343" s="5">
        <v>150.26</v>
      </c>
      <c r="CS343" s="5">
        <v>70</v>
      </c>
      <c r="CT343" s="5">
        <v>0</v>
      </c>
      <c r="CU343" s="5">
        <v>0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271.60000000000002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1378.04</v>
      </c>
      <c r="ED343" s="5">
        <v>5032.3999999999996</v>
      </c>
      <c r="EE343" s="4" t="s">
        <v>1188</v>
      </c>
      <c r="EF343" s="4"/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5"/>
      <c r="GX343" s="5"/>
      <c r="GY343" s="5"/>
      <c r="GZ343" s="5"/>
      <c r="HA343" s="5"/>
      <c r="HB343" s="4"/>
    </row>
    <row r="344" spans="1:210" x14ac:dyDescent="0.25">
      <c r="A344" s="68">
        <v>19118691</v>
      </c>
      <c r="B344" s="4" t="s">
        <v>1189</v>
      </c>
      <c r="C344" s="5" t="s">
        <v>1190</v>
      </c>
      <c r="D344" s="4">
        <v>1</v>
      </c>
      <c r="E344" s="4" t="s">
        <v>158</v>
      </c>
      <c r="F344" s="4" t="s">
        <v>159</v>
      </c>
      <c r="G344" s="4" t="s">
        <v>160</v>
      </c>
      <c r="H344" s="4" t="s">
        <v>161</v>
      </c>
      <c r="I344" s="4" t="s">
        <v>234</v>
      </c>
      <c r="J344" s="60">
        <v>45696</v>
      </c>
      <c r="K344" s="60" t="s">
        <v>1666</v>
      </c>
      <c r="L344" s="5" t="s">
        <v>163</v>
      </c>
      <c r="M344" s="5">
        <v>370.75</v>
      </c>
      <c r="N344" s="5">
        <v>846.54</v>
      </c>
      <c r="O344" s="5">
        <v>370.75714285714287</v>
      </c>
      <c r="P344" s="5">
        <v>2595.3000000000002</v>
      </c>
      <c r="Q344" s="5">
        <v>2595.25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1</v>
      </c>
      <c r="AB344" s="5">
        <v>92.69</v>
      </c>
      <c r="AC344" s="5">
        <v>1</v>
      </c>
      <c r="AD344" s="5">
        <v>741.5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256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2792.5</v>
      </c>
      <c r="AT344" s="5">
        <v>0</v>
      </c>
      <c r="AU344" s="5">
        <v>0</v>
      </c>
      <c r="AV344" s="5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4138.6899999999996</v>
      </c>
      <c r="CC344" s="5">
        <v>6733.94</v>
      </c>
      <c r="CD344" s="5">
        <v>202.02</v>
      </c>
      <c r="CE344" s="5">
        <v>7</v>
      </c>
      <c r="CF344" s="5">
        <v>7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955.28</v>
      </c>
      <c r="CP344" s="5">
        <v>0</v>
      </c>
      <c r="CQ344" s="5">
        <v>0</v>
      </c>
      <c r="CR344" s="5">
        <v>154.94</v>
      </c>
      <c r="CS344" s="5">
        <v>70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271.60000000000002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1451.82</v>
      </c>
      <c r="ED344" s="5">
        <v>5282.12</v>
      </c>
      <c r="EE344" s="4" t="s">
        <v>1191</v>
      </c>
      <c r="EF344" s="4"/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5"/>
      <c r="GX344" s="5"/>
      <c r="GY344" s="5"/>
      <c r="GZ344" s="5"/>
      <c r="HA344" s="5"/>
      <c r="HB344" s="4"/>
    </row>
    <row r="345" spans="1:210" x14ac:dyDescent="0.25">
      <c r="A345" s="68">
        <v>19118692</v>
      </c>
      <c r="B345" s="4" t="s">
        <v>1192</v>
      </c>
      <c r="C345" s="5" t="s">
        <v>1193</v>
      </c>
      <c r="D345" s="4">
        <v>1</v>
      </c>
      <c r="E345" s="4" t="s">
        <v>158</v>
      </c>
      <c r="F345" s="4" t="s">
        <v>159</v>
      </c>
      <c r="G345" s="4" t="s">
        <v>160</v>
      </c>
      <c r="H345" s="4" t="s">
        <v>161</v>
      </c>
      <c r="I345" s="4" t="s">
        <v>234</v>
      </c>
      <c r="J345" s="60">
        <v>45696</v>
      </c>
      <c r="K345" s="60" t="s">
        <v>1666</v>
      </c>
      <c r="L345" s="5" t="s">
        <v>163</v>
      </c>
      <c r="M345" s="5">
        <v>370.75</v>
      </c>
      <c r="N345" s="5">
        <v>708.57</v>
      </c>
      <c r="O345" s="5">
        <v>370.75714285714287</v>
      </c>
      <c r="P345" s="5">
        <v>2595.3000000000002</v>
      </c>
      <c r="Q345" s="5">
        <v>2595.25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1925</v>
      </c>
      <c r="AT345" s="5">
        <v>0</v>
      </c>
      <c r="AU345" s="5">
        <v>0</v>
      </c>
      <c r="AV345" s="5">
        <v>256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2181</v>
      </c>
      <c r="CC345" s="5">
        <v>4776.25</v>
      </c>
      <c r="CD345" s="5">
        <v>143.29</v>
      </c>
      <c r="CE345" s="5">
        <v>7</v>
      </c>
      <c r="CF345" s="5">
        <v>7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636.11</v>
      </c>
      <c r="CP345" s="5">
        <v>0</v>
      </c>
      <c r="CQ345" s="5">
        <v>0</v>
      </c>
      <c r="CR345" s="5">
        <v>128.13999999999999</v>
      </c>
      <c r="CS345" s="5">
        <v>70</v>
      </c>
      <c r="CT345" s="5">
        <v>662.42</v>
      </c>
      <c r="CU345" s="5">
        <v>1.88</v>
      </c>
      <c r="CV345" s="5">
        <v>0</v>
      </c>
      <c r="CW345" s="5">
        <v>0</v>
      </c>
      <c r="CX345" s="5">
        <v>0</v>
      </c>
      <c r="CY345" s="5">
        <v>0</v>
      </c>
      <c r="CZ345" s="5">
        <v>813.21</v>
      </c>
      <c r="DA345" s="5">
        <v>0</v>
      </c>
      <c r="DB345" s="5">
        <v>0</v>
      </c>
      <c r="DC345" s="5">
        <v>312.5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2624.26</v>
      </c>
      <c r="ED345" s="5">
        <v>2151.9899999999998</v>
      </c>
      <c r="EE345" s="4" t="s">
        <v>1194</v>
      </c>
      <c r="EF345" s="4"/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5"/>
      <c r="GX345" s="5"/>
      <c r="GY345" s="5"/>
      <c r="GZ345" s="5"/>
      <c r="HA345" s="5"/>
      <c r="HB345" s="4"/>
    </row>
    <row r="346" spans="1:210" x14ac:dyDescent="0.25">
      <c r="A346" s="68">
        <v>19118693</v>
      </c>
      <c r="B346" s="4" t="s">
        <v>1195</v>
      </c>
      <c r="C346" s="5" t="s">
        <v>1196</v>
      </c>
      <c r="D346" s="4">
        <v>1</v>
      </c>
      <c r="E346" s="4" t="s">
        <v>158</v>
      </c>
      <c r="F346" s="4" t="s">
        <v>159</v>
      </c>
      <c r="G346" s="4" t="s">
        <v>160</v>
      </c>
      <c r="H346" s="4" t="s">
        <v>161</v>
      </c>
      <c r="I346" s="4" t="s">
        <v>234</v>
      </c>
      <c r="J346" s="60">
        <v>45696</v>
      </c>
      <c r="K346" s="60" t="s">
        <v>1666</v>
      </c>
      <c r="L346" s="5" t="s">
        <v>163</v>
      </c>
      <c r="M346" s="5">
        <v>370.75</v>
      </c>
      <c r="N346" s="5">
        <v>688.04</v>
      </c>
      <c r="O346" s="5">
        <v>370.75714285714287</v>
      </c>
      <c r="P346" s="5">
        <v>2595.3000000000002</v>
      </c>
      <c r="Q346" s="5">
        <v>2595.25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1</v>
      </c>
      <c r="AB346" s="5">
        <v>92.69</v>
      </c>
      <c r="AC346" s="5">
        <v>1</v>
      </c>
      <c r="AD346" s="5">
        <v>741.5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1602.5</v>
      </c>
      <c r="AT346" s="5">
        <v>0</v>
      </c>
      <c r="AU346" s="5">
        <v>0</v>
      </c>
      <c r="AV346" s="5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2692.69</v>
      </c>
      <c r="CC346" s="5">
        <v>5287.94</v>
      </c>
      <c r="CD346" s="5">
        <v>158.63999999999999</v>
      </c>
      <c r="CE346" s="5">
        <v>7</v>
      </c>
      <c r="CF346" s="5">
        <v>7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646.41999999999996</v>
      </c>
      <c r="CP346" s="5">
        <v>0</v>
      </c>
      <c r="CQ346" s="5">
        <v>0</v>
      </c>
      <c r="CR346" s="5">
        <v>124.15</v>
      </c>
      <c r="CS346" s="5">
        <v>70</v>
      </c>
      <c r="CT346" s="5">
        <v>0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0</v>
      </c>
      <c r="DJ346" s="5">
        <v>0</v>
      </c>
      <c r="DK346" s="5">
        <v>0</v>
      </c>
      <c r="DL346" s="5">
        <v>0</v>
      </c>
      <c r="DM346" s="5">
        <v>0</v>
      </c>
      <c r="DN346" s="5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840.57</v>
      </c>
      <c r="ED346" s="5">
        <v>4447.37</v>
      </c>
      <c r="EE346" s="4" t="s">
        <v>1197</v>
      </c>
      <c r="EF346" s="4"/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5"/>
      <c r="GX346" s="5"/>
      <c r="GY346" s="5"/>
      <c r="GZ346" s="5"/>
      <c r="HA346" s="5"/>
      <c r="HB346" s="4"/>
    </row>
    <row r="347" spans="1:210" x14ac:dyDescent="0.25">
      <c r="A347" s="68">
        <v>19118729</v>
      </c>
      <c r="B347" s="4" t="s">
        <v>1198</v>
      </c>
      <c r="C347" s="5" t="s">
        <v>1199</v>
      </c>
      <c r="D347" s="4">
        <v>1</v>
      </c>
      <c r="E347" s="4" t="s">
        <v>158</v>
      </c>
      <c r="F347" s="4" t="s">
        <v>159</v>
      </c>
      <c r="G347" s="4" t="s">
        <v>160</v>
      </c>
      <c r="H347" s="4" t="s">
        <v>161</v>
      </c>
      <c r="I347" s="4" t="s">
        <v>234</v>
      </c>
      <c r="J347" s="60">
        <v>45702</v>
      </c>
      <c r="K347" s="60" t="s">
        <v>1667</v>
      </c>
      <c r="L347" s="5" t="s">
        <v>163</v>
      </c>
      <c r="M347" s="5">
        <v>370.75</v>
      </c>
      <c r="N347" s="5">
        <v>825.73</v>
      </c>
      <c r="O347" s="5">
        <v>370.75714285714287</v>
      </c>
      <c r="P347" s="5">
        <v>2595.3000000000002</v>
      </c>
      <c r="Q347" s="5">
        <v>2595.25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1</v>
      </c>
      <c r="AB347" s="5">
        <v>92.69</v>
      </c>
      <c r="AC347" s="5">
        <v>1</v>
      </c>
      <c r="AD347" s="5">
        <v>741.5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1536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768</v>
      </c>
      <c r="AS347" s="5">
        <v>2402.5</v>
      </c>
      <c r="AT347" s="5">
        <v>0</v>
      </c>
      <c r="AU347" s="5">
        <v>0</v>
      </c>
      <c r="AV347" s="5">
        <v>256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5796.69</v>
      </c>
      <c r="CC347" s="5">
        <v>8391.94</v>
      </c>
      <c r="CD347" s="5">
        <v>251.76</v>
      </c>
      <c r="CE347" s="5">
        <v>7</v>
      </c>
      <c r="CF347" s="5">
        <v>7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1325.34</v>
      </c>
      <c r="CP347" s="5">
        <v>0</v>
      </c>
      <c r="CQ347" s="5">
        <v>0</v>
      </c>
      <c r="CR347" s="5">
        <v>150.88999999999999</v>
      </c>
      <c r="CS347" s="5">
        <v>70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271.60000000000002</v>
      </c>
      <c r="DJ347" s="5">
        <v>0</v>
      </c>
      <c r="DK347" s="5">
        <v>0</v>
      </c>
      <c r="DL347" s="5">
        <v>0</v>
      </c>
      <c r="DM347" s="5">
        <v>0</v>
      </c>
      <c r="DN347" s="5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5">
        <v>1817.83</v>
      </c>
      <c r="ED347" s="5">
        <v>6574.11</v>
      </c>
      <c r="EE347" s="4" t="s">
        <v>1200</v>
      </c>
      <c r="EF347" s="4"/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5"/>
      <c r="GX347" s="5"/>
      <c r="GY347" s="5"/>
      <c r="GZ347" s="5"/>
      <c r="HA347" s="5"/>
      <c r="HB347" s="4"/>
    </row>
    <row r="348" spans="1:210" x14ac:dyDescent="0.25">
      <c r="A348" s="68">
        <v>19118731</v>
      </c>
      <c r="B348" s="4" t="s">
        <v>1201</v>
      </c>
      <c r="C348" s="5" t="s">
        <v>1202</v>
      </c>
      <c r="D348" s="4">
        <v>1</v>
      </c>
      <c r="E348" s="4" t="s">
        <v>158</v>
      </c>
      <c r="F348" s="4" t="s">
        <v>159</v>
      </c>
      <c r="G348" s="4" t="s">
        <v>160</v>
      </c>
      <c r="H348" s="4" t="s">
        <v>161</v>
      </c>
      <c r="I348" s="4" t="s">
        <v>234</v>
      </c>
      <c r="J348" s="60">
        <v>45702</v>
      </c>
      <c r="K348" s="60" t="s">
        <v>1667</v>
      </c>
      <c r="L348" s="5" t="s">
        <v>163</v>
      </c>
      <c r="M348" s="5">
        <v>370.75</v>
      </c>
      <c r="N348" s="5">
        <v>723.89</v>
      </c>
      <c r="O348" s="5">
        <v>370.75714285714287</v>
      </c>
      <c r="P348" s="5">
        <v>2595.3000000000002</v>
      </c>
      <c r="Q348" s="5">
        <v>2595.25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896</v>
      </c>
      <c r="AT348" s="5">
        <v>0</v>
      </c>
      <c r="AU348" s="5">
        <v>0</v>
      </c>
      <c r="AV348" s="5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1152</v>
      </c>
      <c r="CC348" s="5">
        <v>3747.25</v>
      </c>
      <c r="CD348" s="5">
        <v>112.42</v>
      </c>
      <c r="CE348" s="5">
        <v>7</v>
      </c>
      <c r="CF348" s="5">
        <v>7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416.32</v>
      </c>
      <c r="CP348" s="5">
        <v>0</v>
      </c>
      <c r="CQ348" s="5">
        <v>0</v>
      </c>
      <c r="CR348" s="5">
        <v>131.11000000000001</v>
      </c>
      <c r="CS348" s="5">
        <v>70</v>
      </c>
      <c r="CT348" s="5">
        <v>844.64</v>
      </c>
      <c r="CU348" s="5">
        <v>1.88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0</v>
      </c>
      <c r="DG348" s="5">
        <v>0</v>
      </c>
      <c r="DH348" s="5">
        <v>0</v>
      </c>
      <c r="DI348" s="5">
        <v>0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1463.94</v>
      </c>
      <c r="ED348" s="5">
        <v>2283.31</v>
      </c>
      <c r="EE348" s="4" t="s">
        <v>1203</v>
      </c>
      <c r="EF348" s="4"/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5"/>
      <c r="GX348" s="5"/>
      <c r="GY348" s="5"/>
      <c r="GZ348" s="5"/>
      <c r="HA348" s="5"/>
      <c r="HB348" s="4"/>
    </row>
    <row r="349" spans="1:210" x14ac:dyDescent="0.25">
      <c r="A349" s="68">
        <v>19118732</v>
      </c>
      <c r="B349" s="4" t="s">
        <v>1204</v>
      </c>
      <c r="C349" s="5" t="s">
        <v>1205</v>
      </c>
      <c r="D349" s="4">
        <v>1</v>
      </c>
      <c r="E349" s="4" t="s">
        <v>158</v>
      </c>
      <c r="F349" s="4" t="s">
        <v>159</v>
      </c>
      <c r="G349" s="4" t="s">
        <v>160</v>
      </c>
      <c r="H349" s="4" t="s">
        <v>161</v>
      </c>
      <c r="I349" s="4" t="s">
        <v>234</v>
      </c>
      <c r="J349" s="60">
        <v>45702</v>
      </c>
      <c r="K349" s="60" t="s">
        <v>1667</v>
      </c>
      <c r="L349" s="5" t="s">
        <v>163</v>
      </c>
      <c r="M349" s="5">
        <v>370.75</v>
      </c>
      <c r="N349" s="5">
        <v>679.42</v>
      </c>
      <c r="O349" s="5">
        <v>370.75714285714287</v>
      </c>
      <c r="P349" s="5">
        <v>2595.3000000000002</v>
      </c>
      <c r="Q349" s="5">
        <v>2595.25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1</v>
      </c>
      <c r="AB349" s="5">
        <v>92.69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1925</v>
      </c>
      <c r="AT349" s="5">
        <v>0</v>
      </c>
      <c r="AU349" s="5">
        <v>0</v>
      </c>
      <c r="AV349" s="5">
        <v>256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2273.69</v>
      </c>
      <c r="CC349" s="5">
        <v>4868.9399999999996</v>
      </c>
      <c r="CD349" s="5">
        <v>146.07</v>
      </c>
      <c r="CE349" s="5">
        <v>7</v>
      </c>
      <c r="CF349" s="5">
        <v>7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636.11</v>
      </c>
      <c r="CP349" s="5">
        <v>0</v>
      </c>
      <c r="CQ349" s="5">
        <v>0</v>
      </c>
      <c r="CR349" s="5">
        <v>122.47</v>
      </c>
      <c r="CS349" s="5">
        <v>70</v>
      </c>
      <c r="CT349" s="5">
        <v>0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0</v>
      </c>
      <c r="DB349" s="5">
        <v>0</v>
      </c>
      <c r="DC349" s="5">
        <v>0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0</v>
      </c>
      <c r="DJ349" s="5">
        <v>0</v>
      </c>
      <c r="DK349" s="5">
        <v>0</v>
      </c>
      <c r="DL349" s="5">
        <v>0</v>
      </c>
      <c r="DM349" s="5">
        <v>0</v>
      </c>
      <c r="DN349" s="5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5">
        <v>828.58</v>
      </c>
      <c r="ED349" s="5">
        <v>4040.36</v>
      </c>
      <c r="EE349" s="4" t="s">
        <v>1206</v>
      </c>
      <c r="EF349" s="4"/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5"/>
      <c r="GX349" s="5"/>
      <c r="GY349" s="5"/>
      <c r="GZ349" s="5"/>
      <c r="HA349" s="5"/>
      <c r="HB349" s="4"/>
    </row>
    <row r="350" spans="1:210" x14ac:dyDescent="0.25">
      <c r="A350" s="68">
        <v>19118798</v>
      </c>
      <c r="B350" s="4" t="s">
        <v>1207</v>
      </c>
      <c r="C350" s="5" t="s">
        <v>1208</v>
      </c>
      <c r="D350" s="4">
        <v>1</v>
      </c>
      <c r="E350" s="4" t="s">
        <v>158</v>
      </c>
      <c r="F350" s="4" t="s">
        <v>159</v>
      </c>
      <c r="G350" s="4" t="s">
        <v>160</v>
      </c>
      <c r="H350" s="4" t="s">
        <v>161</v>
      </c>
      <c r="I350" s="4" t="s">
        <v>234</v>
      </c>
      <c r="J350" s="60">
        <v>45709</v>
      </c>
      <c r="K350" s="60" t="s">
        <v>1668</v>
      </c>
      <c r="L350" s="5" t="s">
        <v>163</v>
      </c>
      <c r="M350" s="5">
        <v>370.75</v>
      </c>
      <c r="N350" s="5">
        <v>723.59</v>
      </c>
      <c r="O350" s="5">
        <v>370.75714285714287</v>
      </c>
      <c r="P350" s="5">
        <v>2595.3000000000002</v>
      </c>
      <c r="Q350" s="5">
        <v>2595.25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192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256</v>
      </c>
      <c r="AS350" s="5">
        <v>1346.5</v>
      </c>
      <c r="AT350" s="5">
        <v>0</v>
      </c>
      <c r="AU350" s="5">
        <v>0</v>
      </c>
      <c r="AV350" s="5">
        <v>256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2050.5</v>
      </c>
      <c r="CC350" s="5">
        <v>4645.75</v>
      </c>
      <c r="CD350" s="5">
        <v>139.37</v>
      </c>
      <c r="CE350" s="5">
        <v>7</v>
      </c>
      <c r="CF350" s="5">
        <v>7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608.24</v>
      </c>
      <c r="CP350" s="5">
        <v>0</v>
      </c>
      <c r="CQ350" s="5">
        <v>0</v>
      </c>
      <c r="CR350" s="5">
        <v>131.05000000000001</v>
      </c>
      <c r="CS350" s="5">
        <v>70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0</v>
      </c>
      <c r="DJ350" s="5">
        <v>0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5">
        <v>809.29</v>
      </c>
      <c r="ED350" s="5">
        <v>3836.46</v>
      </c>
      <c r="EE350" s="5" t="s">
        <v>1209</v>
      </c>
      <c r="EF350" s="5"/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5"/>
      <c r="GX350" s="5"/>
      <c r="GY350" s="5"/>
      <c r="GZ350" s="5"/>
      <c r="HA350" s="5"/>
      <c r="HB350" s="4"/>
    </row>
    <row r="351" spans="1:210" x14ac:dyDescent="0.25">
      <c r="A351" s="68">
        <v>19118799</v>
      </c>
      <c r="B351" s="4" t="s">
        <v>1210</v>
      </c>
      <c r="C351" s="5" t="s">
        <v>1211</v>
      </c>
      <c r="D351" s="4">
        <v>1</v>
      </c>
      <c r="E351" s="4" t="s">
        <v>158</v>
      </c>
      <c r="F351" s="4" t="s">
        <v>159</v>
      </c>
      <c r="G351" s="4" t="s">
        <v>160</v>
      </c>
      <c r="H351" s="4" t="s">
        <v>161</v>
      </c>
      <c r="I351" s="4" t="s">
        <v>234</v>
      </c>
      <c r="J351" s="60">
        <v>45709</v>
      </c>
      <c r="K351" s="60" t="s">
        <v>1668</v>
      </c>
      <c r="L351" s="5" t="s">
        <v>163</v>
      </c>
      <c r="M351" s="5">
        <v>370.75</v>
      </c>
      <c r="N351" s="5">
        <v>604.21</v>
      </c>
      <c r="O351" s="5">
        <v>370.75714285714287</v>
      </c>
      <c r="P351" s="5">
        <v>2595.3000000000002</v>
      </c>
      <c r="Q351" s="5">
        <v>2595.25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256</v>
      </c>
      <c r="AS351" s="5">
        <v>768</v>
      </c>
      <c r="AT351" s="5">
        <v>0</v>
      </c>
      <c r="AU351" s="5">
        <v>0</v>
      </c>
      <c r="AV351" s="5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1280</v>
      </c>
      <c r="CC351" s="5">
        <v>3875.25</v>
      </c>
      <c r="CD351" s="5">
        <v>116.26</v>
      </c>
      <c r="CE351" s="5">
        <v>7</v>
      </c>
      <c r="CF351" s="5">
        <v>7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443.66</v>
      </c>
      <c r="CP351" s="5">
        <v>0</v>
      </c>
      <c r="CQ351" s="5">
        <v>0</v>
      </c>
      <c r="CR351" s="5">
        <v>107.86</v>
      </c>
      <c r="CS351" s="5">
        <v>70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0</v>
      </c>
      <c r="DJ351" s="5">
        <v>0</v>
      </c>
      <c r="DK351" s="5">
        <v>0</v>
      </c>
      <c r="DL351" s="5">
        <v>0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5">
        <v>621.52</v>
      </c>
      <c r="ED351" s="5">
        <v>3253.73</v>
      </c>
      <c r="EE351" s="5" t="s">
        <v>1212</v>
      </c>
      <c r="EF351" s="5"/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5"/>
      <c r="GX351" s="5"/>
      <c r="GY351" s="5"/>
      <c r="GZ351" s="5"/>
      <c r="HA351" s="5"/>
      <c r="HB351" s="4"/>
    </row>
    <row r="352" spans="1:210" x14ac:dyDescent="0.25">
      <c r="A352" s="68">
        <v>19118800</v>
      </c>
      <c r="B352" s="4" t="s">
        <v>1213</v>
      </c>
      <c r="C352" s="5" t="s">
        <v>1214</v>
      </c>
      <c r="D352" s="4">
        <v>1</v>
      </c>
      <c r="E352" s="4" t="s">
        <v>158</v>
      </c>
      <c r="F352" s="4" t="s">
        <v>159</v>
      </c>
      <c r="G352" s="4" t="s">
        <v>160</v>
      </c>
      <c r="H352" s="4" t="s">
        <v>161</v>
      </c>
      <c r="I352" s="4" t="s">
        <v>234</v>
      </c>
      <c r="J352" s="60">
        <v>45709</v>
      </c>
      <c r="K352" s="60" t="s">
        <v>1668</v>
      </c>
      <c r="L352" s="5" t="s">
        <v>163</v>
      </c>
      <c r="M352" s="5">
        <v>370.75</v>
      </c>
      <c r="N352" s="5">
        <v>758.12</v>
      </c>
      <c r="O352" s="5">
        <v>370.75714285714287</v>
      </c>
      <c r="P352" s="5">
        <v>2595.3000000000002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7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0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  <c r="DK352" s="5">
        <v>0</v>
      </c>
      <c r="DL352" s="5">
        <v>0</v>
      </c>
      <c r="DM352" s="5">
        <v>0</v>
      </c>
      <c r="DN352" s="5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5">
        <v>0</v>
      </c>
      <c r="ED352" s="5">
        <v>0</v>
      </c>
      <c r="EE352" s="5" t="s">
        <v>1215</v>
      </c>
      <c r="EF352" s="5"/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5"/>
      <c r="GX352" s="5"/>
      <c r="GY352" s="5"/>
      <c r="GZ352" s="5"/>
      <c r="HA352" s="5"/>
      <c r="HB352" s="4"/>
    </row>
    <row r="353" spans="1:210" x14ac:dyDescent="0.25">
      <c r="A353" s="68">
        <v>19118802</v>
      </c>
      <c r="B353" s="4" t="s">
        <v>1216</v>
      </c>
      <c r="C353" s="5" t="s">
        <v>1217</v>
      </c>
      <c r="D353" s="4">
        <v>1</v>
      </c>
      <c r="E353" s="4" t="s">
        <v>158</v>
      </c>
      <c r="F353" s="4" t="s">
        <v>159</v>
      </c>
      <c r="G353" s="4" t="s">
        <v>160</v>
      </c>
      <c r="H353" s="4" t="s">
        <v>161</v>
      </c>
      <c r="I353" s="4" t="s">
        <v>234</v>
      </c>
      <c r="J353" s="60">
        <v>45709</v>
      </c>
      <c r="K353" s="60" t="s">
        <v>1668</v>
      </c>
      <c r="L353" s="5" t="s">
        <v>163</v>
      </c>
      <c r="M353" s="5">
        <v>370.75</v>
      </c>
      <c r="N353" s="5">
        <v>770.22</v>
      </c>
      <c r="O353" s="5">
        <v>370.75714285714287</v>
      </c>
      <c r="P353" s="5">
        <v>2595.3000000000002</v>
      </c>
      <c r="Q353" s="5">
        <v>2595.25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448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256</v>
      </c>
      <c r="AS353" s="5">
        <v>2169</v>
      </c>
      <c r="AT353" s="5">
        <v>0</v>
      </c>
      <c r="AU353" s="5">
        <v>0</v>
      </c>
      <c r="AV353" s="5">
        <v>256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3129</v>
      </c>
      <c r="CC353" s="5">
        <v>5724.25</v>
      </c>
      <c r="CD353" s="5">
        <v>171.73</v>
      </c>
      <c r="CE353" s="5">
        <v>7</v>
      </c>
      <c r="CF353" s="5">
        <v>7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838.6</v>
      </c>
      <c r="CP353" s="5">
        <v>0</v>
      </c>
      <c r="CQ353" s="5">
        <v>0</v>
      </c>
      <c r="CR353" s="5">
        <v>140.11000000000001</v>
      </c>
      <c r="CS353" s="5">
        <v>70</v>
      </c>
      <c r="CT353" s="5">
        <v>531.25</v>
      </c>
      <c r="CU353" s="5">
        <v>1.88</v>
      </c>
      <c r="CV353" s="5">
        <v>0</v>
      </c>
      <c r="CW353" s="5">
        <v>0</v>
      </c>
      <c r="CX353" s="5">
        <v>0</v>
      </c>
      <c r="CY353" s="5">
        <v>0</v>
      </c>
      <c r="CZ353" s="5">
        <v>0</v>
      </c>
      <c r="DA353" s="5">
        <v>0</v>
      </c>
      <c r="DB353" s="5">
        <v>0</v>
      </c>
      <c r="DC353" s="5">
        <v>0</v>
      </c>
      <c r="DD353" s="5">
        <v>0</v>
      </c>
      <c r="DE353" s="5">
        <v>0</v>
      </c>
      <c r="DF353" s="5">
        <v>0</v>
      </c>
      <c r="DG353" s="5">
        <v>0</v>
      </c>
      <c r="DH353" s="5">
        <v>0</v>
      </c>
      <c r="DI353" s="5">
        <v>0</v>
      </c>
      <c r="DJ353" s="5">
        <v>0</v>
      </c>
      <c r="DK353" s="5">
        <v>0</v>
      </c>
      <c r="DL353" s="5">
        <v>0</v>
      </c>
      <c r="DM353" s="5">
        <v>0</v>
      </c>
      <c r="DN353" s="5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5">
        <v>1581.84</v>
      </c>
      <c r="ED353" s="5">
        <v>4142.41</v>
      </c>
      <c r="EE353" s="5" t="s">
        <v>1218</v>
      </c>
      <c r="EF353" s="5"/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5"/>
      <c r="GX353" s="5"/>
      <c r="GY353" s="5"/>
      <c r="GZ353" s="5"/>
      <c r="HA353" s="5"/>
      <c r="HB353" s="4"/>
    </row>
    <row r="354" spans="1:210" x14ac:dyDescent="0.25">
      <c r="A354" s="68">
        <v>19118861</v>
      </c>
      <c r="B354" s="4" t="s">
        <v>1219</v>
      </c>
      <c r="C354" s="5" t="s">
        <v>1220</v>
      </c>
      <c r="D354" s="4">
        <v>1</v>
      </c>
      <c r="E354" s="4" t="s">
        <v>158</v>
      </c>
      <c r="F354" s="4" t="s">
        <v>159</v>
      </c>
      <c r="G354" s="4" t="s">
        <v>160</v>
      </c>
      <c r="H354" s="4" t="s">
        <v>161</v>
      </c>
      <c r="I354" s="4" t="s">
        <v>234</v>
      </c>
      <c r="J354" s="60">
        <v>45716</v>
      </c>
      <c r="K354" s="60" t="s">
        <v>1669</v>
      </c>
      <c r="L354" s="5" t="s">
        <v>163</v>
      </c>
      <c r="M354" s="5">
        <v>370.75</v>
      </c>
      <c r="N354" s="5">
        <v>617.91999999999996</v>
      </c>
      <c r="O354" s="5">
        <v>370.75714285714287</v>
      </c>
      <c r="P354" s="5">
        <v>2595.3000000000002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0</v>
      </c>
      <c r="CC354" s="5">
        <v>0</v>
      </c>
      <c r="CD354" s="5">
        <v>0</v>
      </c>
      <c r="CE354" s="5">
        <v>0</v>
      </c>
      <c r="CF354" s="5">
        <v>0</v>
      </c>
      <c r="CG354" s="5">
        <v>7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0</v>
      </c>
      <c r="CP354" s="5">
        <v>0</v>
      </c>
      <c r="CQ354" s="5">
        <v>0</v>
      </c>
      <c r="CR354" s="5">
        <v>0</v>
      </c>
      <c r="CS354" s="5">
        <v>0</v>
      </c>
      <c r="CT354" s="5">
        <v>0</v>
      </c>
      <c r="CU354" s="5">
        <v>0</v>
      </c>
      <c r="CV354" s="5">
        <v>0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0</v>
      </c>
      <c r="DG354" s="5">
        <v>0</v>
      </c>
      <c r="DH354" s="5">
        <v>0</v>
      </c>
      <c r="DI354" s="5">
        <v>0</v>
      </c>
      <c r="DJ354" s="5">
        <v>0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0</v>
      </c>
      <c r="ED354" s="5">
        <v>0</v>
      </c>
      <c r="EE354" s="5" t="s">
        <v>1221</v>
      </c>
      <c r="EF354" s="5"/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5"/>
      <c r="GX354" s="5"/>
      <c r="GY354" s="5"/>
      <c r="GZ354" s="5"/>
      <c r="HA354" s="5"/>
      <c r="HB354" s="4"/>
    </row>
    <row r="355" spans="1:210" x14ac:dyDescent="0.25">
      <c r="A355" s="68">
        <v>19118862</v>
      </c>
      <c r="B355" s="4" t="s">
        <v>1222</v>
      </c>
      <c r="C355" s="5" t="s">
        <v>1223</v>
      </c>
      <c r="D355" s="4">
        <v>1</v>
      </c>
      <c r="E355" s="4" t="s">
        <v>158</v>
      </c>
      <c r="F355" s="4" t="s">
        <v>159</v>
      </c>
      <c r="G355" s="4" t="s">
        <v>160</v>
      </c>
      <c r="H355" s="4" t="s">
        <v>161</v>
      </c>
      <c r="I355" s="4" t="s">
        <v>234</v>
      </c>
      <c r="J355" s="60">
        <v>45716</v>
      </c>
      <c r="K355" s="60" t="s">
        <v>1669</v>
      </c>
      <c r="L355" s="5" t="s">
        <v>163</v>
      </c>
      <c r="M355" s="5">
        <v>370.75</v>
      </c>
      <c r="N355" s="5">
        <v>548.69000000000005</v>
      </c>
      <c r="O355" s="5">
        <v>370.75714285714287</v>
      </c>
      <c r="P355" s="5">
        <v>2595.3000000000002</v>
      </c>
      <c r="Q355" s="5">
        <v>2595.25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384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1024</v>
      </c>
      <c r="AT355" s="5">
        <v>0</v>
      </c>
      <c r="AU355" s="5">
        <v>0</v>
      </c>
      <c r="AV355" s="5">
        <v>256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1664</v>
      </c>
      <c r="CC355" s="5">
        <v>4259.25</v>
      </c>
      <c r="CD355" s="5">
        <v>127.78</v>
      </c>
      <c r="CE355" s="5">
        <v>7</v>
      </c>
      <c r="CF355" s="5">
        <v>7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525.67999999999995</v>
      </c>
      <c r="CP355" s="5">
        <v>0</v>
      </c>
      <c r="CQ355" s="5">
        <v>0</v>
      </c>
      <c r="CR355" s="5">
        <v>97.08</v>
      </c>
      <c r="CS355" s="5">
        <v>70</v>
      </c>
      <c r="CT355" s="5">
        <v>0</v>
      </c>
      <c r="CU355" s="5">
        <v>0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0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692.76</v>
      </c>
      <c r="ED355" s="5">
        <v>3566.49</v>
      </c>
      <c r="EE355" s="5" t="s">
        <v>1224</v>
      </c>
      <c r="EF355" s="5"/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5"/>
      <c r="GX355" s="5"/>
      <c r="GY355" s="5"/>
      <c r="GZ355" s="5"/>
      <c r="HA355" s="5"/>
      <c r="HB355" s="4"/>
    </row>
    <row r="356" spans="1:210" x14ac:dyDescent="0.25">
      <c r="A356" s="68">
        <v>19118863</v>
      </c>
      <c r="B356" s="4" t="s">
        <v>1225</v>
      </c>
      <c r="C356" s="5" t="s">
        <v>1226</v>
      </c>
      <c r="D356" s="4">
        <v>1</v>
      </c>
      <c r="E356" s="4" t="s">
        <v>158</v>
      </c>
      <c r="F356" s="4" t="s">
        <v>159</v>
      </c>
      <c r="G356" s="4" t="s">
        <v>160</v>
      </c>
      <c r="H356" s="4" t="s">
        <v>161</v>
      </c>
      <c r="I356" s="4" t="s">
        <v>234</v>
      </c>
      <c r="J356" s="60">
        <v>45716</v>
      </c>
      <c r="K356" s="60" t="s">
        <v>1669</v>
      </c>
      <c r="L356" s="5" t="s">
        <v>163</v>
      </c>
      <c r="M356" s="5">
        <v>370.75</v>
      </c>
      <c r="N356" s="5">
        <v>629.54999999999995</v>
      </c>
      <c r="O356" s="5">
        <v>370.75714285714287</v>
      </c>
      <c r="P356" s="5">
        <v>2595.3000000000002</v>
      </c>
      <c r="Q356" s="5">
        <v>2595.25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768</v>
      </c>
      <c r="AS356" s="5">
        <v>896</v>
      </c>
      <c r="AT356" s="5">
        <v>0</v>
      </c>
      <c r="AU356" s="5">
        <v>0</v>
      </c>
      <c r="AV356" s="5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1920</v>
      </c>
      <c r="CC356" s="5">
        <v>4515.25</v>
      </c>
      <c r="CD356" s="5">
        <v>135.46</v>
      </c>
      <c r="CE356" s="5">
        <v>7</v>
      </c>
      <c r="CF356" s="5">
        <v>7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580.36</v>
      </c>
      <c r="CP356" s="5">
        <v>0</v>
      </c>
      <c r="CQ356" s="5">
        <v>0</v>
      </c>
      <c r="CR356" s="5">
        <v>112.79</v>
      </c>
      <c r="CS356" s="5">
        <v>70</v>
      </c>
      <c r="CT356" s="5">
        <v>689.01</v>
      </c>
      <c r="CU356" s="5">
        <v>1.88</v>
      </c>
      <c r="CV356" s="5">
        <v>180.45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1634.49</v>
      </c>
      <c r="ED356" s="5">
        <v>2880.76</v>
      </c>
      <c r="EE356" s="5" t="s">
        <v>1227</v>
      </c>
      <c r="EF356" s="5"/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5"/>
      <c r="GX356" s="5"/>
      <c r="GY356" s="5"/>
      <c r="GZ356" s="5"/>
      <c r="HA356" s="5"/>
      <c r="HB356" s="4"/>
    </row>
    <row r="357" spans="1:210" x14ac:dyDescent="0.25">
      <c r="A357" s="68">
        <v>19118864</v>
      </c>
      <c r="B357" s="4" t="s">
        <v>1228</v>
      </c>
      <c r="C357" s="5" t="s">
        <v>1229</v>
      </c>
      <c r="D357" s="4">
        <v>1</v>
      </c>
      <c r="E357" s="4" t="s">
        <v>158</v>
      </c>
      <c r="F357" s="4" t="s">
        <v>159</v>
      </c>
      <c r="G357" s="4" t="s">
        <v>160</v>
      </c>
      <c r="H357" s="4" t="s">
        <v>161</v>
      </c>
      <c r="I357" s="4" t="s">
        <v>234</v>
      </c>
      <c r="J357" s="60">
        <v>45716</v>
      </c>
      <c r="K357" s="60" t="s">
        <v>1669</v>
      </c>
      <c r="L357" s="5" t="s">
        <v>163</v>
      </c>
      <c r="M357" s="5">
        <v>370.75</v>
      </c>
      <c r="N357" s="5">
        <v>580.73</v>
      </c>
      <c r="O357" s="5">
        <v>370.75714285714287</v>
      </c>
      <c r="P357" s="5">
        <v>2595.3000000000002</v>
      </c>
      <c r="Q357" s="5">
        <v>2595.25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1</v>
      </c>
      <c r="AB357" s="5">
        <v>92.69</v>
      </c>
      <c r="AC357" s="5">
        <v>1</v>
      </c>
      <c r="AD357" s="5">
        <v>741.5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320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640</v>
      </c>
      <c r="AT357" s="5">
        <v>0</v>
      </c>
      <c r="AU357" s="5">
        <v>0</v>
      </c>
      <c r="AV357" s="5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2050.19</v>
      </c>
      <c r="CC357" s="5">
        <v>4645.4399999999996</v>
      </c>
      <c r="CD357" s="5">
        <v>139.36000000000001</v>
      </c>
      <c r="CE357" s="5">
        <v>7</v>
      </c>
      <c r="CF357" s="5">
        <v>7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509.18</v>
      </c>
      <c r="CP357" s="5">
        <v>0</v>
      </c>
      <c r="CQ357" s="5">
        <v>0</v>
      </c>
      <c r="CR357" s="5">
        <v>103.3</v>
      </c>
      <c r="CS357" s="5">
        <v>70</v>
      </c>
      <c r="CT357" s="5">
        <v>688.4</v>
      </c>
      <c r="CU357" s="5">
        <v>1.88</v>
      </c>
      <c r="CV357" s="5">
        <v>0</v>
      </c>
      <c r="CW357" s="5">
        <v>0</v>
      </c>
      <c r="CX357" s="5">
        <v>0</v>
      </c>
      <c r="CY357" s="5">
        <v>0</v>
      </c>
      <c r="CZ357" s="5">
        <v>727.5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5">
        <v>2100.25</v>
      </c>
      <c r="ED357" s="5">
        <v>2545.19</v>
      </c>
      <c r="EE357" s="5" t="s">
        <v>1230</v>
      </c>
      <c r="EF357" s="5"/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5"/>
      <c r="GX357" s="5"/>
      <c r="GY357" s="5"/>
      <c r="GZ357" s="5"/>
      <c r="HA357" s="5"/>
      <c r="HB357" s="4"/>
    </row>
    <row r="358" spans="1:210" x14ac:dyDescent="0.25">
      <c r="A358" s="68">
        <v>19118865</v>
      </c>
      <c r="B358" s="4" t="s">
        <v>1231</v>
      </c>
      <c r="C358" s="5" t="s">
        <v>1232</v>
      </c>
      <c r="D358" s="4">
        <v>1</v>
      </c>
      <c r="E358" s="4" t="s">
        <v>158</v>
      </c>
      <c r="F358" s="4" t="s">
        <v>159</v>
      </c>
      <c r="G358" s="4" t="s">
        <v>160</v>
      </c>
      <c r="H358" s="4" t="s">
        <v>161</v>
      </c>
      <c r="I358" s="4" t="s">
        <v>234</v>
      </c>
      <c r="J358" s="60">
        <v>45716</v>
      </c>
      <c r="K358" s="60" t="s">
        <v>1669</v>
      </c>
      <c r="L358" s="5" t="s">
        <v>163</v>
      </c>
      <c r="M358" s="5">
        <v>370.75</v>
      </c>
      <c r="N358" s="5">
        <v>642.04</v>
      </c>
      <c r="O358" s="5">
        <v>370.75714285714287</v>
      </c>
      <c r="P358" s="5">
        <v>2595.3000000000002</v>
      </c>
      <c r="Q358" s="5">
        <v>2595.25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1602.5</v>
      </c>
      <c r="AT358" s="5">
        <v>0</v>
      </c>
      <c r="AU358" s="5">
        <v>0</v>
      </c>
      <c r="AV358" s="5">
        <v>256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1858.5</v>
      </c>
      <c r="CC358" s="5">
        <v>4453.75</v>
      </c>
      <c r="CD358" s="5">
        <v>133.61000000000001</v>
      </c>
      <c r="CE358" s="5">
        <v>7</v>
      </c>
      <c r="CF358" s="5">
        <v>7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567.22</v>
      </c>
      <c r="CP358" s="5">
        <v>0</v>
      </c>
      <c r="CQ358" s="5">
        <v>0</v>
      </c>
      <c r="CR358" s="5">
        <v>115.21</v>
      </c>
      <c r="CS358" s="5">
        <v>70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271.60000000000002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1024.03</v>
      </c>
      <c r="ED358" s="5">
        <v>3429.72</v>
      </c>
      <c r="EE358" s="5" t="s">
        <v>1233</v>
      </c>
      <c r="EF358" s="5"/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5"/>
      <c r="GX358" s="5"/>
      <c r="GY358" s="5"/>
      <c r="GZ358" s="5"/>
      <c r="HA358" s="5"/>
      <c r="HB358" s="4"/>
    </row>
    <row r="359" spans="1:210" x14ac:dyDescent="0.25">
      <c r="A359" s="68">
        <v>19118879</v>
      </c>
      <c r="B359" s="4" t="s">
        <v>1234</v>
      </c>
      <c r="C359" s="5" t="s">
        <v>1235</v>
      </c>
      <c r="D359" s="4">
        <v>1</v>
      </c>
      <c r="E359" s="4" t="s">
        <v>158</v>
      </c>
      <c r="F359" s="4" t="s">
        <v>159</v>
      </c>
      <c r="G359" s="4" t="s">
        <v>189</v>
      </c>
      <c r="H359" s="4" t="s">
        <v>189</v>
      </c>
      <c r="I359" s="4" t="s">
        <v>253</v>
      </c>
      <c r="J359" s="60">
        <v>45717</v>
      </c>
      <c r="K359" s="60" t="s">
        <v>1578</v>
      </c>
      <c r="L359" s="5" t="s">
        <v>163</v>
      </c>
      <c r="M359" s="5">
        <v>747.4</v>
      </c>
      <c r="N359" s="5">
        <v>869.04</v>
      </c>
      <c r="O359" s="5">
        <v>747.4</v>
      </c>
      <c r="P359" s="5">
        <v>5231.8</v>
      </c>
      <c r="Q359" s="5">
        <v>5231.8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5231.8</v>
      </c>
      <c r="CD359" s="5">
        <v>156.94999999999999</v>
      </c>
      <c r="CE359" s="5">
        <v>7</v>
      </c>
      <c r="CF359" s="5">
        <v>7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733.42</v>
      </c>
      <c r="CP359" s="5">
        <v>0</v>
      </c>
      <c r="CQ359" s="5">
        <v>0</v>
      </c>
      <c r="CR359" s="5">
        <v>159.31</v>
      </c>
      <c r="CS359" s="5">
        <v>56</v>
      </c>
      <c r="CT359" s="5">
        <v>571.79</v>
      </c>
      <c r="CU359" s="5">
        <v>1.88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1522.39</v>
      </c>
      <c r="ED359" s="5">
        <v>3709.41</v>
      </c>
      <c r="EE359" s="5" t="s">
        <v>1236</v>
      </c>
      <c r="EF359" s="5"/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5"/>
      <c r="GX359" s="5"/>
      <c r="GY359" s="5"/>
      <c r="GZ359" s="5"/>
      <c r="HA359" s="5"/>
      <c r="HB359" s="4"/>
    </row>
    <row r="360" spans="1:210" x14ac:dyDescent="0.25">
      <c r="A360" s="68">
        <v>19118920</v>
      </c>
      <c r="B360" s="4" t="s">
        <v>1237</v>
      </c>
      <c r="C360" s="5" t="s">
        <v>1238</v>
      </c>
      <c r="D360" s="4">
        <v>1</v>
      </c>
      <c r="E360" s="4" t="s">
        <v>158</v>
      </c>
      <c r="F360" s="4" t="s">
        <v>159</v>
      </c>
      <c r="G360" s="4" t="s">
        <v>160</v>
      </c>
      <c r="H360" s="4" t="s">
        <v>161</v>
      </c>
      <c r="I360" s="4" t="s">
        <v>182</v>
      </c>
      <c r="J360" s="60">
        <v>44312</v>
      </c>
      <c r="K360" s="60" t="s">
        <v>1670</v>
      </c>
      <c r="L360" s="5" t="s">
        <v>163</v>
      </c>
      <c r="M360" s="5">
        <v>400.67</v>
      </c>
      <c r="N360" s="5">
        <v>729.72</v>
      </c>
      <c r="O360" s="5">
        <v>400.67142857142852</v>
      </c>
      <c r="P360" s="5">
        <v>2804.7</v>
      </c>
      <c r="Q360" s="5">
        <v>2804.69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320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1280</v>
      </c>
      <c r="AT360" s="5">
        <v>0</v>
      </c>
      <c r="AU360" s="5">
        <v>0</v>
      </c>
      <c r="AV360" s="5">
        <v>256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1856</v>
      </c>
      <c r="CC360" s="5">
        <v>4660.6899999999996</v>
      </c>
      <c r="CD360" s="5">
        <v>139.82</v>
      </c>
      <c r="CE360" s="5">
        <v>7</v>
      </c>
      <c r="CF360" s="5">
        <v>7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611.42999999999995</v>
      </c>
      <c r="CP360" s="5">
        <v>0</v>
      </c>
      <c r="CQ360" s="5">
        <v>0</v>
      </c>
      <c r="CR360" s="5">
        <v>132.24</v>
      </c>
      <c r="CS360" s="5">
        <v>70</v>
      </c>
      <c r="CT360" s="5">
        <v>756.81</v>
      </c>
      <c r="CU360" s="5">
        <v>1.88</v>
      </c>
      <c r="CV360" s="5">
        <v>0</v>
      </c>
      <c r="CW360" s="5">
        <v>0</v>
      </c>
      <c r="CX360" s="5">
        <v>0</v>
      </c>
      <c r="CY360" s="5">
        <v>0</v>
      </c>
      <c r="CZ360" s="5">
        <v>530.76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317.5</v>
      </c>
      <c r="DJ360" s="5">
        <v>0</v>
      </c>
      <c r="DK360" s="5">
        <v>0</v>
      </c>
      <c r="DL360" s="5">
        <v>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2420.61</v>
      </c>
      <c r="ED360" s="5">
        <v>2240.08</v>
      </c>
      <c r="EE360" s="5" t="s">
        <v>1239</v>
      </c>
      <c r="EF360" s="5"/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5"/>
      <c r="GX360" s="5"/>
      <c r="GY360" s="5"/>
      <c r="GZ360" s="5"/>
      <c r="HA360" s="5"/>
      <c r="HB360" s="4"/>
    </row>
    <row r="361" spans="1:210" x14ac:dyDescent="0.25">
      <c r="A361" s="68">
        <v>19118954</v>
      </c>
      <c r="B361" s="4" t="s">
        <v>1240</v>
      </c>
      <c r="C361" s="5" t="s">
        <v>1241</v>
      </c>
      <c r="D361" s="4">
        <v>1</v>
      </c>
      <c r="E361" s="4" t="s">
        <v>158</v>
      </c>
      <c r="F361" s="4" t="s">
        <v>159</v>
      </c>
      <c r="G361" s="4" t="s">
        <v>160</v>
      </c>
      <c r="H361" s="4" t="s">
        <v>161</v>
      </c>
      <c r="I361" s="4" t="s">
        <v>234</v>
      </c>
      <c r="J361" s="60">
        <v>45724</v>
      </c>
      <c r="K361" s="60" t="s">
        <v>1671</v>
      </c>
      <c r="L361" s="5" t="s">
        <v>163</v>
      </c>
      <c r="M361" s="5">
        <v>370.75</v>
      </c>
      <c r="N361" s="5">
        <v>628.59</v>
      </c>
      <c r="O361" s="5">
        <v>370.75714285714287</v>
      </c>
      <c r="P361" s="5">
        <v>2595.3000000000002</v>
      </c>
      <c r="Q361" s="5">
        <v>2595.25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640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1541</v>
      </c>
      <c r="AT361" s="5">
        <v>0</v>
      </c>
      <c r="AU361" s="5">
        <v>0</v>
      </c>
      <c r="AV361" s="5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2437</v>
      </c>
      <c r="CC361" s="5">
        <v>5032.25</v>
      </c>
      <c r="CD361" s="5">
        <v>150.97</v>
      </c>
      <c r="CE361" s="5">
        <v>7</v>
      </c>
      <c r="CF361" s="5">
        <v>7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690.79</v>
      </c>
      <c r="CP361" s="5">
        <v>0</v>
      </c>
      <c r="CQ361" s="5">
        <v>0</v>
      </c>
      <c r="CR361" s="5">
        <v>112.6</v>
      </c>
      <c r="CS361" s="5">
        <v>70</v>
      </c>
      <c r="CT361" s="5">
        <v>0</v>
      </c>
      <c r="CU361" s="5">
        <v>0</v>
      </c>
      <c r="CV361" s="5">
        <v>0</v>
      </c>
      <c r="CW361" s="5">
        <v>0</v>
      </c>
      <c r="CX361" s="5">
        <v>0</v>
      </c>
      <c r="CY361" s="5">
        <v>0</v>
      </c>
      <c r="CZ361" s="5">
        <v>155.79</v>
      </c>
      <c r="DA361" s="5">
        <v>0</v>
      </c>
      <c r="DB361" s="5">
        <v>0</v>
      </c>
      <c r="DC361" s="5">
        <v>0</v>
      </c>
      <c r="DD361" s="5">
        <v>0</v>
      </c>
      <c r="DE361" s="5">
        <v>0</v>
      </c>
      <c r="DF361" s="5">
        <v>0</v>
      </c>
      <c r="DG361" s="5">
        <v>0</v>
      </c>
      <c r="DH361" s="5">
        <v>0</v>
      </c>
      <c r="DI361" s="5">
        <v>271.60000000000002</v>
      </c>
      <c r="DJ361" s="5">
        <v>0</v>
      </c>
      <c r="DK361" s="5">
        <v>0</v>
      </c>
      <c r="DL361" s="5">
        <v>0</v>
      </c>
      <c r="DM361" s="5">
        <v>0</v>
      </c>
      <c r="DN361" s="5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5">
        <v>1300.78</v>
      </c>
      <c r="ED361" s="5">
        <v>3731.47</v>
      </c>
      <c r="EE361" s="5" t="s">
        <v>1242</v>
      </c>
      <c r="EF361" s="5"/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5"/>
      <c r="GX361" s="5"/>
      <c r="GY361" s="5"/>
      <c r="GZ361" s="5"/>
      <c r="HA361" s="5"/>
      <c r="HB361" s="4"/>
    </row>
    <row r="362" spans="1:210" x14ac:dyDescent="0.25">
      <c r="A362" s="68">
        <v>19119003</v>
      </c>
      <c r="B362" s="4" t="s">
        <v>1243</v>
      </c>
      <c r="C362" s="5" t="s">
        <v>1244</v>
      </c>
      <c r="D362" s="4">
        <v>1</v>
      </c>
      <c r="E362" s="4" t="s">
        <v>158</v>
      </c>
      <c r="F362" s="4" t="s">
        <v>159</v>
      </c>
      <c r="G362" s="4" t="s">
        <v>160</v>
      </c>
      <c r="H362" s="4" t="s">
        <v>161</v>
      </c>
      <c r="I362" s="4" t="s">
        <v>234</v>
      </c>
      <c r="J362" s="60">
        <v>45731</v>
      </c>
      <c r="K362" s="60" t="s">
        <v>1592</v>
      </c>
      <c r="L362" s="5" t="s">
        <v>163</v>
      </c>
      <c r="M362" s="5">
        <v>370.75</v>
      </c>
      <c r="N362" s="5">
        <v>595.87</v>
      </c>
      <c r="O362" s="5">
        <v>370.75714285714287</v>
      </c>
      <c r="P362" s="5">
        <v>2595.3000000000002</v>
      </c>
      <c r="Q362" s="5">
        <v>1730.17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322.5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322.5</v>
      </c>
      <c r="CC362" s="5">
        <v>2052.67</v>
      </c>
      <c r="CD362" s="5">
        <v>61.58</v>
      </c>
      <c r="CE362" s="5">
        <v>4.67</v>
      </c>
      <c r="CF362" s="5">
        <v>4.67</v>
      </c>
      <c r="CG362" s="5">
        <v>2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41.02</v>
      </c>
      <c r="CP362" s="5">
        <v>0</v>
      </c>
      <c r="CQ362" s="5">
        <v>0</v>
      </c>
      <c r="CR362" s="5">
        <v>106.24</v>
      </c>
      <c r="CS362" s="5">
        <v>50</v>
      </c>
      <c r="CT362" s="5">
        <v>0</v>
      </c>
      <c r="CU362" s="5">
        <v>0</v>
      </c>
      <c r="CV362" s="5">
        <v>0</v>
      </c>
      <c r="CW362" s="5">
        <v>0</v>
      </c>
      <c r="CX362" s="5">
        <v>0</v>
      </c>
      <c r="CY362" s="5">
        <v>0</v>
      </c>
      <c r="CZ362" s="5">
        <v>0</v>
      </c>
      <c r="DA362" s="5">
        <v>0</v>
      </c>
      <c r="DB362" s="5">
        <v>0</v>
      </c>
      <c r="DC362" s="5">
        <v>0</v>
      </c>
      <c r="DD362" s="5">
        <v>0</v>
      </c>
      <c r="DE362" s="5">
        <v>0</v>
      </c>
      <c r="DF362" s="5">
        <v>0</v>
      </c>
      <c r="DG362" s="5">
        <v>0</v>
      </c>
      <c r="DH362" s="5">
        <v>0</v>
      </c>
      <c r="DI362" s="5">
        <v>0</v>
      </c>
      <c r="DJ362" s="5">
        <v>0</v>
      </c>
      <c r="DK362" s="5">
        <v>0</v>
      </c>
      <c r="DL362" s="5">
        <v>0</v>
      </c>
      <c r="DM362" s="5">
        <v>0</v>
      </c>
      <c r="DN362" s="5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5">
        <v>197.26</v>
      </c>
      <c r="ED362" s="5">
        <v>1855.41</v>
      </c>
      <c r="EE362" s="5" t="s">
        <v>1245</v>
      </c>
      <c r="EF362" s="5"/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5"/>
      <c r="GX362" s="5"/>
      <c r="GY362" s="5"/>
      <c r="GZ362" s="5"/>
      <c r="HA362" s="5"/>
      <c r="HB362" s="4"/>
    </row>
    <row r="363" spans="1:210" x14ac:dyDescent="0.25">
      <c r="A363" s="68">
        <v>19119004</v>
      </c>
      <c r="B363" s="4" t="s">
        <v>1246</v>
      </c>
      <c r="C363" s="5" t="s">
        <v>1247</v>
      </c>
      <c r="D363" s="4">
        <v>1</v>
      </c>
      <c r="E363" s="4" t="s">
        <v>158</v>
      </c>
      <c r="F363" s="4" t="s">
        <v>159</v>
      </c>
      <c r="G363" s="4" t="s">
        <v>160</v>
      </c>
      <c r="H363" s="4" t="s">
        <v>161</v>
      </c>
      <c r="I363" s="4" t="s">
        <v>234</v>
      </c>
      <c r="J363" s="60">
        <v>45731</v>
      </c>
      <c r="K363" s="60" t="s">
        <v>1592</v>
      </c>
      <c r="L363" s="5" t="s">
        <v>163</v>
      </c>
      <c r="M363" s="5">
        <v>370.75</v>
      </c>
      <c r="N363" s="5">
        <v>478.58</v>
      </c>
      <c r="O363" s="5">
        <v>370.75714285714287</v>
      </c>
      <c r="P363" s="5">
        <v>2595.3000000000002</v>
      </c>
      <c r="Q363" s="5">
        <v>2595.25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256</v>
      </c>
      <c r="AS363" s="5">
        <v>645</v>
      </c>
      <c r="AT363" s="5">
        <v>0</v>
      </c>
      <c r="AU363" s="5">
        <v>0</v>
      </c>
      <c r="AV363" s="5">
        <v>256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1157</v>
      </c>
      <c r="CC363" s="5">
        <v>3752.25</v>
      </c>
      <c r="CD363" s="5">
        <v>112.57</v>
      </c>
      <c r="CE363" s="5">
        <v>7</v>
      </c>
      <c r="CF363" s="5">
        <v>7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417.38</v>
      </c>
      <c r="CP363" s="5">
        <v>0</v>
      </c>
      <c r="CQ363" s="5">
        <v>0</v>
      </c>
      <c r="CR363" s="5">
        <v>83.46</v>
      </c>
      <c r="CS363" s="5">
        <v>70</v>
      </c>
      <c r="CT363" s="5">
        <v>0</v>
      </c>
      <c r="CU363" s="5">
        <v>0</v>
      </c>
      <c r="CV363" s="5">
        <v>0</v>
      </c>
      <c r="CW363" s="5">
        <v>0</v>
      </c>
      <c r="CX363" s="5">
        <v>0</v>
      </c>
      <c r="CY363" s="5">
        <v>0</v>
      </c>
      <c r="CZ363" s="5">
        <v>0</v>
      </c>
      <c r="DA363" s="5">
        <v>0</v>
      </c>
      <c r="DB363" s="5">
        <v>0</v>
      </c>
      <c r="DC363" s="5">
        <v>0</v>
      </c>
      <c r="DD363" s="5">
        <v>0</v>
      </c>
      <c r="DE363" s="5">
        <v>0</v>
      </c>
      <c r="DF363" s="5">
        <v>0</v>
      </c>
      <c r="DG363" s="5">
        <v>0</v>
      </c>
      <c r="DH363" s="5">
        <v>0</v>
      </c>
      <c r="DI363" s="5">
        <v>0</v>
      </c>
      <c r="DJ363" s="5">
        <v>0</v>
      </c>
      <c r="DK363" s="5">
        <v>0</v>
      </c>
      <c r="DL363" s="5">
        <v>0</v>
      </c>
      <c r="DM363" s="5">
        <v>0</v>
      </c>
      <c r="DN363" s="5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5">
        <v>570.84</v>
      </c>
      <c r="ED363" s="5">
        <v>3181.41</v>
      </c>
      <c r="EE363" s="5" t="s">
        <v>1248</v>
      </c>
      <c r="EF363" s="5"/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5"/>
      <c r="GX363" s="5"/>
      <c r="GY363" s="5"/>
      <c r="GZ363" s="5"/>
      <c r="HA363" s="5"/>
      <c r="HB363" s="4"/>
    </row>
    <row r="364" spans="1:210" x14ac:dyDescent="0.25">
      <c r="A364" s="68">
        <v>19119005</v>
      </c>
      <c r="B364" s="4" t="s">
        <v>1249</v>
      </c>
      <c r="C364" s="5" t="s">
        <v>1250</v>
      </c>
      <c r="D364" s="4">
        <v>1</v>
      </c>
      <c r="E364" s="4" t="s">
        <v>158</v>
      </c>
      <c r="F364" s="4" t="s">
        <v>159</v>
      </c>
      <c r="G364" s="4" t="s">
        <v>160</v>
      </c>
      <c r="H364" s="4" t="s">
        <v>161</v>
      </c>
      <c r="I364" s="4" t="s">
        <v>234</v>
      </c>
      <c r="J364" s="60">
        <v>45731</v>
      </c>
      <c r="K364" s="60" t="s">
        <v>1592</v>
      </c>
      <c r="L364" s="5" t="s">
        <v>163</v>
      </c>
      <c r="M364" s="5">
        <v>370.75</v>
      </c>
      <c r="N364" s="5">
        <v>721.82</v>
      </c>
      <c r="O364" s="5">
        <v>370.75714285714287</v>
      </c>
      <c r="P364" s="5">
        <v>2595.3000000000002</v>
      </c>
      <c r="Q364" s="5">
        <v>2595.25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2169</v>
      </c>
      <c r="AT364" s="5">
        <v>0</v>
      </c>
      <c r="AU364" s="5">
        <v>0</v>
      </c>
      <c r="AV364" s="5">
        <v>256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2425</v>
      </c>
      <c r="CC364" s="5">
        <v>5020.25</v>
      </c>
      <c r="CD364" s="5">
        <v>150.61000000000001</v>
      </c>
      <c r="CE364" s="5">
        <v>7</v>
      </c>
      <c r="CF364" s="5">
        <v>7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688.23</v>
      </c>
      <c r="CP364" s="5">
        <v>0</v>
      </c>
      <c r="CQ364" s="5">
        <v>0</v>
      </c>
      <c r="CR364" s="5">
        <v>130.71</v>
      </c>
      <c r="CS364" s="5">
        <v>70</v>
      </c>
      <c r="CT364" s="5">
        <v>0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0</v>
      </c>
      <c r="DD364" s="5">
        <v>0</v>
      </c>
      <c r="DE364" s="5">
        <v>0</v>
      </c>
      <c r="DF364" s="5">
        <v>0</v>
      </c>
      <c r="DG364" s="5">
        <v>0</v>
      </c>
      <c r="DH364" s="5">
        <v>0</v>
      </c>
      <c r="DI364" s="5">
        <v>0</v>
      </c>
      <c r="DJ364" s="5">
        <v>0</v>
      </c>
      <c r="DK364" s="5">
        <v>0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888.94</v>
      </c>
      <c r="ED364" s="5">
        <v>4131.3100000000004</v>
      </c>
      <c r="EE364" s="5" t="s">
        <v>1251</v>
      </c>
      <c r="EF364" s="5"/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5"/>
      <c r="GX364" s="5"/>
      <c r="GY364" s="5"/>
      <c r="GZ364" s="5"/>
      <c r="HA364" s="5"/>
      <c r="HB364" s="4"/>
    </row>
    <row r="365" spans="1:210" x14ac:dyDescent="0.25">
      <c r="A365" s="68">
        <v>19119006</v>
      </c>
      <c r="B365" s="4" t="s">
        <v>1252</v>
      </c>
      <c r="C365" s="5" t="s">
        <v>1253</v>
      </c>
      <c r="D365" s="4">
        <v>1</v>
      </c>
      <c r="E365" s="4" t="s">
        <v>158</v>
      </c>
      <c r="F365" s="4" t="s">
        <v>159</v>
      </c>
      <c r="G365" s="4" t="s">
        <v>160</v>
      </c>
      <c r="H365" s="4" t="s">
        <v>161</v>
      </c>
      <c r="I365" s="4" t="s">
        <v>234</v>
      </c>
      <c r="J365" s="60">
        <v>45731</v>
      </c>
      <c r="K365" s="60" t="s">
        <v>1592</v>
      </c>
      <c r="L365" s="5" t="s">
        <v>163</v>
      </c>
      <c r="M365" s="5">
        <v>370.75</v>
      </c>
      <c r="N365" s="5">
        <v>642.22</v>
      </c>
      <c r="O365" s="5">
        <v>370.75714285714287</v>
      </c>
      <c r="P365" s="5">
        <v>2595.3000000000002</v>
      </c>
      <c r="Q365" s="5">
        <v>2595.25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512</v>
      </c>
      <c r="AS365" s="5">
        <v>896</v>
      </c>
      <c r="AT365" s="5">
        <v>0</v>
      </c>
      <c r="AU365" s="5">
        <v>0</v>
      </c>
      <c r="AV365" s="5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1664</v>
      </c>
      <c r="CC365" s="5">
        <v>4259.25</v>
      </c>
      <c r="CD365" s="5">
        <v>127.78</v>
      </c>
      <c r="CE365" s="5">
        <v>7</v>
      </c>
      <c r="CF365" s="5">
        <v>7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525.67999999999995</v>
      </c>
      <c r="CP365" s="5">
        <v>0</v>
      </c>
      <c r="CQ365" s="5">
        <v>0</v>
      </c>
      <c r="CR365" s="5">
        <v>115.25</v>
      </c>
      <c r="CS365" s="5">
        <v>70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0</v>
      </c>
      <c r="DA365" s="5">
        <v>0</v>
      </c>
      <c r="DB365" s="5">
        <v>0</v>
      </c>
      <c r="DC365" s="5">
        <v>0</v>
      </c>
      <c r="DD365" s="5">
        <v>0</v>
      </c>
      <c r="DE365" s="5">
        <v>0</v>
      </c>
      <c r="DF365" s="5">
        <v>0</v>
      </c>
      <c r="DG365" s="5">
        <v>0</v>
      </c>
      <c r="DH365" s="5">
        <v>0</v>
      </c>
      <c r="DI365" s="5">
        <v>0</v>
      </c>
      <c r="DJ365" s="5">
        <v>0</v>
      </c>
      <c r="DK365" s="5">
        <v>0</v>
      </c>
      <c r="DL365" s="5">
        <v>0</v>
      </c>
      <c r="DM365" s="5">
        <v>0</v>
      </c>
      <c r="DN365" s="5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5">
        <v>710.93</v>
      </c>
      <c r="ED365" s="5">
        <v>3548.32</v>
      </c>
      <c r="EE365" s="5" t="s">
        <v>1254</v>
      </c>
      <c r="EF365" s="5"/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5"/>
      <c r="GX365" s="5"/>
      <c r="GY365" s="5"/>
      <c r="GZ365" s="5"/>
      <c r="HA365" s="5"/>
      <c r="HB365" s="4"/>
    </row>
    <row r="366" spans="1:210" x14ac:dyDescent="0.25">
      <c r="A366" s="68">
        <v>19119007</v>
      </c>
      <c r="B366" s="4" t="s">
        <v>1255</v>
      </c>
      <c r="C366" s="5" t="s">
        <v>1256</v>
      </c>
      <c r="D366" s="4">
        <v>1</v>
      </c>
      <c r="E366" s="4" t="s">
        <v>158</v>
      </c>
      <c r="F366" s="4" t="s">
        <v>159</v>
      </c>
      <c r="G366" s="4" t="s">
        <v>160</v>
      </c>
      <c r="H366" s="4" t="s">
        <v>161</v>
      </c>
      <c r="I366" s="4" t="s">
        <v>234</v>
      </c>
      <c r="J366" s="60">
        <v>45731</v>
      </c>
      <c r="K366" s="60" t="s">
        <v>1592</v>
      </c>
      <c r="L366" s="5" t="s">
        <v>163</v>
      </c>
      <c r="M366" s="5">
        <v>370.75</v>
      </c>
      <c r="N366" s="5">
        <v>657.36</v>
      </c>
      <c r="O366" s="5">
        <v>370.75714285714287</v>
      </c>
      <c r="P366" s="5">
        <v>2595.3000000000002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0</v>
      </c>
      <c r="CC366" s="5">
        <v>0</v>
      </c>
      <c r="CD366" s="5">
        <v>0</v>
      </c>
      <c r="CE366" s="5">
        <v>0</v>
      </c>
      <c r="CF366" s="5">
        <v>0</v>
      </c>
      <c r="CG366" s="5">
        <v>7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0</v>
      </c>
      <c r="CP366" s="5">
        <v>0</v>
      </c>
      <c r="CQ366" s="5">
        <v>0</v>
      </c>
      <c r="CR366" s="5">
        <v>0</v>
      </c>
      <c r="CS366" s="5">
        <v>0</v>
      </c>
      <c r="CT366" s="5">
        <v>0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>
        <v>0</v>
      </c>
      <c r="DA366" s="5">
        <v>0</v>
      </c>
      <c r="DB366" s="5">
        <v>0</v>
      </c>
      <c r="DC366" s="5">
        <v>0</v>
      </c>
      <c r="DD366" s="5">
        <v>0</v>
      </c>
      <c r="DE366" s="5">
        <v>0</v>
      </c>
      <c r="DF366" s="5">
        <v>0</v>
      </c>
      <c r="DG366" s="5">
        <v>0</v>
      </c>
      <c r="DH366" s="5">
        <v>0</v>
      </c>
      <c r="DI366" s="5">
        <v>0</v>
      </c>
      <c r="DJ366" s="5">
        <v>0</v>
      </c>
      <c r="DK366" s="5">
        <v>0</v>
      </c>
      <c r="DL366" s="5">
        <v>0</v>
      </c>
      <c r="DM366" s="5">
        <v>0</v>
      </c>
      <c r="DN366" s="5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5">
        <v>0</v>
      </c>
      <c r="ED366" s="5">
        <v>0</v>
      </c>
      <c r="EE366" s="5" t="s">
        <v>1257</v>
      </c>
      <c r="EF366" s="5"/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5"/>
      <c r="GX366" s="5"/>
      <c r="GY366" s="5"/>
      <c r="GZ366" s="5"/>
      <c r="HA366" s="5"/>
      <c r="HB366" s="4"/>
    </row>
    <row r="367" spans="1:210" x14ac:dyDescent="0.25">
      <c r="A367" s="68">
        <v>19119010</v>
      </c>
      <c r="B367" s="4" t="s">
        <v>1258</v>
      </c>
      <c r="C367" s="5" t="s">
        <v>1259</v>
      </c>
      <c r="D367" s="4">
        <v>1</v>
      </c>
      <c r="E367" s="4" t="s">
        <v>158</v>
      </c>
      <c r="F367" s="4" t="s">
        <v>159</v>
      </c>
      <c r="G367" s="4" t="s">
        <v>160</v>
      </c>
      <c r="H367" s="4" t="s">
        <v>161</v>
      </c>
      <c r="I367" s="4" t="s">
        <v>234</v>
      </c>
      <c r="J367" s="60">
        <v>45731</v>
      </c>
      <c r="K367" s="60" t="s">
        <v>1592</v>
      </c>
      <c r="L367" s="5" t="s">
        <v>163</v>
      </c>
      <c r="M367" s="5">
        <v>370.75</v>
      </c>
      <c r="N367" s="5">
        <v>577.23</v>
      </c>
      <c r="O367" s="5">
        <v>370.75714285714287</v>
      </c>
      <c r="P367" s="5">
        <v>2595.3000000000002</v>
      </c>
      <c r="Q367" s="5">
        <v>2595.25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1</v>
      </c>
      <c r="AB367" s="5">
        <v>92.69</v>
      </c>
      <c r="AC367" s="5">
        <v>1</v>
      </c>
      <c r="AD367" s="5">
        <v>741.5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256</v>
      </c>
      <c r="AS367" s="5">
        <v>640</v>
      </c>
      <c r="AT367" s="5">
        <v>0</v>
      </c>
      <c r="AU367" s="5">
        <v>0</v>
      </c>
      <c r="AV367" s="5">
        <v>256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1986.19</v>
      </c>
      <c r="CC367" s="5">
        <v>4581.4399999999996</v>
      </c>
      <c r="CD367" s="5">
        <v>137.44</v>
      </c>
      <c r="CE367" s="5">
        <v>7</v>
      </c>
      <c r="CF367" s="5">
        <v>7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495.51</v>
      </c>
      <c r="CP367" s="5">
        <v>0</v>
      </c>
      <c r="CQ367" s="5">
        <v>0</v>
      </c>
      <c r="CR367" s="5">
        <v>102.62</v>
      </c>
      <c r="CS367" s="5">
        <v>70</v>
      </c>
      <c r="CT367" s="5">
        <v>0</v>
      </c>
      <c r="CU367" s="5">
        <v>0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0</v>
      </c>
      <c r="DH367" s="5">
        <v>0</v>
      </c>
      <c r="DI367" s="5">
        <v>0</v>
      </c>
      <c r="DJ367" s="5">
        <v>0</v>
      </c>
      <c r="DK367" s="5">
        <v>0</v>
      </c>
      <c r="DL367" s="5">
        <v>0</v>
      </c>
      <c r="DM367" s="5">
        <v>0</v>
      </c>
      <c r="DN367" s="5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5">
        <v>668.13</v>
      </c>
      <c r="ED367" s="5">
        <v>3913.31</v>
      </c>
      <c r="EE367" s="5" t="s">
        <v>1260</v>
      </c>
      <c r="EF367" s="5"/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5"/>
      <c r="GX367" s="5"/>
      <c r="GY367" s="5"/>
      <c r="GZ367" s="5"/>
      <c r="HA367" s="5"/>
      <c r="HB367" s="4"/>
    </row>
    <row r="368" spans="1:210" x14ac:dyDescent="0.25">
      <c r="A368" s="68">
        <v>19119011</v>
      </c>
      <c r="B368" s="4" t="s">
        <v>1261</v>
      </c>
      <c r="C368" s="5" t="s">
        <v>1262</v>
      </c>
      <c r="D368" s="4">
        <v>1</v>
      </c>
      <c r="E368" s="4" t="s">
        <v>158</v>
      </c>
      <c r="F368" s="4" t="s">
        <v>159</v>
      </c>
      <c r="G368" s="4" t="s">
        <v>160</v>
      </c>
      <c r="H368" s="4" t="s">
        <v>161</v>
      </c>
      <c r="I368" s="4" t="s">
        <v>234</v>
      </c>
      <c r="J368" s="60">
        <v>45731</v>
      </c>
      <c r="K368" s="60" t="s">
        <v>1592</v>
      </c>
      <c r="L368" s="5" t="s">
        <v>163</v>
      </c>
      <c r="M368" s="5">
        <v>370.75</v>
      </c>
      <c r="N368" s="5">
        <v>613.58000000000004</v>
      </c>
      <c r="O368" s="5">
        <v>370.75714285714287</v>
      </c>
      <c r="P368" s="5">
        <v>2595.3000000000002</v>
      </c>
      <c r="Q368" s="5">
        <v>2595.25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768</v>
      </c>
      <c r="AT368" s="5">
        <v>0</v>
      </c>
      <c r="AU368" s="5">
        <v>0</v>
      </c>
      <c r="AV368" s="5">
        <v>256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1024</v>
      </c>
      <c r="CC368" s="5">
        <v>3619.25</v>
      </c>
      <c r="CD368" s="5">
        <v>108.58</v>
      </c>
      <c r="CE368" s="5">
        <v>7</v>
      </c>
      <c r="CF368" s="5">
        <v>7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388.98</v>
      </c>
      <c r="CP368" s="5">
        <v>0</v>
      </c>
      <c r="CQ368" s="5">
        <v>0</v>
      </c>
      <c r="CR368" s="5">
        <v>109.68</v>
      </c>
      <c r="CS368" s="5">
        <v>70</v>
      </c>
      <c r="CT368" s="5">
        <v>0</v>
      </c>
      <c r="CU368" s="5">
        <v>0</v>
      </c>
      <c r="CV368" s="5">
        <v>0</v>
      </c>
      <c r="CW368" s="5">
        <v>0</v>
      </c>
      <c r="CX368" s="5">
        <v>0</v>
      </c>
      <c r="CY368" s="5">
        <v>0</v>
      </c>
      <c r="CZ368" s="5">
        <v>0</v>
      </c>
      <c r="DA368" s="5">
        <v>0</v>
      </c>
      <c r="DB368" s="5">
        <v>0</v>
      </c>
      <c r="DC368" s="5">
        <v>0</v>
      </c>
      <c r="DD368" s="5">
        <v>0</v>
      </c>
      <c r="DE368" s="5">
        <v>0</v>
      </c>
      <c r="DF368" s="5">
        <v>0</v>
      </c>
      <c r="DG368" s="5">
        <v>0</v>
      </c>
      <c r="DH368" s="5">
        <v>0</v>
      </c>
      <c r="DI368" s="5">
        <v>0</v>
      </c>
      <c r="DJ368" s="5">
        <v>0</v>
      </c>
      <c r="DK368" s="5">
        <v>0</v>
      </c>
      <c r="DL368" s="5">
        <v>0</v>
      </c>
      <c r="DM368" s="5">
        <v>0</v>
      </c>
      <c r="DN368" s="5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5">
        <v>568.66</v>
      </c>
      <c r="ED368" s="5">
        <v>3050.59</v>
      </c>
      <c r="EE368" s="5" t="s">
        <v>1263</v>
      </c>
      <c r="EF368" s="5"/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5"/>
      <c r="GX368" s="5"/>
      <c r="GY368" s="5"/>
      <c r="GZ368" s="5"/>
      <c r="HA368" s="5"/>
      <c r="HB368" s="4"/>
    </row>
    <row r="369" spans="1:210" x14ac:dyDescent="0.25">
      <c r="A369" s="68">
        <v>19119029</v>
      </c>
      <c r="B369" s="4" t="s">
        <v>1264</v>
      </c>
      <c r="C369" s="5" t="s">
        <v>1265</v>
      </c>
      <c r="D369" s="4">
        <v>1</v>
      </c>
      <c r="E369" s="4" t="s">
        <v>158</v>
      </c>
      <c r="F369" s="4" t="s">
        <v>159</v>
      </c>
      <c r="G369" s="4" t="s">
        <v>160</v>
      </c>
      <c r="H369" s="4" t="s">
        <v>161</v>
      </c>
      <c r="I369" s="4" t="s">
        <v>234</v>
      </c>
      <c r="J369" s="60">
        <v>45735</v>
      </c>
      <c r="K369" s="60" t="s">
        <v>1672</v>
      </c>
      <c r="L369" s="5" t="s">
        <v>163</v>
      </c>
      <c r="M369" s="5">
        <v>370.75</v>
      </c>
      <c r="N369" s="5">
        <v>589.72</v>
      </c>
      <c r="O369" s="5">
        <v>370.75714285714287</v>
      </c>
      <c r="P369" s="5">
        <v>2595.3000000000002</v>
      </c>
      <c r="Q369" s="5">
        <v>2595.25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640</v>
      </c>
      <c r="AT369" s="5">
        <v>0</v>
      </c>
      <c r="AU369" s="5">
        <v>0</v>
      </c>
      <c r="AV369" s="5">
        <v>256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896</v>
      </c>
      <c r="CC369" s="5">
        <v>3491.25</v>
      </c>
      <c r="CD369" s="5">
        <v>104.74</v>
      </c>
      <c r="CE369" s="5">
        <v>7</v>
      </c>
      <c r="CF369" s="5">
        <v>7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364.23</v>
      </c>
      <c r="CP369" s="5">
        <v>0</v>
      </c>
      <c r="CQ369" s="5">
        <v>0</v>
      </c>
      <c r="CR369" s="5">
        <v>105.05</v>
      </c>
      <c r="CS369" s="5">
        <v>70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271.60000000000002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810.88</v>
      </c>
      <c r="ED369" s="5">
        <v>2680.37</v>
      </c>
      <c r="EE369" s="5" t="s">
        <v>1266</v>
      </c>
      <c r="EF369" s="5"/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5"/>
      <c r="GX369" s="5"/>
      <c r="GY369" s="5"/>
      <c r="GZ369" s="5"/>
      <c r="HA369" s="5"/>
      <c r="HB369" s="4"/>
    </row>
    <row r="370" spans="1:210" x14ac:dyDescent="0.25">
      <c r="A370" s="68">
        <v>19119073</v>
      </c>
      <c r="B370" s="4" t="s">
        <v>1267</v>
      </c>
      <c r="C370" s="5" t="s">
        <v>1268</v>
      </c>
      <c r="D370" s="4">
        <v>1</v>
      </c>
      <c r="E370" s="4" t="s">
        <v>158</v>
      </c>
      <c r="F370" s="4" t="s">
        <v>159</v>
      </c>
      <c r="G370" s="4" t="s">
        <v>160</v>
      </c>
      <c r="H370" s="4" t="s">
        <v>161</v>
      </c>
      <c r="I370" s="4" t="s">
        <v>234</v>
      </c>
      <c r="J370" s="60">
        <v>45738</v>
      </c>
      <c r="K370" s="60" t="s">
        <v>1555</v>
      </c>
      <c r="L370" s="5" t="s">
        <v>163</v>
      </c>
      <c r="M370" s="5">
        <v>370.75</v>
      </c>
      <c r="N370" s="5">
        <v>574.23</v>
      </c>
      <c r="O370" s="5">
        <v>370.75714285714287</v>
      </c>
      <c r="P370" s="5">
        <v>2595.3000000000002</v>
      </c>
      <c r="Q370" s="5">
        <v>2595.25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1</v>
      </c>
      <c r="AB370" s="5">
        <v>92.69</v>
      </c>
      <c r="AC370" s="5">
        <v>1</v>
      </c>
      <c r="AD370" s="5">
        <v>741.5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256</v>
      </c>
      <c r="AS370" s="5">
        <v>640</v>
      </c>
      <c r="AT370" s="5">
        <v>0</v>
      </c>
      <c r="AU370" s="5">
        <v>0</v>
      </c>
      <c r="AV370" s="5">
        <v>256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1986.19</v>
      </c>
      <c r="CC370" s="5">
        <v>4581.4399999999996</v>
      </c>
      <c r="CD370" s="5">
        <v>137.44</v>
      </c>
      <c r="CE370" s="5">
        <v>7</v>
      </c>
      <c r="CF370" s="5">
        <v>7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495.51</v>
      </c>
      <c r="CP370" s="5">
        <v>0</v>
      </c>
      <c r="CQ370" s="5">
        <v>0</v>
      </c>
      <c r="CR370" s="5">
        <v>102.04</v>
      </c>
      <c r="CS370" s="5">
        <v>70</v>
      </c>
      <c r="CT370" s="5">
        <v>0</v>
      </c>
      <c r="CU370" s="5">
        <v>0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5">
        <v>667.55</v>
      </c>
      <c r="ED370" s="5">
        <v>3913.89</v>
      </c>
      <c r="EE370" s="5" t="s">
        <v>1269</v>
      </c>
      <c r="EF370" s="5"/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5"/>
      <c r="GX370" s="5"/>
      <c r="GY370" s="5"/>
      <c r="GZ370" s="5"/>
      <c r="HA370" s="5"/>
      <c r="HB370" s="4"/>
    </row>
    <row r="371" spans="1:210" x14ac:dyDescent="0.25">
      <c r="A371" s="68">
        <v>19119074</v>
      </c>
      <c r="B371" s="4" t="s">
        <v>1270</v>
      </c>
      <c r="C371" s="5" t="s">
        <v>1271</v>
      </c>
      <c r="D371" s="4">
        <v>1</v>
      </c>
      <c r="E371" s="4" t="s">
        <v>158</v>
      </c>
      <c r="F371" s="4" t="s">
        <v>159</v>
      </c>
      <c r="G371" s="4" t="s">
        <v>160</v>
      </c>
      <c r="H371" s="4" t="s">
        <v>161</v>
      </c>
      <c r="I371" s="4" t="s">
        <v>234</v>
      </c>
      <c r="J371" s="60">
        <v>45738</v>
      </c>
      <c r="K371" s="60" t="s">
        <v>1555</v>
      </c>
      <c r="L371" s="5" t="s">
        <v>163</v>
      </c>
      <c r="M371" s="5">
        <v>370.75</v>
      </c>
      <c r="N371" s="5">
        <v>619.98</v>
      </c>
      <c r="O371" s="5">
        <v>370.75714285714287</v>
      </c>
      <c r="P371" s="5">
        <v>2595.3000000000002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7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0</v>
      </c>
      <c r="ED371" s="5">
        <v>0</v>
      </c>
      <c r="EE371" s="5" t="s">
        <v>1272</v>
      </c>
      <c r="EF371" s="5"/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5"/>
      <c r="GX371" s="5"/>
      <c r="GY371" s="5"/>
      <c r="GZ371" s="5"/>
      <c r="HA371" s="5"/>
      <c r="HB371" s="4"/>
    </row>
    <row r="372" spans="1:210" x14ac:dyDescent="0.25">
      <c r="A372" s="68">
        <v>19119139</v>
      </c>
      <c r="B372" s="4" t="s">
        <v>1273</v>
      </c>
      <c r="C372" s="5" t="s">
        <v>1274</v>
      </c>
      <c r="D372" s="4">
        <v>1</v>
      </c>
      <c r="E372" s="4" t="s">
        <v>158</v>
      </c>
      <c r="F372" s="4" t="s">
        <v>159</v>
      </c>
      <c r="G372" s="4" t="s">
        <v>160</v>
      </c>
      <c r="H372" s="4" t="s">
        <v>161</v>
      </c>
      <c r="I372" s="4" t="s">
        <v>234</v>
      </c>
      <c r="J372" s="60">
        <v>45745</v>
      </c>
      <c r="K372" s="60" t="s">
        <v>1673</v>
      </c>
      <c r="L372" s="5" t="s">
        <v>163</v>
      </c>
      <c r="M372" s="5">
        <v>370.75</v>
      </c>
      <c r="N372" s="5">
        <v>595.78</v>
      </c>
      <c r="O372" s="5">
        <v>370.75714285714287</v>
      </c>
      <c r="P372" s="5">
        <v>2595.3000000000002</v>
      </c>
      <c r="Q372" s="5">
        <v>2595.25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1</v>
      </c>
      <c r="AB372" s="5">
        <v>92.69</v>
      </c>
      <c r="AC372" s="5">
        <v>1</v>
      </c>
      <c r="AD372" s="5">
        <v>741.5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800</v>
      </c>
      <c r="AT372" s="5">
        <v>0</v>
      </c>
      <c r="AU372" s="5">
        <v>0</v>
      </c>
      <c r="AV372" s="5">
        <v>256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1890.19</v>
      </c>
      <c r="CC372" s="5">
        <v>4485.4399999999996</v>
      </c>
      <c r="CD372" s="5">
        <v>134.56</v>
      </c>
      <c r="CE372" s="5">
        <v>7</v>
      </c>
      <c r="CF372" s="5">
        <v>7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475</v>
      </c>
      <c r="CP372" s="5">
        <v>0</v>
      </c>
      <c r="CQ372" s="5">
        <v>0</v>
      </c>
      <c r="CR372" s="5">
        <v>106.23</v>
      </c>
      <c r="CS372" s="5">
        <v>70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5">
        <v>651.23</v>
      </c>
      <c r="ED372" s="5">
        <v>3834.21</v>
      </c>
      <c r="EE372" s="5" t="s">
        <v>1275</v>
      </c>
      <c r="EF372" s="5"/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5"/>
      <c r="GX372" s="5"/>
      <c r="GY372" s="5"/>
      <c r="GZ372" s="5"/>
      <c r="HA372" s="5"/>
      <c r="HB372" s="4"/>
    </row>
    <row r="373" spans="1:210" x14ac:dyDescent="0.25">
      <c r="A373" s="68">
        <v>19119140</v>
      </c>
      <c r="B373" s="4" t="s">
        <v>1276</v>
      </c>
      <c r="C373" s="5" t="s">
        <v>1277</v>
      </c>
      <c r="D373" s="4">
        <v>1</v>
      </c>
      <c r="E373" s="4" t="s">
        <v>158</v>
      </c>
      <c r="F373" s="4" t="s">
        <v>159</v>
      </c>
      <c r="G373" s="4" t="s">
        <v>160</v>
      </c>
      <c r="H373" s="4" t="s">
        <v>161</v>
      </c>
      <c r="I373" s="4" t="s">
        <v>234</v>
      </c>
      <c r="J373" s="60">
        <v>45745</v>
      </c>
      <c r="K373" s="60" t="s">
        <v>1673</v>
      </c>
      <c r="L373" s="5" t="s">
        <v>163</v>
      </c>
      <c r="M373" s="5">
        <v>370.75</v>
      </c>
      <c r="N373" s="5">
        <v>513.04999999999995</v>
      </c>
      <c r="O373" s="5">
        <v>370.75714285714287</v>
      </c>
      <c r="P373" s="5">
        <v>2595.3000000000002</v>
      </c>
      <c r="Q373" s="5">
        <v>2595.25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1</v>
      </c>
      <c r="AB373" s="5">
        <v>92.69</v>
      </c>
      <c r="AC373" s="5">
        <v>1</v>
      </c>
      <c r="AD373" s="5">
        <v>741.5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256</v>
      </c>
      <c r="AS373" s="5">
        <v>1541</v>
      </c>
      <c r="AT373" s="5">
        <v>0</v>
      </c>
      <c r="AU373" s="5">
        <v>0</v>
      </c>
      <c r="AV373" s="5">
        <v>256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2887.19</v>
      </c>
      <c r="CC373" s="5">
        <v>5482.44</v>
      </c>
      <c r="CD373" s="5">
        <v>164.47</v>
      </c>
      <c r="CE373" s="5">
        <v>7</v>
      </c>
      <c r="CF373" s="5">
        <v>7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687.96</v>
      </c>
      <c r="CP373" s="5">
        <v>0</v>
      </c>
      <c r="CQ373" s="5">
        <v>0</v>
      </c>
      <c r="CR373" s="5">
        <v>90.16</v>
      </c>
      <c r="CS373" s="5">
        <v>70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388</v>
      </c>
      <c r="DH373" s="5">
        <v>0</v>
      </c>
      <c r="DI373" s="5">
        <v>307.85000000000002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1543.97</v>
      </c>
      <c r="ED373" s="5">
        <v>3938.47</v>
      </c>
      <c r="EE373" s="5" t="s">
        <v>1278</v>
      </c>
      <c r="EF373" s="5"/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5"/>
      <c r="GX373" s="5"/>
      <c r="GY373" s="5"/>
      <c r="GZ373" s="5"/>
      <c r="HA373" s="5"/>
      <c r="HB373" s="4"/>
    </row>
    <row r="374" spans="1:210" x14ac:dyDescent="0.25">
      <c r="A374" s="68">
        <v>19119141</v>
      </c>
      <c r="B374" s="4" t="s">
        <v>1279</v>
      </c>
      <c r="C374" s="5" t="s">
        <v>1280</v>
      </c>
      <c r="D374" s="4">
        <v>1</v>
      </c>
      <c r="E374" s="4" t="s">
        <v>158</v>
      </c>
      <c r="F374" s="4" t="s">
        <v>159</v>
      </c>
      <c r="G374" s="4" t="s">
        <v>160</v>
      </c>
      <c r="H374" s="4" t="s">
        <v>161</v>
      </c>
      <c r="I374" s="4" t="s">
        <v>234</v>
      </c>
      <c r="J374" s="60">
        <v>45745</v>
      </c>
      <c r="K374" s="60" t="s">
        <v>1673</v>
      </c>
      <c r="L374" s="5" t="s">
        <v>163</v>
      </c>
      <c r="M374" s="5">
        <v>370.75</v>
      </c>
      <c r="N374" s="5">
        <v>525.83000000000004</v>
      </c>
      <c r="O374" s="5">
        <v>370.75714285714287</v>
      </c>
      <c r="P374" s="5">
        <v>2595.3000000000002</v>
      </c>
      <c r="Q374" s="5">
        <v>2595.25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320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2315</v>
      </c>
      <c r="AT374" s="5">
        <v>0</v>
      </c>
      <c r="AU374" s="5">
        <v>0</v>
      </c>
      <c r="AV374" s="5">
        <v>256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2891</v>
      </c>
      <c r="CC374" s="5">
        <v>5486.25</v>
      </c>
      <c r="CD374" s="5">
        <v>164.59</v>
      </c>
      <c r="CE374" s="5">
        <v>7</v>
      </c>
      <c r="CF374" s="5">
        <v>7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787.77</v>
      </c>
      <c r="CP374" s="5">
        <v>0</v>
      </c>
      <c r="CQ374" s="5">
        <v>0</v>
      </c>
      <c r="CR374" s="5">
        <v>92.64</v>
      </c>
      <c r="CS374" s="5">
        <v>70</v>
      </c>
      <c r="CT374" s="5">
        <v>969.95</v>
      </c>
      <c r="CU374" s="5">
        <v>1.88</v>
      </c>
      <c r="CV374" s="5">
        <v>190.53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0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2112.7600000000002</v>
      </c>
      <c r="ED374" s="5">
        <v>3373.49</v>
      </c>
      <c r="EE374" s="5" t="s">
        <v>1281</v>
      </c>
      <c r="EF374" s="5"/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5"/>
      <c r="GX374" s="5"/>
      <c r="GY374" s="5"/>
      <c r="GZ374" s="5"/>
      <c r="HA374" s="5"/>
      <c r="HB374" s="4"/>
    </row>
    <row r="375" spans="1:210" x14ac:dyDescent="0.25">
      <c r="A375" s="68">
        <v>19119143</v>
      </c>
      <c r="B375" s="4" t="s">
        <v>1282</v>
      </c>
      <c r="C375" s="5" t="s">
        <v>1283</v>
      </c>
      <c r="D375" s="4">
        <v>1</v>
      </c>
      <c r="E375" s="4" t="s">
        <v>158</v>
      </c>
      <c r="F375" s="4" t="s">
        <v>159</v>
      </c>
      <c r="G375" s="4" t="s">
        <v>160</v>
      </c>
      <c r="H375" s="4" t="s">
        <v>161</v>
      </c>
      <c r="I375" s="4" t="s">
        <v>234</v>
      </c>
      <c r="J375" s="60">
        <v>45745</v>
      </c>
      <c r="K375" s="60" t="s">
        <v>1673</v>
      </c>
      <c r="L375" s="5" t="s">
        <v>163</v>
      </c>
      <c r="M375" s="5">
        <v>370.75</v>
      </c>
      <c r="N375" s="5">
        <v>528.70000000000005</v>
      </c>
      <c r="O375" s="5">
        <v>370.75714285714287</v>
      </c>
      <c r="P375" s="5">
        <v>2595.3000000000002</v>
      </c>
      <c r="Q375" s="5">
        <v>2595.25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768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1024</v>
      </c>
      <c r="AT375" s="5">
        <v>0</v>
      </c>
      <c r="AU375" s="5">
        <v>0</v>
      </c>
      <c r="AV375" s="5">
        <v>256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2048</v>
      </c>
      <c r="CC375" s="5">
        <v>4643.25</v>
      </c>
      <c r="CD375" s="5">
        <v>139.30000000000001</v>
      </c>
      <c r="CE375" s="5">
        <v>7</v>
      </c>
      <c r="CF375" s="5">
        <v>7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607.70000000000005</v>
      </c>
      <c r="CP375" s="5">
        <v>0</v>
      </c>
      <c r="CQ375" s="5">
        <v>0</v>
      </c>
      <c r="CR375" s="5">
        <v>93.2</v>
      </c>
      <c r="CS375" s="5">
        <v>70</v>
      </c>
      <c r="CT375" s="5">
        <v>902.99</v>
      </c>
      <c r="CU375" s="5">
        <v>1.88</v>
      </c>
      <c r="CV375" s="5">
        <v>202.71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5">
        <v>1878.48</v>
      </c>
      <c r="ED375" s="5">
        <v>2764.77</v>
      </c>
      <c r="EE375" s="5" t="s">
        <v>1284</v>
      </c>
      <c r="EF375" s="5"/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5"/>
      <c r="GX375" s="5"/>
      <c r="GY375" s="5"/>
      <c r="GZ375" s="5"/>
      <c r="HA375" s="5"/>
      <c r="HB375" s="4"/>
    </row>
    <row r="376" spans="1:210" x14ac:dyDescent="0.25">
      <c r="A376" s="68">
        <v>19119161</v>
      </c>
      <c r="B376" s="4" t="s">
        <v>1285</v>
      </c>
      <c r="C376" s="5" t="s">
        <v>1286</v>
      </c>
      <c r="D376" s="4">
        <v>1</v>
      </c>
      <c r="E376" s="4" t="s">
        <v>158</v>
      </c>
      <c r="F376" s="4" t="s">
        <v>159</v>
      </c>
      <c r="G376" s="4" t="s">
        <v>189</v>
      </c>
      <c r="H376" s="4" t="s">
        <v>189</v>
      </c>
      <c r="I376" s="4" t="s">
        <v>253</v>
      </c>
      <c r="J376" s="60">
        <v>45747</v>
      </c>
      <c r="K376" s="60" t="s">
        <v>1674</v>
      </c>
      <c r="L376" s="5" t="s">
        <v>163</v>
      </c>
      <c r="M376" s="5">
        <v>747.4</v>
      </c>
      <c r="N376" s="5">
        <v>786.34</v>
      </c>
      <c r="O376" s="5">
        <v>747.4</v>
      </c>
      <c r="P376" s="5">
        <v>5231.8</v>
      </c>
      <c r="Q376" s="5">
        <v>5231.8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1</v>
      </c>
      <c r="AB376" s="5">
        <v>186.85</v>
      </c>
      <c r="AC376" s="5">
        <v>1</v>
      </c>
      <c r="AD376" s="5">
        <v>1494.8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1681.65</v>
      </c>
      <c r="CC376" s="5">
        <v>6913.45</v>
      </c>
      <c r="CD376" s="5">
        <v>207.4</v>
      </c>
      <c r="CE376" s="5">
        <v>7</v>
      </c>
      <c r="CF376" s="5">
        <v>7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947.62</v>
      </c>
      <c r="CP376" s="5">
        <v>0</v>
      </c>
      <c r="CQ376" s="5">
        <v>0</v>
      </c>
      <c r="CR376" s="5">
        <v>143.24</v>
      </c>
      <c r="CS376" s="5">
        <v>56</v>
      </c>
      <c r="CT376" s="5">
        <v>276.01</v>
      </c>
      <c r="CU376" s="5">
        <v>1.88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0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1424.74</v>
      </c>
      <c r="ED376" s="5">
        <v>5488.71</v>
      </c>
      <c r="EE376" s="5" t="s">
        <v>1287</v>
      </c>
      <c r="EF376" s="5"/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5"/>
      <c r="GX376" s="5"/>
      <c r="GY376" s="5"/>
      <c r="GZ376" s="5"/>
      <c r="HA376" s="5"/>
      <c r="HB376" s="4"/>
    </row>
    <row r="377" spans="1:210" x14ac:dyDescent="0.25">
      <c r="A377" s="68">
        <v>19119172</v>
      </c>
      <c r="B377" s="4" t="s">
        <v>1288</v>
      </c>
      <c r="C377" s="5" t="s">
        <v>1289</v>
      </c>
      <c r="D377" s="4">
        <v>1</v>
      </c>
      <c r="E377" s="4" t="s">
        <v>158</v>
      </c>
      <c r="F377" s="4" t="s">
        <v>159</v>
      </c>
      <c r="G377" s="4" t="s">
        <v>160</v>
      </c>
      <c r="H377" s="4" t="s">
        <v>161</v>
      </c>
      <c r="I377" s="4" t="s">
        <v>234</v>
      </c>
      <c r="J377" s="60">
        <v>45749</v>
      </c>
      <c r="K377" s="60" t="s">
        <v>1675</v>
      </c>
      <c r="L377" s="5" t="s">
        <v>163</v>
      </c>
      <c r="M377" s="5">
        <v>370.75</v>
      </c>
      <c r="N377" s="5">
        <v>564.49</v>
      </c>
      <c r="O377" s="5">
        <v>370.75714285714287</v>
      </c>
      <c r="P377" s="5">
        <v>2595.3000000000002</v>
      </c>
      <c r="Q377" s="5">
        <v>2595.25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768</v>
      </c>
      <c r="AT377" s="5">
        <v>0</v>
      </c>
      <c r="AU377" s="5">
        <v>0</v>
      </c>
      <c r="AV377" s="5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1024</v>
      </c>
      <c r="CC377" s="5">
        <v>3619.25</v>
      </c>
      <c r="CD377" s="5">
        <v>108.58</v>
      </c>
      <c r="CE377" s="5">
        <v>7</v>
      </c>
      <c r="CF377" s="5">
        <v>7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388.98</v>
      </c>
      <c r="CP377" s="5">
        <v>0</v>
      </c>
      <c r="CQ377" s="5">
        <v>0</v>
      </c>
      <c r="CR377" s="5">
        <v>100.15</v>
      </c>
      <c r="CS377" s="5">
        <v>70</v>
      </c>
      <c r="CT377" s="5">
        <v>538.16999999999996</v>
      </c>
      <c r="CU377" s="5">
        <v>1.88</v>
      </c>
      <c r="CV377" s="5">
        <v>140.94</v>
      </c>
      <c r="CW377" s="5">
        <v>0</v>
      </c>
      <c r="CX377" s="5">
        <v>0</v>
      </c>
      <c r="CY377" s="5">
        <v>0</v>
      </c>
      <c r="CZ377" s="5">
        <v>995.66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5">
        <v>2235.77</v>
      </c>
      <c r="ED377" s="5">
        <v>1383.48</v>
      </c>
      <c r="EE377" s="5" t="s">
        <v>1290</v>
      </c>
      <c r="EF377" s="5"/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5"/>
      <c r="GX377" s="5"/>
      <c r="GY377" s="5"/>
      <c r="GZ377" s="5"/>
      <c r="HA377" s="5"/>
      <c r="HB377" s="4"/>
    </row>
    <row r="378" spans="1:210" x14ac:dyDescent="0.25">
      <c r="A378" s="68">
        <v>19119203</v>
      </c>
      <c r="B378" s="4" t="s">
        <v>1291</v>
      </c>
      <c r="C378" s="5" t="s">
        <v>1292</v>
      </c>
      <c r="D378" s="4">
        <v>1</v>
      </c>
      <c r="E378" s="4" t="s">
        <v>158</v>
      </c>
      <c r="F378" s="4" t="s">
        <v>159</v>
      </c>
      <c r="G378" s="4" t="s">
        <v>160</v>
      </c>
      <c r="H378" s="4" t="s">
        <v>161</v>
      </c>
      <c r="I378" s="4" t="s">
        <v>234</v>
      </c>
      <c r="J378" s="60">
        <v>45752</v>
      </c>
      <c r="K378" s="60" t="s">
        <v>1676</v>
      </c>
      <c r="L378" s="5" t="s">
        <v>163</v>
      </c>
      <c r="M378" s="5">
        <v>370.75</v>
      </c>
      <c r="N378" s="5">
        <v>614.15</v>
      </c>
      <c r="O378" s="5">
        <v>370.75714285714287</v>
      </c>
      <c r="P378" s="5">
        <v>2595.3000000000002</v>
      </c>
      <c r="Q378" s="5">
        <v>2595.25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256</v>
      </c>
      <c r="AS378" s="5">
        <v>1925</v>
      </c>
      <c r="AT378" s="5">
        <v>0</v>
      </c>
      <c r="AU378" s="5">
        <v>0</v>
      </c>
      <c r="AV378" s="5">
        <v>256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2437</v>
      </c>
      <c r="CC378" s="5">
        <v>5032.25</v>
      </c>
      <c r="CD378" s="5">
        <v>150.97</v>
      </c>
      <c r="CE378" s="5">
        <v>7</v>
      </c>
      <c r="CF378" s="5">
        <v>7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690.79</v>
      </c>
      <c r="CP378" s="5">
        <v>0</v>
      </c>
      <c r="CQ378" s="5">
        <v>0</v>
      </c>
      <c r="CR378" s="5">
        <v>109.79</v>
      </c>
      <c r="CS378" s="5">
        <v>70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870.58</v>
      </c>
      <c r="ED378" s="5">
        <v>4161.67</v>
      </c>
      <c r="EE378" s="5" t="s">
        <v>1293</v>
      </c>
      <c r="EF378" s="5"/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5"/>
      <c r="GX378" s="5"/>
      <c r="GY378" s="5"/>
      <c r="GZ378" s="5"/>
      <c r="HA378" s="5"/>
      <c r="HB378" s="4"/>
    </row>
    <row r="379" spans="1:210" x14ac:dyDescent="0.25">
      <c r="A379" s="68">
        <v>19119204</v>
      </c>
      <c r="B379" s="4" t="s">
        <v>1294</v>
      </c>
      <c r="C379" s="5" t="s">
        <v>1295</v>
      </c>
      <c r="D379" s="4">
        <v>1</v>
      </c>
      <c r="E379" s="4" t="s">
        <v>158</v>
      </c>
      <c r="F379" s="4" t="s">
        <v>159</v>
      </c>
      <c r="G379" s="4" t="s">
        <v>160</v>
      </c>
      <c r="H379" s="4" t="s">
        <v>161</v>
      </c>
      <c r="I379" s="4" t="s">
        <v>234</v>
      </c>
      <c r="J379" s="60">
        <v>45752</v>
      </c>
      <c r="K379" s="60" t="s">
        <v>1676</v>
      </c>
      <c r="L379" s="5" t="s">
        <v>163</v>
      </c>
      <c r="M379" s="5">
        <v>370.75</v>
      </c>
      <c r="N379" s="5">
        <v>580.42999999999995</v>
      </c>
      <c r="O379" s="5">
        <v>370.75714285714287</v>
      </c>
      <c r="P379" s="5">
        <v>2595.3000000000002</v>
      </c>
      <c r="Q379" s="5">
        <v>2595.25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645</v>
      </c>
      <c r="AT379" s="5">
        <v>0</v>
      </c>
      <c r="AU379" s="5">
        <v>0</v>
      </c>
      <c r="AV379" s="5">
        <v>256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901</v>
      </c>
      <c r="CC379" s="5">
        <v>3496.25</v>
      </c>
      <c r="CD379" s="5">
        <v>104.89</v>
      </c>
      <c r="CE379" s="5">
        <v>7</v>
      </c>
      <c r="CF379" s="5">
        <v>7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365.12</v>
      </c>
      <c r="CP379" s="5">
        <v>0</v>
      </c>
      <c r="CQ379" s="5">
        <v>0</v>
      </c>
      <c r="CR379" s="5">
        <v>103.24</v>
      </c>
      <c r="CS379" s="5">
        <v>70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538.36</v>
      </c>
      <c r="ED379" s="5">
        <v>2957.89</v>
      </c>
      <c r="EE379" s="5" t="s">
        <v>1296</v>
      </c>
      <c r="EF379" s="5"/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5"/>
      <c r="GX379" s="5"/>
      <c r="GY379" s="5"/>
      <c r="GZ379" s="5"/>
      <c r="HA379" s="5"/>
      <c r="HB379" s="4"/>
    </row>
    <row r="380" spans="1:210" x14ac:dyDescent="0.25">
      <c r="A380" s="68">
        <v>19119207</v>
      </c>
      <c r="B380" s="4" t="s">
        <v>1297</v>
      </c>
      <c r="C380" s="5" t="s">
        <v>1298</v>
      </c>
      <c r="D380" s="4">
        <v>1</v>
      </c>
      <c r="E380" s="4" t="s">
        <v>158</v>
      </c>
      <c r="F380" s="4" t="s">
        <v>159</v>
      </c>
      <c r="G380" s="4" t="s">
        <v>160</v>
      </c>
      <c r="H380" s="4" t="s">
        <v>161</v>
      </c>
      <c r="I380" s="4" t="s">
        <v>234</v>
      </c>
      <c r="J380" s="60">
        <v>45752</v>
      </c>
      <c r="K380" s="60" t="s">
        <v>1676</v>
      </c>
      <c r="L380" s="5" t="s">
        <v>163</v>
      </c>
      <c r="M380" s="5">
        <v>370.75</v>
      </c>
      <c r="N380" s="5">
        <v>520.62</v>
      </c>
      <c r="O380" s="5">
        <v>370.75714285714287</v>
      </c>
      <c r="P380" s="5">
        <v>2595.3000000000002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7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0</v>
      </c>
      <c r="CP380" s="5">
        <v>0</v>
      </c>
      <c r="CQ380" s="5">
        <v>0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0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0</v>
      </c>
      <c r="ED380" s="5">
        <v>0</v>
      </c>
      <c r="EE380" s="5" t="s">
        <v>1299</v>
      </c>
      <c r="EF380" s="5"/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5"/>
      <c r="GX380" s="5"/>
      <c r="GY380" s="5"/>
      <c r="GZ380" s="5"/>
      <c r="HA380" s="5"/>
      <c r="HB380" s="4"/>
    </row>
    <row r="381" spans="1:210" x14ac:dyDescent="0.25">
      <c r="A381" s="68">
        <v>19119208</v>
      </c>
      <c r="B381" s="4" t="s">
        <v>1300</v>
      </c>
      <c r="C381" s="5" t="s">
        <v>1301</v>
      </c>
      <c r="D381" s="4">
        <v>1</v>
      </c>
      <c r="E381" s="4" t="s">
        <v>158</v>
      </c>
      <c r="F381" s="4" t="s">
        <v>159</v>
      </c>
      <c r="G381" s="4" t="s">
        <v>160</v>
      </c>
      <c r="H381" s="4" t="s">
        <v>161</v>
      </c>
      <c r="I381" s="4" t="s">
        <v>234</v>
      </c>
      <c r="J381" s="60">
        <v>45752</v>
      </c>
      <c r="K381" s="60" t="s">
        <v>1676</v>
      </c>
      <c r="L381" s="5" t="s">
        <v>163</v>
      </c>
      <c r="M381" s="5">
        <v>370.75</v>
      </c>
      <c r="N381" s="5">
        <v>447.62</v>
      </c>
      <c r="O381" s="5">
        <v>370.75714285714287</v>
      </c>
      <c r="P381" s="5">
        <v>2595.3000000000002</v>
      </c>
      <c r="Q381" s="5">
        <v>2595.25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64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512</v>
      </c>
      <c r="AS381" s="5">
        <v>1824</v>
      </c>
      <c r="AT381" s="5">
        <v>0</v>
      </c>
      <c r="AU381" s="5">
        <v>0</v>
      </c>
      <c r="AV381" s="5">
        <v>256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2656</v>
      </c>
      <c r="CC381" s="5">
        <v>5251.25</v>
      </c>
      <c r="CD381" s="5">
        <v>157.54</v>
      </c>
      <c r="CE381" s="5">
        <v>7</v>
      </c>
      <c r="CF381" s="5">
        <v>7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737.57</v>
      </c>
      <c r="CP381" s="5">
        <v>0</v>
      </c>
      <c r="CQ381" s="5">
        <v>0</v>
      </c>
      <c r="CR381" s="5">
        <v>77.45</v>
      </c>
      <c r="CS381" s="5">
        <v>70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885.02</v>
      </c>
      <c r="ED381" s="5">
        <v>4366.2299999999996</v>
      </c>
      <c r="EE381" s="5" t="s">
        <v>1302</v>
      </c>
      <c r="EF381" s="5"/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5"/>
      <c r="GX381" s="5"/>
      <c r="GY381" s="5"/>
      <c r="GZ381" s="5"/>
      <c r="HA381" s="5"/>
      <c r="HB381" s="4"/>
    </row>
    <row r="382" spans="1:210" x14ac:dyDescent="0.25">
      <c r="A382" s="68">
        <v>19119214</v>
      </c>
      <c r="B382" s="4" t="s">
        <v>1303</v>
      </c>
      <c r="C382" s="5" t="s">
        <v>1304</v>
      </c>
      <c r="D382" s="4">
        <v>1</v>
      </c>
      <c r="E382" s="4" t="s">
        <v>158</v>
      </c>
      <c r="F382" s="4" t="s">
        <v>159</v>
      </c>
      <c r="G382" s="4" t="s">
        <v>160</v>
      </c>
      <c r="H382" s="4" t="s">
        <v>161</v>
      </c>
      <c r="I382" s="4" t="s">
        <v>234</v>
      </c>
      <c r="J382" s="60">
        <v>45755</v>
      </c>
      <c r="K382" s="60" t="s">
        <v>1677</v>
      </c>
      <c r="L382" s="5" t="s">
        <v>163</v>
      </c>
      <c r="M382" s="5">
        <v>370.75</v>
      </c>
      <c r="N382" s="5">
        <v>469.72</v>
      </c>
      <c r="O382" s="5">
        <v>370.75714285714287</v>
      </c>
      <c r="P382" s="5">
        <v>2595.3000000000002</v>
      </c>
      <c r="Q382" s="5">
        <v>2595.25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1140</v>
      </c>
      <c r="AT382" s="5">
        <v>0</v>
      </c>
      <c r="AU382" s="5">
        <v>0</v>
      </c>
      <c r="AV382" s="5">
        <v>256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1396</v>
      </c>
      <c r="CC382" s="5">
        <v>3991.25</v>
      </c>
      <c r="CD382" s="5">
        <v>119.74</v>
      </c>
      <c r="CE382" s="5">
        <v>7</v>
      </c>
      <c r="CF382" s="5">
        <v>7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468.43</v>
      </c>
      <c r="CP382" s="5">
        <v>0</v>
      </c>
      <c r="CQ382" s="5">
        <v>0</v>
      </c>
      <c r="CR382" s="5">
        <v>81.739999999999995</v>
      </c>
      <c r="CS382" s="5">
        <v>70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5">
        <v>620.16999999999996</v>
      </c>
      <c r="ED382" s="5">
        <v>3371.08</v>
      </c>
      <c r="EE382" s="5" t="s">
        <v>1305</v>
      </c>
      <c r="EF382" s="5"/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5"/>
      <c r="GX382" s="5"/>
      <c r="GY382" s="5"/>
      <c r="GZ382" s="5"/>
      <c r="HA382" s="5"/>
      <c r="HB382" s="4"/>
    </row>
    <row r="383" spans="1:210" x14ac:dyDescent="0.25">
      <c r="A383" s="68">
        <v>19119257</v>
      </c>
      <c r="B383" s="4" t="s">
        <v>1306</v>
      </c>
      <c r="C383" s="5" t="s">
        <v>1307</v>
      </c>
      <c r="D383" s="4">
        <v>1</v>
      </c>
      <c r="E383" s="4" t="s">
        <v>158</v>
      </c>
      <c r="F383" s="4" t="s">
        <v>159</v>
      </c>
      <c r="G383" s="4" t="s">
        <v>160</v>
      </c>
      <c r="H383" s="4" t="s">
        <v>161</v>
      </c>
      <c r="I383" s="4" t="s">
        <v>234</v>
      </c>
      <c r="J383" s="60">
        <v>45759</v>
      </c>
      <c r="K383" s="60" t="s">
        <v>1678</v>
      </c>
      <c r="L383" s="5" t="s">
        <v>163</v>
      </c>
      <c r="M383" s="5">
        <v>370.75</v>
      </c>
      <c r="N383" s="5">
        <v>417.02</v>
      </c>
      <c r="O383" s="5">
        <v>370.75714285714287</v>
      </c>
      <c r="P383" s="5">
        <v>2595.3000000000002</v>
      </c>
      <c r="Q383" s="5">
        <v>2595.25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896</v>
      </c>
      <c r="AT383" s="5">
        <v>0</v>
      </c>
      <c r="AU383" s="5">
        <v>0</v>
      </c>
      <c r="AV383" s="5">
        <v>256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1152</v>
      </c>
      <c r="CC383" s="5">
        <v>3747.25</v>
      </c>
      <c r="CD383" s="5">
        <v>112.42</v>
      </c>
      <c r="CE383" s="5">
        <v>7</v>
      </c>
      <c r="CF383" s="5">
        <v>7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416.32</v>
      </c>
      <c r="CP383" s="5">
        <v>0</v>
      </c>
      <c r="CQ383" s="5">
        <v>0</v>
      </c>
      <c r="CR383" s="5">
        <v>71.5</v>
      </c>
      <c r="CS383" s="5">
        <v>70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557.82000000000005</v>
      </c>
      <c r="ED383" s="5">
        <v>3189.43</v>
      </c>
      <c r="EE383" s="5" t="s">
        <v>1308</v>
      </c>
      <c r="EF383" s="5"/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5"/>
      <c r="GX383" s="5"/>
      <c r="GY383" s="5"/>
      <c r="GZ383" s="5"/>
      <c r="HA383" s="5"/>
      <c r="HB383" s="4"/>
    </row>
    <row r="384" spans="1:210" x14ac:dyDescent="0.25">
      <c r="A384" s="68">
        <v>19119259</v>
      </c>
      <c r="B384" s="4" t="s">
        <v>1309</v>
      </c>
      <c r="C384" s="5" t="s">
        <v>1310</v>
      </c>
      <c r="D384" s="4">
        <v>1</v>
      </c>
      <c r="E384" s="4" t="s">
        <v>158</v>
      </c>
      <c r="F384" s="4" t="s">
        <v>159</v>
      </c>
      <c r="G384" s="4" t="s">
        <v>160</v>
      </c>
      <c r="H384" s="4" t="s">
        <v>161</v>
      </c>
      <c r="I384" s="4" t="s">
        <v>234</v>
      </c>
      <c r="J384" s="60">
        <v>45759</v>
      </c>
      <c r="K384" s="60" t="s">
        <v>1678</v>
      </c>
      <c r="L384" s="5" t="s">
        <v>163</v>
      </c>
      <c r="M384" s="5">
        <v>370.75</v>
      </c>
      <c r="N384" s="5">
        <v>565.34</v>
      </c>
      <c r="O384" s="5">
        <v>370.75714285714287</v>
      </c>
      <c r="P384" s="5">
        <v>2595.3000000000002</v>
      </c>
      <c r="Q384" s="5">
        <v>2595.25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92.69</v>
      </c>
      <c r="AC384" s="5">
        <v>1</v>
      </c>
      <c r="AD384" s="5">
        <v>741.5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960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1280</v>
      </c>
      <c r="AT384" s="5">
        <v>0</v>
      </c>
      <c r="AU384" s="5">
        <v>0</v>
      </c>
      <c r="AV384" s="5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3330.19</v>
      </c>
      <c r="CC384" s="5">
        <v>5925.44</v>
      </c>
      <c r="CD384" s="5">
        <v>177.76</v>
      </c>
      <c r="CE384" s="5">
        <v>7</v>
      </c>
      <c r="CF384" s="5">
        <v>7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782.59</v>
      </c>
      <c r="CP384" s="5">
        <v>0</v>
      </c>
      <c r="CQ384" s="5">
        <v>0</v>
      </c>
      <c r="CR384" s="5">
        <v>100.31</v>
      </c>
      <c r="CS384" s="5">
        <v>70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305.56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5">
        <v>1258.46</v>
      </c>
      <c r="ED384" s="5">
        <v>4666.9799999999996</v>
      </c>
      <c r="EE384" s="5" t="s">
        <v>1311</v>
      </c>
      <c r="EF384" s="5"/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5"/>
      <c r="GX384" s="5"/>
      <c r="GY384" s="5"/>
      <c r="GZ384" s="5"/>
      <c r="HA384" s="5"/>
      <c r="HB384" s="4"/>
    </row>
    <row r="385" spans="1:210" x14ac:dyDescent="0.25">
      <c r="A385" s="68">
        <v>19119286</v>
      </c>
      <c r="B385" s="4" t="s">
        <v>1312</v>
      </c>
      <c r="C385" s="5" t="s">
        <v>1313</v>
      </c>
      <c r="D385" s="4">
        <v>1</v>
      </c>
      <c r="E385" s="4" t="s">
        <v>158</v>
      </c>
      <c r="F385" s="4" t="s">
        <v>159</v>
      </c>
      <c r="G385" s="4" t="s">
        <v>189</v>
      </c>
      <c r="H385" s="4" t="s">
        <v>189</v>
      </c>
      <c r="I385" s="4" t="s">
        <v>253</v>
      </c>
      <c r="J385" s="60">
        <v>45762</v>
      </c>
      <c r="K385" s="60" t="s">
        <v>1679</v>
      </c>
      <c r="L385" s="5" t="s">
        <v>163</v>
      </c>
      <c r="M385" s="5">
        <v>747.4</v>
      </c>
      <c r="N385" s="5">
        <v>786.30575342465738</v>
      </c>
      <c r="O385" s="5">
        <v>747.4</v>
      </c>
      <c r="P385" s="5">
        <v>5231.8</v>
      </c>
      <c r="Q385" s="5">
        <v>4359.83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5">
        <v>4359.83</v>
      </c>
      <c r="CD385" s="5">
        <v>130.79</v>
      </c>
      <c r="CE385" s="5">
        <v>5.83</v>
      </c>
      <c r="CF385" s="5">
        <v>5.83</v>
      </c>
      <c r="CG385" s="5">
        <v>1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547.16</v>
      </c>
      <c r="CP385" s="5">
        <v>0</v>
      </c>
      <c r="CQ385" s="5">
        <v>0</v>
      </c>
      <c r="CR385" s="5">
        <v>143.24</v>
      </c>
      <c r="CS385" s="5">
        <v>48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5">
        <v>738.4</v>
      </c>
      <c r="ED385" s="5">
        <v>3621.43</v>
      </c>
      <c r="EE385" s="5" t="s">
        <v>1314</v>
      </c>
      <c r="EF385" s="5"/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5"/>
      <c r="GX385" s="5"/>
      <c r="GY385" s="5"/>
      <c r="GZ385" s="5"/>
      <c r="HA385" s="5"/>
      <c r="HB385" s="4"/>
    </row>
    <row r="386" spans="1:210" x14ac:dyDescent="0.25">
      <c r="A386" s="68">
        <v>19119287</v>
      </c>
      <c r="B386" s="4" t="s">
        <v>1315</v>
      </c>
      <c r="C386" s="5" t="s">
        <v>1316</v>
      </c>
      <c r="D386" s="4">
        <v>1</v>
      </c>
      <c r="E386" s="4" t="s">
        <v>158</v>
      </c>
      <c r="F386" s="4" t="s">
        <v>159</v>
      </c>
      <c r="G386" s="4" t="s">
        <v>189</v>
      </c>
      <c r="H386" s="4" t="s">
        <v>189</v>
      </c>
      <c r="I386" s="4" t="s">
        <v>253</v>
      </c>
      <c r="J386" s="60">
        <v>45762</v>
      </c>
      <c r="K386" s="60" t="s">
        <v>1679</v>
      </c>
      <c r="L386" s="5" t="s">
        <v>163</v>
      </c>
      <c r="M386" s="5">
        <v>747.4</v>
      </c>
      <c r="N386" s="5">
        <v>786.34</v>
      </c>
      <c r="O386" s="5">
        <v>747.4</v>
      </c>
      <c r="P386" s="5">
        <v>5231.8</v>
      </c>
      <c r="Q386" s="5">
        <v>2615.9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0</v>
      </c>
      <c r="CC386" s="5">
        <v>2615.9</v>
      </c>
      <c r="CD386" s="5">
        <v>78.48</v>
      </c>
      <c r="CE386" s="5">
        <v>3.5</v>
      </c>
      <c r="CF386" s="5">
        <v>3.5</v>
      </c>
      <c r="CG386" s="5">
        <v>3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214.37</v>
      </c>
      <c r="CP386" s="5">
        <v>0</v>
      </c>
      <c r="CQ386" s="5">
        <v>0</v>
      </c>
      <c r="CR386" s="5">
        <v>143.24</v>
      </c>
      <c r="CS386" s="5">
        <v>32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0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5">
        <v>389.61</v>
      </c>
      <c r="ED386" s="5">
        <v>2226.29</v>
      </c>
      <c r="EE386" s="5" t="s">
        <v>1317</v>
      </c>
      <c r="EF386" s="5"/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5"/>
      <c r="GX386" s="5"/>
      <c r="GY386" s="5"/>
      <c r="GZ386" s="5"/>
      <c r="HA386" s="5"/>
      <c r="HB386" s="4"/>
    </row>
    <row r="387" spans="1:210" x14ac:dyDescent="0.25">
      <c r="A387" s="68">
        <v>19119311</v>
      </c>
      <c r="B387" s="4" t="s">
        <v>1318</v>
      </c>
      <c r="C387" s="5" t="s">
        <v>1319</v>
      </c>
      <c r="D387" s="4">
        <v>1</v>
      </c>
      <c r="E387" s="4" t="s">
        <v>158</v>
      </c>
      <c r="F387" s="4" t="s">
        <v>159</v>
      </c>
      <c r="G387" s="4" t="s">
        <v>160</v>
      </c>
      <c r="H387" s="4" t="s">
        <v>161</v>
      </c>
      <c r="I387" s="4" t="s">
        <v>234</v>
      </c>
      <c r="J387" s="60">
        <v>45763</v>
      </c>
      <c r="K387" s="60" t="s">
        <v>1680</v>
      </c>
      <c r="L387" s="5" t="s">
        <v>163</v>
      </c>
      <c r="M387" s="5">
        <v>370.75</v>
      </c>
      <c r="N387" s="5">
        <v>517.27</v>
      </c>
      <c r="O387" s="5">
        <v>370.75714285714287</v>
      </c>
      <c r="P387" s="5">
        <v>2595.3000000000002</v>
      </c>
      <c r="Q387" s="5">
        <v>2595.25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1012</v>
      </c>
      <c r="AT387" s="5">
        <v>0</v>
      </c>
      <c r="AU387" s="5">
        <v>0</v>
      </c>
      <c r="AV387" s="5">
        <v>256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1268</v>
      </c>
      <c r="CC387" s="5">
        <v>3863.25</v>
      </c>
      <c r="CD387" s="5">
        <v>115.9</v>
      </c>
      <c r="CE387" s="5">
        <v>7</v>
      </c>
      <c r="CF387" s="5">
        <v>7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441.09</v>
      </c>
      <c r="CP387" s="5">
        <v>0</v>
      </c>
      <c r="CQ387" s="5">
        <v>0</v>
      </c>
      <c r="CR387" s="5">
        <v>90.98</v>
      </c>
      <c r="CS387" s="5">
        <v>70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0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602.07000000000005</v>
      </c>
      <c r="ED387" s="5">
        <v>3261.18</v>
      </c>
      <c r="EE387" s="5" t="s">
        <v>1320</v>
      </c>
      <c r="EF387" s="5"/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5"/>
      <c r="GX387" s="5"/>
      <c r="GY387" s="5"/>
      <c r="GZ387" s="5"/>
      <c r="HA387" s="5"/>
      <c r="HB387" s="4"/>
    </row>
    <row r="388" spans="1:210" x14ac:dyDescent="0.25">
      <c r="A388" s="68">
        <v>19119312</v>
      </c>
      <c r="B388" s="4" t="s">
        <v>1321</v>
      </c>
      <c r="C388" s="5" t="s">
        <v>1322</v>
      </c>
      <c r="D388" s="4">
        <v>1</v>
      </c>
      <c r="E388" s="4" t="s">
        <v>158</v>
      </c>
      <c r="F388" s="4" t="s">
        <v>159</v>
      </c>
      <c r="G388" s="4" t="s">
        <v>160</v>
      </c>
      <c r="H388" s="4" t="s">
        <v>161</v>
      </c>
      <c r="I388" s="4" t="s">
        <v>234</v>
      </c>
      <c r="J388" s="60">
        <v>45763</v>
      </c>
      <c r="K388" s="60" t="s">
        <v>1680</v>
      </c>
      <c r="L388" s="5" t="s">
        <v>163</v>
      </c>
      <c r="M388" s="5">
        <v>370.75</v>
      </c>
      <c r="N388" s="5">
        <v>458.34</v>
      </c>
      <c r="O388" s="5">
        <v>370.75714285714287</v>
      </c>
      <c r="P388" s="5">
        <v>2595.3000000000002</v>
      </c>
      <c r="Q388" s="5">
        <v>2595.25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640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256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896</v>
      </c>
      <c r="CC388" s="5">
        <v>3491.25</v>
      </c>
      <c r="CD388" s="5">
        <v>104.74</v>
      </c>
      <c r="CE388" s="5">
        <v>7</v>
      </c>
      <c r="CF388" s="5">
        <v>7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364.23</v>
      </c>
      <c r="CP388" s="5">
        <v>0</v>
      </c>
      <c r="CQ388" s="5">
        <v>0</v>
      </c>
      <c r="CR388" s="5">
        <v>79.53</v>
      </c>
      <c r="CS388" s="5">
        <v>70</v>
      </c>
      <c r="CT388" s="5">
        <v>1049.02</v>
      </c>
      <c r="CU388" s="5">
        <v>1.88</v>
      </c>
      <c r="CV388" s="5">
        <v>206.06</v>
      </c>
      <c r="CW388" s="5">
        <v>0</v>
      </c>
      <c r="CX388" s="5">
        <v>0</v>
      </c>
      <c r="CY388" s="5">
        <v>0</v>
      </c>
      <c r="CZ388" s="5">
        <v>628.66999999999996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2399.39</v>
      </c>
      <c r="ED388" s="5">
        <v>1091.8599999999999</v>
      </c>
      <c r="EE388" s="5" t="s">
        <v>1323</v>
      </c>
      <c r="EF388" s="5"/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5"/>
      <c r="GX388" s="5"/>
      <c r="GY388" s="5"/>
      <c r="GZ388" s="5"/>
      <c r="HA388" s="5"/>
      <c r="HB388" s="4"/>
    </row>
    <row r="389" spans="1:210" x14ac:dyDescent="0.25">
      <c r="A389" s="68">
        <v>19119313</v>
      </c>
      <c r="B389" s="4" t="s">
        <v>1324</v>
      </c>
      <c r="C389" s="5" t="s">
        <v>1325</v>
      </c>
      <c r="D389" s="4">
        <v>1</v>
      </c>
      <c r="E389" s="4" t="s">
        <v>158</v>
      </c>
      <c r="F389" s="4" t="s">
        <v>159</v>
      </c>
      <c r="G389" s="4" t="s">
        <v>160</v>
      </c>
      <c r="H389" s="4" t="s">
        <v>161</v>
      </c>
      <c r="I389" s="4" t="s">
        <v>234</v>
      </c>
      <c r="J389" s="60">
        <v>45763</v>
      </c>
      <c r="K389" s="60" t="s">
        <v>1680</v>
      </c>
      <c r="L389" s="5" t="s">
        <v>163</v>
      </c>
      <c r="M389" s="5">
        <v>370.75</v>
      </c>
      <c r="N389" s="5">
        <v>407.14</v>
      </c>
      <c r="O389" s="5">
        <v>370.75714285714287</v>
      </c>
      <c r="P389" s="5">
        <v>2595.3000000000002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7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0</v>
      </c>
      <c r="ED389" s="5">
        <v>0</v>
      </c>
      <c r="EE389" s="5" t="s">
        <v>1326</v>
      </c>
      <c r="EF389" s="5"/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5"/>
      <c r="GX389" s="5"/>
      <c r="GY389" s="5"/>
      <c r="GZ389" s="5"/>
      <c r="HA389" s="5"/>
      <c r="HB389" s="4"/>
    </row>
    <row r="390" spans="1:210" x14ac:dyDescent="0.25">
      <c r="A390" s="68">
        <v>19119328</v>
      </c>
      <c r="B390" s="4" t="s">
        <v>1327</v>
      </c>
      <c r="C390" s="5" t="s">
        <v>1328</v>
      </c>
      <c r="D390" s="4">
        <v>1</v>
      </c>
      <c r="E390" s="4" t="s">
        <v>158</v>
      </c>
      <c r="F390" s="4" t="s">
        <v>159</v>
      </c>
      <c r="G390" s="4" t="s">
        <v>160</v>
      </c>
      <c r="H390" s="4" t="s">
        <v>161</v>
      </c>
      <c r="I390" s="4" t="s">
        <v>234</v>
      </c>
      <c r="J390" s="60">
        <v>45766</v>
      </c>
      <c r="K390" s="60" t="s">
        <v>1645</v>
      </c>
      <c r="L390" s="5" t="s">
        <v>163</v>
      </c>
      <c r="M390" s="5">
        <v>370.75</v>
      </c>
      <c r="N390" s="5">
        <v>411.4</v>
      </c>
      <c r="O390" s="5">
        <v>370.75714285714287</v>
      </c>
      <c r="P390" s="5">
        <v>2595.3000000000002</v>
      </c>
      <c r="Q390" s="5">
        <v>2595.25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1218.5</v>
      </c>
      <c r="AT390" s="5">
        <v>0</v>
      </c>
      <c r="AU390" s="5">
        <v>0</v>
      </c>
      <c r="AV390" s="5">
        <v>256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1474.5</v>
      </c>
      <c r="CC390" s="5">
        <v>4069.75</v>
      </c>
      <c r="CD390" s="5">
        <v>122.09</v>
      </c>
      <c r="CE390" s="5">
        <v>7</v>
      </c>
      <c r="CF390" s="5">
        <v>7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485.2</v>
      </c>
      <c r="CP390" s="5">
        <v>0</v>
      </c>
      <c r="CQ390" s="5">
        <v>0</v>
      </c>
      <c r="CR390" s="5">
        <v>70.41</v>
      </c>
      <c r="CS390" s="5">
        <v>70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625.61</v>
      </c>
      <c r="ED390" s="5">
        <v>3444.14</v>
      </c>
      <c r="EE390" s="5" t="s">
        <v>1329</v>
      </c>
      <c r="EF390" s="5"/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5"/>
      <c r="GX390" s="5"/>
      <c r="GY390" s="5"/>
      <c r="GZ390" s="5"/>
      <c r="HA390" s="5"/>
      <c r="HB390" s="4"/>
    </row>
    <row r="391" spans="1:210" x14ac:dyDescent="0.25">
      <c r="A391" s="68">
        <v>19119329</v>
      </c>
      <c r="B391" s="4" t="s">
        <v>1330</v>
      </c>
      <c r="C391" s="5" t="s">
        <v>1331</v>
      </c>
      <c r="D391" s="4">
        <v>1</v>
      </c>
      <c r="E391" s="4" t="s">
        <v>158</v>
      </c>
      <c r="F391" s="4" t="s">
        <v>159</v>
      </c>
      <c r="G391" s="4" t="s">
        <v>160</v>
      </c>
      <c r="H391" s="4" t="s">
        <v>161</v>
      </c>
      <c r="I391" s="4" t="s">
        <v>234</v>
      </c>
      <c r="J391" s="60">
        <v>45766</v>
      </c>
      <c r="K391" s="60" t="s">
        <v>1645</v>
      </c>
      <c r="L391" s="5" t="s">
        <v>163</v>
      </c>
      <c r="M391" s="5">
        <v>370.75</v>
      </c>
      <c r="N391" s="5">
        <v>411.4</v>
      </c>
      <c r="O391" s="5">
        <v>370.75714285714287</v>
      </c>
      <c r="P391" s="5">
        <v>2595.3000000000002</v>
      </c>
      <c r="Q391" s="5">
        <v>2595.25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256</v>
      </c>
      <c r="AS391" s="5">
        <v>640</v>
      </c>
      <c r="AT391" s="5">
        <v>0</v>
      </c>
      <c r="AU391" s="5">
        <v>0</v>
      </c>
      <c r="AV391" s="5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1152</v>
      </c>
      <c r="CC391" s="5">
        <v>3747.25</v>
      </c>
      <c r="CD391" s="5">
        <v>112.42</v>
      </c>
      <c r="CE391" s="5">
        <v>7</v>
      </c>
      <c r="CF391" s="5">
        <v>7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416.32</v>
      </c>
      <c r="CP391" s="5">
        <v>0</v>
      </c>
      <c r="CQ391" s="5">
        <v>0</v>
      </c>
      <c r="CR391" s="5">
        <v>70.41</v>
      </c>
      <c r="CS391" s="5">
        <v>70</v>
      </c>
      <c r="CT391" s="5">
        <v>801.73</v>
      </c>
      <c r="CU391" s="5">
        <v>1.88</v>
      </c>
      <c r="CV391" s="5">
        <v>179.98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5">
        <v>1540.31</v>
      </c>
      <c r="ED391" s="5">
        <v>2206.94</v>
      </c>
      <c r="EE391" s="5" t="s">
        <v>1332</v>
      </c>
      <c r="EF391" s="5"/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5"/>
      <c r="GX391" s="5"/>
      <c r="GY391" s="5"/>
      <c r="GZ391" s="5"/>
      <c r="HA391" s="5"/>
      <c r="HB391" s="4"/>
    </row>
    <row r="392" spans="1:210" x14ac:dyDescent="0.25">
      <c r="A392" s="68">
        <v>19119330</v>
      </c>
      <c r="B392" s="4" t="s">
        <v>1333</v>
      </c>
      <c r="C392" s="5" t="s">
        <v>1334</v>
      </c>
      <c r="D392" s="4">
        <v>1</v>
      </c>
      <c r="E392" s="4" t="s">
        <v>158</v>
      </c>
      <c r="F392" s="4" t="s">
        <v>159</v>
      </c>
      <c r="G392" s="4" t="s">
        <v>160</v>
      </c>
      <c r="H392" s="4" t="s">
        <v>161</v>
      </c>
      <c r="I392" s="4" t="s">
        <v>234</v>
      </c>
      <c r="J392" s="60">
        <v>45766</v>
      </c>
      <c r="K392" s="60" t="s">
        <v>1645</v>
      </c>
      <c r="L392" s="5" t="s">
        <v>163</v>
      </c>
      <c r="M392" s="5">
        <v>370.75</v>
      </c>
      <c r="N392" s="5">
        <v>411.4</v>
      </c>
      <c r="O392" s="5">
        <v>370.75714285714287</v>
      </c>
      <c r="P392" s="5">
        <v>2595.3000000000002</v>
      </c>
      <c r="Q392" s="5">
        <v>2595.25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896</v>
      </c>
      <c r="AT392" s="5">
        <v>0</v>
      </c>
      <c r="AU392" s="5">
        <v>0</v>
      </c>
      <c r="AV392" s="5">
        <v>256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1152</v>
      </c>
      <c r="CC392" s="5">
        <v>3747.25</v>
      </c>
      <c r="CD392" s="5">
        <v>112.42</v>
      </c>
      <c r="CE392" s="5">
        <v>7</v>
      </c>
      <c r="CF392" s="5">
        <v>7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416.32</v>
      </c>
      <c r="CP392" s="5">
        <v>0</v>
      </c>
      <c r="CQ392" s="5">
        <v>0</v>
      </c>
      <c r="CR392" s="5">
        <v>70.41</v>
      </c>
      <c r="CS392" s="5">
        <v>70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339.5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896.23</v>
      </c>
      <c r="ED392" s="5">
        <v>2851.02</v>
      </c>
      <c r="EE392" s="5" t="s">
        <v>1335</v>
      </c>
      <c r="EF392" s="5"/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5"/>
      <c r="GX392" s="5"/>
      <c r="GY392" s="5"/>
      <c r="GZ392" s="5"/>
      <c r="HA392" s="5"/>
      <c r="HB392" s="4"/>
    </row>
    <row r="393" spans="1:210" x14ac:dyDescent="0.25">
      <c r="A393" s="68">
        <v>19119332</v>
      </c>
      <c r="B393" s="4" t="s">
        <v>1336</v>
      </c>
      <c r="C393" s="5" t="s">
        <v>1337</v>
      </c>
      <c r="D393" s="4">
        <v>1</v>
      </c>
      <c r="E393" s="4" t="s">
        <v>158</v>
      </c>
      <c r="F393" s="4" t="s">
        <v>159</v>
      </c>
      <c r="G393" s="4" t="s">
        <v>160</v>
      </c>
      <c r="H393" s="4" t="s">
        <v>161</v>
      </c>
      <c r="I393" s="4" t="s">
        <v>234</v>
      </c>
      <c r="J393" s="60">
        <v>45766</v>
      </c>
      <c r="K393" s="60" t="s">
        <v>1645</v>
      </c>
      <c r="L393" s="5" t="s">
        <v>163</v>
      </c>
      <c r="M393" s="5">
        <v>370.75</v>
      </c>
      <c r="N393" s="5">
        <v>411.4</v>
      </c>
      <c r="O393" s="5">
        <v>370.75714285714287</v>
      </c>
      <c r="P393" s="5">
        <v>2595.3000000000002</v>
      </c>
      <c r="Q393" s="5">
        <v>2595.25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64</v>
      </c>
      <c r="AM393" s="5">
        <v>384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1670</v>
      </c>
      <c r="AT393" s="5">
        <v>0</v>
      </c>
      <c r="AU393" s="5">
        <v>0</v>
      </c>
      <c r="AV393" s="5">
        <v>256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2374</v>
      </c>
      <c r="CC393" s="5">
        <v>4969.25</v>
      </c>
      <c r="CD393" s="5">
        <v>149.08000000000001</v>
      </c>
      <c r="CE393" s="5">
        <v>7</v>
      </c>
      <c r="CF393" s="5">
        <v>7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677.34</v>
      </c>
      <c r="CP393" s="5">
        <v>0</v>
      </c>
      <c r="CQ393" s="5">
        <v>0</v>
      </c>
      <c r="CR393" s="5">
        <v>70.41</v>
      </c>
      <c r="CS393" s="5">
        <v>70</v>
      </c>
      <c r="CT393" s="5">
        <v>877.36</v>
      </c>
      <c r="CU393" s="5">
        <v>1.88</v>
      </c>
      <c r="CV393" s="5">
        <v>196.96</v>
      </c>
      <c r="CW393" s="5">
        <v>0</v>
      </c>
      <c r="CX393" s="5">
        <v>0</v>
      </c>
      <c r="CY393" s="5">
        <v>0</v>
      </c>
      <c r="CZ393" s="5">
        <v>802.4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5">
        <v>2696.34</v>
      </c>
      <c r="ED393" s="5">
        <v>2272.91</v>
      </c>
      <c r="EE393" s="5" t="s">
        <v>1338</v>
      </c>
      <c r="EF393" s="5"/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5"/>
      <c r="GX393" s="5"/>
      <c r="GY393" s="5"/>
      <c r="GZ393" s="5"/>
      <c r="HA393" s="5"/>
      <c r="HB393" s="4"/>
    </row>
    <row r="394" spans="1:210" x14ac:dyDescent="0.25">
      <c r="A394" s="68">
        <v>19119337</v>
      </c>
      <c r="B394" s="4" t="s">
        <v>1339</v>
      </c>
      <c r="C394" s="5" t="s">
        <v>1340</v>
      </c>
      <c r="D394" s="4">
        <v>1</v>
      </c>
      <c r="E394" s="4" t="s">
        <v>158</v>
      </c>
      <c r="F394" s="4" t="s">
        <v>159</v>
      </c>
      <c r="G394" s="4" t="s">
        <v>189</v>
      </c>
      <c r="H394" s="4" t="s">
        <v>189</v>
      </c>
      <c r="I394" s="4" t="s">
        <v>848</v>
      </c>
      <c r="J394" s="60">
        <v>45768</v>
      </c>
      <c r="K394" s="60" t="s">
        <v>1618</v>
      </c>
      <c r="L394" s="5" t="s">
        <v>163</v>
      </c>
      <c r="M394" s="5">
        <v>459.33</v>
      </c>
      <c r="N394" s="5">
        <v>483.26</v>
      </c>
      <c r="O394" s="5">
        <v>459.32857142857148</v>
      </c>
      <c r="P394" s="5">
        <v>3215.3</v>
      </c>
      <c r="Q394" s="5">
        <v>3215.31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0</v>
      </c>
      <c r="CC394" s="5">
        <v>3215.31</v>
      </c>
      <c r="CD394" s="5">
        <v>96.46</v>
      </c>
      <c r="CE394" s="5">
        <v>7</v>
      </c>
      <c r="CF394" s="5">
        <v>7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314.77999999999997</v>
      </c>
      <c r="CP394" s="5">
        <v>0</v>
      </c>
      <c r="CQ394" s="5">
        <v>0</v>
      </c>
      <c r="CR394" s="5">
        <v>84.37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399.15</v>
      </c>
      <c r="ED394" s="5">
        <v>2816.16</v>
      </c>
      <c r="EE394" s="5" t="s">
        <v>1341</v>
      </c>
      <c r="EF394" s="5"/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5"/>
      <c r="GX394" s="5"/>
      <c r="GY394" s="5"/>
      <c r="GZ394" s="5"/>
      <c r="HA394" s="5"/>
      <c r="HB394" s="4"/>
    </row>
    <row r="395" spans="1:210" x14ac:dyDescent="0.25">
      <c r="A395" s="68">
        <v>19119403</v>
      </c>
      <c r="B395" s="4" t="s">
        <v>1342</v>
      </c>
      <c r="C395" s="5" t="s">
        <v>1343</v>
      </c>
      <c r="D395" s="4">
        <v>1</v>
      </c>
      <c r="E395" s="4" t="s">
        <v>158</v>
      </c>
      <c r="F395" s="4" t="s">
        <v>159</v>
      </c>
      <c r="G395" s="4" t="s">
        <v>160</v>
      </c>
      <c r="H395" s="4" t="s">
        <v>161</v>
      </c>
      <c r="I395" s="4" t="s">
        <v>234</v>
      </c>
      <c r="J395" s="60">
        <v>45773</v>
      </c>
      <c r="K395" s="60" t="s">
        <v>1493</v>
      </c>
      <c r="L395" s="5" t="s">
        <v>163</v>
      </c>
      <c r="M395" s="5">
        <v>370.75</v>
      </c>
      <c r="N395" s="5">
        <v>390.04931506849312</v>
      </c>
      <c r="O395" s="5">
        <v>370.75714285714287</v>
      </c>
      <c r="P395" s="5">
        <v>2595.3000000000002</v>
      </c>
      <c r="Q395" s="5">
        <v>2595.25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320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3370</v>
      </c>
      <c r="AT395" s="5">
        <v>0</v>
      </c>
      <c r="AU395" s="5">
        <v>0</v>
      </c>
      <c r="AV395" s="5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3946</v>
      </c>
      <c r="CC395" s="5">
        <v>6541.25</v>
      </c>
      <c r="CD395" s="5">
        <v>196.24</v>
      </c>
      <c r="CE395" s="5">
        <v>7</v>
      </c>
      <c r="CF395" s="5">
        <v>7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1013.11</v>
      </c>
      <c r="CP395" s="5">
        <v>0</v>
      </c>
      <c r="CQ395" s="5">
        <v>0</v>
      </c>
      <c r="CR395" s="5">
        <v>66.260000000000005</v>
      </c>
      <c r="CS395" s="5">
        <v>70</v>
      </c>
      <c r="CT395" s="5">
        <v>716.51</v>
      </c>
      <c r="CU395" s="5">
        <v>1.88</v>
      </c>
      <c r="CV395" s="5">
        <v>187.64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2055.4</v>
      </c>
      <c r="ED395" s="5">
        <v>4485.8500000000004</v>
      </c>
      <c r="EE395" s="5" t="s">
        <v>1344</v>
      </c>
      <c r="EF395" s="5"/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5"/>
      <c r="GX395" s="5"/>
      <c r="GY395" s="5"/>
      <c r="GZ395" s="5"/>
      <c r="HA395" s="5"/>
      <c r="HB395" s="4"/>
    </row>
    <row r="396" spans="1:210" x14ac:dyDescent="0.25">
      <c r="A396" s="68">
        <v>19119404</v>
      </c>
      <c r="B396" s="4" t="s">
        <v>1345</v>
      </c>
      <c r="C396" s="5" t="s">
        <v>1346</v>
      </c>
      <c r="D396" s="4">
        <v>1</v>
      </c>
      <c r="E396" s="4" t="s">
        <v>158</v>
      </c>
      <c r="F396" s="4" t="s">
        <v>159</v>
      </c>
      <c r="G396" s="4" t="s">
        <v>160</v>
      </c>
      <c r="H396" s="4" t="s">
        <v>161</v>
      </c>
      <c r="I396" s="4" t="s">
        <v>234</v>
      </c>
      <c r="J396" s="60">
        <v>45773</v>
      </c>
      <c r="K396" s="60" t="s">
        <v>1493</v>
      </c>
      <c r="L396" s="5" t="s">
        <v>163</v>
      </c>
      <c r="M396" s="5">
        <v>370.75</v>
      </c>
      <c r="N396" s="5">
        <v>390.04931506849312</v>
      </c>
      <c r="O396" s="5">
        <v>370.75714285714287</v>
      </c>
      <c r="P396" s="5">
        <v>2595.3000000000002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0</v>
      </c>
      <c r="CE396" s="5">
        <v>0</v>
      </c>
      <c r="CF396" s="5">
        <v>0</v>
      </c>
      <c r="CG396" s="5">
        <v>7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0</v>
      </c>
      <c r="CP396" s="5">
        <v>0</v>
      </c>
      <c r="CQ396" s="5">
        <v>0</v>
      </c>
      <c r="CR396" s="5">
        <v>0</v>
      </c>
      <c r="CS396" s="5">
        <v>0</v>
      </c>
      <c r="CT396" s="5">
        <v>0</v>
      </c>
      <c r="CU396" s="5">
        <v>0</v>
      </c>
      <c r="CV396" s="5">
        <v>0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0</v>
      </c>
      <c r="DJ396" s="5">
        <v>0</v>
      </c>
      <c r="DK396" s="5">
        <v>0</v>
      </c>
      <c r="DL396" s="5">
        <v>0</v>
      </c>
      <c r="DM396" s="5">
        <v>0</v>
      </c>
      <c r="DN396" s="5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5">
        <v>0</v>
      </c>
      <c r="ED396" s="5">
        <v>0</v>
      </c>
      <c r="EE396" s="5" t="s">
        <v>1347</v>
      </c>
      <c r="EF396" s="5"/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5"/>
      <c r="GX396" s="5"/>
      <c r="GY396" s="5"/>
      <c r="GZ396" s="5"/>
      <c r="HA396" s="5"/>
      <c r="HB396" s="4"/>
    </row>
    <row r="397" spans="1:210" x14ac:dyDescent="0.25">
      <c r="A397" s="68">
        <v>19119406</v>
      </c>
      <c r="B397" s="4" t="s">
        <v>1348</v>
      </c>
      <c r="C397" s="5" t="s">
        <v>1349</v>
      </c>
      <c r="D397" s="4">
        <v>1</v>
      </c>
      <c r="E397" s="4" t="s">
        <v>158</v>
      </c>
      <c r="F397" s="4" t="s">
        <v>159</v>
      </c>
      <c r="G397" s="4" t="s">
        <v>160</v>
      </c>
      <c r="H397" s="4" t="s">
        <v>161</v>
      </c>
      <c r="I397" s="4" t="s">
        <v>234</v>
      </c>
      <c r="J397" s="60">
        <v>45773</v>
      </c>
      <c r="K397" s="60" t="s">
        <v>1493</v>
      </c>
      <c r="L397" s="5" t="s">
        <v>163</v>
      </c>
      <c r="M397" s="5">
        <v>370.75</v>
      </c>
      <c r="N397" s="5">
        <v>390.04931506849312</v>
      </c>
      <c r="O397" s="5">
        <v>370.75714285714287</v>
      </c>
      <c r="P397" s="5">
        <v>2595.3000000000002</v>
      </c>
      <c r="Q397" s="5">
        <v>2595.25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1</v>
      </c>
      <c r="AB397" s="5">
        <v>92.69</v>
      </c>
      <c r="AC397" s="5">
        <v>1</v>
      </c>
      <c r="AD397" s="5">
        <v>741.5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1344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256</v>
      </c>
      <c r="AS397" s="5">
        <v>1024</v>
      </c>
      <c r="AT397" s="5">
        <v>0</v>
      </c>
      <c r="AU397" s="5">
        <v>0</v>
      </c>
      <c r="AV397" s="5">
        <v>256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3714.19</v>
      </c>
      <c r="CC397" s="5">
        <v>6309.44</v>
      </c>
      <c r="CD397" s="5">
        <v>189.28</v>
      </c>
      <c r="CE397" s="5">
        <v>7</v>
      </c>
      <c r="CF397" s="5">
        <v>7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864.61</v>
      </c>
      <c r="CP397" s="5">
        <v>0</v>
      </c>
      <c r="CQ397" s="5">
        <v>0</v>
      </c>
      <c r="CR397" s="5">
        <v>66.260000000000005</v>
      </c>
      <c r="CS397" s="5">
        <v>70</v>
      </c>
      <c r="CT397" s="5">
        <v>0</v>
      </c>
      <c r="CU397" s="5">
        <v>0</v>
      </c>
      <c r="CV397" s="5">
        <v>0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5">
        <v>1000.87</v>
      </c>
      <c r="ED397" s="5">
        <v>5308.57</v>
      </c>
      <c r="EE397" s="5" t="s">
        <v>1350</v>
      </c>
      <c r="EF397" s="5"/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5"/>
      <c r="GX397" s="5"/>
      <c r="GY397" s="5"/>
      <c r="GZ397" s="5"/>
      <c r="HA397" s="5"/>
      <c r="HB397" s="4"/>
    </row>
    <row r="398" spans="1:210" x14ac:dyDescent="0.25">
      <c r="A398" s="68">
        <v>19119408</v>
      </c>
      <c r="B398" s="4" t="s">
        <v>1351</v>
      </c>
      <c r="C398" s="5" t="s">
        <v>1352</v>
      </c>
      <c r="D398" s="4">
        <v>1</v>
      </c>
      <c r="E398" s="4" t="s">
        <v>158</v>
      </c>
      <c r="F398" s="4" t="s">
        <v>159</v>
      </c>
      <c r="G398" s="4" t="s">
        <v>160</v>
      </c>
      <c r="H398" s="4" t="s">
        <v>161</v>
      </c>
      <c r="I398" s="4" t="s">
        <v>234</v>
      </c>
      <c r="J398" s="60">
        <v>45773</v>
      </c>
      <c r="K398" s="60" t="s">
        <v>1493</v>
      </c>
      <c r="L398" s="5" t="s">
        <v>163</v>
      </c>
      <c r="M398" s="5">
        <v>370.75</v>
      </c>
      <c r="N398" s="5">
        <v>390.04931506849312</v>
      </c>
      <c r="O398" s="5">
        <v>370.75714285714287</v>
      </c>
      <c r="P398" s="5">
        <v>2595.3000000000002</v>
      </c>
      <c r="Q398" s="5">
        <v>2595.25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640</v>
      </c>
      <c r="AT398" s="5">
        <v>0</v>
      </c>
      <c r="AU398" s="5">
        <v>0</v>
      </c>
      <c r="AV398" s="5">
        <v>256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896</v>
      </c>
      <c r="CC398" s="5">
        <v>3491.25</v>
      </c>
      <c r="CD398" s="5">
        <v>104.74</v>
      </c>
      <c r="CE398" s="5">
        <v>7</v>
      </c>
      <c r="CF398" s="5">
        <v>7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364.23</v>
      </c>
      <c r="CP398" s="5">
        <v>0</v>
      </c>
      <c r="CQ398" s="5">
        <v>0</v>
      </c>
      <c r="CR398" s="5">
        <v>66.260000000000005</v>
      </c>
      <c r="CS398" s="5">
        <v>70</v>
      </c>
      <c r="CT398" s="5">
        <v>554.9</v>
      </c>
      <c r="CU398" s="5">
        <v>1.88</v>
      </c>
      <c r="CV398" s="5">
        <v>174.4</v>
      </c>
      <c r="CW398" s="5">
        <v>0</v>
      </c>
      <c r="CX398" s="5">
        <v>0</v>
      </c>
      <c r="CY398" s="5">
        <v>0</v>
      </c>
      <c r="CZ398" s="5">
        <v>333.77</v>
      </c>
      <c r="DA398" s="5">
        <v>0</v>
      </c>
      <c r="DB398" s="5">
        <v>0</v>
      </c>
      <c r="DC398" s="5">
        <v>291.67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1857.11</v>
      </c>
      <c r="ED398" s="5">
        <v>1634.14</v>
      </c>
      <c r="EE398" s="5" t="s">
        <v>1353</v>
      </c>
      <c r="EF398" s="5"/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5"/>
      <c r="GX398" s="5"/>
      <c r="GY398" s="5"/>
      <c r="GZ398" s="5"/>
      <c r="HA398" s="5"/>
      <c r="HB398" s="4"/>
    </row>
    <row r="399" spans="1:210" x14ac:dyDescent="0.25">
      <c r="A399" s="68">
        <v>19119409</v>
      </c>
      <c r="B399" s="4" t="s">
        <v>1354</v>
      </c>
      <c r="C399" s="5" t="s">
        <v>1355</v>
      </c>
      <c r="D399" s="4">
        <v>1</v>
      </c>
      <c r="E399" s="4" t="s">
        <v>158</v>
      </c>
      <c r="F399" s="4" t="s">
        <v>159</v>
      </c>
      <c r="G399" s="4" t="s">
        <v>160</v>
      </c>
      <c r="H399" s="4" t="s">
        <v>161</v>
      </c>
      <c r="I399" s="4" t="s">
        <v>234</v>
      </c>
      <c r="J399" s="60">
        <v>45773</v>
      </c>
      <c r="K399" s="60" t="s">
        <v>1493</v>
      </c>
      <c r="L399" s="5" t="s">
        <v>163</v>
      </c>
      <c r="M399" s="5">
        <v>370.75</v>
      </c>
      <c r="N399" s="5">
        <v>390.04931506849312</v>
      </c>
      <c r="O399" s="5">
        <v>370.75714285714287</v>
      </c>
      <c r="P399" s="5">
        <v>2595.3000000000002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7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0</v>
      </c>
      <c r="ED399" s="5">
        <v>0</v>
      </c>
      <c r="EE399" s="5" t="s">
        <v>1356</v>
      </c>
      <c r="EF399" s="5"/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5"/>
      <c r="GX399" s="5"/>
      <c r="GY399" s="5"/>
      <c r="GZ399" s="5"/>
      <c r="HA399" s="5"/>
      <c r="HB399" s="4"/>
    </row>
    <row r="400" spans="1:210" x14ac:dyDescent="0.25">
      <c r="A400" s="68">
        <v>19119410</v>
      </c>
      <c r="B400" s="4" t="s">
        <v>1357</v>
      </c>
      <c r="C400" s="5" t="s">
        <v>1358</v>
      </c>
      <c r="D400" s="4">
        <v>1</v>
      </c>
      <c r="E400" s="4" t="s">
        <v>158</v>
      </c>
      <c r="F400" s="4" t="s">
        <v>159</v>
      </c>
      <c r="G400" s="4" t="s">
        <v>160</v>
      </c>
      <c r="H400" s="4" t="s">
        <v>161</v>
      </c>
      <c r="I400" s="4" t="s">
        <v>234</v>
      </c>
      <c r="J400" s="60">
        <v>45773</v>
      </c>
      <c r="K400" s="60" t="s">
        <v>1493</v>
      </c>
      <c r="L400" s="5" t="s">
        <v>163</v>
      </c>
      <c r="M400" s="5">
        <v>370.75</v>
      </c>
      <c r="N400" s="5">
        <v>390.04931506849312</v>
      </c>
      <c r="O400" s="5">
        <v>370.75714285714287</v>
      </c>
      <c r="P400" s="5">
        <v>2595.3000000000002</v>
      </c>
      <c r="Q400" s="5">
        <v>2595.25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1</v>
      </c>
      <c r="AB400" s="5">
        <v>92.69</v>
      </c>
      <c r="AC400" s="5">
        <v>1</v>
      </c>
      <c r="AD400" s="5">
        <v>741.5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384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500</v>
      </c>
      <c r="AT400" s="5">
        <v>0</v>
      </c>
      <c r="AU400" s="5">
        <v>0</v>
      </c>
      <c r="AV400" s="5">
        <v>256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1974.19</v>
      </c>
      <c r="CC400" s="5">
        <v>4569.4399999999996</v>
      </c>
      <c r="CD400" s="5">
        <v>137.08000000000001</v>
      </c>
      <c r="CE400" s="5">
        <v>7</v>
      </c>
      <c r="CF400" s="5">
        <v>7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492.94</v>
      </c>
      <c r="CP400" s="5">
        <v>0</v>
      </c>
      <c r="CQ400" s="5">
        <v>0</v>
      </c>
      <c r="CR400" s="5">
        <v>66.260000000000005</v>
      </c>
      <c r="CS400" s="5">
        <v>70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629.20000000000005</v>
      </c>
      <c r="ED400" s="5">
        <v>3940.24</v>
      </c>
      <c r="EE400" s="5" t="s">
        <v>1359</v>
      </c>
      <c r="EF400" s="5"/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5"/>
      <c r="GX400" s="5"/>
      <c r="GY400" s="5"/>
      <c r="GZ400" s="5"/>
      <c r="HA400" s="5"/>
      <c r="HB400" s="4"/>
    </row>
    <row r="401" spans="1:210" x14ac:dyDescent="0.25">
      <c r="A401" s="68">
        <v>19119411</v>
      </c>
      <c r="B401" s="4" t="s">
        <v>1360</v>
      </c>
      <c r="C401" s="5" t="s">
        <v>1361</v>
      </c>
      <c r="D401" s="4">
        <v>1</v>
      </c>
      <c r="E401" s="4" t="s">
        <v>158</v>
      </c>
      <c r="F401" s="4" t="s">
        <v>159</v>
      </c>
      <c r="G401" s="4" t="s">
        <v>160</v>
      </c>
      <c r="H401" s="4" t="s">
        <v>161</v>
      </c>
      <c r="I401" s="4" t="s">
        <v>234</v>
      </c>
      <c r="J401" s="60">
        <v>45773</v>
      </c>
      <c r="K401" s="60" t="s">
        <v>1493</v>
      </c>
      <c r="L401" s="5" t="s">
        <v>163</v>
      </c>
      <c r="M401" s="5">
        <v>370.75</v>
      </c>
      <c r="N401" s="5">
        <v>390.04931506849312</v>
      </c>
      <c r="O401" s="5">
        <v>370.75714285714287</v>
      </c>
      <c r="P401" s="5">
        <v>2595.3000000000002</v>
      </c>
      <c r="Q401" s="5">
        <v>2595.25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256</v>
      </c>
      <c r="AS401" s="5">
        <v>1346.5</v>
      </c>
      <c r="AT401" s="5">
        <v>0</v>
      </c>
      <c r="AU401" s="5">
        <v>0</v>
      </c>
      <c r="AV401" s="5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1858.5</v>
      </c>
      <c r="CC401" s="5">
        <v>4453.75</v>
      </c>
      <c r="CD401" s="5">
        <v>133.61000000000001</v>
      </c>
      <c r="CE401" s="5">
        <v>7</v>
      </c>
      <c r="CF401" s="5">
        <v>7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567.22</v>
      </c>
      <c r="CP401" s="5">
        <v>0</v>
      </c>
      <c r="CQ401" s="5">
        <v>0</v>
      </c>
      <c r="CR401" s="5">
        <v>66.260000000000005</v>
      </c>
      <c r="CS401" s="5">
        <v>70</v>
      </c>
      <c r="CT401" s="5">
        <v>0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703.48</v>
      </c>
      <c r="ED401" s="5">
        <v>3750.27</v>
      </c>
      <c r="EE401" s="5" t="s">
        <v>1362</v>
      </c>
      <c r="EF401" s="5"/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5"/>
      <c r="GX401" s="5"/>
      <c r="GY401" s="5"/>
      <c r="GZ401" s="5"/>
      <c r="HA401" s="5"/>
      <c r="HB401" s="4"/>
    </row>
    <row r="402" spans="1:210" x14ac:dyDescent="0.25">
      <c r="A402" s="68">
        <v>19119413</v>
      </c>
      <c r="B402" s="4" t="s">
        <v>1364</v>
      </c>
      <c r="C402" s="5" t="s">
        <v>1365</v>
      </c>
      <c r="D402" s="4">
        <v>1</v>
      </c>
      <c r="E402" s="4" t="s">
        <v>158</v>
      </c>
      <c r="F402" s="4" t="s">
        <v>159</v>
      </c>
      <c r="G402" s="4" t="s">
        <v>160</v>
      </c>
      <c r="H402" s="4" t="s">
        <v>161</v>
      </c>
      <c r="I402" s="4" t="s">
        <v>234</v>
      </c>
      <c r="J402" s="60">
        <v>45773</v>
      </c>
      <c r="K402" s="60" t="s">
        <v>1493</v>
      </c>
      <c r="L402" s="5" t="s">
        <v>163</v>
      </c>
      <c r="M402" s="5">
        <v>370.75</v>
      </c>
      <c r="N402" s="5">
        <v>390.04931506849312</v>
      </c>
      <c r="O402" s="5">
        <v>370.75714285714287</v>
      </c>
      <c r="P402" s="5">
        <v>2595.3000000000002</v>
      </c>
      <c r="Q402" s="5">
        <v>2595.25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1</v>
      </c>
      <c r="AB402" s="5">
        <v>92.69</v>
      </c>
      <c r="AC402" s="5">
        <v>1</v>
      </c>
      <c r="AD402" s="5">
        <v>741.5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256</v>
      </c>
      <c r="AS402" s="5">
        <v>640</v>
      </c>
      <c r="AT402" s="5">
        <v>0</v>
      </c>
      <c r="AU402" s="5">
        <v>0</v>
      </c>
      <c r="AV402" s="5">
        <v>256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1986.19</v>
      </c>
      <c r="CC402" s="5">
        <v>4581.4399999999996</v>
      </c>
      <c r="CD402" s="5">
        <v>137.44</v>
      </c>
      <c r="CE402" s="5">
        <v>7</v>
      </c>
      <c r="CF402" s="5">
        <v>7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495.51</v>
      </c>
      <c r="CP402" s="5">
        <v>0</v>
      </c>
      <c r="CQ402" s="5">
        <v>0</v>
      </c>
      <c r="CR402" s="5">
        <v>66.260000000000005</v>
      </c>
      <c r="CS402" s="5">
        <v>70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485.62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1117.3900000000001</v>
      </c>
      <c r="ED402" s="5">
        <v>3464.05</v>
      </c>
      <c r="EE402" s="5" t="s">
        <v>1366</v>
      </c>
      <c r="EF402" s="5"/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5"/>
      <c r="GX402" s="5"/>
      <c r="GY402" s="5"/>
      <c r="GZ402" s="5"/>
      <c r="HA402" s="5"/>
      <c r="HB402" s="4"/>
    </row>
    <row r="403" spans="1:210" x14ac:dyDescent="0.25">
      <c r="A403" s="68">
        <v>19119418</v>
      </c>
      <c r="B403" s="4" t="s">
        <v>1367</v>
      </c>
      <c r="C403" s="5" t="s">
        <v>1368</v>
      </c>
      <c r="D403" s="4">
        <v>1</v>
      </c>
      <c r="E403" s="4" t="s">
        <v>158</v>
      </c>
      <c r="F403" s="4" t="s">
        <v>159</v>
      </c>
      <c r="G403" s="4" t="s">
        <v>160</v>
      </c>
      <c r="H403" s="4" t="s">
        <v>161</v>
      </c>
      <c r="I403" s="4" t="s">
        <v>234</v>
      </c>
      <c r="J403" s="60">
        <v>45776</v>
      </c>
      <c r="K403" s="60" t="s">
        <v>1681</v>
      </c>
      <c r="L403" s="5" t="s">
        <v>163</v>
      </c>
      <c r="M403" s="5">
        <v>370.75</v>
      </c>
      <c r="N403" s="5">
        <v>390.04931506849312</v>
      </c>
      <c r="O403" s="5">
        <v>370.75714285714287</v>
      </c>
      <c r="P403" s="5">
        <v>2595.3000000000002</v>
      </c>
      <c r="Q403" s="5">
        <v>2595.25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1</v>
      </c>
      <c r="AB403" s="5">
        <v>92.69</v>
      </c>
      <c r="AC403" s="5">
        <v>1</v>
      </c>
      <c r="AD403" s="5">
        <v>741.5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64</v>
      </c>
      <c r="AM403" s="5">
        <v>256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3115</v>
      </c>
      <c r="AT403" s="5">
        <v>0</v>
      </c>
      <c r="AU403" s="5">
        <v>0</v>
      </c>
      <c r="AV403" s="5">
        <v>256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4525.1899999999996</v>
      </c>
      <c r="CC403" s="5">
        <v>7120.44</v>
      </c>
      <c r="CD403" s="5">
        <v>213.61</v>
      </c>
      <c r="CE403" s="5">
        <v>7</v>
      </c>
      <c r="CF403" s="5">
        <v>7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1037.8399999999999</v>
      </c>
      <c r="CP403" s="5">
        <v>0</v>
      </c>
      <c r="CQ403" s="5">
        <v>0</v>
      </c>
      <c r="CR403" s="5">
        <v>66.260000000000005</v>
      </c>
      <c r="CS403" s="5">
        <v>70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5">
        <v>1174.0999999999999</v>
      </c>
      <c r="ED403" s="5">
        <v>5946.34</v>
      </c>
      <c r="EE403" s="5" t="s">
        <v>1369</v>
      </c>
      <c r="EF403" s="5"/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5"/>
      <c r="GX403" s="5"/>
      <c r="GY403" s="5"/>
      <c r="GZ403" s="5"/>
      <c r="HA403" s="5"/>
      <c r="HB403" s="4"/>
    </row>
    <row r="404" spans="1:210" x14ac:dyDescent="0.25">
      <c r="A404" s="68">
        <v>19119419</v>
      </c>
      <c r="B404" s="4" t="s">
        <v>1370</v>
      </c>
      <c r="C404" s="5" t="s">
        <v>1371</v>
      </c>
      <c r="D404" s="4">
        <v>1</v>
      </c>
      <c r="E404" s="4" t="s">
        <v>158</v>
      </c>
      <c r="F404" s="4" t="s">
        <v>159</v>
      </c>
      <c r="G404" s="4" t="s">
        <v>160</v>
      </c>
      <c r="H404" s="4" t="s">
        <v>161</v>
      </c>
      <c r="I404" s="4" t="s">
        <v>234</v>
      </c>
      <c r="J404" s="60">
        <v>45776</v>
      </c>
      <c r="K404" s="60" t="s">
        <v>1681</v>
      </c>
      <c r="L404" s="5" t="s">
        <v>163</v>
      </c>
      <c r="M404" s="5">
        <v>370.75</v>
      </c>
      <c r="N404" s="5">
        <v>390.04931506849312</v>
      </c>
      <c r="O404" s="5">
        <v>370.75714285714287</v>
      </c>
      <c r="P404" s="5">
        <v>2595.3000000000002</v>
      </c>
      <c r="Q404" s="5">
        <v>2595.25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1669</v>
      </c>
      <c r="AT404" s="5">
        <v>0</v>
      </c>
      <c r="AU404" s="5">
        <v>0</v>
      </c>
      <c r="AV404" s="5">
        <v>256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1925</v>
      </c>
      <c r="CC404" s="5">
        <v>4520.25</v>
      </c>
      <c r="CD404" s="5">
        <v>135.61000000000001</v>
      </c>
      <c r="CE404" s="5">
        <v>7</v>
      </c>
      <c r="CF404" s="5">
        <v>7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581.42999999999995</v>
      </c>
      <c r="CP404" s="5">
        <v>0</v>
      </c>
      <c r="CQ404" s="5">
        <v>0</v>
      </c>
      <c r="CR404" s="5">
        <v>66.260000000000005</v>
      </c>
      <c r="CS404" s="5">
        <v>70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250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5">
        <v>967.69</v>
      </c>
      <c r="ED404" s="5">
        <v>3552.56</v>
      </c>
      <c r="EE404" s="5" t="s">
        <v>1372</v>
      </c>
      <c r="EF404" s="5"/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5"/>
      <c r="GX404" s="5"/>
      <c r="GY404" s="5"/>
      <c r="GZ404" s="5"/>
      <c r="HA404" s="5"/>
      <c r="HB404" s="4"/>
    </row>
    <row r="405" spans="1:210" x14ac:dyDescent="0.25">
      <c r="A405" s="68">
        <v>19119423</v>
      </c>
      <c r="B405" s="4" t="s">
        <v>1373</v>
      </c>
      <c r="C405" s="5" t="s">
        <v>1374</v>
      </c>
      <c r="D405" s="4">
        <v>1</v>
      </c>
      <c r="E405" s="4" t="s">
        <v>158</v>
      </c>
      <c r="F405" s="4" t="s">
        <v>159</v>
      </c>
      <c r="G405" s="4" t="s">
        <v>160</v>
      </c>
      <c r="H405" s="4" t="s">
        <v>161</v>
      </c>
      <c r="I405" s="4" t="s">
        <v>234</v>
      </c>
      <c r="J405" s="60">
        <v>45777</v>
      </c>
      <c r="K405" s="60" t="s">
        <v>1682</v>
      </c>
      <c r="L405" s="5" t="s">
        <v>163</v>
      </c>
      <c r="M405" s="5">
        <v>370.75</v>
      </c>
      <c r="N405" s="5">
        <v>390.04931506849312</v>
      </c>
      <c r="O405" s="5">
        <v>370.75714285714287</v>
      </c>
      <c r="P405" s="5">
        <v>2595.3000000000002</v>
      </c>
      <c r="Q405" s="5">
        <v>2595.25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1</v>
      </c>
      <c r="AB405" s="5">
        <v>92.69</v>
      </c>
      <c r="AC405" s="5">
        <v>1</v>
      </c>
      <c r="AD405" s="5">
        <v>741.5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384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2725</v>
      </c>
      <c r="AT405" s="5">
        <v>0</v>
      </c>
      <c r="AU405" s="5">
        <v>0</v>
      </c>
      <c r="AV405" s="5">
        <v>256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4199.1899999999996</v>
      </c>
      <c r="CC405" s="5">
        <v>6794.44</v>
      </c>
      <c r="CD405" s="5">
        <v>203.83</v>
      </c>
      <c r="CE405" s="5">
        <v>7</v>
      </c>
      <c r="CF405" s="5">
        <v>7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968.2</v>
      </c>
      <c r="CP405" s="5">
        <v>0</v>
      </c>
      <c r="CQ405" s="5">
        <v>0</v>
      </c>
      <c r="CR405" s="5">
        <v>66.260000000000005</v>
      </c>
      <c r="CS405" s="5">
        <v>70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271.60000000000002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5">
        <v>1376.06</v>
      </c>
      <c r="ED405" s="5">
        <v>5418.38</v>
      </c>
      <c r="EE405" s="5" t="s">
        <v>1375</v>
      </c>
      <c r="EF405" s="5"/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5"/>
      <c r="GX405" s="5"/>
      <c r="GY405" s="5"/>
      <c r="GZ405" s="5"/>
      <c r="HA405" s="5"/>
      <c r="HB405" s="4"/>
    </row>
    <row r="406" spans="1:210" x14ac:dyDescent="0.25">
      <c r="A406" s="68">
        <v>19119424</v>
      </c>
      <c r="B406" s="4" t="s">
        <v>1376</v>
      </c>
      <c r="C406" s="5" t="s">
        <v>1377</v>
      </c>
      <c r="D406" s="4">
        <v>1</v>
      </c>
      <c r="E406" s="4" t="s">
        <v>158</v>
      </c>
      <c r="F406" s="4" t="s">
        <v>159</v>
      </c>
      <c r="G406" s="4" t="s">
        <v>160</v>
      </c>
      <c r="H406" s="4" t="s">
        <v>161</v>
      </c>
      <c r="I406" s="4" t="s">
        <v>234</v>
      </c>
      <c r="J406" s="60">
        <v>45777</v>
      </c>
      <c r="K406" s="60" t="s">
        <v>1682</v>
      </c>
      <c r="L406" s="5" t="s">
        <v>163</v>
      </c>
      <c r="M406" s="5">
        <v>370.75</v>
      </c>
      <c r="N406" s="5">
        <v>390.04931506849312</v>
      </c>
      <c r="O406" s="5">
        <v>370.75714285714287</v>
      </c>
      <c r="P406" s="5">
        <v>2595.3000000000002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5">
        <v>0</v>
      </c>
      <c r="CF406" s="5">
        <v>0</v>
      </c>
      <c r="CG406" s="5">
        <v>7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0</v>
      </c>
      <c r="CS406" s="5">
        <v>0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0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5">
        <v>0</v>
      </c>
      <c r="ED406" s="5">
        <v>0</v>
      </c>
      <c r="EE406" s="5" t="s">
        <v>1378</v>
      </c>
      <c r="EF406" s="5"/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5"/>
      <c r="GX406" s="5"/>
      <c r="GY406" s="5"/>
      <c r="GZ406" s="5"/>
      <c r="HA406" s="5"/>
      <c r="HB406" s="4"/>
    </row>
    <row r="407" spans="1:210" x14ac:dyDescent="0.25">
      <c r="A407" s="68">
        <v>19119425</v>
      </c>
      <c r="B407" s="4" t="s">
        <v>1379</v>
      </c>
      <c r="C407" s="5" t="s">
        <v>1380</v>
      </c>
      <c r="D407" s="4">
        <v>1</v>
      </c>
      <c r="E407" s="4" t="s">
        <v>158</v>
      </c>
      <c r="F407" s="4" t="s">
        <v>159</v>
      </c>
      <c r="G407" s="4" t="s">
        <v>160</v>
      </c>
      <c r="H407" s="4" t="s">
        <v>161</v>
      </c>
      <c r="I407" s="4" t="s">
        <v>234</v>
      </c>
      <c r="J407" s="60">
        <v>45777</v>
      </c>
      <c r="K407" s="60" t="s">
        <v>1682</v>
      </c>
      <c r="L407" s="5" t="s">
        <v>163</v>
      </c>
      <c r="M407" s="5">
        <v>370.75</v>
      </c>
      <c r="N407" s="5">
        <v>390.04931506849312</v>
      </c>
      <c r="O407" s="5">
        <v>370.75714285714287</v>
      </c>
      <c r="P407" s="5">
        <v>2595.3000000000002</v>
      </c>
      <c r="Q407" s="5">
        <v>2595.25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384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1346.5</v>
      </c>
      <c r="AT407" s="5">
        <v>0</v>
      </c>
      <c r="AU407" s="5">
        <v>0</v>
      </c>
      <c r="AV407" s="5">
        <v>256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1986.5</v>
      </c>
      <c r="CC407" s="5">
        <v>4581.75</v>
      </c>
      <c r="CD407" s="5">
        <v>137.44999999999999</v>
      </c>
      <c r="CE407" s="5">
        <v>7</v>
      </c>
      <c r="CF407" s="5">
        <v>7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594.57000000000005</v>
      </c>
      <c r="CP407" s="5">
        <v>0</v>
      </c>
      <c r="CQ407" s="5">
        <v>0</v>
      </c>
      <c r="CR407" s="5">
        <v>66.260000000000005</v>
      </c>
      <c r="CS407" s="5">
        <v>70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5">
        <v>730.83</v>
      </c>
      <c r="ED407" s="5">
        <v>3850.92</v>
      </c>
      <c r="EE407" s="5" t="s">
        <v>1381</v>
      </c>
      <c r="EF407" s="5"/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5"/>
      <c r="GX407" s="5"/>
      <c r="GY407" s="5"/>
      <c r="GZ407" s="5"/>
      <c r="HA407" s="5"/>
      <c r="HB407" s="4"/>
    </row>
    <row r="408" spans="1:210" x14ac:dyDescent="0.25">
      <c r="A408" s="68">
        <v>19119426</v>
      </c>
      <c r="B408" s="4" t="s">
        <v>1382</v>
      </c>
      <c r="C408" s="5" t="s">
        <v>1383</v>
      </c>
      <c r="D408" s="4">
        <v>1</v>
      </c>
      <c r="E408" s="4" t="s">
        <v>158</v>
      </c>
      <c r="F408" s="4" t="s">
        <v>159</v>
      </c>
      <c r="G408" s="4" t="s">
        <v>160</v>
      </c>
      <c r="H408" s="4" t="s">
        <v>161</v>
      </c>
      <c r="I408" s="4" t="s">
        <v>234</v>
      </c>
      <c r="J408" s="60">
        <v>45777</v>
      </c>
      <c r="K408" s="60" t="s">
        <v>1682</v>
      </c>
      <c r="L408" s="5" t="s">
        <v>163</v>
      </c>
      <c r="M408" s="5">
        <v>370.75</v>
      </c>
      <c r="N408" s="5">
        <v>390.04931506849312</v>
      </c>
      <c r="O408" s="5">
        <v>370.75714285714287</v>
      </c>
      <c r="P408" s="5">
        <v>2595.3000000000002</v>
      </c>
      <c r="Q408" s="5">
        <v>2595.25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1</v>
      </c>
      <c r="AB408" s="5">
        <v>92.69</v>
      </c>
      <c r="AC408" s="5">
        <v>1</v>
      </c>
      <c r="AD408" s="5">
        <v>741.5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320</v>
      </c>
      <c r="AN408" s="5">
        <v>0</v>
      </c>
      <c r="AO408" s="5">
        <v>0</v>
      </c>
      <c r="AP408" s="5">
        <v>0</v>
      </c>
      <c r="AQ408" s="5">
        <v>0</v>
      </c>
      <c r="AR408" s="5">
        <v>256</v>
      </c>
      <c r="AS408" s="5">
        <v>1669</v>
      </c>
      <c r="AT408" s="5">
        <v>0</v>
      </c>
      <c r="AU408" s="5">
        <v>0</v>
      </c>
      <c r="AV408" s="5">
        <v>256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3335.19</v>
      </c>
      <c r="CC408" s="5">
        <v>5930.44</v>
      </c>
      <c r="CD408" s="5">
        <v>177.91</v>
      </c>
      <c r="CE408" s="5">
        <v>7</v>
      </c>
      <c r="CF408" s="5">
        <v>7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783.65</v>
      </c>
      <c r="CP408" s="5">
        <v>0</v>
      </c>
      <c r="CQ408" s="5">
        <v>0</v>
      </c>
      <c r="CR408" s="5">
        <v>66.260000000000005</v>
      </c>
      <c r="CS408" s="5">
        <v>70</v>
      </c>
      <c r="CT408" s="5">
        <v>0</v>
      </c>
      <c r="CU408" s="5">
        <v>0</v>
      </c>
      <c r="CV408" s="5">
        <v>0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5">
        <v>919.91</v>
      </c>
      <c r="ED408" s="5">
        <v>5010.53</v>
      </c>
      <c r="EE408" s="5" t="s">
        <v>1384</v>
      </c>
      <c r="EF408" s="5"/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5"/>
      <c r="GX408" s="5"/>
      <c r="GY408" s="5"/>
      <c r="GZ408" s="5"/>
      <c r="HA408" s="5"/>
      <c r="HB408" s="4"/>
    </row>
    <row r="409" spans="1:210" x14ac:dyDescent="0.25">
      <c r="A409" s="68">
        <v>19119427</v>
      </c>
      <c r="B409" s="4" t="s">
        <v>1385</v>
      </c>
      <c r="C409" s="5" t="s">
        <v>1386</v>
      </c>
      <c r="D409" s="4">
        <v>1</v>
      </c>
      <c r="E409" s="4" t="s">
        <v>158</v>
      </c>
      <c r="F409" s="4" t="s">
        <v>159</v>
      </c>
      <c r="G409" s="4" t="s">
        <v>160</v>
      </c>
      <c r="H409" s="4" t="s">
        <v>161</v>
      </c>
      <c r="I409" s="4" t="s">
        <v>234</v>
      </c>
      <c r="J409" s="60">
        <v>45777</v>
      </c>
      <c r="K409" s="60" t="s">
        <v>1682</v>
      </c>
      <c r="L409" s="5" t="s">
        <v>163</v>
      </c>
      <c r="M409" s="5">
        <v>370.75</v>
      </c>
      <c r="N409" s="5">
        <v>390.04931506849312</v>
      </c>
      <c r="O409" s="5">
        <v>370.75714285714287</v>
      </c>
      <c r="P409" s="5">
        <v>2595.3000000000002</v>
      </c>
      <c r="Q409" s="5">
        <v>2595.25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768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1413</v>
      </c>
      <c r="AT409" s="5">
        <v>0</v>
      </c>
      <c r="AU409" s="5">
        <v>0</v>
      </c>
      <c r="AV409" s="5">
        <v>256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2437</v>
      </c>
      <c r="CC409" s="5">
        <v>5032.25</v>
      </c>
      <c r="CD409" s="5">
        <v>150.97</v>
      </c>
      <c r="CE409" s="5">
        <v>7</v>
      </c>
      <c r="CF409" s="5">
        <v>7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690.79</v>
      </c>
      <c r="CP409" s="5">
        <v>0</v>
      </c>
      <c r="CQ409" s="5">
        <v>0</v>
      </c>
      <c r="CR409" s="5">
        <v>66.260000000000005</v>
      </c>
      <c r="CS409" s="5">
        <v>70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271.60000000000002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5">
        <v>1098.6500000000001</v>
      </c>
      <c r="ED409" s="5">
        <v>3933.6</v>
      </c>
      <c r="EE409" s="5" t="s">
        <v>1387</v>
      </c>
      <c r="EF409" s="5"/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5"/>
      <c r="GX409" s="5"/>
      <c r="GY409" s="5"/>
      <c r="GZ409" s="5"/>
      <c r="HA409" s="5"/>
      <c r="HB409" s="4"/>
    </row>
    <row r="410" spans="1:210" x14ac:dyDescent="0.25">
      <c r="A410" s="68">
        <v>19119431</v>
      </c>
      <c r="B410" s="4" t="s">
        <v>1388</v>
      </c>
      <c r="C410" s="5" t="s">
        <v>1389</v>
      </c>
      <c r="D410" s="4">
        <v>1</v>
      </c>
      <c r="E410" s="4" t="s">
        <v>158</v>
      </c>
      <c r="F410" s="4" t="s">
        <v>159</v>
      </c>
      <c r="G410" s="4" t="s">
        <v>189</v>
      </c>
      <c r="H410" s="4" t="s">
        <v>850</v>
      </c>
      <c r="I410" s="4" t="s">
        <v>383</v>
      </c>
      <c r="J410" s="60">
        <v>45777</v>
      </c>
      <c r="K410" s="60" t="s">
        <v>1682</v>
      </c>
      <c r="L410" s="5" t="s">
        <v>163</v>
      </c>
      <c r="M410" s="5">
        <v>742</v>
      </c>
      <c r="N410" s="5">
        <v>780.62465753424647</v>
      </c>
      <c r="O410" s="5">
        <v>742</v>
      </c>
      <c r="P410" s="5">
        <v>5194</v>
      </c>
      <c r="Q410" s="5">
        <v>5194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1</v>
      </c>
      <c r="AB410" s="5">
        <v>185.5</v>
      </c>
      <c r="AC410" s="5">
        <v>1</v>
      </c>
      <c r="AD410" s="5">
        <v>1484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1669.5</v>
      </c>
      <c r="CC410" s="5">
        <v>6863.5</v>
      </c>
      <c r="CD410" s="5">
        <v>205.91</v>
      </c>
      <c r="CE410" s="5">
        <v>7</v>
      </c>
      <c r="CF410" s="5">
        <v>7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936.95</v>
      </c>
      <c r="CP410" s="5">
        <v>0</v>
      </c>
      <c r="CQ410" s="5">
        <v>0</v>
      </c>
      <c r="CR410" s="5">
        <v>142.13</v>
      </c>
      <c r="CS410" s="5">
        <v>56</v>
      </c>
      <c r="CT410" s="5">
        <v>936.14</v>
      </c>
      <c r="CU410" s="5">
        <v>1.88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0</v>
      </c>
      <c r="DJ410" s="5">
        <v>0</v>
      </c>
      <c r="DK410" s="5">
        <v>0</v>
      </c>
      <c r="DL410" s="5">
        <v>0</v>
      </c>
      <c r="DM410" s="5">
        <v>0</v>
      </c>
      <c r="DN410" s="5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5">
        <v>2073.09</v>
      </c>
      <c r="ED410" s="5">
        <v>4790.41</v>
      </c>
      <c r="EE410" s="5" t="s">
        <v>1390</v>
      </c>
      <c r="EF410" s="5"/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5"/>
      <c r="GX410" s="5"/>
      <c r="GY410" s="5"/>
      <c r="GZ410" s="5"/>
      <c r="HA410" s="5"/>
      <c r="HB410" s="4"/>
    </row>
    <row r="411" spans="1:210" x14ac:dyDescent="0.25">
      <c r="A411" s="68">
        <v>19119444</v>
      </c>
      <c r="B411" s="4" t="s">
        <v>1391</v>
      </c>
      <c r="C411" s="5" t="s">
        <v>1392</v>
      </c>
      <c r="D411" s="4">
        <v>1</v>
      </c>
      <c r="E411" s="4" t="s">
        <v>158</v>
      </c>
      <c r="F411" s="4" t="s">
        <v>159</v>
      </c>
      <c r="G411" s="4" t="s">
        <v>160</v>
      </c>
      <c r="H411" s="4" t="s">
        <v>161</v>
      </c>
      <c r="I411" s="4" t="s">
        <v>234</v>
      </c>
      <c r="J411" s="60">
        <v>45780</v>
      </c>
      <c r="K411" s="60" t="s">
        <v>1683</v>
      </c>
      <c r="L411" s="5" t="s">
        <v>163</v>
      </c>
      <c r="M411" s="5">
        <v>370.75</v>
      </c>
      <c r="N411" s="5">
        <v>390.04931506849312</v>
      </c>
      <c r="O411" s="5">
        <v>370.75714285714287</v>
      </c>
      <c r="P411" s="5">
        <v>2595.3000000000002</v>
      </c>
      <c r="Q411" s="5">
        <v>2595.25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1925</v>
      </c>
      <c r="AT411" s="5">
        <v>0</v>
      </c>
      <c r="AU411" s="5">
        <v>0</v>
      </c>
      <c r="AV411" s="5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2181</v>
      </c>
      <c r="CC411" s="5">
        <v>4776.25</v>
      </c>
      <c r="CD411" s="5">
        <v>143.29</v>
      </c>
      <c r="CE411" s="5">
        <v>7</v>
      </c>
      <c r="CF411" s="5">
        <v>7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636.11</v>
      </c>
      <c r="CP411" s="5">
        <v>0</v>
      </c>
      <c r="CQ411" s="5">
        <v>0</v>
      </c>
      <c r="CR411" s="5">
        <v>66.260000000000005</v>
      </c>
      <c r="CS411" s="5">
        <v>70</v>
      </c>
      <c r="CT411" s="5">
        <v>0</v>
      </c>
      <c r="CU411" s="5">
        <v>0</v>
      </c>
      <c r="CV411" s="5">
        <v>0</v>
      </c>
      <c r="CW411" s="5">
        <v>0</v>
      </c>
      <c r="CX411" s="5">
        <v>0</v>
      </c>
      <c r="CY411" s="5">
        <v>0</v>
      </c>
      <c r="CZ411" s="5">
        <v>29.98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271.60000000000002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5">
        <v>1073.95</v>
      </c>
      <c r="ED411" s="5">
        <v>3702.3</v>
      </c>
      <c r="EE411" s="5" t="s">
        <v>1393</v>
      </c>
      <c r="EF411" s="5"/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5"/>
      <c r="GX411" s="5"/>
      <c r="GY411" s="5"/>
      <c r="GZ411" s="5"/>
      <c r="HA411" s="5"/>
      <c r="HB411" s="4"/>
    </row>
    <row r="412" spans="1:210" x14ac:dyDescent="0.25">
      <c r="A412" s="68">
        <v>19119456</v>
      </c>
      <c r="B412" s="4" t="s">
        <v>1394</v>
      </c>
      <c r="C412" s="5" t="s">
        <v>1395</v>
      </c>
      <c r="D412" s="4">
        <v>1</v>
      </c>
      <c r="E412" s="4" t="s">
        <v>158</v>
      </c>
      <c r="F412" s="4" t="s">
        <v>159</v>
      </c>
      <c r="G412" s="4" t="s">
        <v>160</v>
      </c>
      <c r="H412" s="4" t="s">
        <v>161</v>
      </c>
      <c r="I412" s="4" t="s">
        <v>234</v>
      </c>
      <c r="J412" s="60">
        <v>45780</v>
      </c>
      <c r="K412" s="60" t="s">
        <v>1683</v>
      </c>
      <c r="L412" s="5" t="s">
        <v>163</v>
      </c>
      <c r="M412" s="5">
        <v>370.75</v>
      </c>
      <c r="N412" s="5">
        <v>390.04931506849312</v>
      </c>
      <c r="O412" s="5">
        <v>370.75714285714287</v>
      </c>
      <c r="P412" s="5">
        <v>2595.3000000000002</v>
      </c>
      <c r="Q412" s="5">
        <v>2595.25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1925</v>
      </c>
      <c r="AT412" s="5">
        <v>0</v>
      </c>
      <c r="AU412" s="5">
        <v>0</v>
      </c>
      <c r="AV412" s="5">
        <v>256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2181</v>
      </c>
      <c r="CC412" s="5">
        <v>4776.25</v>
      </c>
      <c r="CD412" s="5">
        <v>143.29</v>
      </c>
      <c r="CE412" s="5">
        <v>7</v>
      </c>
      <c r="CF412" s="5">
        <v>7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636.11</v>
      </c>
      <c r="CP412" s="5">
        <v>0</v>
      </c>
      <c r="CQ412" s="5">
        <v>0</v>
      </c>
      <c r="CR412" s="5">
        <v>66.260000000000005</v>
      </c>
      <c r="CS412" s="5">
        <v>70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5">
        <v>772.37</v>
      </c>
      <c r="ED412" s="5">
        <v>4003.88</v>
      </c>
      <c r="EE412" s="5" t="s">
        <v>1396</v>
      </c>
      <c r="EF412" s="5"/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5"/>
      <c r="GX412" s="5"/>
      <c r="GY412" s="5"/>
      <c r="GZ412" s="5"/>
      <c r="HA412" s="5"/>
      <c r="HB412" s="4"/>
    </row>
    <row r="413" spans="1:210" x14ac:dyDescent="0.25">
      <c r="A413" s="68">
        <v>19119473</v>
      </c>
      <c r="B413" s="4" t="s">
        <v>1397</v>
      </c>
      <c r="C413" s="5" t="s">
        <v>1398</v>
      </c>
      <c r="D413" s="4">
        <v>1</v>
      </c>
      <c r="E413" s="4" t="s">
        <v>158</v>
      </c>
      <c r="F413" s="4" t="s">
        <v>159</v>
      </c>
      <c r="G413" s="4" t="s">
        <v>189</v>
      </c>
      <c r="H413" s="4" t="s">
        <v>430</v>
      </c>
      <c r="I413" s="4" t="s">
        <v>431</v>
      </c>
      <c r="J413" s="60">
        <v>45780</v>
      </c>
      <c r="K413" s="60" t="s">
        <v>1683</v>
      </c>
      <c r="L413" s="5" t="s">
        <v>163</v>
      </c>
      <c r="M413" s="5">
        <v>565.33000000000004</v>
      </c>
      <c r="N413" s="5">
        <v>594.75813698630134</v>
      </c>
      <c r="O413" s="5">
        <v>565.32857142857142</v>
      </c>
      <c r="P413" s="5">
        <v>3957.3</v>
      </c>
      <c r="Q413" s="5">
        <v>3957.31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3957.31</v>
      </c>
      <c r="CD413" s="5">
        <v>118.72</v>
      </c>
      <c r="CE413" s="5">
        <v>7</v>
      </c>
      <c r="CF413" s="5">
        <v>7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461.18</v>
      </c>
      <c r="CP413" s="5">
        <v>0</v>
      </c>
      <c r="CQ413" s="5">
        <v>0</v>
      </c>
      <c r="CR413" s="5">
        <v>106.03</v>
      </c>
      <c r="CS413" s="5">
        <v>56</v>
      </c>
      <c r="CT413" s="5">
        <v>0</v>
      </c>
      <c r="CU413" s="5">
        <v>0</v>
      </c>
      <c r="CV413" s="5">
        <v>0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5">
        <v>623.21</v>
      </c>
      <c r="ED413" s="5">
        <v>3334.1</v>
      </c>
      <c r="EE413" s="5" t="s">
        <v>1399</v>
      </c>
      <c r="EF413" s="5"/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5"/>
      <c r="GX413" s="5"/>
      <c r="GY413" s="5"/>
      <c r="GZ413" s="5"/>
      <c r="HA413" s="5"/>
      <c r="HB413" s="4"/>
    </row>
    <row r="414" spans="1:210" x14ac:dyDescent="0.25">
      <c r="A414" s="68">
        <v>19119512</v>
      </c>
      <c r="B414" s="4" t="s">
        <v>1400</v>
      </c>
      <c r="C414" s="5" t="s">
        <v>1401</v>
      </c>
      <c r="D414" s="4">
        <v>1</v>
      </c>
      <c r="E414" s="4" t="s">
        <v>158</v>
      </c>
      <c r="F414" s="4" t="s">
        <v>159</v>
      </c>
      <c r="G414" s="4" t="s">
        <v>160</v>
      </c>
      <c r="H414" s="4" t="s">
        <v>161</v>
      </c>
      <c r="I414" s="4" t="s">
        <v>234</v>
      </c>
      <c r="J414" s="60">
        <v>45786</v>
      </c>
      <c r="K414" s="60" t="s">
        <v>1684</v>
      </c>
      <c r="L414" s="5" t="s">
        <v>163</v>
      </c>
      <c r="M414" s="5">
        <v>370.75</v>
      </c>
      <c r="N414" s="5">
        <v>390.04931506849312</v>
      </c>
      <c r="O414" s="5">
        <v>370.75714285714287</v>
      </c>
      <c r="P414" s="5">
        <v>2595.3000000000002</v>
      </c>
      <c r="Q414" s="5">
        <v>2595.25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1</v>
      </c>
      <c r="AB414" s="5">
        <v>92.69</v>
      </c>
      <c r="AC414" s="5">
        <v>1</v>
      </c>
      <c r="AD414" s="5">
        <v>741.5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832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1280</v>
      </c>
      <c r="AT414" s="5">
        <v>0</v>
      </c>
      <c r="AU414" s="5">
        <v>0</v>
      </c>
      <c r="AV414" s="5">
        <v>256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3202.19</v>
      </c>
      <c r="CC414" s="5">
        <v>5797.44</v>
      </c>
      <c r="CD414" s="5">
        <v>173.92</v>
      </c>
      <c r="CE414" s="5">
        <v>7</v>
      </c>
      <c r="CF414" s="5">
        <v>7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755.25</v>
      </c>
      <c r="CP414" s="5">
        <v>0</v>
      </c>
      <c r="CQ414" s="5">
        <v>0</v>
      </c>
      <c r="CR414" s="5">
        <v>66.260000000000005</v>
      </c>
      <c r="CS414" s="5">
        <v>70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5">
        <v>891.51</v>
      </c>
      <c r="ED414" s="5">
        <v>4905.93</v>
      </c>
      <c r="EE414" s="5" t="s">
        <v>1402</v>
      </c>
      <c r="EF414" s="5"/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5"/>
      <c r="GX414" s="5"/>
      <c r="GY414" s="5"/>
      <c r="GZ414" s="5"/>
      <c r="HA414" s="5"/>
      <c r="HB414" s="4"/>
    </row>
    <row r="415" spans="1:210" x14ac:dyDescent="0.25">
      <c r="A415" s="68">
        <v>19119513</v>
      </c>
      <c r="B415" s="4" t="s">
        <v>1403</v>
      </c>
      <c r="C415" s="5" t="s">
        <v>1404</v>
      </c>
      <c r="D415" s="4">
        <v>1</v>
      </c>
      <c r="E415" s="4" t="s">
        <v>158</v>
      </c>
      <c r="F415" s="4" t="s">
        <v>159</v>
      </c>
      <c r="G415" s="4" t="s">
        <v>160</v>
      </c>
      <c r="H415" s="4" t="s">
        <v>161</v>
      </c>
      <c r="I415" s="4" t="s">
        <v>234</v>
      </c>
      <c r="J415" s="60">
        <v>45786</v>
      </c>
      <c r="K415" s="60" t="s">
        <v>1684</v>
      </c>
      <c r="L415" s="5" t="s">
        <v>163</v>
      </c>
      <c r="M415" s="5">
        <v>370.75</v>
      </c>
      <c r="N415" s="5">
        <v>390.04931506849312</v>
      </c>
      <c r="O415" s="5">
        <v>370.75714285714287</v>
      </c>
      <c r="P415" s="5">
        <v>2595.3000000000002</v>
      </c>
      <c r="Q415" s="5">
        <v>2595.25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256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256</v>
      </c>
      <c r="AS415" s="5">
        <v>640</v>
      </c>
      <c r="AT415" s="5">
        <v>0</v>
      </c>
      <c r="AU415" s="5">
        <v>0</v>
      </c>
      <c r="AV415" s="5">
        <v>256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1408</v>
      </c>
      <c r="CC415" s="5">
        <v>4003.25</v>
      </c>
      <c r="CD415" s="5">
        <v>120.1</v>
      </c>
      <c r="CE415" s="5">
        <v>7</v>
      </c>
      <c r="CF415" s="5">
        <v>7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471</v>
      </c>
      <c r="CP415" s="5">
        <v>0</v>
      </c>
      <c r="CQ415" s="5">
        <v>0</v>
      </c>
      <c r="CR415" s="5">
        <v>66.260000000000005</v>
      </c>
      <c r="CS415" s="5">
        <v>70</v>
      </c>
      <c r="CT415" s="5">
        <v>0</v>
      </c>
      <c r="CU415" s="5">
        <v>0</v>
      </c>
      <c r="CV415" s="5">
        <v>0</v>
      </c>
      <c r="CW415" s="5">
        <v>0</v>
      </c>
      <c r="CX415" s="5">
        <v>0</v>
      </c>
      <c r="CY415" s="5">
        <v>0</v>
      </c>
      <c r="CZ415" s="5">
        <v>877.36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5">
        <v>1484.62</v>
      </c>
      <c r="ED415" s="5">
        <v>2518.63</v>
      </c>
      <c r="EE415" s="5" t="s">
        <v>1685</v>
      </c>
      <c r="EF415" s="5"/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5"/>
      <c r="GX415" s="5"/>
      <c r="GY415" s="5"/>
      <c r="GZ415" s="5"/>
      <c r="HA415" s="5"/>
      <c r="HB415" s="4"/>
    </row>
    <row r="416" spans="1:210" x14ac:dyDescent="0.25">
      <c r="A416" s="68">
        <v>19119514</v>
      </c>
      <c r="B416" s="4" t="s">
        <v>1405</v>
      </c>
      <c r="C416" s="5" t="s">
        <v>1406</v>
      </c>
      <c r="D416" s="4">
        <v>1</v>
      </c>
      <c r="E416" s="4" t="s">
        <v>158</v>
      </c>
      <c r="F416" s="4" t="s">
        <v>159</v>
      </c>
      <c r="G416" s="4" t="s">
        <v>160</v>
      </c>
      <c r="H416" s="4" t="s">
        <v>161</v>
      </c>
      <c r="I416" s="4" t="s">
        <v>234</v>
      </c>
      <c r="J416" s="60">
        <v>45786</v>
      </c>
      <c r="K416" s="60" t="s">
        <v>1684</v>
      </c>
      <c r="L416" s="5" t="s">
        <v>163</v>
      </c>
      <c r="M416" s="5">
        <v>370.75</v>
      </c>
      <c r="N416" s="5">
        <v>390.04931506849312</v>
      </c>
      <c r="O416" s="5">
        <v>370.75714285714287</v>
      </c>
      <c r="P416" s="5">
        <v>2595.3000000000002</v>
      </c>
      <c r="Q416" s="5">
        <v>2595.25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640</v>
      </c>
      <c r="AT416" s="5">
        <v>0</v>
      </c>
      <c r="AU416" s="5">
        <v>0</v>
      </c>
      <c r="AV416" s="5">
        <v>256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896</v>
      </c>
      <c r="CC416" s="5">
        <v>3491.25</v>
      </c>
      <c r="CD416" s="5">
        <v>104.74</v>
      </c>
      <c r="CE416" s="5">
        <v>7</v>
      </c>
      <c r="CF416" s="5">
        <v>7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364.23</v>
      </c>
      <c r="CP416" s="5">
        <v>0</v>
      </c>
      <c r="CQ416" s="5">
        <v>0</v>
      </c>
      <c r="CR416" s="5">
        <v>66.260000000000005</v>
      </c>
      <c r="CS416" s="5">
        <v>70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685.64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271.60000000000002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5">
        <v>1457.73</v>
      </c>
      <c r="ED416" s="5">
        <v>2033.52</v>
      </c>
      <c r="EE416" s="5" t="s">
        <v>1407</v>
      </c>
      <c r="EF416" s="5"/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5"/>
      <c r="GX416" s="5"/>
      <c r="GY416" s="5"/>
      <c r="GZ416" s="5"/>
      <c r="HA416" s="5"/>
      <c r="HB416" s="4"/>
    </row>
    <row r="417" spans="1:210" x14ac:dyDescent="0.25">
      <c r="A417" s="68">
        <v>19119515</v>
      </c>
      <c r="B417" s="4" t="s">
        <v>1408</v>
      </c>
      <c r="C417" s="5" t="s">
        <v>1409</v>
      </c>
      <c r="D417" s="4">
        <v>1</v>
      </c>
      <c r="E417" s="4" t="s">
        <v>158</v>
      </c>
      <c r="F417" s="4" t="s">
        <v>159</v>
      </c>
      <c r="G417" s="4" t="s">
        <v>160</v>
      </c>
      <c r="H417" s="4" t="s">
        <v>161</v>
      </c>
      <c r="I417" s="4" t="s">
        <v>234</v>
      </c>
      <c r="J417" s="60">
        <v>45786</v>
      </c>
      <c r="K417" s="60" t="s">
        <v>1684</v>
      </c>
      <c r="L417" s="5" t="s">
        <v>163</v>
      </c>
      <c r="M417" s="5">
        <v>370.75</v>
      </c>
      <c r="N417" s="5">
        <v>390.04931506849312</v>
      </c>
      <c r="O417" s="5">
        <v>370.75714285714287</v>
      </c>
      <c r="P417" s="5">
        <v>2595.3000000000002</v>
      </c>
      <c r="Q417" s="5">
        <v>2595.25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768</v>
      </c>
      <c r="AT417" s="5">
        <v>0</v>
      </c>
      <c r="AU417" s="5">
        <v>0</v>
      </c>
      <c r="AV417" s="5">
        <v>256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1024</v>
      </c>
      <c r="CC417" s="5">
        <v>3619.25</v>
      </c>
      <c r="CD417" s="5">
        <v>108.58</v>
      </c>
      <c r="CE417" s="5">
        <v>7</v>
      </c>
      <c r="CF417" s="5">
        <v>7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388.98</v>
      </c>
      <c r="CP417" s="5">
        <v>0</v>
      </c>
      <c r="CQ417" s="5">
        <v>0</v>
      </c>
      <c r="CR417" s="5">
        <v>66.260000000000005</v>
      </c>
      <c r="CS417" s="5">
        <v>70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5">
        <v>525.24</v>
      </c>
      <c r="ED417" s="5">
        <v>3094.01</v>
      </c>
      <c r="EE417" s="5" t="s">
        <v>1410</v>
      </c>
      <c r="EF417" s="5"/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5"/>
      <c r="GX417" s="5"/>
      <c r="GY417" s="5"/>
      <c r="GZ417" s="5"/>
      <c r="HA417" s="5"/>
      <c r="HB417" s="4"/>
    </row>
    <row r="418" spans="1:210" x14ac:dyDescent="0.25">
      <c r="A418" s="68">
        <v>19119516</v>
      </c>
      <c r="B418" s="4" t="s">
        <v>1411</v>
      </c>
      <c r="C418" s="5" t="s">
        <v>1412</v>
      </c>
      <c r="D418" s="4">
        <v>1</v>
      </c>
      <c r="E418" s="4" t="s">
        <v>158</v>
      </c>
      <c r="F418" s="4" t="s">
        <v>159</v>
      </c>
      <c r="G418" s="4" t="s">
        <v>160</v>
      </c>
      <c r="H418" s="4" t="s">
        <v>161</v>
      </c>
      <c r="I418" s="4" t="s">
        <v>234</v>
      </c>
      <c r="J418" s="60">
        <v>45786</v>
      </c>
      <c r="K418" s="60" t="s">
        <v>1684</v>
      </c>
      <c r="L418" s="5" t="s">
        <v>163</v>
      </c>
      <c r="M418" s="5">
        <v>370.75</v>
      </c>
      <c r="N418" s="5">
        <v>390.04931506849312</v>
      </c>
      <c r="O418" s="5">
        <v>370.75714285714287</v>
      </c>
      <c r="P418" s="5">
        <v>2595.3000000000002</v>
      </c>
      <c r="Q418" s="5">
        <v>1297.6300000000001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1297.6300000000001</v>
      </c>
      <c r="CD418" s="5">
        <v>38.93</v>
      </c>
      <c r="CE418" s="5">
        <v>3.5</v>
      </c>
      <c r="CF418" s="5">
        <v>3.5</v>
      </c>
      <c r="CG418" s="5">
        <v>3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66.260000000000005</v>
      </c>
      <c r="CS418" s="5">
        <v>40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349.5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5">
        <v>455.76</v>
      </c>
      <c r="ED418" s="5">
        <v>841.87</v>
      </c>
      <c r="EE418" s="5" t="s">
        <v>1413</v>
      </c>
      <c r="EF418" s="5"/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5"/>
      <c r="GX418" s="5"/>
      <c r="GY418" s="5"/>
      <c r="GZ418" s="5"/>
      <c r="HA418" s="5"/>
      <c r="HB418" s="4"/>
    </row>
    <row r="419" spans="1:210" x14ac:dyDescent="0.25">
      <c r="A419" s="68">
        <v>19119555</v>
      </c>
      <c r="B419" s="4" t="s">
        <v>1414</v>
      </c>
      <c r="C419" s="5" t="s">
        <v>1415</v>
      </c>
      <c r="D419" s="4">
        <v>1</v>
      </c>
      <c r="E419" s="4" t="s">
        <v>158</v>
      </c>
      <c r="F419" s="4" t="s">
        <v>159</v>
      </c>
      <c r="G419" s="4" t="s">
        <v>189</v>
      </c>
      <c r="H419" s="4" t="s">
        <v>430</v>
      </c>
      <c r="I419" s="4" t="s">
        <v>431</v>
      </c>
      <c r="J419" s="60">
        <v>45790</v>
      </c>
      <c r="K419" s="60" t="s">
        <v>1686</v>
      </c>
      <c r="L419" s="5" t="s">
        <v>163</v>
      </c>
      <c r="M419" s="5">
        <v>565.33000000000004</v>
      </c>
      <c r="N419" s="5">
        <v>594.75813698630134</v>
      </c>
      <c r="O419" s="5">
        <v>565.32857142857142</v>
      </c>
      <c r="P419" s="5">
        <v>3957.3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7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5">
        <v>0</v>
      </c>
      <c r="ED419" s="5">
        <v>0</v>
      </c>
      <c r="EE419" s="5" t="s">
        <v>1416</v>
      </c>
      <c r="EF419" s="5"/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5"/>
      <c r="GX419" s="5"/>
      <c r="GY419" s="5"/>
      <c r="GZ419" s="5"/>
      <c r="HA419" s="5"/>
      <c r="HB419" s="4"/>
    </row>
    <row r="420" spans="1:210" x14ac:dyDescent="0.25">
      <c r="A420" s="68">
        <v>19119556</v>
      </c>
      <c r="B420" s="4" t="s">
        <v>1417</v>
      </c>
      <c r="C420" s="5" t="s">
        <v>1418</v>
      </c>
      <c r="D420" s="4">
        <v>1</v>
      </c>
      <c r="E420" s="4" t="s">
        <v>158</v>
      </c>
      <c r="F420" s="4" t="s">
        <v>159</v>
      </c>
      <c r="G420" s="4" t="s">
        <v>189</v>
      </c>
      <c r="H420" s="4" t="s">
        <v>1419</v>
      </c>
      <c r="I420" s="4" t="s">
        <v>190</v>
      </c>
      <c r="J420" s="60">
        <v>45790</v>
      </c>
      <c r="K420" s="60" t="s">
        <v>1686</v>
      </c>
      <c r="L420" s="5" t="s">
        <v>163</v>
      </c>
      <c r="M420" s="5">
        <v>718.05</v>
      </c>
      <c r="N420" s="5">
        <v>755.42794520547932</v>
      </c>
      <c r="O420" s="5">
        <v>718.05714285714282</v>
      </c>
      <c r="P420" s="5">
        <v>5026.3999999999996</v>
      </c>
      <c r="Q420" s="5">
        <v>5026.3500000000004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0</v>
      </c>
      <c r="CC420" s="5">
        <v>5026.3500000000004</v>
      </c>
      <c r="CD420" s="5">
        <v>150.79</v>
      </c>
      <c r="CE420" s="5">
        <v>7</v>
      </c>
      <c r="CF420" s="5">
        <v>7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689.53</v>
      </c>
      <c r="CP420" s="5">
        <v>0</v>
      </c>
      <c r="CQ420" s="5">
        <v>0</v>
      </c>
      <c r="CR420" s="5">
        <v>137.24</v>
      </c>
      <c r="CS420" s="5">
        <v>56</v>
      </c>
      <c r="CT420" s="5">
        <v>0</v>
      </c>
      <c r="CU420" s="5">
        <v>0</v>
      </c>
      <c r="CV420" s="5">
        <v>0</v>
      </c>
      <c r="CW420" s="5">
        <v>0</v>
      </c>
      <c r="CX420" s="5">
        <v>0</v>
      </c>
      <c r="CY420" s="5">
        <v>0</v>
      </c>
      <c r="CZ420" s="5">
        <v>0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0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5">
        <v>882.77</v>
      </c>
      <c r="ED420" s="5">
        <v>4143.58</v>
      </c>
      <c r="EE420" s="5" t="s">
        <v>1420</v>
      </c>
      <c r="EF420" s="5"/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5"/>
      <c r="GX420" s="5"/>
      <c r="GY420" s="5"/>
      <c r="GZ420" s="5"/>
      <c r="HA420" s="5"/>
      <c r="HB420" s="4"/>
    </row>
    <row r="421" spans="1:210" x14ac:dyDescent="0.25">
      <c r="A421" s="68">
        <v>19119619</v>
      </c>
      <c r="B421" s="4" t="s">
        <v>1447</v>
      </c>
      <c r="C421" s="5" t="s">
        <v>1448</v>
      </c>
      <c r="D421" s="4">
        <v>1</v>
      </c>
      <c r="E421" s="4" t="s">
        <v>158</v>
      </c>
      <c r="F421" s="4" t="s">
        <v>159</v>
      </c>
      <c r="G421" s="4" t="s">
        <v>160</v>
      </c>
      <c r="H421" s="4" t="s">
        <v>161</v>
      </c>
      <c r="I421" s="4" t="s">
        <v>234</v>
      </c>
      <c r="J421" s="60">
        <v>45794</v>
      </c>
      <c r="K421" s="60" t="s">
        <v>1687</v>
      </c>
      <c r="L421" s="5" t="s">
        <v>163</v>
      </c>
      <c r="M421" s="5">
        <v>370.75</v>
      </c>
      <c r="N421" s="5">
        <v>390.04931506849312</v>
      </c>
      <c r="O421" s="5">
        <v>370.75714285714287</v>
      </c>
      <c r="P421" s="5">
        <v>2595.3000000000002</v>
      </c>
      <c r="Q421" s="5">
        <v>2595.25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1</v>
      </c>
      <c r="AB421" s="5">
        <v>92.69</v>
      </c>
      <c r="AC421" s="5">
        <v>1</v>
      </c>
      <c r="AD421" s="5">
        <v>741.5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128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640</v>
      </c>
      <c r="AT421" s="5">
        <v>0</v>
      </c>
      <c r="AU421" s="5">
        <v>0</v>
      </c>
      <c r="AV421" s="5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1858.19</v>
      </c>
      <c r="CC421" s="5">
        <v>4453.4399999999996</v>
      </c>
      <c r="CD421" s="5">
        <v>133.6</v>
      </c>
      <c r="CE421" s="5">
        <v>7</v>
      </c>
      <c r="CF421" s="5">
        <v>7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468.17</v>
      </c>
      <c r="CP421" s="5">
        <v>0</v>
      </c>
      <c r="CQ421" s="5">
        <v>0</v>
      </c>
      <c r="CR421" s="5">
        <v>66.260000000000005</v>
      </c>
      <c r="CS421" s="5">
        <v>70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0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0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5">
        <v>604.42999999999995</v>
      </c>
      <c r="ED421" s="5">
        <v>3849.01</v>
      </c>
      <c r="EE421" s="5" t="s">
        <v>1688</v>
      </c>
      <c r="EF421" s="5"/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5"/>
      <c r="GX421" s="5"/>
      <c r="GY421" s="5"/>
      <c r="GZ421" s="5"/>
      <c r="HA421" s="5"/>
      <c r="HB421" s="4"/>
    </row>
    <row r="422" spans="1:210" x14ac:dyDescent="0.25">
      <c r="A422" s="68">
        <v>19119620</v>
      </c>
      <c r="B422" s="4" t="s">
        <v>1449</v>
      </c>
      <c r="C422" s="5" t="s">
        <v>1450</v>
      </c>
      <c r="D422" s="4">
        <v>1</v>
      </c>
      <c r="E422" s="4" t="s">
        <v>158</v>
      </c>
      <c r="F422" s="4" t="s">
        <v>159</v>
      </c>
      <c r="G422" s="4" t="s">
        <v>160</v>
      </c>
      <c r="H422" s="4" t="s">
        <v>161</v>
      </c>
      <c r="I422" s="4" t="s">
        <v>234</v>
      </c>
      <c r="J422" s="60">
        <v>45794</v>
      </c>
      <c r="K422" s="60" t="s">
        <v>1687</v>
      </c>
      <c r="L422" s="5" t="s">
        <v>163</v>
      </c>
      <c r="M422" s="5">
        <v>370.75</v>
      </c>
      <c r="N422" s="5">
        <v>390.04931506849312</v>
      </c>
      <c r="O422" s="5">
        <v>370.75714285714287</v>
      </c>
      <c r="P422" s="5">
        <v>2595.3000000000002</v>
      </c>
      <c r="Q422" s="5">
        <v>2595.25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1346.5</v>
      </c>
      <c r="AT422" s="5">
        <v>0</v>
      </c>
      <c r="AU422" s="5">
        <v>0</v>
      </c>
      <c r="AV422" s="5">
        <v>256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1602.5</v>
      </c>
      <c r="CC422" s="5">
        <v>4197.75</v>
      </c>
      <c r="CD422" s="5">
        <v>125.93</v>
      </c>
      <c r="CE422" s="5">
        <v>7</v>
      </c>
      <c r="CF422" s="5">
        <v>7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512.54</v>
      </c>
      <c r="CP422" s="5">
        <v>0</v>
      </c>
      <c r="CQ422" s="5">
        <v>0</v>
      </c>
      <c r="CR422" s="5">
        <v>66.260000000000005</v>
      </c>
      <c r="CS422" s="5">
        <v>70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271.60000000000002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5">
        <v>920.4</v>
      </c>
      <c r="ED422" s="5">
        <v>3277.35</v>
      </c>
      <c r="EE422" s="5" t="s">
        <v>1689</v>
      </c>
      <c r="EF422" s="5"/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5"/>
      <c r="GX422" s="5"/>
      <c r="GY422" s="5"/>
      <c r="GZ422" s="5"/>
      <c r="HA422" s="5"/>
      <c r="HB422" s="4"/>
    </row>
    <row r="423" spans="1:210" x14ac:dyDescent="0.25">
      <c r="A423" s="68">
        <v>19119621</v>
      </c>
      <c r="B423" s="4" t="s">
        <v>1451</v>
      </c>
      <c r="C423" s="5" t="s">
        <v>1452</v>
      </c>
      <c r="D423" s="4">
        <v>1</v>
      </c>
      <c r="E423" s="4" t="s">
        <v>158</v>
      </c>
      <c r="F423" s="4" t="s">
        <v>159</v>
      </c>
      <c r="G423" s="4" t="s">
        <v>160</v>
      </c>
      <c r="H423" s="4" t="s">
        <v>161</v>
      </c>
      <c r="I423" s="4" t="s">
        <v>234</v>
      </c>
      <c r="J423" s="60">
        <v>45794</v>
      </c>
      <c r="K423" s="60" t="s">
        <v>1687</v>
      </c>
      <c r="L423" s="5" t="s">
        <v>163</v>
      </c>
      <c r="M423" s="5">
        <v>370.75</v>
      </c>
      <c r="N423" s="5">
        <v>390.04931506849312</v>
      </c>
      <c r="O423" s="5">
        <v>370.75714285714287</v>
      </c>
      <c r="P423" s="5">
        <v>2595.3000000000002</v>
      </c>
      <c r="Q423" s="5">
        <v>2595.25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1920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2280</v>
      </c>
      <c r="AT423" s="5">
        <v>0</v>
      </c>
      <c r="AU423" s="5">
        <v>0</v>
      </c>
      <c r="AV423" s="5">
        <v>256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4456</v>
      </c>
      <c r="CC423" s="5">
        <v>7051.25</v>
      </c>
      <c r="CD423" s="5">
        <v>211.54</v>
      </c>
      <c r="CE423" s="5">
        <v>7</v>
      </c>
      <c r="CF423" s="5">
        <v>7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1122.05</v>
      </c>
      <c r="CP423" s="5">
        <v>0</v>
      </c>
      <c r="CQ423" s="5">
        <v>0</v>
      </c>
      <c r="CR423" s="5">
        <v>66.260000000000005</v>
      </c>
      <c r="CS423" s="5">
        <v>70</v>
      </c>
      <c r="CT423" s="5">
        <v>0</v>
      </c>
      <c r="CU423" s="5">
        <v>0</v>
      </c>
      <c r="CV423" s="5">
        <v>0</v>
      </c>
      <c r="CW423" s="5">
        <v>0</v>
      </c>
      <c r="CX423" s="5">
        <v>0</v>
      </c>
      <c r="CY423" s="5">
        <v>0</v>
      </c>
      <c r="CZ423" s="5">
        <v>0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5">
        <v>1258.31</v>
      </c>
      <c r="ED423" s="5">
        <v>5792.94</v>
      </c>
      <c r="EE423" s="5" t="s">
        <v>1690</v>
      </c>
      <c r="EF423" s="5"/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5"/>
      <c r="GX423" s="5"/>
      <c r="GY423" s="5"/>
      <c r="GZ423" s="5"/>
      <c r="HA423" s="5"/>
      <c r="HB423" s="4"/>
    </row>
    <row r="424" spans="1:210" x14ac:dyDescent="0.25">
      <c r="A424" s="68">
        <v>19119622</v>
      </c>
      <c r="B424" s="4" t="s">
        <v>1453</v>
      </c>
      <c r="C424" s="5" t="s">
        <v>1454</v>
      </c>
      <c r="D424" s="4">
        <v>1</v>
      </c>
      <c r="E424" s="4" t="s">
        <v>158</v>
      </c>
      <c r="F424" s="4" t="s">
        <v>159</v>
      </c>
      <c r="G424" s="4" t="s">
        <v>160</v>
      </c>
      <c r="H424" s="4" t="s">
        <v>161</v>
      </c>
      <c r="I424" s="4" t="s">
        <v>234</v>
      </c>
      <c r="J424" s="60">
        <v>45794</v>
      </c>
      <c r="K424" s="60" t="s">
        <v>1687</v>
      </c>
      <c r="L424" s="5" t="s">
        <v>163</v>
      </c>
      <c r="M424" s="5">
        <v>370.75</v>
      </c>
      <c r="N424" s="5">
        <v>390.04931506849312</v>
      </c>
      <c r="O424" s="5">
        <v>370.75714285714287</v>
      </c>
      <c r="P424" s="5">
        <v>2595.3000000000002</v>
      </c>
      <c r="Q424" s="5">
        <v>2595.25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640</v>
      </c>
      <c r="AT424" s="5">
        <v>0</v>
      </c>
      <c r="AU424" s="5">
        <v>0</v>
      </c>
      <c r="AV424" s="5">
        <v>256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896</v>
      </c>
      <c r="CC424" s="5">
        <v>3491.25</v>
      </c>
      <c r="CD424" s="5">
        <v>104.74</v>
      </c>
      <c r="CE424" s="5">
        <v>7</v>
      </c>
      <c r="CF424" s="5">
        <v>7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364.23</v>
      </c>
      <c r="CP424" s="5">
        <v>0</v>
      </c>
      <c r="CQ424" s="5">
        <v>0</v>
      </c>
      <c r="CR424" s="5">
        <v>66.260000000000005</v>
      </c>
      <c r="CS424" s="5">
        <v>70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275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5">
        <v>775.49</v>
      </c>
      <c r="ED424" s="5">
        <v>2715.76</v>
      </c>
      <c r="EE424" s="5" t="s">
        <v>1691</v>
      </c>
      <c r="EF424" s="5"/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5"/>
      <c r="GX424" s="5"/>
      <c r="GY424" s="5"/>
      <c r="GZ424" s="5"/>
      <c r="HA424" s="5"/>
      <c r="HB424" s="4"/>
    </row>
    <row r="425" spans="1:210" x14ac:dyDescent="0.25">
      <c r="A425" s="68">
        <v>19119623</v>
      </c>
      <c r="B425" s="4" t="s">
        <v>1455</v>
      </c>
      <c r="C425" s="5" t="s">
        <v>1456</v>
      </c>
      <c r="D425" s="4">
        <v>1</v>
      </c>
      <c r="E425" s="4" t="s">
        <v>158</v>
      </c>
      <c r="F425" s="4" t="s">
        <v>159</v>
      </c>
      <c r="G425" s="4" t="s">
        <v>160</v>
      </c>
      <c r="H425" s="4" t="s">
        <v>161</v>
      </c>
      <c r="I425" s="4" t="s">
        <v>234</v>
      </c>
      <c r="J425" s="60">
        <v>45794</v>
      </c>
      <c r="K425" s="60" t="s">
        <v>1687</v>
      </c>
      <c r="L425" s="5" t="s">
        <v>163</v>
      </c>
      <c r="M425" s="5">
        <v>370.75</v>
      </c>
      <c r="N425" s="5">
        <v>390.04931506849312</v>
      </c>
      <c r="O425" s="5">
        <v>370.75714285714287</v>
      </c>
      <c r="P425" s="5">
        <v>2595.3000000000002</v>
      </c>
      <c r="Q425" s="5">
        <v>2595.25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1</v>
      </c>
      <c r="AB425" s="5">
        <v>92.69</v>
      </c>
      <c r="AC425" s="5">
        <v>1</v>
      </c>
      <c r="AD425" s="5">
        <v>741.5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256</v>
      </c>
      <c r="AS425" s="5">
        <v>1541</v>
      </c>
      <c r="AT425" s="5">
        <v>0</v>
      </c>
      <c r="AU425" s="5">
        <v>0</v>
      </c>
      <c r="AV425" s="5">
        <v>256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2887.19</v>
      </c>
      <c r="CC425" s="5">
        <v>5482.44</v>
      </c>
      <c r="CD425" s="5">
        <v>164.47</v>
      </c>
      <c r="CE425" s="5">
        <v>7</v>
      </c>
      <c r="CF425" s="5">
        <v>7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687.96</v>
      </c>
      <c r="CP425" s="5">
        <v>0</v>
      </c>
      <c r="CQ425" s="5">
        <v>0</v>
      </c>
      <c r="CR425" s="5">
        <v>66.260000000000005</v>
      </c>
      <c r="CS425" s="5">
        <v>70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5">
        <v>824.22</v>
      </c>
      <c r="ED425" s="5">
        <v>4658.22</v>
      </c>
      <c r="EE425" s="5" t="s">
        <v>1692</v>
      </c>
      <c r="EF425" s="5"/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5"/>
      <c r="GX425" s="5"/>
      <c r="GY425" s="5"/>
      <c r="GZ425" s="5"/>
      <c r="HA425" s="5"/>
      <c r="HB425" s="4"/>
    </row>
    <row r="426" spans="1:210" x14ac:dyDescent="0.25">
      <c r="A426" s="68">
        <v>19119625</v>
      </c>
      <c r="B426" s="4" t="s">
        <v>1457</v>
      </c>
      <c r="C426" s="5" t="s">
        <v>1458</v>
      </c>
      <c r="D426" s="4">
        <v>1</v>
      </c>
      <c r="E426" s="4" t="s">
        <v>158</v>
      </c>
      <c r="F426" s="4" t="s">
        <v>159</v>
      </c>
      <c r="G426" s="4" t="s">
        <v>160</v>
      </c>
      <c r="H426" s="4" t="s">
        <v>161</v>
      </c>
      <c r="I426" s="4" t="s">
        <v>234</v>
      </c>
      <c r="J426" s="60">
        <v>45794</v>
      </c>
      <c r="K426" s="60" t="s">
        <v>1687</v>
      </c>
      <c r="L426" s="5" t="s">
        <v>163</v>
      </c>
      <c r="M426" s="5">
        <v>370.75</v>
      </c>
      <c r="N426" s="5">
        <v>390.04931506849312</v>
      </c>
      <c r="O426" s="5">
        <v>370.75714285714287</v>
      </c>
      <c r="P426" s="5">
        <v>2595.3000000000002</v>
      </c>
      <c r="Q426" s="5">
        <v>2595.25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2595.25</v>
      </c>
      <c r="CD426" s="5">
        <v>77.86</v>
      </c>
      <c r="CE426" s="5">
        <v>7</v>
      </c>
      <c r="CF426" s="5">
        <v>7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211.06</v>
      </c>
      <c r="CP426" s="5">
        <v>0</v>
      </c>
      <c r="CQ426" s="5">
        <v>0</v>
      </c>
      <c r="CR426" s="5">
        <v>66.260000000000005</v>
      </c>
      <c r="CS426" s="5">
        <v>70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5">
        <v>347.32</v>
      </c>
      <c r="ED426" s="5">
        <v>2247.9299999999998</v>
      </c>
      <c r="EE426" s="5" t="s">
        <v>1693</v>
      </c>
      <c r="EF426" s="5"/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5"/>
      <c r="GX426" s="5"/>
      <c r="GY426" s="5"/>
      <c r="GZ426" s="5"/>
      <c r="HA426" s="5"/>
      <c r="HB426" s="4"/>
    </row>
    <row r="427" spans="1:210" x14ac:dyDescent="0.25">
      <c r="A427" s="68">
        <v>19119626</v>
      </c>
      <c r="B427" s="4" t="s">
        <v>1459</v>
      </c>
      <c r="C427" s="5" t="s">
        <v>1460</v>
      </c>
      <c r="D427" s="4">
        <v>1</v>
      </c>
      <c r="E427" s="4" t="s">
        <v>158</v>
      </c>
      <c r="F427" s="4" t="s">
        <v>159</v>
      </c>
      <c r="G427" s="4" t="s">
        <v>160</v>
      </c>
      <c r="H427" s="4" t="s">
        <v>161</v>
      </c>
      <c r="I427" s="4" t="s">
        <v>234</v>
      </c>
      <c r="J427" s="60">
        <v>45794</v>
      </c>
      <c r="K427" s="60" t="s">
        <v>1687</v>
      </c>
      <c r="L427" s="5" t="s">
        <v>163</v>
      </c>
      <c r="M427" s="5">
        <v>370.75</v>
      </c>
      <c r="N427" s="5">
        <v>390.04931506849312</v>
      </c>
      <c r="O427" s="5">
        <v>370.75714285714287</v>
      </c>
      <c r="P427" s="5">
        <v>2595.3000000000002</v>
      </c>
      <c r="Q427" s="5">
        <v>2595.25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192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1541</v>
      </c>
      <c r="AT427" s="5">
        <v>0</v>
      </c>
      <c r="AU427" s="5">
        <v>0</v>
      </c>
      <c r="AV427" s="5">
        <v>256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1989</v>
      </c>
      <c r="CC427" s="5">
        <v>4584.25</v>
      </c>
      <c r="CD427" s="5">
        <v>137.53</v>
      </c>
      <c r="CE427" s="5">
        <v>7</v>
      </c>
      <c r="CF427" s="5">
        <v>7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595.1</v>
      </c>
      <c r="CP427" s="5">
        <v>0</v>
      </c>
      <c r="CQ427" s="5">
        <v>0</v>
      </c>
      <c r="CR427" s="5">
        <v>66.260000000000005</v>
      </c>
      <c r="CS427" s="5">
        <v>70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5">
        <v>731.36</v>
      </c>
      <c r="ED427" s="5">
        <v>3852.89</v>
      </c>
      <c r="EE427" s="5" t="s">
        <v>1694</v>
      </c>
      <c r="EF427" s="5"/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5"/>
      <c r="GX427" s="5"/>
      <c r="GY427" s="5"/>
      <c r="GZ427" s="5"/>
      <c r="HA427" s="5"/>
      <c r="HB427" s="4"/>
    </row>
    <row r="428" spans="1:210" x14ac:dyDescent="0.25">
      <c r="A428" s="68">
        <v>19119627</v>
      </c>
      <c r="B428" s="4" t="s">
        <v>1461</v>
      </c>
      <c r="C428" s="5" t="s">
        <v>1462</v>
      </c>
      <c r="D428" s="4">
        <v>1</v>
      </c>
      <c r="E428" s="4" t="s">
        <v>158</v>
      </c>
      <c r="F428" s="4" t="s">
        <v>159</v>
      </c>
      <c r="G428" s="4" t="s">
        <v>160</v>
      </c>
      <c r="H428" s="4" t="s">
        <v>161</v>
      </c>
      <c r="I428" s="4" t="s">
        <v>234</v>
      </c>
      <c r="J428" s="60">
        <v>45794</v>
      </c>
      <c r="K428" s="60" t="s">
        <v>1687</v>
      </c>
      <c r="L428" s="5" t="s">
        <v>163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5">
        <v>2595.25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1</v>
      </c>
      <c r="AB428" s="5">
        <v>92.69</v>
      </c>
      <c r="AC428" s="5">
        <v>1</v>
      </c>
      <c r="AD428" s="5">
        <v>741.5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64</v>
      </c>
      <c r="AN428" s="5">
        <v>0</v>
      </c>
      <c r="AO428" s="5">
        <v>0</v>
      </c>
      <c r="AP428" s="5">
        <v>0</v>
      </c>
      <c r="AQ428" s="5">
        <v>0</v>
      </c>
      <c r="AR428" s="5">
        <v>768</v>
      </c>
      <c r="AS428" s="5">
        <v>2085</v>
      </c>
      <c r="AT428" s="5">
        <v>0</v>
      </c>
      <c r="AU428" s="5">
        <v>0</v>
      </c>
      <c r="AV428" s="5">
        <v>128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3879.19</v>
      </c>
      <c r="CC428" s="5">
        <v>6474.44</v>
      </c>
      <c r="CD428" s="5">
        <v>194.23</v>
      </c>
      <c r="CE428" s="5">
        <v>7</v>
      </c>
      <c r="CF428" s="5">
        <v>7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899.85</v>
      </c>
      <c r="CP428" s="5">
        <v>0</v>
      </c>
      <c r="CQ428" s="5">
        <v>0</v>
      </c>
      <c r="CR428" s="5">
        <v>66.260000000000005</v>
      </c>
      <c r="CS428" s="5">
        <v>70</v>
      </c>
      <c r="CT428" s="5">
        <v>0</v>
      </c>
      <c r="CU428" s="5">
        <v>0</v>
      </c>
      <c r="CV428" s="5">
        <v>0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271.60000000000002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5">
        <v>1307.71</v>
      </c>
      <c r="ED428" s="5">
        <v>5166.7299999999996</v>
      </c>
      <c r="EE428" s="5" t="s">
        <v>1695</v>
      </c>
      <c r="EF428" s="5"/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5"/>
      <c r="GX428" s="5"/>
      <c r="GY428" s="5"/>
      <c r="GZ428" s="5"/>
      <c r="HA428" s="5"/>
      <c r="HB428" s="4"/>
    </row>
    <row r="429" spans="1:210" x14ac:dyDescent="0.25">
      <c r="A429" s="68">
        <v>19119628</v>
      </c>
      <c r="B429" s="4" t="s">
        <v>1463</v>
      </c>
      <c r="C429" s="5" t="s">
        <v>1464</v>
      </c>
      <c r="D429" s="4">
        <v>1</v>
      </c>
      <c r="E429" s="4" t="s">
        <v>158</v>
      </c>
      <c r="F429" s="4" t="s">
        <v>159</v>
      </c>
      <c r="G429" s="4" t="s">
        <v>160</v>
      </c>
      <c r="H429" s="4" t="s">
        <v>161</v>
      </c>
      <c r="I429" s="4" t="s">
        <v>234</v>
      </c>
      <c r="J429" s="60">
        <v>45794</v>
      </c>
      <c r="K429" s="60" t="s">
        <v>1687</v>
      </c>
      <c r="L429" s="5" t="s">
        <v>163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5">
        <v>2595.25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1280</v>
      </c>
      <c r="AT429" s="5">
        <v>0</v>
      </c>
      <c r="AU429" s="5">
        <v>0</v>
      </c>
      <c r="AV429" s="5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1536</v>
      </c>
      <c r="CC429" s="5">
        <v>4131.25</v>
      </c>
      <c r="CD429" s="5">
        <v>123.94</v>
      </c>
      <c r="CE429" s="5">
        <v>7</v>
      </c>
      <c r="CF429" s="5">
        <v>7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498.34</v>
      </c>
      <c r="CP429" s="5">
        <v>0</v>
      </c>
      <c r="CQ429" s="5">
        <v>0</v>
      </c>
      <c r="CR429" s="5">
        <v>66.260000000000005</v>
      </c>
      <c r="CS429" s="5">
        <v>70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5">
        <v>634.6</v>
      </c>
      <c r="ED429" s="5">
        <v>3496.65</v>
      </c>
      <c r="EE429" s="5" t="s">
        <v>1696</v>
      </c>
      <c r="EF429" s="5"/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5"/>
      <c r="GX429" s="5"/>
      <c r="GY429" s="5"/>
      <c r="GZ429" s="5"/>
      <c r="HA429" s="5"/>
      <c r="HB429" s="4"/>
    </row>
    <row r="430" spans="1:210" x14ac:dyDescent="0.25">
      <c r="A430" s="68">
        <v>19119629</v>
      </c>
      <c r="B430" s="4" t="s">
        <v>1465</v>
      </c>
      <c r="C430" s="5" t="s">
        <v>1466</v>
      </c>
      <c r="D430" s="4">
        <v>1</v>
      </c>
      <c r="E430" s="4" t="s">
        <v>158</v>
      </c>
      <c r="F430" s="4" t="s">
        <v>159</v>
      </c>
      <c r="G430" s="4" t="s">
        <v>160</v>
      </c>
      <c r="H430" s="4" t="s">
        <v>161</v>
      </c>
      <c r="I430" s="4" t="s">
        <v>234</v>
      </c>
      <c r="J430" s="60">
        <v>45794</v>
      </c>
      <c r="K430" s="60" t="s">
        <v>1687</v>
      </c>
      <c r="L430" s="5" t="s">
        <v>163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5">
        <v>2595.25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1</v>
      </c>
      <c r="AB430" s="5">
        <v>92.69</v>
      </c>
      <c r="AC430" s="5">
        <v>1</v>
      </c>
      <c r="AD430" s="5">
        <v>741.5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1792</v>
      </c>
      <c r="AT430" s="5">
        <v>0</v>
      </c>
      <c r="AU430" s="5">
        <v>0</v>
      </c>
      <c r="AV430" s="5">
        <v>256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2882.19</v>
      </c>
      <c r="CC430" s="5">
        <v>5477.44</v>
      </c>
      <c r="CD430" s="5">
        <v>164.32</v>
      </c>
      <c r="CE430" s="5">
        <v>7</v>
      </c>
      <c r="CF430" s="5">
        <v>7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686.89</v>
      </c>
      <c r="CP430" s="5">
        <v>0</v>
      </c>
      <c r="CQ430" s="5">
        <v>0</v>
      </c>
      <c r="CR430" s="5">
        <v>66.260000000000005</v>
      </c>
      <c r="CS430" s="5">
        <v>70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271.60000000000002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5">
        <v>1094.75</v>
      </c>
      <c r="ED430" s="5">
        <v>4382.6899999999996</v>
      </c>
      <c r="EE430" s="5" t="s">
        <v>1697</v>
      </c>
      <c r="EF430" s="5"/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5"/>
      <c r="GX430" s="5"/>
      <c r="GY430" s="5"/>
      <c r="GZ430" s="5"/>
      <c r="HA430" s="5"/>
      <c r="HB430" s="4"/>
    </row>
    <row r="431" spans="1:210" x14ac:dyDescent="0.25">
      <c r="A431" s="68">
        <v>19119630</v>
      </c>
      <c r="B431" s="4" t="s">
        <v>1467</v>
      </c>
      <c r="C431" s="5" t="s">
        <v>1468</v>
      </c>
      <c r="D431" s="4">
        <v>1</v>
      </c>
      <c r="E431" s="4" t="s">
        <v>158</v>
      </c>
      <c r="F431" s="4" t="s">
        <v>159</v>
      </c>
      <c r="G431" s="4" t="s">
        <v>160</v>
      </c>
      <c r="H431" s="4" t="s">
        <v>161</v>
      </c>
      <c r="I431" s="4" t="s">
        <v>234</v>
      </c>
      <c r="J431" s="60">
        <v>45794</v>
      </c>
      <c r="K431" s="60" t="s">
        <v>1687</v>
      </c>
      <c r="L431" s="5" t="s">
        <v>163</v>
      </c>
      <c r="M431" s="5">
        <v>370.75</v>
      </c>
      <c r="N431" s="5">
        <v>390.04931506849312</v>
      </c>
      <c r="O431" s="5">
        <v>370.75714285714287</v>
      </c>
      <c r="P431" s="5">
        <v>2595.3000000000002</v>
      </c>
      <c r="Q431" s="5">
        <v>2595.25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1920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2280</v>
      </c>
      <c r="AT431" s="5">
        <v>0</v>
      </c>
      <c r="AU431" s="5">
        <v>0</v>
      </c>
      <c r="AV431" s="5">
        <v>256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4456</v>
      </c>
      <c r="CC431" s="5">
        <v>7051.25</v>
      </c>
      <c r="CD431" s="5">
        <v>211.54</v>
      </c>
      <c r="CE431" s="5">
        <v>7</v>
      </c>
      <c r="CF431" s="5">
        <v>7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1122.05</v>
      </c>
      <c r="CP431" s="5">
        <v>0</v>
      </c>
      <c r="CQ431" s="5">
        <v>0</v>
      </c>
      <c r="CR431" s="5">
        <v>66.260000000000005</v>
      </c>
      <c r="CS431" s="5">
        <v>70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5">
        <v>1258.31</v>
      </c>
      <c r="ED431" s="5">
        <v>5792.94</v>
      </c>
      <c r="EE431" s="5" t="s">
        <v>1698</v>
      </c>
      <c r="EF431" s="5"/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5"/>
      <c r="GX431" s="5"/>
      <c r="GY431" s="5"/>
      <c r="GZ431" s="5"/>
      <c r="HA431" s="5"/>
      <c r="HB431" s="4"/>
    </row>
    <row r="432" spans="1:210" x14ac:dyDescent="0.25">
      <c r="A432" s="68">
        <v>19119631</v>
      </c>
      <c r="B432" s="4" t="s">
        <v>1469</v>
      </c>
      <c r="C432" s="5" t="s">
        <v>1470</v>
      </c>
      <c r="D432" s="4">
        <v>1</v>
      </c>
      <c r="E432" s="4" t="s">
        <v>158</v>
      </c>
      <c r="F432" s="4" t="s">
        <v>159</v>
      </c>
      <c r="G432" s="4" t="s">
        <v>160</v>
      </c>
      <c r="H432" s="4" t="s">
        <v>161</v>
      </c>
      <c r="I432" s="4" t="s">
        <v>234</v>
      </c>
      <c r="J432" s="60">
        <v>45794</v>
      </c>
      <c r="K432" s="60" t="s">
        <v>1687</v>
      </c>
      <c r="L432" s="5" t="s">
        <v>163</v>
      </c>
      <c r="M432" s="5">
        <v>370.75</v>
      </c>
      <c r="N432" s="5">
        <v>390.04931506849312</v>
      </c>
      <c r="O432" s="5">
        <v>370.75714285714287</v>
      </c>
      <c r="P432" s="5">
        <v>2595.3000000000002</v>
      </c>
      <c r="Q432" s="5">
        <v>2595.25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1925</v>
      </c>
      <c r="AT432" s="5">
        <v>0</v>
      </c>
      <c r="AU432" s="5">
        <v>0</v>
      </c>
      <c r="AV432" s="5">
        <v>256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2181</v>
      </c>
      <c r="CC432" s="5">
        <v>4776.25</v>
      </c>
      <c r="CD432" s="5">
        <v>143.29</v>
      </c>
      <c r="CE432" s="5">
        <v>7</v>
      </c>
      <c r="CF432" s="5">
        <v>7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636.11</v>
      </c>
      <c r="CP432" s="5">
        <v>0</v>
      </c>
      <c r="CQ432" s="5">
        <v>0</v>
      </c>
      <c r="CR432" s="5">
        <v>66.260000000000005</v>
      </c>
      <c r="CS432" s="5">
        <v>70</v>
      </c>
      <c r="CT432" s="5">
        <v>0</v>
      </c>
      <c r="CU432" s="5">
        <v>0</v>
      </c>
      <c r="CV432" s="5">
        <v>0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5">
        <v>772.37</v>
      </c>
      <c r="ED432" s="5">
        <v>4003.88</v>
      </c>
      <c r="EE432" s="5" t="s">
        <v>1699</v>
      </c>
      <c r="EF432" s="5"/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5"/>
      <c r="GX432" s="5"/>
      <c r="GY432" s="5"/>
      <c r="GZ432" s="5"/>
      <c r="HA432" s="5"/>
      <c r="HB432" s="4"/>
    </row>
    <row r="433" spans="1:210" x14ac:dyDescent="0.25">
      <c r="A433" s="68">
        <v>19119684</v>
      </c>
      <c r="B433" s="4" t="s">
        <v>1700</v>
      </c>
      <c r="C433" s="5" t="s">
        <v>1701</v>
      </c>
      <c r="D433" s="4">
        <v>1</v>
      </c>
      <c r="E433" s="4" t="s">
        <v>158</v>
      </c>
      <c r="F433" s="4" t="s">
        <v>159</v>
      </c>
      <c r="G433" s="4" t="s">
        <v>160</v>
      </c>
      <c r="H433" s="4" t="s">
        <v>161</v>
      </c>
      <c r="I433" s="4" t="s">
        <v>234</v>
      </c>
      <c r="J433" s="60">
        <v>45801</v>
      </c>
      <c r="K433" s="60" t="s">
        <v>1657</v>
      </c>
      <c r="L433" s="5" t="s">
        <v>163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5">
        <v>2595.25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1218.5</v>
      </c>
      <c r="AT433" s="5">
        <v>0</v>
      </c>
      <c r="AU433" s="5">
        <v>0</v>
      </c>
      <c r="AV433" s="5">
        <v>256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1474.5</v>
      </c>
      <c r="CC433" s="5">
        <v>4069.75</v>
      </c>
      <c r="CD433" s="5">
        <v>122.09</v>
      </c>
      <c r="CE433" s="5">
        <v>7</v>
      </c>
      <c r="CF433" s="5">
        <v>7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485.2</v>
      </c>
      <c r="CP433" s="5">
        <v>0</v>
      </c>
      <c r="CQ433" s="5">
        <v>0</v>
      </c>
      <c r="CR433" s="5">
        <v>66.260000000000005</v>
      </c>
      <c r="CS433" s="5">
        <v>70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0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5">
        <v>621.46</v>
      </c>
      <c r="ED433" s="5">
        <v>3448.29</v>
      </c>
      <c r="EE433" s="5" t="s">
        <v>1702</v>
      </c>
      <c r="EF433" s="5"/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5"/>
      <c r="GX433" s="5"/>
      <c r="GY433" s="5"/>
      <c r="GZ433" s="5"/>
      <c r="HA433" s="5"/>
      <c r="HB433" s="4"/>
    </row>
    <row r="434" spans="1:210" x14ac:dyDescent="0.25">
      <c r="A434" s="68">
        <v>19119685</v>
      </c>
      <c r="B434" s="4" t="s">
        <v>1703</v>
      </c>
      <c r="C434" s="5" t="s">
        <v>1704</v>
      </c>
      <c r="D434" s="4">
        <v>1</v>
      </c>
      <c r="E434" s="4" t="s">
        <v>158</v>
      </c>
      <c r="F434" s="4" t="s">
        <v>159</v>
      </c>
      <c r="G434" s="4" t="s">
        <v>160</v>
      </c>
      <c r="H434" s="4" t="s">
        <v>161</v>
      </c>
      <c r="I434" s="4" t="s">
        <v>234</v>
      </c>
      <c r="J434" s="60">
        <v>45801</v>
      </c>
      <c r="K434" s="60" t="s">
        <v>1657</v>
      </c>
      <c r="L434" s="5" t="s">
        <v>163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5">
        <v>2595.25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1</v>
      </c>
      <c r="AB434" s="5">
        <v>92.69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123.55</v>
      </c>
      <c r="AO434" s="5">
        <v>0</v>
      </c>
      <c r="AP434" s="5">
        <v>0</v>
      </c>
      <c r="AQ434" s="5">
        <v>0</v>
      </c>
      <c r="AR434" s="5">
        <v>0</v>
      </c>
      <c r="AS434" s="5">
        <v>896</v>
      </c>
      <c r="AT434" s="5">
        <v>0</v>
      </c>
      <c r="AU434" s="5">
        <v>0</v>
      </c>
      <c r="AV434" s="5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1368.24</v>
      </c>
      <c r="CC434" s="5">
        <v>3963.49</v>
      </c>
      <c r="CD434" s="5">
        <v>118.9</v>
      </c>
      <c r="CE434" s="5">
        <v>7</v>
      </c>
      <c r="CF434" s="5">
        <v>7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442.71</v>
      </c>
      <c r="CP434" s="5">
        <v>0</v>
      </c>
      <c r="CQ434" s="5">
        <v>0</v>
      </c>
      <c r="CR434" s="5">
        <v>66.260000000000005</v>
      </c>
      <c r="CS434" s="5">
        <v>70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5">
        <v>578.97</v>
      </c>
      <c r="ED434" s="5">
        <v>3384.52</v>
      </c>
      <c r="EE434" s="5" t="s">
        <v>1705</v>
      </c>
      <c r="EF434" s="5"/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5"/>
      <c r="GX434" s="5"/>
      <c r="GY434" s="5"/>
      <c r="GZ434" s="5"/>
      <c r="HA434" s="5"/>
      <c r="HB434" s="4"/>
    </row>
    <row r="435" spans="1:210" x14ac:dyDescent="0.25">
      <c r="A435" s="68">
        <v>19119686</v>
      </c>
      <c r="B435" s="4" t="s">
        <v>1706</v>
      </c>
      <c r="C435" s="5" t="s">
        <v>1707</v>
      </c>
      <c r="D435" s="4">
        <v>1</v>
      </c>
      <c r="E435" s="4" t="s">
        <v>158</v>
      </c>
      <c r="F435" s="4" t="s">
        <v>159</v>
      </c>
      <c r="G435" s="4" t="s">
        <v>160</v>
      </c>
      <c r="H435" s="4" t="s">
        <v>161</v>
      </c>
      <c r="I435" s="4" t="s">
        <v>234</v>
      </c>
      <c r="J435" s="60">
        <v>45801</v>
      </c>
      <c r="K435" s="60" t="s">
        <v>1657</v>
      </c>
      <c r="L435" s="5" t="s">
        <v>163</v>
      </c>
      <c r="M435" s="5">
        <v>370.75</v>
      </c>
      <c r="N435" s="5">
        <v>390.04931506849312</v>
      </c>
      <c r="O435" s="5">
        <v>370.75714285714287</v>
      </c>
      <c r="P435" s="5">
        <v>2595.3000000000002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7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0</v>
      </c>
      <c r="CP435" s="5">
        <v>0</v>
      </c>
      <c r="CQ435" s="5">
        <v>0</v>
      </c>
      <c r="CR435" s="5">
        <v>0</v>
      </c>
      <c r="CS435" s="5">
        <v>0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0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5">
        <v>0</v>
      </c>
      <c r="ED435" s="5">
        <v>0</v>
      </c>
      <c r="EE435" s="5" t="s">
        <v>1708</v>
      </c>
      <c r="EF435" s="5"/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5"/>
      <c r="GX435" s="5"/>
      <c r="GY435" s="5"/>
      <c r="GZ435" s="5"/>
      <c r="HA435" s="5"/>
      <c r="HB435" s="4"/>
    </row>
    <row r="436" spans="1:210" x14ac:dyDescent="0.25">
      <c r="A436" s="68">
        <v>19119687</v>
      </c>
      <c r="B436" s="4" t="s">
        <v>1709</v>
      </c>
      <c r="C436" s="5" t="s">
        <v>1710</v>
      </c>
      <c r="D436" s="4">
        <v>1</v>
      </c>
      <c r="E436" s="4" t="s">
        <v>158</v>
      </c>
      <c r="F436" s="4" t="s">
        <v>159</v>
      </c>
      <c r="G436" s="4" t="s">
        <v>160</v>
      </c>
      <c r="H436" s="4" t="s">
        <v>161</v>
      </c>
      <c r="I436" s="4" t="s">
        <v>234</v>
      </c>
      <c r="J436" s="60">
        <v>45801</v>
      </c>
      <c r="K436" s="60" t="s">
        <v>1657</v>
      </c>
      <c r="L436" s="5" t="s">
        <v>163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5">
        <v>2595.25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640</v>
      </c>
      <c r="AT436" s="5">
        <v>0</v>
      </c>
      <c r="AU436" s="5">
        <v>0</v>
      </c>
      <c r="AV436" s="5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896</v>
      </c>
      <c r="CC436" s="5">
        <v>3491.25</v>
      </c>
      <c r="CD436" s="5">
        <v>104.74</v>
      </c>
      <c r="CE436" s="5">
        <v>7</v>
      </c>
      <c r="CF436" s="5">
        <v>7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364.23</v>
      </c>
      <c r="CP436" s="5">
        <v>0</v>
      </c>
      <c r="CQ436" s="5">
        <v>0</v>
      </c>
      <c r="CR436" s="5">
        <v>66.260000000000005</v>
      </c>
      <c r="CS436" s="5">
        <v>70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271.60000000000002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5">
        <v>772.09</v>
      </c>
      <c r="ED436" s="5">
        <v>2719.16</v>
      </c>
      <c r="EE436" s="5" t="s">
        <v>1711</v>
      </c>
      <c r="EF436" s="5"/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5"/>
      <c r="GX436" s="5"/>
      <c r="GY436" s="5"/>
      <c r="GZ436" s="5"/>
      <c r="HA436" s="5"/>
      <c r="HB436" s="4"/>
    </row>
    <row r="437" spans="1:210" x14ac:dyDescent="0.25">
      <c r="A437" s="68">
        <v>19119688</v>
      </c>
      <c r="B437" s="4" t="s">
        <v>1712</v>
      </c>
      <c r="C437" s="5" t="s">
        <v>1713</v>
      </c>
      <c r="D437" s="4">
        <v>1</v>
      </c>
      <c r="E437" s="4" t="s">
        <v>158</v>
      </c>
      <c r="F437" s="4" t="s">
        <v>159</v>
      </c>
      <c r="G437" s="4" t="s">
        <v>160</v>
      </c>
      <c r="H437" s="4" t="s">
        <v>161</v>
      </c>
      <c r="I437" s="4" t="s">
        <v>234</v>
      </c>
      <c r="J437" s="60">
        <v>45801</v>
      </c>
      <c r="K437" s="60" t="s">
        <v>1657</v>
      </c>
      <c r="L437" s="5" t="s">
        <v>163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5">
        <v>2595.25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1</v>
      </c>
      <c r="AB437" s="5">
        <v>92.69</v>
      </c>
      <c r="AC437" s="5">
        <v>1</v>
      </c>
      <c r="AD437" s="5">
        <v>741.5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512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1925</v>
      </c>
      <c r="AT437" s="5">
        <v>0</v>
      </c>
      <c r="AU437" s="5">
        <v>0</v>
      </c>
      <c r="AV437" s="5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3527.19</v>
      </c>
      <c r="CC437" s="5">
        <v>6122.44</v>
      </c>
      <c r="CD437" s="5">
        <v>183.67</v>
      </c>
      <c r="CE437" s="5">
        <v>7</v>
      </c>
      <c r="CF437" s="5">
        <v>7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824.67</v>
      </c>
      <c r="CP437" s="5">
        <v>0</v>
      </c>
      <c r="CQ437" s="5">
        <v>0</v>
      </c>
      <c r="CR437" s="5">
        <v>66.260000000000005</v>
      </c>
      <c r="CS437" s="5">
        <v>70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0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5">
        <v>960.93</v>
      </c>
      <c r="ED437" s="5">
        <v>5161.51</v>
      </c>
      <c r="EE437" s="5" t="s">
        <v>1714</v>
      </c>
      <c r="EF437" s="5"/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5"/>
      <c r="GX437" s="5"/>
      <c r="GY437" s="5"/>
      <c r="GZ437" s="5"/>
      <c r="HA437" s="5"/>
      <c r="HB437" s="4"/>
    </row>
    <row r="438" spans="1:210" x14ac:dyDescent="0.25">
      <c r="A438" s="68">
        <v>19119691</v>
      </c>
      <c r="B438" s="4" t="s">
        <v>1715</v>
      </c>
      <c r="C438" s="5" t="s">
        <v>1716</v>
      </c>
      <c r="D438" s="4">
        <v>1</v>
      </c>
      <c r="E438" s="4" t="s">
        <v>158</v>
      </c>
      <c r="F438" s="4" t="s">
        <v>159</v>
      </c>
      <c r="G438" s="4" t="s">
        <v>160</v>
      </c>
      <c r="H438" s="4" t="s">
        <v>161</v>
      </c>
      <c r="I438" s="4" t="s">
        <v>234</v>
      </c>
      <c r="J438" s="60">
        <v>45801</v>
      </c>
      <c r="K438" s="60" t="s">
        <v>1657</v>
      </c>
      <c r="L438" s="5" t="s">
        <v>163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5">
        <v>2595.25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1</v>
      </c>
      <c r="AB438" s="5">
        <v>92.69</v>
      </c>
      <c r="AC438" s="5">
        <v>1</v>
      </c>
      <c r="AD438" s="5">
        <v>741.5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256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1824</v>
      </c>
      <c r="AT438" s="5">
        <v>0</v>
      </c>
      <c r="AU438" s="5">
        <v>0</v>
      </c>
      <c r="AV438" s="5">
        <v>128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3042.19</v>
      </c>
      <c r="CC438" s="5">
        <v>5637.44</v>
      </c>
      <c r="CD438" s="5">
        <v>169.12</v>
      </c>
      <c r="CE438" s="5">
        <v>7</v>
      </c>
      <c r="CF438" s="5">
        <v>7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721.07</v>
      </c>
      <c r="CP438" s="5">
        <v>0</v>
      </c>
      <c r="CQ438" s="5">
        <v>0</v>
      </c>
      <c r="CR438" s="5">
        <v>66.260000000000005</v>
      </c>
      <c r="CS438" s="5">
        <v>70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339.5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5">
        <v>1196.83</v>
      </c>
      <c r="ED438" s="5">
        <v>4440.6099999999997</v>
      </c>
      <c r="EE438" s="5" t="s">
        <v>1717</v>
      </c>
      <c r="EF438" s="5"/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5"/>
      <c r="GX438" s="5"/>
      <c r="GY438" s="5"/>
      <c r="GZ438" s="5"/>
      <c r="HA438" s="5"/>
      <c r="HB438" s="4"/>
    </row>
    <row r="439" spans="1:210" x14ac:dyDescent="0.25">
      <c r="A439" s="68">
        <v>19119705</v>
      </c>
      <c r="B439" s="4" t="s">
        <v>1718</v>
      </c>
      <c r="C439" s="5" t="s">
        <v>1719</v>
      </c>
      <c r="D439" s="4">
        <v>1</v>
      </c>
      <c r="E439" s="4" t="s">
        <v>158</v>
      </c>
      <c r="F439" s="4" t="s">
        <v>159</v>
      </c>
      <c r="G439" s="4" t="s">
        <v>189</v>
      </c>
      <c r="H439" s="4" t="s">
        <v>814</v>
      </c>
      <c r="I439" s="4" t="s">
        <v>441</v>
      </c>
      <c r="J439" s="60">
        <v>45801</v>
      </c>
      <c r="K439" s="60" t="s">
        <v>1657</v>
      </c>
      <c r="L439" s="5" t="s">
        <v>163</v>
      </c>
      <c r="M439" s="5">
        <v>706.67</v>
      </c>
      <c r="N439" s="5">
        <v>743.45556164383549</v>
      </c>
      <c r="O439" s="5">
        <v>706.67142857142858</v>
      </c>
      <c r="P439" s="5">
        <v>4946.7</v>
      </c>
      <c r="Q439" s="5">
        <v>4946.6899999999996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0</v>
      </c>
      <c r="CC439" s="5">
        <v>4946.6899999999996</v>
      </c>
      <c r="CD439" s="5">
        <v>148.4</v>
      </c>
      <c r="CE439" s="5">
        <v>7</v>
      </c>
      <c r="CF439" s="5">
        <v>7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672.52</v>
      </c>
      <c r="CP439" s="5">
        <v>0</v>
      </c>
      <c r="CQ439" s="5">
        <v>0</v>
      </c>
      <c r="CR439" s="5">
        <v>134.91</v>
      </c>
      <c r="CS439" s="5">
        <v>56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5">
        <v>863.43</v>
      </c>
      <c r="ED439" s="5">
        <v>4083.26</v>
      </c>
      <c r="EE439" s="5" t="s">
        <v>1720</v>
      </c>
      <c r="EF439" s="5"/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5"/>
      <c r="GX439" s="5"/>
      <c r="GY439" s="5"/>
      <c r="GZ439" s="5"/>
      <c r="HA439" s="5"/>
      <c r="HB439" s="4"/>
    </row>
    <row r="440" spans="1:210" x14ac:dyDescent="0.25">
      <c r="A440" s="68">
        <v>19119774</v>
      </c>
      <c r="B440" s="4" t="s">
        <v>1721</v>
      </c>
      <c r="C440" s="5" t="s">
        <v>1722</v>
      </c>
      <c r="D440" s="4">
        <v>1</v>
      </c>
      <c r="E440" s="4" t="s">
        <v>158</v>
      </c>
      <c r="F440" s="4" t="s">
        <v>159</v>
      </c>
      <c r="G440" s="4" t="s">
        <v>160</v>
      </c>
      <c r="H440" s="4" t="s">
        <v>161</v>
      </c>
      <c r="I440" s="4" t="s">
        <v>234</v>
      </c>
      <c r="J440" s="60">
        <v>45808</v>
      </c>
      <c r="K440" s="60" t="s">
        <v>1723</v>
      </c>
      <c r="L440" s="5" t="s">
        <v>163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5">
        <v>2595.25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640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1218.5</v>
      </c>
      <c r="AT440" s="5">
        <v>0</v>
      </c>
      <c r="AU440" s="5">
        <v>0</v>
      </c>
      <c r="AV440" s="5">
        <v>256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2114.5</v>
      </c>
      <c r="CC440" s="5">
        <v>4709.75</v>
      </c>
      <c r="CD440" s="5">
        <v>141.29</v>
      </c>
      <c r="CE440" s="5">
        <v>7</v>
      </c>
      <c r="CF440" s="5">
        <v>7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621.91</v>
      </c>
      <c r="CP440" s="5">
        <v>0</v>
      </c>
      <c r="CQ440" s="5">
        <v>0</v>
      </c>
      <c r="CR440" s="5">
        <v>66.260000000000005</v>
      </c>
      <c r="CS440" s="5">
        <v>70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5">
        <v>758.17</v>
      </c>
      <c r="ED440" s="5">
        <v>3951.58</v>
      </c>
      <c r="EE440" s="5" t="s">
        <v>1724</v>
      </c>
      <c r="EF440" s="5"/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5"/>
      <c r="GX440" s="5"/>
      <c r="GY440" s="5"/>
      <c r="GZ440" s="5"/>
      <c r="HA440" s="5"/>
      <c r="HB440" s="4"/>
    </row>
    <row r="441" spans="1:210" x14ac:dyDescent="0.25">
      <c r="A441" s="68">
        <v>19119775</v>
      </c>
      <c r="B441" s="4" t="s">
        <v>1725</v>
      </c>
      <c r="C441" s="5" t="s">
        <v>1726</v>
      </c>
      <c r="D441" s="4">
        <v>1</v>
      </c>
      <c r="E441" s="4" t="s">
        <v>158</v>
      </c>
      <c r="F441" s="4" t="s">
        <v>159</v>
      </c>
      <c r="G441" s="4" t="s">
        <v>160</v>
      </c>
      <c r="H441" s="4" t="s">
        <v>161</v>
      </c>
      <c r="I441" s="4" t="s">
        <v>234</v>
      </c>
      <c r="J441" s="60">
        <v>45808</v>
      </c>
      <c r="K441" s="60" t="s">
        <v>1723</v>
      </c>
      <c r="L441" s="5" t="s">
        <v>163</v>
      </c>
      <c r="M441" s="5">
        <v>370.75</v>
      </c>
      <c r="N441" s="5">
        <v>390.04931506849312</v>
      </c>
      <c r="O441" s="5">
        <v>370.75714285714287</v>
      </c>
      <c r="P441" s="5">
        <v>2595.3000000000002</v>
      </c>
      <c r="Q441" s="5">
        <v>2595.25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1</v>
      </c>
      <c r="AB441" s="5">
        <v>92.69</v>
      </c>
      <c r="AC441" s="5">
        <v>1</v>
      </c>
      <c r="AD441" s="5">
        <v>741.5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576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1140</v>
      </c>
      <c r="AT441" s="5">
        <v>0</v>
      </c>
      <c r="AU441" s="5">
        <v>0</v>
      </c>
      <c r="AV441" s="5">
        <v>256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2806.19</v>
      </c>
      <c r="CC441" s="5">
        <v>5401.44</v>
      </c>
      <c r="CD441" s="5">
        <v>162.04</v>
      </c>
      <c r="CE441" s="5">
        <v>7</v>
      </c>
      <c r="CF441" s="5">
        <v>7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670.66</v>
      </c>
      <c r="CP441" s="5">
        <v>0</v>
      </c>
      <c r="CQ441" s="5">
        <v>0</v>
      </c>
      <c r="CR441" s="5">
        <v>66.260000000000005</v>
      </c>
      <c r="CS441" s="5">
        <v>70</v>
      </c>
      <c r="CT441" s="5">
        <v>0</v>
      </c>
      <c r="CU441" s="5">
        <v>0</v>
      </c>
      <c r="CV441" s="5">
        <v>0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0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5">
        <v>806.92</v>
      </c>
      <c r="ED441" s="5">
        <v>4594.5200000000004</v>
      </c>
      <c r="EE441" s="5" t="s">
        <v>1727</v>
      </c>
      <c r="EF441" s="5"/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5"/>
      <c r="GX441" s="5"/>
      <c r="GY441" s="5"/>
      <c r="GZ441" s="5"/>
      <c r="HA441" s="5"/>
      <c r="HB441" s="4"/>
    </row>
    <row r="442" spans="1:210" x14ac:dyDescent="0.25">
      <c r="A442" s="68">
        <v>19119776</v>
      </c>
      <c r="B442" s="4" t="s">
        <v>1728</v>
      </c>
      <c r="C442" s="5" t="s">
        <v>1729</v>
      </c>
      <c r="D442" s="4">
        <v>1</v>
      </c>
      <c r="E442" s="4" t="s">
        <v>158</v>
      </c>
      <c r="F442" s="4" t="s">
        <v>159</v>
      </c>
      <c r="G442" s="4" t="s">
        <v>160</v>
      </c>
      <c r="H442" s="4" t="s">
        <v>161</v>
      </c>
      <c r="I442" s="4" t="s">
        <v>234</v>
      </c>
      <c r="J442" s="60">
        <v>45808</v>
      </c>
      <c r="K442" s="60" t="s">
        <v>1723</v>
      </c>
      <c r="L442" s="5" t="s">
        <v>163</v>
      </c>
      <c r="M442" s="5">
        <v>370.75</v>
      </c>
      <c r="N442" s="5">
        <v>390.04931506849312</v>
      </c>
      <c r="O442" s="5">
        <v>370.75714285714287</v>
      </c>
      <c r="P442" s="5">
        <v>2595.3000000000002</v>
      </c>
      <c r="Q442" s="5">
        <v>2595.25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1</v>
      </c>
      <c r="AB442" s="5">
        <v>92.69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832</v>
      </c>
      <c r="AM442" s="5">
        <v>0</v>
      </c>
      <c r="AN442" s="5">
        <v>123.55</v>
      </c>
      <c r="AO442" s="5">
        <v>0</v>
      </c>
      <c r="AP442" s="5">
        <v>0</v>
      </c>
      <c r="AQ442" s="5">
        <v>0</v>
      </c>
      <c r="AR442" s="5">
        <v>0</v>
      </c>
      <c r="AS442" s="5">
        <v>1140</v>
      </c>
      <c r="AT442" s="5">
        <v>0</v>
      </c>
      <c r="AU442" s="5">
        <v>0</v>
      </c>
      <c r="AV442" s="5">
        <v>256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2444.2399999999998</v>
      </c>
      <c r="CC442" s="5">
        <v>5039.49</v>
      </c>
      <c r="CD442" s="5">
        <v>151.18</v>
      </c>
      <c r="CE442" s="5">
        <v>7</v>
      </c>
      <c r="CF442" s="5">
        <v>7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672.54</v>
      </c>
      <c r="CP442" s="5">
        <v>0</v>
      </c>
      <c r="CQ442" s="5">
        <v>0</v>
      </c>
      <c r="CR442" s="5">
        <v>66.260000000000005</v>
      </c>
      <c r="CS442" s="5">
        <v>70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339.5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5">
        <v>1148.3</v>
      </c>
      <c r="ED442" s="5">
        <v>3891.19</v>
      </c>
      <c r="EE442" s="5" t="s">
        <v>1730</v>
      </c>
      <c r="EF442" s="5"/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5"/>
      <c r="GX442" s="5"/>
      <c r="GY442" s="5"/>
      <c r="GZ442" s="5"/>
      <c r="HA442" s="5"/>
      <c r="HB442" s="4"/>
    </row>
    <row r="443" spans="1:210" x14ac:dyDescent="0.25">
      <c r="A443" s="68">
        <v>19119777</v>
      </c>
      <c r="B443" s="4" t="s">
        <v>1731</v>
      </c>
      <c r="C443" s="5" t="s">
        <v>1732</v>
      </c>
      <c r="D443" s="4">
        <v>1</v>
      </c>
      <c r="E443" s="4" t="s">
        <v>158</v>
      </c>
      <c r="F443" s="4" t="s">
        <v>159</v>
      </c>
      <c r="G443" s="4" t="s">
        <v>160</v>
      </c>
      <c r="H443" s="4" t="s">
        <v>161</v>
      </c>
      <c r="I443" s="4" t="s">
        <v>234</v>
      </c>
      <c r="J443" s="60">
        <v>45808</v>
      </c>
      <c r="K443" s="60" t="s">
        <v>1723</v>
      </c>
      <c r="L443" s="5" t="s">
        <v>163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5">
        <v>2595.25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256</v>
      </c>
      <c r="AS443" s="5">
        <v>1440</v>
      </c>
      <c r="AT443" s="5">
        <v>0</v>
      </c>
      <c r="AU443" s="5">
        <v>0</v>
      </c>
      <c r="AV443" s="5">
        <v>256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1952</v>
      </c>
      <c r="CC443" s="5">
        <v>4547.25</v>
      </c>
      <c r="CD443" s="5">
        <v>136.41999999999999</v>
      </c>
      <c r="CE443" s="5">
        <v>7</v>
      </c>
      <c r="CF443" s="5">
        <v>7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587.20000000000005</v>
      </c>
      <c r="CP443" s="5">
        <v>0</v>
      </c>
      <c r="CQ443" s="5">
        <v>0</v>
      </c>
      <c r="CR443" s="5">
        <v>66.260000000000005</v>
      </c>
      <c r="CS443" s="5">
        <v>70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330.09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5">
        <v>1053.55</v>
      </c>
      <c r="ED443" s="5">
        <v>3493.7</v>
      </c>
      <c r="EE443" s="5" t="s">
        <v>1733</v>
      </c>
      <c r="EF443" s="5"/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5"/>
      <c r="GX443" s="5"/>
      <c r="GY443" s="5"/>
      <c r="GZ443" s="5"/>
      <c r="HA443" s="5"/>
      <c r="HB443" s="4"/>
    </row>
    <row r="444" spans="1:210" x14ac:dyDescent="0.25">
      <c r="A444" s="68">
        <v>19119778</v>
      </c>
      <c r="B444" s="4" t="s">
        <v>1734</v>
      </c>
      <c r="C444" s="5" t="s">
        <v>1735</v>
      </c>
      <c r="D444" s="4">
        <v>1</v>
      </c>
      <c r="E444" s="4" t="s">
        <v>158</v>
      </c>
      <c r="F444" s="4" t="s">
        <v>159</v>
      </c>
      <c r="G444" s="4" t="s">
        <v>160</v>
      </c>
      <c r="H444" s="4" t="s">
        <v>161</v>
      </c>
      <c r="I444" s="4" t="s">
        <v>234</v>
      </c>
      <c r="J444" s="60">
        <v>45808</v>
      </c>
      <c r="K444" s="60" t="s">
        <v>1723</v>
      </c>
      <c r="L444" s="5" t="s">
        <v>163</v>
      </c>
      <c r="M444" s="5">
        <v>370.75</v>
      </c>
      <c r="N444" s="5">
        <v>390.04931506849312</v>
      </c>
      <c r="O444" s="5">
        <v>370.75714285714287</v>
      </c>
      <c r="P444" s="5">
        <v>2595.3000000000002</v>
      </c>
      <c r="Q444" s="5">
        <v>2595.25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1024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768</v>
      </c>
      <c r="AS444" s="5">
        <v>1280</v>
      </c>
      <c r="AT444" s="5">
        <v>0</v>
      </c>
      <c r="AU444" s="5">
        <v>0</v>
      </c>
      <c r="AV444" s="5">
        <v>256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3328</v>
      </c>
      <c r="CC444" s="5">
        <v>5923.25</v>
      </c>
      <c r="CD444" s="5">
        <v>177.7</v>
      </c>
      <c r="CE444" s="5">
        <v>7</v>
      </c>
      <c r="CF444" s="5">
        <v>7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881.11</v>
      </c>
      <c r="CP444" s="5">
        <v>0</v>
      </c>
      <c r="CQ444" s="5">
        <v>0</v>
      </c>
      <c r="CR444" s="5">
        <v>66.260000000000005</v>
      </c>
      <c r="CS444" s="5">
        <v>70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5">
        <v>1017.37</v>
      </c>
      <c r="ED444" s="5">
        <v>4905.88</v>
      </c>
      <c r="EE444" s="5" t="s">
        <v>1736</v>
      </c>
      <c r="EF444" s="5"/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5"/>
      <c r="GX444" s="5"/>
      <c r="GY444" s="5"/>
      <c r="GZ444" s="5"/>
      <c r="HA444" s="5"/>
      <c r="HB444" s="4"/>
    </row>
    <row r="445" spans="1:210" x14ac:dyDescent="0.25">
      <c r="A445" s="68">
        <v>19119779</v>
      </c>
      <c r="B445" s="4" t="s">
        <v>1737</v>
      </c>
      <c r="C445" s="5" t="s">
        <v>1738</v>
      </c>
      <c r="D445" s="4">
        <v>1</v>
      </c>
      <c r="E445" s="4" t="s">
        <v>158</v>
      </c>
      <c r="F445" s="4" t="s">
        <v>159</v>
      </c>
      <c r="G445" s="4" t="s">
        <v>160</v>
      </c>
      <c r="H445" s="4" t="s">
        <v>161</v>
      </c>
      <c r="I445" s="4" t="s">
        <v>234</v>
      </c>
      <c r="J445" s="60">
        <v>45808</v>
      </c>
      <c r="K445" s="60" t="s">
        <v>1723</v>
      </c>
      <c r="L445" s="5" t="s">
        <v>163</v>
      </c>
      <c r="M445" s="5">
        <v>370.75</v>
      </c>
      <c r="N445" s="5">
        <v>390.04931506849312</v>
      </c>
      <c r="O445" s="5">
        <v>370.75714285714287</v>
      </c>
      <c r="P445" s="5">
        <v>2595.3000000000002</v>
      </c>
      <c r="Q445" s="5">
        <v>2595.25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320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1925</v>
      </c>
      <c r="AT445" s="5">
        <v>0</v>
      </c>
      <c r="AU445" s="5">
        <v>0</v>
      </c>
      <c r="AV445" s="5">
        <v>256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2501</v>
      </c>
      <c r="CC445" s="5">
        <v>5096.25</v>
      </c>
      <c r="CD445" s="5">
        <v>152.88999999999999</v>
      </c>
      <c r="CE445" s="5">
        <v>7</v>
      </c>
      <c r="CF445" s="5">
        <v>7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704.46</v>
      </c>
      <c r="CP445" s="5">
        <v>0</v>
      </c>
      <c r="CQ445" s="5">
        <v>0</v>
      </c>
      <c r="CR445" s="5">
        <v>66.260000000000005</v>
      </c>
      <c r="CS445" s="5">
        <v>70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5">
        <v>840.72</v>
      </c>
      <c r="ED445" s="5">
        <v>4255.53</v>
      </c>
      <c r="EE445" s="5" t="s">
        <v>1739</v>
      </c>
      <c r="EF445" s="5"/>
    </row>
    <row r="446" spans="1:210" x14ac:dyDescent="0.25">
      <c r="A446" s="68">
        <v>19119780</v>
      </c>
      <c r="B446" s="4" t="s">
        <v>1740</v>
      </c>
      <c r="C446" s="5" t="s">
        <v>1741</v>
      </c>
      <c r="D446" s="4">
        <v>1</v>
      </c>
      <c r="E446" s="4" t="s">
        <v>158</v>
      </c>
      <c r="F446" s="4" t="s">
        <v>159</v>
      </c>
      <c r="G446" s="4" t="s">
        <v>160</v>
      </c>
      <c r="H446" s="4" t="s">
        <v>161</v>
      </c>
      <c r="I446" s="4" t="s">
        <v>234</v>
      </c>
      <c r="J446" s="60">
        <v>45808</v>
      </c>
      <c r="K446" s="60" t="s">
        <v>1723</v>
      </c>
      <c r="L446" s="5" t="s">
        <v>163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7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5">
        <v>0</v>
      </c>
      <c r="ED446" s="5">
        <v>0</v>
      </c>
      <c r="EE446" s="5" t="s">
        <v>1742</v>
      </c>
      <c r="EF446" s="5"/>
    </row>
    <row r="447" spans="1:210" x14ac:dyDescent="0.25">
      <c r="A447" s="68">
        <v>19119781</v>
      </c>
      <c r="B447" s="4" t="s">
        <v>1743</v>
      </c>
      <c r="C447" s="5" t="s">
        <v>1744</v>
      </c>
      <c r="D447" s="4">
        <v>1</v>
      </c>
      <c r="E447" s="4" t="s">
        <v>158</v>
      </c>
      <c r="F447" s="4" t="s">
        <v>159</v>
      </c>
      <c r="G447" s="4" t="s">
        <v>160</v>
      </c>
      <c r="H447" s="4" t="s">
        <v>161</v>
      </c>
      <c r="I447" s="4" t="s">
        <v>234</v>
      </c>
      <c r="J447" s="60">
        <v>45808</v>
      </c>
      <c r="K447" s="60" t="s">
        <v>1723</v>
      </c>
      <c r="L447" s="5" t="s">
        <v>163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5">
        <v>2595.25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1</v>
      </c>
      <c r="AB447" s="5">
        <v>92.69</v>
      </c>
      <c r="AC447" s="5">
        <v>1</v>
      </c>
      <c r="AD447" s="5">
        <v>741.5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2080</v>
      </c>
      <c r="AT447" s="5">
        <v>0</v>
      </c>
      <c r="AU447" s="5">
        <v>0</v>
      </c>
      <c r="AV447" s="5">
        <v>256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3170.19</v>
      </c>
      <c r="CC447" s="5">
        <v>5765.44</v>
      </c>
      <c r="CD447" s="5">
        <v>172.96</v>
      </c>
      <c r="CE447" s="5">
        <v>7</v>
      </c>
      <c r="CF447" s="5">
        <v>7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748.41</v>
      </c>
      <c r="CP447" s="5">
        <v>0</v>
      </c>
      <c r="CQ447" s="5">
        <v>0</v>
      </c>
      <c r="CR447" s="5">
        <v>66.260000000000005</v>
      </c>
      <c r="CS447" s="5">
        <v>70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330.09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5">
        <v>1214.76</v>
      </c>
      <c r="ED447" s="5">
        <v>4550.68</v>
      </c>
      <c r="EE447" s="5" t="s">
        <v>1745</v>
      </c>
      <c r="EF447" s="5"/>
    </row>
    <row r="448" spans="1:210" x14ac:dyDescent="0.25">
      <c r="A448" s="68">
        <v>19119782</v>
      </c>
      <c r="B448" s="4" t="s">
        <v>1746</v>
      </c>
      <c r="C448" s="5" t="s">
        <v>1747</v>
      </c>
      <c r="D448" s="4">
        <v>1</v>
      </c>
      <c r="E448" s="4" t="s">
        <v>158</v>
      </c>
      <c r="F448" s="4" t="s">
        <v>159</v>
      </c>
      <c r="G448" s="4" t="s">
        <v>160</v>
      </c>
      <c r="H448" s="4" t="s">
        <v>161</v>
      </c>
      <c r="I448" s="4" t="s">
        <v>234</v>
      </c>
      <c r="J448" s="60">
        <v>45808</v>
      </c>
      <c r="K448" s="60" t="s">
        <v>1723</v>
      </c>
      <c r="L448" s="5" t="s">
        <v>163</v>
      </c>
      <c r="M448" s="5">
        <v>370.75</v>
      </c>
      <c r="N448" s="5">
        <v>390.04931506849312</v>
      </c>
      <c r="O448" s="5">
        <v>370.75714285714287</v>
      </c>
      <c r="P448" s="5">
        <v>2595.3000000000002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0</v>
      </c>
      <c r="CC448" s="5">
        <v>0</v>
      </c>
      <c r="CD448" s="5">
        <v>0</v>
      </c>
      <c r="CE448" s="5">
        <v>0</v>
      </c>
      <c r="CF448" s="5">
        <v>0</v>
      </c>
      <c r="CG448" s="5">
        <v>7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0</v>
      </c>
      <c r="CP448" s="5">
        <v>0</v>
      </c>
      <c r="CQ448" s="5">
        <v>0</v>
      </c>
      <c r="CR448" s="5">
        <v>0</v>
      </c>
      <c r="CS448" s="5">
        <v>0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0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5">
        <v>0</v>
      </c>
      <c r="ED448" s="5">
        <v>0</v>
      </c>
      <c r="EE448" s="5" t="s">
        <v>1748</v>
      </c>
      <c r="EF448" s="5"/>
    </row>
    <row r="449" spans="1:136" x14ac:dyDescent="0.25">
      <c r="A449" s="68">
        <v>19119783</v>
      </c>
      <c r="B449" s="4" t="s">
        <v>1749</v>
      </c>
      <c r="C449" s="5" t="s">
        <v>1750</v>
      </c>
      <c r="D449" s="4">
        <v>1</v>
      </c>
      <c r="E449" s="4" t="s">
        <v>158</v>
      </c>
      <c r="F449" s="4" t="s">
        <v>159</v>
      </c>
      <c r="G449" s="4" t="s">
        <v>160</v>
      </c>
      <c r="H449" s="4" t="s">
        <v>161</v>
      </c>
      <c r="I449" s="4" t="s">
        <v>234</v>
      </c>
      <c r="J449" s="60">
        <v>45808</v>
      </c>
      <c r="K449" s="60" t="s">
        <v>1723</v>
      </c>
      <c r="L449" s="5" t="s">
        <v>163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5">
        <v>2595.25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64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1090.5</v>
      </c>
      <c r="AT449" s="5">
        <v>0</v>
      </c>
      <c r="AU449" s="5">
        <v>0</v>
      </c>
      <c r="AV449" s="5">
        <v>256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1410.5</v>
      </c>
      <c r="CC449" s="5">
        <v>4005.75</v>
      </c>
      <c r="CD449" s="5">
        <v>120.17</v>
      </c>
      <c r="CE449" s="5">
        <v>7</v>
      </c>
      <c r="CF449" s="5">
        <v>7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471.53</v>
      </c>
      <c r="CP449" s="5">
        <v>0</v>
      </c>
      <c r="CQ449" s="5">
        <v>0</v>
      </c>
      <c r="CR449" s="5">
        <v>66.260000000000005</v>
      </c>
      <c r="CS449" s="5">
        <v>70</v>
      </c>
      <c r="CT449" s="5">
        <v>0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>
        <v>0</v>
      </c>
      <c r="DA449" s="5">
        <v>0</v>
      </c>
      <c r="DB449" s="5">
        <v>0</v>
      </c>
      <c r="DC449" s="5">
        <v>0</v>
      </c>
      <c r="DD449" s="5">
        <v>0</v>
      </c>
      <c r="DE449" s="5">
        <v>0</v>
      </c>
      <c r="DF449" s="5">
        <v>0</v>
      </c>
      <c r="DG449" s="5">
        <v>300</v>
      </c>
      <c r="DH449" s="5">
        <v>0</v>
      </c>
      <c r="DI449" s="5">
        <v>339.5</v>
      </c>
      <c r="DJ449" s="5">
        <v>0</v>
      </c>
      <c r="DK449" s="5">
        <v>0</v>
      </c>
      <c r="DL449" s="5">
        <v>0</v>
      </c>
      <c r="DM449" s="5">
        <v>0</v>
      </c>
      <c r="DN449" s="5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5">
        <v>1247.29</v>
      </c>
      <c r="ED449" s="5">
        <v>2758.46</v>
      </c>
      <c r="EE449" s="5" t="s">
        <v>1751</v>
      </c>
      <c r="EF449" s="5"/>
    </row>
    <row r="450" spans="1:136" x14ac:dyDescent="0.25">
      <c r="A450" s="68">
        <v>19119784</v>
      </c>
      <c r="B450" s="4" t="s">
        <v>1752</v>
      </c>
      <c r="C450" s="5" t="s">
        <v>1753</v>
      </c>
      <c r="D450" s="4">
        <v>1</v>
      </c>
      <c r="E450" s="4" t="s">
        <v>158</v>
      </c>
      <c r="F450" s="4" t="s">
        <v>159</v>
      </c>
      <c r="G450" s="4" t="s">
        <v>160</v>
      </c>
      <c r="H450" s="4" t="s">
        <v>161</v>
      </c>
      <c r="I450" s="4" t="s">
        <v>234</v>
      </c>
      <c r="J450" s="60">
        <v>45808</v>
      </c>
      <c r="K450" s="60" t="s">
        <v>1723</v>
      </c>
      <c r="L450" s="5" t="s">
        <v>163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5">
        <v>2595.25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1280</v>
      </c>
      <c r="AT450" s="5">
        <v>0</v>
      </c>
      <c r="AU450" s="5">
        <v>0</v>
      </c>
      <c r="AV450" s="5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1536</v>
      </c>
      <c r="CC450" s="5">
        <v>4131.25</v>
      </c>
      <c r="CD450" s="5">
        <v>123.94</v>
      </c>
      <c r="CE450" s="5">
        <v>7</v>
      </c>
      <c r="CF450" s="5">
        <v>7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498.34</v>
      </c>
      <c r="CP450" s="5">
        <v>0</v>
      </c>
      <c r="CQ450" s="5">
        <v>0</v>
      </c>
      <c r="CR450" s="5">
        <v>66.260000000000005</v>
      </c>
      <c r="CS450" s="5">
        <v>70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5">
        <v>634.6</v>
      </c>
      <c r="ED450" s="5">
        <v>3496.65</v>
      </c>
      <c r="EE450" s="5" t="s">
        <v>1754</v>
      </c>
      <c r="EF450" s="5"/>
    </row>
    <row r="451" spans="1:136" x14ac:dyDescent="0.25">
      <c r="A451" s="68">
        <v>19119852</v>
      </c>
      <c r="B451" s="4" t="s">
        <v>1762</v>
      </c>
      <c r="C451" s="5" t="s">
        <v>1763</v>
      </c>
      <c r="D451" s="4">
        <v>1</v>
      </c>
      <c r="E451" s="4" t="s">
        <v>158</v>
      </c>
      <c r="F451" s="4" t="s">
        <v>159</v>
      </c>
      <c r="G451" s="4" t="s">
        <v>160</v>
      </c>
      <c r="H451" s="4" t="s">
        <v>161</v>
      </c>
      <c r="I451" s="4" t="s">
        <v>234</v>
      </c>
      <c r="J451" s="60">
        <v>45815</v>
      </c>
      <c r="K451" s="60" t="s">
        <v>1757</v>
      </c>
      <c r="L451" s="5" t="s">
        <v>163</v>
      </c>
      <c r="M451" s="5">
        <v>370.75</v>
      </c>
      <c r="N451" s="5">
        <v>390.04931506849312</v>
      </c>
      <c r="O451" s="5">
        <v>370.75714285714287</v>
      </c>
      <c r="P451" s="5">
        <v>2595.3000000000002</v>
      </c>
      <c r="Q451" s="5">
        <v>2595.25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640</v>
      </c>
      <c r="AT451" s="5">
        <v>0</v>
      </c>
      <c r="AU451" s="5">
        <v>0</v>
      </c>
      <c r="AV451" s="5">
        <v>256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896</v>
      </c>
      <c r="CC451" s="5">
        <v>3491.25</v>
      </c>
      <c r="CD451" s="5">
        <v>104.74</v>
      </c>
      <c r="CE451" s="5">
        <v>7</v>
      </c>
      <c r="CF451" s="5">
        <v>7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364.23</v>
      </c>
      <c r="CP451" s="5">
        <v>0</v>
      </c>
      <c r="CQ451" s="5">
        <v>0</v>
      </c>
      <c r="CR451" s="5">
        <v>66.260000000000005</v>
      </c>
      <c r="CS451" s="5">
        <v>70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5">
        <v>500.49</v>
      </c>
      <c r="ED451" s="5">
        <v>2990.76</v>
      </c>
      <c r="EE451" s="5" t="s">
        <v>1764</v>
      </c>
      <c r="EF451" s="5"/>
    </row>
    <row r="452" spans="1:136" x14ac:dyDescent="0.25">
      <c r="A452" s="68">
        <v>19119853</v>
      </c>
      <c r="B452" s="4" t="s">
        <v>1765</v>
      </c>
      <c r="C452" s="5" t="s">
        <v>1766</v>
      </c>
      <c r="D452" s="4">
        <v>1</v>
      </c>
      <c r="E452" s="4" t="s">
        <v>158</v>
      </c>
      <c r="F452" s="4" t="s">
        <v>159</v>
      </c>
      <c r="G452" s="4" t="s">
        <v>160</v>
      </c>
      <c r="H452" s="4" t="s">
        <v>161</v>
      </c>
      <c r="I452" s="4" t="s">
        <v>234</v>
      </c>
      <c r="J452" s="60">
        <v>45815</v>
      </c>
      <c r="K452" s="60" t="s">
        <v>1757</v>
      </c>
      <c r="L452" s="5" t="s">
        <v>163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5">
        <v>2595.25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1</v>
      </c>
      <c r="AB452" s="5">
        <v>92.69</v>
      </c>
      <c r="AC452" s="5">
        <v>1</v>
      </c>
      <c r="AD452" s="5">
        <v>741.5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384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256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1474.19</v>
      </c>
      <c r="CC452" s="5">
        <v>4069.44</v>
      </c>
      <c r="CD452" s="5">
        <v>122.08</v>
      </c>
      <c r="CE452" s="5">
        <v>7</v>
      </c>
      <c r="CF452" s="5">
        <v>7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386.14</v>
      </c>
      <c r="CP452" s="5">
        <v>0</v>
      </c>
      <c r="CQ452" s="5">
        <v>0</v>
      </c>
      <c r="CR452" s="5">
        <v>66.260000000000005</v>
      </c>
      <c r="CS452" s="5">
        <v>70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0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5">
        <v>522.4</v>
      </c>
      <c r="ED452" s="5">
        <v>3547.04</v>
      </c>
      <c r="EE452" s="5" t="s">
        <v>1767</v>
      </c>
      <c r="EF452" s="5"/>
    </row>
    <row r="453" spans="1:136" x14ac:dyDescent="0.25">
      <c r="A453" s="68">
        <v>19119854</v>
      </c>
      <c r="B453" s="4" t="s">
        <v>1768</v>
      </c>
      <c r="C453" s="5" t="s">
        <v>1769</v>
      </c>
      <c r="D453" s="4">
        <v>1</v>
      </c>
      <c r="E453" s="4" t="s">
        <v>158</v>
      </c>
      <c r="F453" s="4" t="s">
        <v>159</v>
      </c>
      <c r="G453" s="4" t="s">
        <v>160</v>
      </c>
      <c r="H453" s="4" t="s">
        <v>161</v>
      </c>
      <c r="I453" s="4" t="s">
        <v>234</v>
      </c>
      <c r="J453" s="60">
        <v>45815</v>
      </c>
      <c r="K453" s="60" t="s">
        <v>1757</v>
      </c>
      <c r="L453" s="5" t="s">
        <v>163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5">
        <v>2595.25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1</v>
      </c>
      <c r="AB453" s="5">
        <v>92.69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800</v>
      </c>
      <c r="AT453" s="5">
        <v>0</v>
      </c>
      <c r="AU453" s="5">
        <v>0</v>
      </c>
      <c r="AV453" s="5">
        <v>256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1148.69</v>
      </c>
      <c r="CC453" s="5">
        <v>3743.94</v>
      </c>
      <c r="CD453" s="5">
        <v>112.32</v>
      </c>
      <c r="CE453" s="5">
        <v>7</v>
      </c>
      <c r="CF453" s="5">
        <v>7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395.81</v>
      </c>
      <c r="CP453" s="5">
        <v>0</v>
      </c>
      <c r="CQ453" s="5">
        <v>0</v>
      </c>
      <c r="CR453" s="5">
        <v>66.260000000000005</v>
      </c>
      <c r="CS453" s="5">
        <v>70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5">
        <v>532.07000000000005</v>
      </c>
      <c r="ED453" s="5">
        <v>3211.87</v>
      </c>
      <c r="EE453" s="5" t="s">
        <v>1770</v>
      </c>
      <c r="EF453" s="5"/>
    </row>
    <row r="454" spans="1:136" x14ac:dyDescent="0.25">
      <c r="A454" s="68">
        <v>19119855</v>
      </c>
      <c r="B454" s="4" t="s">
        <v>1771</v>
      </c>
      <c r="C454" s="5" t="s">
        <v>1772</v>
      </c>
      <c r="D454" s="4">
        <v>1</v>
      </c>
      <c r="E454" s="4" t="s">
        <v>158</v>
      </c>
      <c r="F454" s="4" t="s">
        <v>159</v>
      </c>
      <c r="G454" s="4" t="s">
        <v>160</v>
      </c>
      <c r="H454" s="4" t="s">
        <v>161</v>
      </c>
      <c r="I454" s="4" t="s">
        <v>234</v>
      </c>
      <c r="J454" s="60">
        <v>45815</v>
      </c>
      <c r="K454" s="60" t="s">
        <v>1757</v>
      </c>
      <c r="L454" s="5" t="s">
        <v>163</v>
      </c>
      <c r="M454" s="5">
        <v>370.75</v>
      </c>
      <c r="N454" s="5">
        <v>390.04931506849312</v>
      </c>
      <c r="O454" s="5">
        <v>370.75714285714287</v>
      </c>
      <c r="P454" s="5">
        <v>2595.3000000000002</v>
      </c>
      <c r="Q454" s="5">
        <v>2595.25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192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2341</v>
      </c>
      <c r="AT454" s="5">
        <v>0</v>
      </c>
      <c r="AU454" s="5">
        <v>0</v>
      </c>
      <c r="AV454" s="5">
        <v>256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2789</v>
      </c>
      <c r="CC454" s="5">
        <v>5384.25</v>
      </c>
      <c r="CD454" s="5">
        <v>161.53</v>
      </c>
      <c r="CE454" s="5">
        <v>7</v>
      </c>
      <c r="CF454" s="5">
        <v>7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765.98</v>
      </c>
      <c r="CP454" s="5">
        <v>0</v>
      </c>
      <c r="CQ454" s="5">
        <v>0</v>
      </c>
      <c r="CR454" s="5">
        <v>66.260000000000005</v>
      </c>
      <c r="CS454" s="5">
        <v>70</v>
      </c>
      <c r="CT454" s="5">
        <v>0</v>
      </c>
      <c r="CU454" s="5">
        <v>0</v>
      </c>
      <c r="CV454" s="5">
        <v>0</v>
      </c>
      <c r="CW454" s="5">
        <v>0</v>
      </c>
      <c r="CX454" s="5">
        <v>0</v>
      </c>
      <c r="CY454" s="5">
        <v>0</v>
      </c>
      <c r="CZ454" s="5">
        <v>0</v>
      </c>
      <c r="DA454" s="5">
        <v>0</v>
      </c>
      <c r="DB454" s="5">
        <v>0</v>
      </c>
      <c r="DC454" s="5">
        <v>0</v>
      </c>
      <c r="DD454" s="5">
        <v>0</v>
      </c>
      <c r="DE454" s="5">
        <v>0</v>
      </c>
      <c r="DF454" s="5">
        <v>0</v>
      </c>
      <c r="DG454" s="5">
        <v>0</v>
      </c>
      <c r="DH454" s="5">
        <v>0</v>
      </c>
      <c r="DI454" s="5">
        <v>0</v>
      </c>
      <c r="DJ454" s="5">
        <v>0</v>
      </c>
      <c r="DK454" s="5">
        <v>0</v>
      </c>
      <c r="DL454" s="5">
        <v>0</v>
      </c>
      <c r="DM454" s="5">
        <v>0</v>
      </c>
      <c r="DN454" s="5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5">
        <v>902.24</v>
      </c>
      <c r="ED454" s="5">
        <v>4482.01</v>
      </c>
      <c r="EE454" s="5" t="s">
        <v>1773</v>
      </c>
      <c r="EF454" s="5"/>
    </row>
    <row r="455" spans="1:136" x14ac:dyDescent="0.25">
      <c r="A455" s="68">
        <v>19119856</v>
      </c>
      <c r="B455" s="4" t="s">
        <v>1774</v>
      </c>
      <c r="C455" s="5" t="s">
        <v>1775</v>
      </c>
      <c r="D455" s="4">
        <v>1</v>
      </c>
      <c r="E455" s="4" t="s">
        <v>158</v>
      </c>
      <c r="F455" s="4" t="s">
        <v>159</v>
      </c>
      <c r="G455" s="4" t="s">
        <v>160</v>
      </c>
      <c r="H455" s="4" t="s">
        <v>161</v>
      </c>
      <c r="I455" s="4" t="s">
        <v>234</v>
      </c>
      <c r="J455" s="60">
        <v>45815</v>
      </c>
      <c r="K455" s="60" t="s">
        <v>1757</v>
      </c>
      <c r="L455" s="5" t="s">
        <v>163</v>
      </c>
      <c r="M455" s="5">
        <v>370.75</v>
      </c>
      <c r="N455" s="5">
        <v>390.04931506849312</v>
      </c>
      <c r="O455" s="5">
        <v>370.75714285714287</v>
      </c>
      <c r="P455" s="5">
        <v>2595.3000000000002</v>
      </c>
      <c r="Q455" s="5">
        <v>2595.25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1</v>
      </c>
      <c r="AB455" s="5">
        <v>92.69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640</v>
      </c>
      <c r="AT455" s="5">
        <v>0</v>
      </c>
      <c r="AU455" s="5">
        <v>0</v>
      </c>
      <c r="AV455" s="5">
        <v>256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988.69</v>
      </c>
      <c r="CC455" s="5">
        <v>3583.94</v>
      </c>
      <c r="CD455" s="5">
        <v>107.52</v>
      </c>
      <c r="CE455" s="5">
        <v>7</v>
      </c>
      <c r="CF455" s="5">
        <v>7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364.23</v>
      </c>
      <c r="CP455" s="5">
        <v>0</v>
      </c>
      <c r="CQ455" s="5">
        <v>0</v>
      </c>
      <c r="CR455" s="5">
        <v>66.260000000000005</v>
      </c>
      <c r="CS455" s="5">
        <v>70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5">
        <v>500.49</v>
      </c>
      <c r="ED455" s="5">
        <v>3083.45</v>
      </c>
      <c r="EE455" s="5" t="s">
        <v>1776</v>
      </c>
      <c r="EF455" s="5"/>
    </row>
    <row r="456" spans="1:136" x14ac:dyDescent="0.25">
      <c r="A456" s="68">
        <v>19119857</v>
      </c>
      <c r="B456" s="4" t="s">
        <v>1777</v>
      </c>
      <c r="C456" s="5" t="s">
        <v>1778</v>
      </c>
      <c r="D456" s="4">
        <v>1</v>
      </c>
      <c r="E456" s="4" t="s">
        <v>158</v>
      </c>
      <c r="F456" s="4" t="s">
        <v>159</v>
      </c>
      <c r="G456" s="4" t="s">
        <v>160</v>
      </c>
      <c r="H456" s="4" t="s">
        <v>161</v>
      </c>
      <c r="I456" s="4" t="s">
        <v>234</v>
      </c>
      <c r="J456" s="60">
        <v>45815</v>
      </c>
      <c r="K456" s="60" t="s">
        <v>1757</v>
      </c>
      <c r="L456" s="5" t="s">
        <v>163</v>
      </c>
      <c r="M456" s="5">
        <v>370.75</v>
      </c>
      <c r="N456" s="5">
        <v>390.04931506849312</v>
      </c>
      <c r="O456" s="5">
        <v>370.75714285714287</v>
      </c>
      <c r="P456" s="5">
        <v>2595.3000000000002</v>
      </c>
      <c r="Q456" s="5">
        <v>2595.25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1</v>
      </c>
      <c r="AB456" s="5">
        <v>92.69</v>
      </c>
      <c r="AC456" s="5">
        <v>1</v>
      </c>
      <c r="AD456" s="5">
        <v>741.5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384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1280</v>
      </c>
      <c r="AT456" s="5">
        <v>0</v>
      </c>
      <c r="AU456" s="5">
        <v>0</v>
      </c>
      <c r="AV456" s="5">
        <v>256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2754.19</v>
      </c>
      <c r="CC456" s="5">
        <v>5349.44</v>
      </c>
      <c r="CD456" s="5">
        <v>160.47999999999999</v>
      </c>
      <c r="CE456" s="5">
        <v>7</v>
      </c>
      <c r="CF456" s="5">
        <v>7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659.55</v>
      </c>
      <c r="CP456" s="5">
        <v>0</v>
      </c>
      <c r="CQ456" s="5">
        <v>0</v>
      </c>
      <c r="CR456" s="5">
        <v>66.260000000000005</v>
      </c>
      <c r="CS456" s="5">
        <v>70</v>
      </c>
      <c r="CT456" s="5">
        <v>0</v>
      </c>
      <c r="CU456" s="5">
        <v>0</v>
      </c>
      <c r="CV456" s="5">
        <v>0</v>
      </c>
      <c r="CW456" s="5">
        <v>0</v>
      </c>
      <c r="CX456" s="5">
        <v>0</v>
      </c>
      <c r="CY456" s="5">
        <v>0</v>
      </c>
      <c r="CZ456" s="5">
        <v>0</v>
      </c>
      <c r="DA456" s="5">
        <v>0</v>
      </c>
      <c r="DB456" s="5">
        <v>0</v>
      </c>
      <c r="DC456" s="5">
        <v>0</v>
      </c>
      <c r="DD456" s="5">
        <v>0</v>
      </c>
      <c r="DE456" s="5">
        <v>0</v>
      </c>
      <c r="DF456" s="5">
        <v>0</v>
      </c>
      <c r="DG456" s="5">
        <v>0</v>
      </c>
      <c r="DH456" s="5">
        <v>0</v>
      </c>
      <c r="DI456" s="5">
        <v>0</v>
      </c>
      <c r="DJ456" s="5">
        <v>0</v>
      </c>
      <c r="DK456" s="5">
        <v>0</v>
      </c>
      <c r="DL456" s="5">
        <v>0</v>
      </c>
      <c r="DM456" s="5">
        <v>0</v>
      </c>
      <c r="DN456" s="5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5">
        <v>795.81</v>
      </c>
      <c r="ED456" s="5">
        <v>4553.63</v>
      </c>
      <c r="EE456" s="5" t="s">
        <v>1779</v>
      </c>
    </row>
    <row r="457" spans="1:136" x14ac:dyDescent="0.25">
      <c r="A457" s="68">
        <v>19119858</v>
      </c>
      <c r="B457" s="4" t="s">
        <v>1780</v>
      </c>
      <c r="C457" s="5" t="s">
        <v>1781</v>
      </c>
      <c r="D457" s="4">
        <v>1</v>
      </c>
      <c r="E457" s="4" t="s">
        <v>158</v>
      </c>
      <c r="F457" s="4" t="s">
        <v>159</v>
      </c>
      <c r="G457" s="4" t="s">
        <v>160</v>
      </c>
      <c r="H457" s="4" t="s">
        <v>161</v>
      </c>
      <c r="I457" s="4" t="s">
        <v>234</v>
      </c>
      <c r="J457" s="60">
        <v>45815</v>
      </c>
      <c r="K457" s="60" t="s">
        <v>1757</v>
      </c>
      <c r="L457" s="5" t="s">
        <v>163</v>
      </c>
      <c r="M457" s="5">
        <v>370.75</v>
      </c>
      <c r="N457" s="5">
        <v>390.04931506849312</v>
      </c>
      <c r="O457" s="5">
        <v>370.75714285714287</v>
      </c>
      <c r="P457" s="5">
        <v>2595.3000000000002</v>
      </c>
      <c r="Q457" s="5">
        <v>2595.25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1280</v>
      </c>
      <c r="AT457" s="5">
        <v>0</v>
      </c>
      <c r="AU457" s="5">
        <v>0</v>
      </c>
      <c r="AV457" s="5">
        <v>256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1536</v>
      </c>
      <c r="CC457" s="5">
        <v>4131.25</v>
      </c>
      <c r="CD457" s="5">
        <v>123.94</v>
      </c>
      <c r="CE457" s="5">
        <v>7</v>
      </c>
      <c r="CF457" s="5">
        <v>7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498.34</v>
      </c>
      <c r="CP457" s="5">
        <v>0</v>
      </c>
      <c r="CQ457" s="5">
        <v>0</v>
      </c>
      <c r="CR457" s="5">
        <v>66.260000000000005</v>
      </c>
      <c r="CS457" s="5">
        <v>70</v>
      </c>
      <c r="CT457" s="5">
        <v>0</v>
      </c>
      <c r="CU457" s="5">
        <v>0</v>
      </c>
      <c r="CV457" s="5">
        <v>0</v>
      </c>
      <c r="CW457" s="5">
        <v>0</v>
      </c>
      <c r="CX457" s="5">
        <v>0</v>
      </c>
      <c r="CY457" s="5">
        <v>0</v>
      </c>
      <c r="CZ457" s="5">
        <v>0</v>
      </c>
      <c r="DA457" s="5">
        <v>0</v>
      </c>
      <c r="DB457" s="5">
        <v>0</v>
      </c>
      <c r="DC457" s="5">
        <v>0</v>
      </c>
      <c r="DD457" s="5">
        <v>0</v>
      </c>
      <c r="DE457" s="5">
        <v>0</v>
      </c>
      <c r="DF457" s="5">
        <v>0</v>
      </c>
      <c r="DG457" s="5">
        <v>0</v>
      </c>
      <c r="DH457" s="5">
        <v>0</v>
      </c>
      <c r="DI457" s="5">
        <v>0</v>
      </c>
      <c r="DJ457" s="5">
        <v>0</v>
      </c>
      <c r="DK457" s="5">
        <v>0</v>
      </c>
      <c r="DL457" s="5">
        <v>0</v>
      </c>
      <c r="DM457" s="5">
        <v>0</v>
      </c>
      <c r="DN457" s="5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5">
        <v>634.6</v>
      </c>
      <c r="ED457" s="5">
        <v>3496.65</v>
      </c>
      <c r="EE457" s="5" t="s">
        <v>1782</v>
      </c>
    </row>
    <row r="458" spans="1:136" x14ac:dyDescent="0.25">
      <c r="A458" s="68">
        <v>19119859</v>
      </c>
      <c r="B458" s="4" t="s">
        <v>1783</v>
      </c>
      <c r="C458" s="5" t="s">
        <v>1784</v>
      </c>
      <c r="D458" s="4">
        <v>1</v>
      </c>
      <c r="E458" s="4" t="s">
        <v>158</v>
      </c>
      <c r="F458" s="4" t="s">
        <v>159</v>
      </c>
      <c r="G458" s="4" t="s">
        <v>160</v>
      </c>
      <c r="H458" s="4" t="s">
        <v>161</v>
      </c>
      <c r="I458" s="4" t="s">
        <v>234</v>
      </c>
      <c r="J458" s="60">
        <v>45815</v>
      </c>
      <c r="K458" s="60" t="s">
        <v>1757</v>
      </c>
      <c r="L458" s="5" t="s">
        <v>163</v>
      </c>
      <c r="M458" s="5">
        <v>370.75</v>
      </c>
      <c r="N458" s="5">
        <v>390.04931506849312</v>
      </c>
      <c r="O458" s="5">
        <v>370.75714285714287</v>
      </c>
      <c r="P458" s="5">
        <v>2595.3000000000002</v>
      </c>
      <c r="Q458" s="5">
        <v>2595.25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1</v>
      </c>
      <c r="AB458" s="5">
        <v>92.69</v>
      </c>
      <c r="AC458" s="5">
        <v>1</v>
      </c>
      <c r="AD458" s="5">
        <v>741.5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640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800</v>
      </c>
      <c r="AT458" s="5">
        <v>0</v>
      </c>
      <c r="AU458" s="5">
        <v>0</v>
      </c>
      <c r="AV458" s="5">
        <v>256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2530.19</v>
      </c>
      <c r="CC458" s="5">
        <v>5125.4399999999996</v>
      </c>
      <c r="CD458" s="5">
        <v>153.76</v>
      </c>
      <c r="CE458" s="5">
        <v>7</v>
      </c>
      <c r="CF458" s="5">
        <v>7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611.71</v>
      </c>
      <c r="CP458" s="5">
        <v>0</v>
      </c>
      <c r="CQ458" s="5">
        <v>0</v>
      </c>
      <c r="CR458" s="5">
        <v>66.260000000000005</v>
      </c>
      <c r="CS458" s="5">
        <v>70</v>
      </c>
      <c r="CT458" s="5">
        <v>0</v>
      </c>
      <c r="CU458" s="5">
        <v>0</v>
      </c>
      <c r="CV458" s="5">
        <v>0</v>
      </c>
      <c r="CW458" s="5">
        <v>0</v>
      </c>
      <c r="CX458" s="5">
        <v>0</v>
      </c>
      <c r="CY458" s="5">
        <v>0</v>
      </c>
      <c r="CZ458" s="5">
        <v>0</v>
      </c>
      <c r="DA458" s="5">
        <v>0</v>
      </c>
      <c r="DB458" s="5">
        <v>0</v>
      </c>
      <c r="DC458" s="5">
        <v>0</v>
      </c>
      <c r="DD458" s="5">
        <v>0</v>
      </c>
      <c r="DE458" s="5">
        <v>0</v>
      </c>
      <c r="DF458" s="5">
        <v>0</v>
      </c>
      <c r="DG458" s="5">
        <v>0</v>
      </c>
      <c r="DH458" s="5">
        <v>0</v>
      </c>
      <c r="DI458" s="5">
        <v>0</v>
      </c>
      <c r="DJ458" s="5">
        <v>0</v>
      </c>
      <c r="DK458" s="5">
        <v>0</v>
      </c>
      <c r="DL458" s="5">
        <v>0</v>
      </c>
      <c r="DM458" s="5">
        <v>0</v>
      </c>
      <c r="DN458" s="5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5">
        <v>747.97</v>
      </c>
      <c r="ED458" s="5">
        <v>4377.47</v>
      </c>
      <c r="EE458" s="5" t="s">
        <v>1785</v>
      </c>
    </row>
    <row r="459" spans="1:136" x14ac:dyDescent="0.25">
      <c r="A459" s="68">
        <v>19119860</v>
      </c>
      <c r="B459" s="4" t="s">
        <v>1786</v>
      </c>
      <c r="C459" s="5" t="s">
        <v>1787</v>
      </c>
      <c r="D459" s="4">
        <v>1</v>
      </c>
      <c r="E459" s="4" t="s">
        <v>158</v>
      </c>
      <c r="F459" s="4" t="s">
        <v>159</v>
      </c>
      <c r="G459" s="4" t="s">
        <v>160</v>
      </c>
      <c r="H459" s="4" t="s">
        <v>161</v>
      </c>
      <c r="I459" s="4" t="s">
        <v>234</v>
      </c>
      <c r="J459" s="60">
        <v>45815</v>
      </c>
      <c r="K459" s="60" t="s">
        <v>1757</v>
      </c>
      <c r="L459" s="5" t="s">
        <v>163</v>
      </c>
      <c r="M459" s="5">
        <v>370.75</v>
      </c>
      <c r="N459" s="5">
        <v>390.04931506849312</v>
      </c>
      <c r="O459" s="5">
        <v>370.75714285714287</v>
      </c>
      <c r="P459" s="5">
        <v>2595.3000000000002</v>
      </c>
      <c r="Q459" s="5">
        <v>2595.25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1</v>
      </c>
      <c r="AB459" s="5">
        <v>92.69</v>
      </c>
      <c r="AC459" s="5">
        <v>1</v>
      </c>
      <c r="AD459" s="5">
        <v>741.5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64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800</v>
      </c>
      <c r="AT459" s="5">
        <v>0</v>
      </c>
      <c r="AU459" s="5">
        <v>0</v>
      </c>
      <c r="AV459" s="5">
        <v>256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1954.19</v>
      </c>
      <c r="CC459" s="5">
        <v>4549.4399999999996</v>
      </c>
      <c r="CD459" s="5">
        <v>136.47999999999999</v>
      </c>
      <c r="CE459" s="5">
        <v>7</v>
      </c>
      <c r="CF459" s="5">
        <v>7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488.67</v>
      </c>
      <c r="CP459" s="5">
        <v>0</v>
      </c>
      <c r="CQ459" s="5">
        <v>0</v>
      </c>
      <c r="CR459" s="5">
        <v>66.260000000000005</v>
      </c>
      <c r="CS459" s="5">
        <v>70</v>
      </c>
      <c r="CT459" s="5">
        <v>0</v>
      </c>
      <c r="CU459" s="5">
        <v>0</v>
      </c>
      <c r="CV459" s="5">
        <v>0</v>
      </c>
      <c r="CW459" s="5">
        <v>0</v>
      </c>
      <c r="CX459" s="5">
        <v>0</v>
      </c>
      <c r="CY459" s="5">
        <v>0</v>
      </c>
      <c r="CZ459" s="5">
        <v>0</v>
      </c>
      <c r="DA459" s="5">
        <v>0</v>
      </c>
      <c r="DB459" s="5">
        <v>0</v>
      </c>
      <c r="DC459" s="5">
        <v>0</v>
      </c>
      <c r="DD459" s="5">
        <v>0</v>
      </c>
      <c r="DE459" s="5">
        <v>0</v>
      </c>
      <c r="DF459" s="5">
        <v>0</v>
      </c>
      <c r="DG459" s="5">
        <v>0</v>
      </c>
      <c r="DH459" s="5">
        <v>0</v>
      </c>
      <c r="DI459" s="5">
        <v>0</v>
      </c>
      <c r="DJ459" s="5">
        <v>0</v>
      </c>
      <c r="DK459" s="5">
        <v>0</v>
      </c>
      <c r="DL459" s="5">
        <v>0</v>
      </c>
      <c r="DM459" s="5">
        <v>0</v>
      </c>
      <c r="DN459" s="5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5">
        <v>624.92999999999995</v>
      </c>
      <c r="ED459" s="5">
        <v>3924.51</v>
      </c>
      <c r="EE459" s="5" t="s">
        <v>1788</v>
      </c>
    </row>
    <row r="460" spans="1:136" x14ac:dyDescent="0.25">
      <c r="A460" s="68">
        <v>19119861</v>
      </c>
      <c r="B460" s="4" t="s">
        <v>1789</v>
      </c>
      <c r="C460" s="5" t="s">
        <v>1790</v>
      </c>
      <c r="D460" s="4">
        <v>1</v>
      </c>
      <c r="E460" s="4" t="s">
        <v>158</v>
      </c>
      <c r="F460" s="4" t="s">
        <v>159</v>
      </c>
      <c r="G460" s="4" t="s">
        <v>160</v>
      </c>
      <c r="H460" s="4" t="s">
        <v>161</v>
      </c>
      <c r="I460" s="4" t="s">
        <v>234</v>
      </c>
      <c r="J460" s="60">
        <v>45815</v>
      </c>
      <c r="K460" s="60" t="s">
        <v>1757</v>
      </c>
      <c r="L460" s="5" t="s">
        <v>163</v>
      </c>
      <c r="M460" s="5">
        <v>370.75</v>
      </c>
      <c r="N460" s="5">
        <v>390.04931506849312</v>
      </c>
      <c r="O460" s="5">
        <v>370.75714285714287</v>
      </c>
      <c r="P460" s="5">
        <v>2595.3000000000002</v>
      </c>
      <c r="Q460" s="5">
        <v>2595.25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1</v>
      </c>
      <c r="AB460" s="5">
        <v>92.69</v>
      </c>
      <c r="AC460" s="5">
        <v>1</v>
      </c>
      <c r="AD460" s="5">
        <v>741.5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384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896</v>
      </c>
      <c r="AT460" s="5">
        <v>0</v>
      </c>
      <c r="AU460" s="5">
        <v>0</v>
      </c>
      <c r="AV460" s="5">
        <v>256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2370.19</v>
      </c>
      <c r="CC460" s="5">
        <v>4965.4399999999996</v>
      </c>
      <c r="CD460" s="5">
        <v>148.96</v>
      </c>
      <c r="CE460" s="5">
        <v>7</v>
      </c>
      <c r="CF460" s="5">
        <v>7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577.53</v>
      </c>
      <c r="CP460" s="5">
        <v>0</v>
      </c>
      <c r="CQ460" s="5">
        <v>0</v>
      </c>
      <c r="CR460" s="5">
        <v>66.260000000000005</v>
      </c>
      <c r="CS460" s="5">
        <v>70</v>
      </c>
      <c r="CT460" s="5">
        <v>0</v>
      </c>
      <c r="CU460" s="5">
        <v>0</v>
      </c>
      <c r="CV460" s="5">
        <v>0</v>
      </c>
      <c r="CW460" s="5">
        <v>0</v>
      </c>
      <c r="CX460" s="5">
        <v>0</v>
      </c>
      <c r="CY460" s="5">
        <v>0</v>
      </c>
      <c r="CZ460" s="5">
        <v>0</v>
      </c>
      <c r="DA460" s="5">
        <v>0</v>
      </c>
      <c r="DB460" s="5">
        <v>0</v>
      </c>
      <c r="DC460" s="5">
        <v>0</v>
      </c>
      <c r="DD460" s="5">
        <v>0</v>
      </c>
      <c r="DE460" s="5">
        <v>0</v>
      </c>
      <c r="DF460" s="5">
        <v>0</v>
      </c>
      <c r="DG460" s="5">
        <v>0</v>
      </c>
      <c r="DH460" s="5">
        <v>0</v>
      </c>
      <c r="DI460" s="5">
        <v>0</v>
      </c>
      <c r="DJ460" s="5">
        <v>0</v>
      </c>
      <c r="DK460" s="5">
        <v>0</v>
      </c>
      <c r="DL460" s="5">
        <v>0</v>
      </c>
      <c r="DM460" s="5">
        <v>0</v>
      </c>
      <c r="DN460" s="5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5">
        <v>713.79</v>
      </c>
      <c r="ED460" s="5">
        <v>4251.6499999999996</v>
      </c>
      <c r="EE460" s="5" t="s">
        <v>1791</v>
      </c>
    </row>
    <row r="461" spans="1:136" x14ac:dyDescent="0.25">
      <c r="A461" s="68">
        <v>19119862</v>
      </c>
      <c r="B461" s="4" t="s">
        <v>1792</v>
      </c>
      <c r="C461" s="5" t="s">
        <v>1793</v>
      </c>
      <c r="D461" s="4">
        <v>1</v>
      </c>
      <c r="E461" s="4" t="s">
        <v>158</v>
      </c>
      <c r="F461" s="4" t="s">
        <v>159</v>
      </c>
      <c r="G461" s="4" t="s">
        <v>160</v>
      </c>
      <c r="H461" s="4" t="s">
        <v>161</v>
      </c>
      <c r="I461" s="4" t="s">
        <v>234</v>
      </c>
      <c r="J461" s="60">
        <v>45815</v>
      </c>
      <c r="K461" s="60" t="s">
        <v>1757</v>
      </c>
      <c r="L461" s="5" t="s">
        <v>163</v>
      </c>
      <c r="M461" s="5">
        <v>370.75</v>
      </c>
      <c r="N461" s="5">
        <v>390.04931506849312</v>
      </c>
      <c r="O461" s="5">
        <v>370.75714285714287</v>
      </c>
      <c r="P461" s="5">
        <v>2595.3000000000002</v>
      </c>
      <c r="Q461" s="5">
        <v>2595.25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500</v>
      </c>
      <c r="AT461" s="5">
        <v>0</v>
      </c>
      <c r="AU461" s="5">
        <v>0</v>
      </c>
      <c r="AV461" s="5">
        <v>256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756</v>
      </c>
      <c r="CC461" s="5">
        <v>3351.25</v>
      </c>
      <c r="CD461" s="5">
        <v>100.54</v>
      </c>
      <c r="CE461" s="5">
        <v>7</v>
      </c>
      <c r="CF461" s="5">
        <v>7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339.14</v>
      </c>
      <c r="CP461" s="5">
        <v>0</v>
      </c>
      <c r="CQ461" s="5">
        <v>0</v>
      </c>
      <c r="CR461" s="5">
        <v>66.260000000000005</v>
      </c>
      <c r="CS461" s="5">
        <v>70</v>
      </c>
      <c r="CT461" s="5">
        <v>0</v>
      </c>
      <c r="CU461" s="5">
        <v>0</v>
      </c>
      <c r="CV461" s="5">
        <v>0</v>
      </c>
      <c r="CW461" s="5">
        <v>0</v>
      </c>
      <c r="CX461" s="5">
        <v>0</v>
      </c>
      <c r="CY461" s="5">
        <v>0</v>
      </c>
      <c r="CZ461" s="5">
        <v>0</v>
      </c>
      <c r="DA461" s="5">
        <v>0</v>
      </c>
      <c r="DB461" s="5">
        <v>0</v>
      </c>
      <c r="DC461" s="5">
        <v>0</v>
      </c>
      <c r="DD461" s="5">
        <v>0</v>
      </c>
      <c r="DE461" s="5">
        <v>0</v>
      </c>
      <c r="DF461" s="5">
        <v>0</v>
      </c>
      <c r="DG461" s="5">
        <v>0</v>
      </c>
      <c r="DH461" s="5">
        <v>0</v>
      </c>
      <c r="DI461" s="5">
        <v>0</v>
      </c>
      <c r="DJ461" s="5">
        <v>0</v>
      </c>
      <c r="DK461" s="5">
        <v>0</v>
      </c>
      <c r="DL461" s="5">
        <v>0</v>
      </c>
      <c r="DM461" s="5">
        <v>0</v>
      </c>
      <c r="DN461" s="5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5">
        <v>475.4</v>
      </c>
      <c r="ED461" s="5">
        <v>2875.85</v>
      </c>
      <c r="EE461" s="5" t="s">
        <v>1794</v>
      </c>
    </row>
    <row r="462" spans="1:136" x14ac:dyDescent="0.25">
      <c r="A462" s="68">
        <v>19119863</v>
      </c>
      <c r="B462" s="4" t="s">
        <v>1795</v>
      </c>
      <c r="C462" s="5" t="s">
        <v>1796</v>
      </c>
      <c r="D462" s="4">
        <v>1</v>
      </c>
      <c r="E462" s="4" t="s">
        <v>158</v>
      </c>
      <c r="F462" s="4" t="s">
        <v>159</v>
      </c>
      <c r="G462" s="4" t="s">
        <v>160</v>
      </c>
      <c r="H462" s="4" t="s">
        <v>161</v>
      </c>
      <c r="I462" s="4" t="s">
        <v>234</v>
      </c>
      <c r="J462" s="60">
        <v>45815</v>
      </c>
      <c r="K462" s="60" t="s">
        <v>1757</v>
      </c>
      <c r="L462" s="5" t="s">
        <v>163</v>
      </c>
      <c r="M462" s="5">
        <v>370.75</v>
      </c>
      <c r="N462" s="5">
        <v>390.04931506849312</v>
      </c>
      <c r="O462" s="5">
        <v>370.75714285714287</v>
      </c>
      <c r="P462" s="5">
        <v>2595.3000000000002</v>
      </c>
      <c r="Q462" s="5">
        <v>2595.25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128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1925</v>
      </c>
      <c r="AT462" s="5">
        <v>0</v>
      </c>
      <c r="AU462" s="5">
        <v>0</v>
      </c>
      <c r="AV462" s="5">
        <v>256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2309</v>
      </c>
      <c r="CC462" s="5">
        <v>4904.25</v>
      </c>
      <c r="CD462" s="5">
        <v>147.13</v>
      </c>
      <c r="CE462" s="5">
        <v>7</v>
      </c>
      <c r="CF462" s="5">
        <v>7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663.45</v>
      </c>
      <c r="CP462" s="5">
        <v>0</v>
      </c>
      <c r="CQ462" s="5">
        <v>0</v>
      </c>
      <c r="CR462" s="5">
        <v>66.260000000000005</v>
      </c>
      <c r="CS462" s="5">
        <v>70</v>
      </c>
      <c r="CT462" s="5">
        <v>0</v>
      </c>
      <c r="CU462" s="5">
        <v>0</v>
      </c>
      <c r="CV462" s="5">
        <v>0</v>
      </c>
      <c r="CW462" s="5">
        <v>0</v>
      </c>
      <c r="CX462" s="5">
        <v>0</v>
      </c>
      <c r="CY462" s="5">
        <v>0</v>
      </c>
      <c r="CZ462" s="5">
        <v>0</v>
      </c>
      <c r="DA462" s="5">
        <v>0</v>
      </c>
      <c r="DB462" s="5">
        <v>0</v>
      </c>
      <c r="DC462" s="5">
        <v>0</v>
      </c>
      <c r="DD462" s="5">
        <v>0</v>
      </c>
      <c r="DE462" s="5">
        <v>0</v>
      </c>
      <c r="DF462" s="5">
        <v>0</v>
      </c>
      <c r="DG462" s="5">
        <v>0</v>
      </c>
      <c r="DH462" s="5">
        <v>0</v>
      </c>
      <c r="DI462" s="5">
        <v>0</v>
      </c>
      <c r="DJ462" s="5">
        <v>0</v>
      </c>
      <c r="DK462" s="5">
        <v>0</v>
      </c>
      <c r="DL462" s="5">
        <v>0</v>
      </c>
      <c r="DM462" s="5">
        <v>0</v>
      </c>
      <c r="DN462" s="5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  <c r="EC462" s="5">
        <v>799.71</v>
      </c>
      <c r="ED462" s="5">
        <v>4104.54</v>
      </c>
      <c r="EE462" s="5" t="s">
        <v>1797</v>
      </c>
    </row>
    <row r="463" spans="1:136" x14ac:dyDescent="0.25">
      <c r="A463" s="68">
        <v>19119864</v>
      </c>
      <c r="B463" s="4" t="s">
        <v>1798</v>
      </c>
      <c r="C463" s="5" t="s">
        <v>1799</v>
      </c>
      <c r="D463" s="4">
        <v>1</v>
      </c>
      <c r="E463" s="4" t="s">
        <v>158</v>
      </c>
      <c r="F463" s="4" t="s">
        <v>159</v>
      </c>
      <c r="G463" s="4" t="s">
        <v>160</v>
      </c>
      <c r="H463" s="4" t="s">
        <v>161</v>
      </c>
      <c r="I463" s="4" t="s">
        <v>234</v>
      </c>
      <c r="J463" s="60">
        <v>45815</v>
      </c>
      <c r="K463" s="60" t="s">
        <v>1757</v>
      </c>
      <c r="L463" s="5" t="s">
        <v>163</v>
      </c>
      <c r="M463" s="5">
        <v>370.75</v>
      </c>
      <c r="N463" s="5">
        <v>390.04931506849312</v>
      </c>
      <c r="O463" s="5">
        <v>370.75714285714287</v>
      </c>
      <c r="P463" s="5">
        <v>2595.3000000000002</v>
      </c>
      <c r="Q463" s="5">
        <v>2595.25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640</v>
      </c>
      <c r="AT463" s="5">
        <v>0</v>
      </c>
      <c r="AU463" s="5">
        <v>0</v>
      </c>
      <c r="AV463" s="5">
        <v>256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896</v>
      </c>
      <c r="CC463" s="5">
        <v>3491.25</v>
      </c>
      <c r="CD463" s="5">
        <v>104.74</v>
      </c>
      <c r="CE463" s="5">
        <v>7</v>
      </c>
      <c r="CF463" s="5">
        <v>7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364.23</v>
      </c>
      <c r="CP463" s="5">
        <v>0</v>
      </c>
      <c r="CQ463" s="5">
        <v>0</v>
      </c>
      <c r="CR463" s="5">
        <v>66.260000000000005</v>
      </c>
      <c r="CS463" s="5">
        <v>70</v>
      </c>
      <c r="CT463" s="5">
        <v>0</v>
      </c>
      <c r="CU463" s="5">
        <v>0</v>
      </c>
      <c r="CV463" s="5">
        <v>0</v>
      </c>
      <c r="CW463" s="5">
        <v>0</v>
      </c>
      <c r="CX463" s="5">
        <v>0</v>
      </c>
      <c r="CY463" s="5">
        <v>0</v>
      </c>
      <c r="CZ463" s="5">
        <v>0</v>
      </c>
      <c r="DA463" s="5">
        <v>0</v>
      </c>
      <c r="DB463" s="5">
        <v>0</v>
      </c>
      <c r="DC463" s="5">
        <v>0</v>
      </c>
      <c r="DD463" s="5">
        <v>0</v>
      </c>
      <c r="DE463" s="5">
        <v>0</v>
      </c>
      <c r="DF463" s="5">
        <v>0</v>
      </c>
      <c r="DG463" s="5">
        <v>0</v>
      </c>
      <c r="DH463" s="5">
        <v>0</v>
      </c>
      <c r="DI463" s="5">
        <v>0</v>
      </c>
      <c r="DJ463" s="5">
        <v>0</v>
      </c>
      <c r="DK463" s="5">
        <v>0</v>
      </c>
      <c r="DL463" s="5">
        <v>0</v>
      </c>
      <c r="DM463" s="5">
        <v>0</v>
      </c>
      <c r="DN463" s="5">
        <v>0</v>
      </c>
      <c r="DO463" s="5">
        <v>0</v>
      </c>
      <c r="DP463" s="5">
        <v>0</v>
      </c>
      <c r="DQ463" s="5">
        <v>0</v>
      </c>
      <c r="DR463" s="5">
        <v>0</v>
      </c>
      <c r="DS463" s="5">
        <v>0</v>
      </c>
      <c r="DT463" s="5">
        <v>0</v>
      </c>
      <c r="DU463" s="5">
        <v>0</v>
      </c>
      <c r="DV463" s="5">
        <v>0</v>
      </c>
      <c r="DW463" s="5">
        <v>0</v>
      </c>
      <c r="DX463" s="5">
        <v>0</v>
      </c>
      <c r="DY463" s="5">
        <v>0</v>
      </c>
      <c r="DZ463" s="5">
        <v>0</v>
      </c>
      <c r="EA463" s="5">
        <v>0</v>
      </c>
      <c r="EB463" s="5">
        <v>0</v>
      </c>
      <c r="EC463" s="5">
        <v>500.49</v>
      </c>
      <c r="ED463" s="5">
        <v>2990.76</v>
      </c>
      <c r="EE463" s="5" t="s">
        <v>1800</v>
      </c>
    </row>
    <row r="464" spans="1:136" x14ac:dyDescent="0.25">
      <c r="A464" s="68">
        <v>19119865</v>
      </c>
      <c r="B464" s="4" t="s">
        <v>1801</v>
      </c>
      <c r="C464" s="5" t="s">
        <v>1802</v>
      </c>
      <c r="D464" s="4">
        <v>1</v>
      </c>
      <c r="E464" s="4" t="s">
        <v>158</v>
      </c>
      <c r="F464" s="4" t="s">
        <v>159</v>
      </c>
      <c r="G464" s="4" t="s">
        <v>160</v>
      </c>
      <c r="H464" s="4" t="s">
        <v>161</v>
      </c>
      <c r="I464" s="4" t="s">
        <v>234</v>
      </c>
      <c r="J464" s="60">
        <v>45815</v>
      </c>
      <c r="K464" s="60" t="s">
        <v>1757</v>
      </c>
      <c r="L464" s="5" t="s">
        <v>163</v>
      </c>
      <c r="M464" s="5">
        <v>370.75</v>
      </c>
      <c r="N464" s="5">
        <v>390.04931506849312</v>
      </c>
      <c r="O464" s="5">
        <v>370.75714285714287</v>
      </c>
      <c r="P464" s="5">
        <v>2595.3000000000002</v>
      </c>
      <c r="Q464" s="5">
        <v>2595.25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1</v>
      </c>
      <c r="AB464" s="5">
        <v>92.69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256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0</v>
      </c>
      <c r="BZ464" s="5">
        <v>0</v>
      </c>
      <c r="CA464" s="5">
        <v>0</v>
      </c>
      <c r="CB464" s="5">
        <v>348.69</v>
      </c>
      <c r="CC464" s="5">
        <v>2943.94</v>
      </c>
      <c r="CD464" s="5">
        <v>88.32</v>
      </c>
      <c r="CE464" s="5">
        <v>7</v>
      </c>
      <c r="CF464" s="5">
        <v>7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5">
        <v>252.02</v>
      </c>
      <c r="CP464" s="5">
        <v>0</v>
      </c>
      <c r="CQ464" s="5">
        <v>0</v>
      </c>
      <c r="CR464" s="5">
        <v>66.260000000000005</v>
      </c>
      <c r="CS464" s="5">
        <v>70</v>
      </c>
      <c r="CT464" s="5">
        <v>0</v>
      </c>
      <c r="CU464" s="5">
        <v>0</v>
      </c>
      <c r="CV464" s="5">
        <v>0</v>
      </c>
      <c r="CW464" s="5">
        <v>0</v>
      </c>
      <c r="CX464" s="5">
        <v>0</v>
      </c>
      <c r="CY464" s="5">
        <v>0</v>
      </c>
      <c r="CZ464" s="5">
        <v>0</v>
      </c>
      <c r="DA464" s="5">
        <v>0</v>
      </c>
      <c r="DB464" s="5">
        <v>0</v>
      </c>
      <c r="DC464" s="5">
        <v>0</v>
      </c>
      <c r="DD464" s="5">
        <v>0</v>
      </c>
      <c r="DE464" s="5">
        <v>0</v>
      </c>
      <c r="DF464" s="5">
        <v>0</v>
      </c>
      <c r="DG464" s="5">
        <v>0</v>
      </c>
      <c r="DH464" s="5">
        <v>0</v>
      </c>
      <c r="DI464" s="5">
        <v>0</v>
      </c>
      <c r="DJ464" s="5">
        <v>0</v>
      </c>
      <c r="DK464" s="5">
        <v>0</v>
      </c>
      <c r="DL464" s="5">
        <v>0</v>
      </c>
      <c r="DM464" s="5">
        <v>0</v>
      </c>
      <c r="DN464" s="5">
        <v>0</v>
      </c>
      <c r="DO464" s="5">
        <v>0</v>
      </c>
      <c r="DP464" s="5">
        <v>0</v>
      </c>
      <c r="DQ464" s="5">
        <v>0</v>
      </c>
      <c r="DR464" s="5">
        <v>0</v>
      </c>
      <c r="DS464" s="5">
        <v>0</v>
      </c>
      <c r="DT464" s="5">
        <v>0</v>
      </c>
      <c r="DU464" s="5">
        <v>0</v>
      </c>
      <c r="DV464" s="5">
        <v>0</v>
      </c>
      <c r="DW464" s="5">
        <v>0</v>
      </c>
      <c r="DX464" s="5">
        <v>0</v>
      </c>
      <c r="DY464" s="5">
        <v>0</v>
      </c>
      <c r="DZ464" s="5">
        <v>0</v>
      </c>
      <c r="EA464" s="5">
        <v>0</v>
      </c>
      <c r="EB464" s="5">
        <v>0</v>
      </c>
      <c r="EC464" s="5">
        <v>388.28</v>
      </c>
      <c r="ED464" s="5">
        <v>2555.66</v>
      </c>
      <c r="EE464" s="5" t="s">
        <v>1803</v>
      </c>
    </row>
    <row r="465" spans="1:135" x14ac:dyDescent="0.25">
      <c r="A465" s="68">
        <v>19119866</v>
      </c>
      <c r="B465" s="4" t="s">
        <v>1804</v>
      </c>
      <c r="C465" s="5" t="s">
        <v>1805</v>
      </c>
      <c r="D465" s="4">
        <v>1</v>
      </c>
      <c r="E465" s="4" t="s">
        <v>158</v>
      </c>
      <c r="F465" s="4" t="s">
        <v>159</v>
      </c>
      <c r="G465" s="4" t="s">
        <v>160</v>
      </c>
      <c r="H465" s="4" t="s">
        <v>161</v>
      </c>
      <c r="I465" s="4" t="s">
        <v>234</v>
      </c>
      <c r="J465" s="60">
        <v>45815</v>
      </c>
      <c r="K465" s="60" t="s">
        <v>1757</v>
      </c>
      <c r="L465" s="5" t="s">
        <v>163</v>
      </c>
      <c r="M465" s="5">
        <v>370.75</v>
      </c>
      <c r="N465" s="5">
        <v>390.04931506849312</v>
      </c>
      <c r="O465" s="5">
        <v>370.75714285714287</v>
      </c>
      <c r="P465" s="5">
        <v>2595.3000000000002</v>
      </c>
      <c r="Q465" s="5">
        <v>2595.25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384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1696</v>
      </c>
      <c r="AT465" s="5">
        <v>0</v>
      </c>
      <c r="AU465" s="5">
        <v>0</v>
      </c>
      <c r="AV465" s="5">
        <v>256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2336</v>
      </c>
      <c r="CC465" s="5">
        <v>4931.25</v>
      </c>
      <c r="CD465" s="5">
        <v>147.94</v>
      </c>
      <c r="CE465" s="5">
        <v>7</v>
      </c>
      <c r="CF465" s="5">
        <v>7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5">
        <v>669.22</v>
      </c>
      <c r="CP465" s="5">
        <v>0</v>
      </c>
      <c r="CQ465" s="5">
        <v>0</v>
      </c>
      <c r="CR465" s="5">
        <v>66.260000000000005</v>
      </c>
      <c r="CS465" s="5">
        <v>70</v>
      </c>
      <c r="CT465" s="5">
        <v>0</v>
      </c>
      <c r="CU465" s="5">
        <v>0</v>
      </c>
      <c r="CV465" s="5">
        <v>0</v>
      </c>
      <c r="CW465" s="5">
        <v>0</v>
      </c>
      <c r="CX465" s="5">
        <v>0</v>
      </c>
      <c r="CY465" s="5">
        <v>0</v>
      </c>
      <c r="CZ465" s="5">
        <v>0</v>
      </c>
      <c r="DA465" s="5">
        <v>0</v>
      </c>
      <c r="DB465" s="5">
        <v>0</v>
      </c>
      <c r="DC465" s="5">
        <v>0</v>
      </c>
      <c r="DD465" s="5">
        <v>0</v>
      </c>
      <c r="DE465" s="5">
        <v>0</v>
      </c>
      <c r="DF465" s="5">
        <v>0</v>
      </c>
      <c r="DG465" s="5">
        <v>0</v>
      </c>
      <c r="DH465" s="5">
        <v>0</v>
      </c>
      <c r="DI465" s="5">
        <v>0</v>
      </c>
      <c r="DJ465" s="5">
        <v>0</v>
      </c>
      <c r="DK465" s="5">
        <v>0</v>
      </c>
      <c r="DL465" s="5">
        <v>0</v>
      </c>
      <c r="DM465" s="5">
        <v>0</v>
      </c>
      <c r="DN465" s="5">
        <v>0</v>
      </c>
      <c r="DO465" s="5">
        <v>0</v>
      </c>
      <c r="DP465" s="5">
        <v>0</v>
      </c>
      <c r="DQ465" s="5">
        <v>0</v>
      </c>
      <c r="DR465" s="5">
        <v>0</v>
      </c>
      <c r="DS465" s="5">
        <v>0</v>
      </c>
      <c r="DT465" s="5">
        <v>0</v>
      </c>
      <c r="DU465" s="5">
        <v>0</v>
      </c>
      <c r="DV465" s="5">
        <v>0</v>
      </c>
      <c r="DW465" s="5">
        <v>0</v>
      </c>
      <c r="DX465" s="5">
        <v>0</v>
      </c>
      <c r="DY465" s="5">
        <v>0</v>
      </c>
      <c r="DZ465" s="5">
        <v>0</v>
      </c>
      <c r="EA465" s="5">
        <v>0</v>
      </c>
      <c r="EB465" s="5">
        <v>0</v>
      </c>
      <c r="EC465" s="5">
        <v>805.48</v>
      </c>
      <c r="ED465" s="5">
        <v>4125.7700000000004</v>
      </c>
      <c r="EE465" s="5" t="s">
        <v>1806</v>
      </c>
    </row>
    <row r="466" spans="1:135" x14ac:dyDescent="0.25">
      <c r="A466" s="68">
        <v>19119867</v>
      </c>
      <c r="B466" s="4" t="s">
        <v>1807</v>
      </c>
      <c r="C466" s="5" t="s">
        <v>1808</v>
      </c>
      <c r="D466" s="4">
        <v>1</v>
      </c>
      <c r="E466" s="4" t="s">
        <v>158</v>
      </c>
      <c r="F466" s="4" t="s">
        <v>159</v>
      </c>
      <c r="G466" s="4" t="s">
        <v>160</v>
      </c>
      <c r="H466" s="4" t="s">
        <v>161</v>
      </c>
      <c r="I466" s="4" t="s">
        <v>234</v>
      </c>
      <c r="J466" s="60">
        <v>45815</v>
      </c>
      <c r="K466" s="60" t="s">
        <v>1757</v>
      </c>
      <c r="L466" s="5" t="s">
        <v>163</v>
      </c>
      <c r="M466" s="5">
        <v>370.75</v>
      </c>
      <c r="N466" s="5">
        <v>390.04931506849312</v>
      </c>
      <c r="O466" s="5">
        <v>370.75714285714287</v>
      </c>
      <c r="P466" s="5">
        <v>2595.3000000000002</v>
      </c>
      <c r="Q466" s="5">
        <v>2595.25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1</v>
      </c>
      <c r="AB466" s="5">
        <v>92.69</v>
      </c>
      <c r="AC466" s="5">
        <v>1</v>
      </c>
      <c r="AD466" s="5">
        <v>741.5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128</v>
      </c>
      <c r="AN466" s="5">
        <v>0</v>
      </c>
      <c r="AO466" s="5">
        <v>0</v>
      </c>
      <c r="AP466" s="5">
        <v>0</v>
      </c>
      <c r="AQ466" s="5">
        <v>0</v>
      </c>
      <c r="AR466" s="5">
        <v>256</v>
      </c>
      <c r="AS466" s="5">
        <v>1346.5</v>
      </c>
      <c r="AT466" s="5">
        <v>0</v>
      </c>
      <c r="AU466" s="5">
        <v>0</v>
      </c>
      <c r="AV466" s="5">
        <v>256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2820.69</v>
      </c>
      <c r="CC466" s="5">
        <v>5415.94</v>
      </c>
      <c r="CD466" s="5">
        <v>162.47999999999999</v>
      </c>
      <c r="CE466" s="5">
        <v>7</v>
      </c>
      <c r="CF466" s="5">
        <v>7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5">
        <v>673.76</v>
      </c>
      <c r="CP466" s="5">
        <v>0</v>
      </c>
      <c r="CQ466" s="5">
        <v>0</v>
      </c>
      <c r="CR466" s="5">
        <v>66.260000000000005</v>
      </c>
      <c r="CS466" s="5">
        <v>70</v>
      </c>
      <c r="CT466" s="5">
        <v>0</v>
      </c>
      <c r="CU466" s="5">
        <v>0</v>
      </c>
      <c r="CV466" s="5">
        <v>0</v>
      </c>
      <c r="CW466" s="5">
        <v>0</v>
      </c>
      <c r="CX466" s="5">
        <v>0</v>
      </c>
      <c r="CY466" s="5">
        <v>0</v>
      </c>
      <c r="CZ466" s="5">
        <v>0</v>
      </c>
      <c r="DA466" s="5">
        <v>0</v>
      </c>
      <c r="DB466" s="5">
        <v>0</v>
      </c>
      <c r="DC466" s="5">
        <v>0</v>
      </c>
      <c r="DD466" s="5">
        <v>0</v>
      </c>
      <c r="DE466" s="5">
        <v>0</v>
      </c>
      <c r="DF466" s="5">
        <v>0</v>
      </c>
      <c r="DG466" s="5">
        <v>0</v>
      </c>
      <c r="DH466" s="5">
        <v>0</v>
      </c>
      <c r="DI466" s="5">
        <v>0</v>
      </c>
      <c r="DJ466" s="5">
        <v>0</v>
      </c>
      <c r="DK466" s="5">
        <v>0</v>
      </c>
      <c r="DL466" s="5">
        <v>0</v>
      </c>
      <c r="DM466" s="5">
        <v>0</v>
      </c>
      <c r="DN466" s="5">
        <v>0</v>
      </c>
      <c r="DO466" s="5">
        <v>0</v>
      </c>
      <c r="DP466" s="5">
        <v>0</v>
      </c>
      <c r="DQ466" s="5">
        <v>0</v>
      </c>
      <c r="DR466" s="5">
        <v>0</v>
      </c>
      <c r="DS466" s="5">
        <v>0</v>
      </c>
      <c r="DT466" s="5">
        <v>0</v>
      </c>
      <c r="DU466" s="5">
        <v>0</v>
      </c>
      <c r="DV466" s="5">
        <v>0</v>
      </c>
      <c r="DW466" s="5">
        <v>0</v>
      </c>
      <c r="DX466" s="5">
        <v>0</v>
      </c>
      <c r="DY466" s="5">
        <v>0</v>
      </c>
      <c r="DZ466" s="5">
        <v>0</v>
      </c>
      <c r="EA466" s="5">
        <v>0</v>
      </c>
      <c r="EB466" s="5">
        <v>0</v>
      </c>
      <c r="EC466" s="5">
        <v>810.02</v>
      </c>
      <c r="ED466" s="5">
        <v>4605.92</v>
      </c>
      <c r="EE466" s="5" t="s">
        <v>1809</v>
      </c>
    </row>
    <row r="467" spans="1:135" x14ac:dyDescent="0.25">
      <c r="A467" s="68">
        <v>19119868</v>
      </c>
      <c r="B467" s="4" t="s">
        <v>1810</v>
      </c>
      <c r="C467" s="5" t="s">
        <v>1811</v>
      </c>
      <c r="D467" s="4">
        <v>1</v>
      </c>
      <c r="E467" s="4" t="s">
        <v>158</v>
      </c>
      <c r="F467" s="4" t="s">
        <v>159</v>
      </c>
      <c r="G467" s="4" t="s">
        <v>160</v>
      </c>
      <c r="H467" s="4" t="s">
        <v>161</v>
      </c>
      <c r="I467" s="4" t="s">
        <v>234</v>
      </c>
      <c r="J467" s="60">
        <v>45815</v>
      </c>
      <c r="K467" s="60" t="s">
        <v>1757</v>
      </c>
      <c r="L467" s="5" t="s">
        <v>163</v>
      </c>
      <c r="M467" s="5">
        <v>370.75</v>
      </c>
      <c r="N467" s="5">
        <v>390.04931506849312</v>
      </c>
      <c r="O467" s="5">
        <v>370.75714285714287</v>
      </c>
      <c r="P467" s="5">
        <v>2595.3000000000002</v>
      </c>
      <c r="Q467" s="5">
        <v>2595.25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1</v>
      </c>
      <c r="AB467" s="5">
        <v>92.69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1280</v>
      </c>
      <c r="AT467" s="5">
        <v>0</v>
      </c>
      <c r="AU467" s="5">
        <v>0</v>
      </c>
      <c r="AV467" s="5">
        <v>256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1628.69</v>
      </c>
      <c r="CC467" s="5">
        <v>4223.9399999999996</v>
      </c>
      <c r="CD467" s="5">
        <v>126.72</v>
      </c>
      <c r="CE467" s="5">
        <v>7</v>
      </c>
      <c r="CF467" s="5">
        <v>7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5">
        <v>498.34</v>
      </c>
      <c r="CP467" s="5">
        <v>0</v>
      </c>
      <c r="CQ467" s="5">
        <v>0</v>
      </c>
      <c r="CR467" s="5">
        <v>66.260000000000005</v>
      </c>
      <c r="CS467" s="5">
        <v>70</v>
      </c>
      <c r="CT467" s="5">
        <v>0</v>
      </c>
      <c r="CU467" s="5">
        <v>0</v>
      </c>
      <c r="CV467" s="5">
        <v>0</v>
      </c>
      <c r="CW467" s="5">
        <v>0</v>
      </c>
      <c r="CX467" s="5">
        <v>0</v>
      </c>
      <c r="CY467" s="5">
        <v>0</v>
      </c>
      <c r="CZ467" s="5">
        <v>0</v>
      </c>
      <c r="DA467" s="5">
        <v>0</v>
      </c>
      <c r="DB467" s="5">
        <v>0</v>
      </c>
      <c r="DC467" s="5">
        <v>0</v>
      </c>
      <c r="DD467" s="5">
        <v>0</v>
      </c>
      <c r="DE467" s="5">
        <v>0</v>
      </c>
      <c r="DF467" s="5">
        <v>0</v>
      </c>
      <c r="DG467" s="5">
        <v>0</v>
      </c>
      <c r="DH467" s="5">
        <v>0</v>
      </c>
      <c r="DI467" s="5">
        <v>0</v>
      </c>
      <c r="DJ467" s="5">
        <v>0</v>
      </c>
      <c r="DK467" s="5">
        <v>0</v>
      </c>
      <c r="DL467" s="5">
        <v>0</v>
      </c>
      <c r="DM467" s="5">
        <v>0</v>
      </c>
      <c r="DN467" s="5">
        <v>0</v>
      </c>
      <c r="DO467" s="5">
        <v>0</v>
      </c>
      <c r="DP467" s="5">
        <v>0</v>
      </c>
      <c r="DQ467" s="5">
        <v>0</v>
      </c>
      <c r="DR467" s="5">
        <v>0</v>
      </c>
      <c r="DS467" s="5">
        <v>0</v>
      </c>
      <c r="DT467" s="5">
        <v>0</v>
      </c>
      <c r="DU467" s="5">
        <v>0</v>
      </c>
      <c r="DV467" s="5">
        <v>0</v>
      </c>
      <c r="DW467" s="5">
        <v>0</v>
      </c>
      <c r="DX467" s="5">
        <v>0</v>
      </c>
      <c r="DY467" s="5">
        <v>0</v>
      </c>
      <c r="DZ467" s="5">
        <v>0</v>
      </c>
      <c r="EA467" s="5">
        <v>0</v>
      </c>
      <c r="EB467" s="5">
        <v>0</v>
      </c>
      <c r="EC467" s="5">
        <v>634.6</v>
      </c>
      <c r="ED467" s="5">
        <v>3589.34</v>
      </c>
      <c r="EE467" s="5" t="s">
        <v>1812</v>
      </c>
    </row>
    <row r="468" spans="1:135" x14ac:dyDescent="0.25">
      <c r="A468" s="68">
        <v>19119869</v>
      </c>
      <c r="B468" s="4" t="s">
        <v>1813</v>
      </c>
      <c r="C468" s="5" t="s">
        <v>1814</v>
      </c>
      <c r="D468" s="4">
        <v>1</v>
      </c>
      <c r="E468" s="4" t="s">
        <v>158</v>
      </c>
      <c r="F468" s="4" t="s">
        <v>159</v>
      </c>
      <c r="G468" s="4" t="s">
        <v>160</v>
      </c>
      <c r="H468" s="4" t="s">
        <v>161</v>
      </c>
      <c r="I468" s="4" t="s">
        <v>234</v>
      </c>
      <c r="J468" s="60">
        <v>45815</v>
      </c>
      <c r="K468" s="60" t="s">
        <v>1757</v>
      </c>
      <c r="L468" s="5" t="s">
        <v>163</v>
      </c>
      <c r="M468" s="5">
        <v>370.75</v>
      </c>
      <c r="N468" s="5">
        <v>390.04931506849312</v>
      </c>
      <c r="O468" s="5">
        <v>370.75714285714287</v>
      </c>
      <c r="P468" s="5">
        <v>2595.3000000000002</v>
      </c>
      <c r="Q468" s="5">
        <v>2595.25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0</v>
      </c>
      <c r="CC468" s="5">
        <v>2595.25</v>
      </c>
      <c r="CD468" s="5">
        <v>77.86</v>
      </c>
      <c r="CE468" s="5">
        <v>7</v>
      </c>
      <c r="CF468" s="5">
        <v>7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5">
        <v>211.06</v>
      </c>
      <c r="CP468" s="5">
        <v>0</v>
      </c>
      <c r="CQ468" s="5">
        <v>0</v>
      </c>
      <c r="CR468" s="5">
        <v>66.260000000000005</v>
      </c>
      <c r="CS468" s="5">
        <v>70</v>
      </c>
      <c r="CT468" s="5">
        <v>0</v>
      </c>
      <c r="CU468" s="5">
        <v>0</v>
      </c>
      <c r="CV468" s="5">
        <v>0</v>
      </c>
      <c r="CW468" s="5">
        <v>0</v>
      </c>
      <c r="CX468" s="5">
        <v>0</v>
      </c>
      <c r="CY468" s="5">
        <v>0</v>
      </c>
      <c r="CZ468" s="5">
        <v>0</v>
      </c>
      <c r="DA468" s="5">
        <v>0</v>
      </c>
      <c r="DB468" s="5">
        <v>0</v>
      </c>
      <c r="DC468" s="5">
        <v>0</v>
      </c>
      <c r="DD468" s="5">
        <v>0</v>
      </c>
      <c r="DE468" s="5">
        <v>0</v>
      </c>
      <c r="DF468" s="5">
        <v>0</v>
      </c>
      <c r="DG468" s="5">
        <v>0</v>
      </c>
      <c r="DH468" s="5">
        <v>0</v>
      </c>
      <c r="DI468" s="5">
        <v>0</v>
      </c>
      <c r="DJ468" s="5">
        <v>0</v>
      </c>
      <c r="DK468" s="5">
        <v>0</v>
      </c>
      <c r="DL468" s="5">
        <v>0</v>
      </c>
      <c r="DM468" s="5">
        <v>0</v>
      </c>
      <c r="DN468" s="5">
        <v>0</v>
      </c>
      <c r="DO468" s="5">
        <v>0</v>
      </c>
      <c r="DP468" s="5">
        <v>0</v>
      </c>
      <c r="DQ468" s="5">
        <v>0</v>
      </c>
      <c r="DR468" s="5">
        <v>0</v>
      </c>
      <c r="DS468" s="5">
        <v>0</v>
      </c>
      <c r="DT468" s="5">
        <v>0</v>
      </c>
      <c r="DU468" s="5">
        <v>0</v>
      </c>
      <c r="DV468" s="5">
        <v>0</v>
      </c>
      <c r="DW468" s="5">
        <v>0</v>
      </c>
      <c r="DX468" s="5">
        <v>0</v>
      </c>
      <c r="DY468" s="5">
        <v>0</v>
      </c>
      <c r="DZ468" s="5">
        <v>0</v>
      </c>
      <c r="EA468" s="5">
        <v>0</v>
      </c>
      <c r="EB468" s="5">
        <v>0</v>
      </c>
      <c r="EC468" s="5">
        <v>347.32</v>
      </c>
      <c r="ED468" s="5">
        <v>2247.9299999999998</v>
      </c>
      <c r="EE468" s="5" t="s">
        <v>1815</v>
      </c>
    </row>
    <row r="469" spans="1:135" x14ac:dyDescent="0.25">
      <c r="A469" s="68">
        <v>19119929</v>
      </c>
      <c r="B469" s="4" t="s">
        <v>1817</v>
      </c>
      <c r="C469" s="5" t="s">
        <v>1818</v>
      </c>
      <c r="D469" s="4">
        <v>1</v>
      </c>
      <c r="E469" s="4" t="s">
        <v>158</v>
      </c>
      <c r="F469" s="4" t="s">
        <v>159</v>
      </c>
      <c r="G469" s="4" t="s">
        <v>160</v>
      </c>
      <c r="H469" s="4" t="s">
        <v>161</v>
      </c>
      <c r="I469" s="4" t="s">
        <v>234</v>
      </c>
      <c r="J469" s="60">
        <v>45822</v>
      </c>
      <c r="K469" s="60" t="s">
        <v>1819</v>
      </c>
      <c r="L469" s="5" t="s">
        <v>163</v>
      </c>
      <c r="M469" s="5">
        <v>370.75</v>
      </c>
      <c r="N469" s="5">
        <v>390.04931506849312</v>
      </c>
      <c r="O469" s="5">
        <v>370.75714285714287</v>
      </c>
      <c r="P469" s="5">
        <v>2595.3000000000002</v>
      </c>
      <c r="Q469" s="5">
        <v>2595.25</v>
      </c>
      <c r="R469" s="5">
        <v>0</v>
      </c>
      <c r="S469" s="5">
        <v>0</v>
      </c>
      <c r="T469" s="5">
        <v>0</v>
      </c>
      <c r="U469" s="5">
        <v>2</v>
      </c>
      <c r="V469" s="5">
        <v>741.5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256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997.5</v>
      </c>
      <c r="CC469" s="5">
        <v>3592.75</v>
      </c>
      <c r="CD469" s="5">
        <v>107.78</v>
      </c>
      <c r="CE469" s="5">
        <v>7</v>
      </c>
      <c r="CF469" s="5">
        <v>7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5">
        <v>383.31</v>
      </c>
      <c r="CP469" s="5">
        <v>0</v>
      </c>
      <c r="CQ469" s="5">
        <v>0</v>
      </c>
      <c r="CR469" s="5">
        <v>85.2</v>
      </c>
      <c r="CS469" s="5">
        <v>70</v>
      </c>
      <c r="CT469" s="5">
        <v>0</v>
      </c>
      <c r="CU469" s="5">
        <v>0</v>
      </c>
      <c r="CV469" s="5">
        <v>0</v>
      </c>
      <c r="CW469" s="5">
        <v>0</v>
      </c>
      <c r="CX469" s="5">
        <v>0</v>
      </c>
      <c r="CY469" s="5">
        <v>0</v>
      </c>
      <c r="CZ469" s="5">
        <v>0</v>
      </c>
      <c r="DA469" s="5">
        <v>0</v>
      </c>
      <c r="DB469" s="5">
        <v>0</v>
      </c>
      <c r="DC469" s="5">
        <v>0</v>
      </c>
      <c r="DD469" s="5">
        <v>0</v>
      </c>
      <c r="DE469" s="5">
        <v>0</v>
      </c>
      <c r="DF469" s="5">
        <v>0</v>
      </c>
      <c r="DG469" s="5">
        <v>0</v>
      </c>
      <c r="DH469" s="5">
        <v>0</v>
      </c>
      <c r="DI469" s="5">
        <v>0</v>
      </c>
      <c r="DJ469" s="5">
        <v>0</v>
      </c>
      <c r="DK469" s="5">
        <v>0</v>
      </c>
      <c r="DL469" s="5">
        <v>0</v>
      </c>
      <c r="DM469" s="5">
        <v>0</v>
      </c>
      <c r="DN469" s="5">
        <v>0</v>
      </c>
      <c r="DO469" s="5">
        <v>0</v>
      </c>
      <c r="DP469" s="5">
        <v>0</v>
      </c>
      <c r="DQ469" s="5">
        <v>0</v>
      </c>
      <c r="DR469" s="5">
        <v>0</v>
      </c>
      <c r="DS469" s="5">
        <v>0</v>
      </c>
      <c r="DT469" s="5">
        <v>0</v>
      </c>
      <c r="DU469" s="5">
        <v>0</v>
      </c>
      <c r="DV469" s="5">
        <v>0</v>
      </c>
      <c r="DW469" s="5">
        <v>0</v>
      </c>
      <c r="DX469" s="5">
        <v>0</v>
      </c>
      <c r="DY469" s="5">
        <v>0</v>
      </c>
      <c r="DZ469" s="5">
        <v>0</v>
      </c>
      <c r="EA469" s="5">
        <v>0</v>
      </c>
      <c r="EB469" s="5">
        <v>0</v>
      </c>
      <c r="EC469" s="5">
        <v>538.51</v>
      </c>
      <c r="ED469" s="5">
        <v>3054.24</v>
      </c>
      <c r="EE469" s="5" t="s">
        <v>163</v>
      </c>
    </row>
    <row r="470" spans="1:135" x14ac:dyDescent="0.25">
      <c r="A470" s="68">
        <v>19119930</v>
      </c>
      <c r="B470" s="4" t="s">
        <v>1820</v>
      </c>
      <c r="C470" s="5" t="s">
        <v>1821</v>
      </c>
      <c r="D470" s="4">
        <v>1</v>
      </c>
      <c r="E470" s="4" t="s">
        <v>158</v>
      </c>
      <c r="F470" s="4" t="s">
        <v>159</v>
      </c>
      <c r="G470" s="4" t="s">
        <v>160</v>
      </c>
      <c r="H470" s="4" t="s">
        <v>161</v>
      </c>
      <c r="I470" s="4" t="s">
        <v>234</v>
      </c>
      <c r="J470" s="60">
        <v>45822</v>
      </c>
      <c r="K470" s="60" t="s">
        <v>1819</v>
      </c>
      <c r="L470" s="5" t="s">
        <v>163</v>
      </c>
      <c r="M470" s="5">
        <v>370.75</v>
      </c>
      <c r="N470" s="5">
        <v>390.04931506849312</v>
      </c>
      <c r="O470" s="5">
        <v>370.75714285714287</v>
      </c>
      <c r="P470" s="5">
        <v>2595.3000000000002</v>
      </c>
      <c r="Q470" s="5">
        <v>2595.25</v>
      </c>
      <c r="R470" s="5">
        <v>0</v>
      </c>
      <c r="S470" s="5">
        <v>0</v>
      </c>
      <c r="T470" s="5">
        <v>0</v>
      </c>
      <c r="U470" s="5">
        <v>2</v>
      </c>
      <c r="V470" s="5">
        <v>741.5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256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997.5</v>
      </c>
      <c r="CC470" s="5">
        <v>3592.75</v>
      </c>
      <c r="CD470" s="5">
        <v>107.78</v>
      </c>
      <c r="CE470" s="5">
        <v>7</v>
      </c>
      <c r="CF470" s="5">
        <v>7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5">
        <v>383.31</v>
      </c>
      <c r="CP470" s="5">
        <v>0</v>
      </c>
      <c r="CQ470" s="5">
        <v>0</v>
      </c>
      <c r="CR470" s="5">
        <v>85.2</v>
      </c>
      <c r="CS470" s="5">
        <v>70</v>
      </c>
      <c r="CT470" s="5">
        <v>0</v>
      </c>
      <c r="CU470" s="5">
        <v>0</v>
      </c>
      <c r="CV470" s="5">
        <v>0</v>
      </c>
      <c r="CW470" s="5">
        <v>0</v>
      </c>
      <c r="CX470" s="5">
        <v>0</v>
      </c>
      <c r="CY470" s="5">
        <v>0</v>
      </c>
      <c r="CZ470" s="5">
        <v>0</v>
      </c>
      <c r="DA470" s="5">
        <v>0</v>
      </c>
      <c r="DB470" s="5">
        <v>0</v>
      </c>
      <c r="DC470" s="5">
        <v>0</v>
      </c>
      <c r="DD470" s="5">
        <v>0</v>
      </c>
      <c r="DE470" s="5">
        <v>0</v>
      </c>
      <c r="DF470" s="5">
        <v>0</v>
      </c>
      <c r="DG470" s="5">
        <v>0</v>
      </c>
      <c r="DH470" s="5">
        <v>0</v>
      </c>
      <c r="DI470" s="5">
        <v>0</v>
      </c>
      <c r="DJ470" s="5">
        <v>0</v>
      </c>
      <c r="DK470" s="5">
        <v>0</v>
      </c>
      <c r="DL470" s="5">
        <v>0</v>
      </c>
      <c r="DM470" s="5">
        <v>0</v>
      </c>
      <c r="DN470" s="5">
        <v>0</v>
      </c>
      <c r="DO470" s="5">
        <v>0</v>
      </c>
      <c r="DP470" s="5">
        <v>0</v>
      </c>
      <c r="DQ470" s="5">
        <v>0</v>
      </c>
      <c r="DR470" s="5">
        <v>0</v>
      </c>
      <c r="DS470" s="5">
        <v>0</v>
      </c>
      <c r="DT470" s="5">
        <v>0</v>
      </c>
      <c r="DU470" s="5">
        <v>0</v>
      </c>
      <c r="DV470" s="5">
        <v>0</v>
      </c>
      <c r="DW470" s="5">
        <v>0</v>
      </c>
      <c r="DX470" s="5">
        <v>0</v>
      </c>
      <c r="DY470" s="5">
        <v>0</v>
      </c>
      <c r="DZ470" s="5">
        <v>0</v>
      </c>
      <c r="EA470" s="5">
        <v>0</v>
      </c>
      <c r="EB470" s="5">
        <v>0</v>
      </c>
      <c r="EC470" s="5">
        <v>538.51</v>
      </c>
      <c r="ED470" s="5">
        <v>3054.24</v>
      </c>
      <c r="EE470" s="5" t="s">
        <v>163</v>
      </c>
    </row>
    <row r="471" spans="1:135" x14ac:dyDescent="0.25">
      <c r="A471" s="68">
        <v>19119931</v>
      </c>
      <c r="B471" s="4" t="s">
        <v>1822</v>
      </c>
      <c r="C471" s="5" t="s">
        <v>1823</v>
      </c>
      <c r="D471" s="4">
        <v>1</v>
      </c>
      <c r="E471" s="4" t="s">
        <v>158</v>
      </c>
      <c r="F471" s="4" t="s">
        <v>159</v>
      </c>
      <c r="G471" s="4" t="s">
        <v>160</v>
      </c>
      <c r="H471" s="4" t="s">
        <v>161</v>
      </c>
      <c r="I471" s="4" t="s">
        <v>234</v>
      </c>
      <c r="J471" s="60">
        <v>45822</v>
      </c>
      <c r="K471" s="60" t="s">
        <v>1819</v>
      </c>
      <c r="L471" s="5" t="s">
        <v>163</v>
      </c>
      <c r="M471" s="5">
        <v>370.75</v>
      </c>
      <c r="N471" s="5">
        <v>390.04931506849312</v>
      </c>
      <c r="O471" s="5">
        <v>370.75714285714287</v>
      </c>
      <c r="P471" s="5">
        <v>2595.3000000000002</v>
      </c>
      <c r="Q471" s="5">
        <v>2595.25</v>
      </c>
      <c r="R471" s="5">
        <v>0</v>
      </c>
      <c r="S471" s="5">
        <v>0</v>
      </c>
      <c r="T471" s="5">
        <v>0</v>
      </c>
      <c r="U471" s="5">
        <v>2</v>
      </c>
      <c r="V471" s="5">
        <v>741.5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640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256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Q471" s="5">
        <v>0</v>
      </c>
      <c r="BR471" s="5">
        <v>0</v>
      </c>
      <c r="BS471" s="5">
        <v>0</v>
      </c>
      <c r="BT471" s="5">
        <v>0</v>
      </c>
      <c r="BU471" s="5">
        <v>0</v>
      </c>
      <c r="BV471" s="5">
        <v>0</v>
      </c>
      <c r="BW471" s="5">
        <v>0</v>
      </c>
      <c r="BX471" s="5">
        <v>0</v>
      </c>
      <c r="BY471" s="5">
        <v>0</v>
      </c>
      <c r="BZ471" s="5">
        <v>0</v>
      </c>
      <c r="CA471" s="5">
        <v>0</v>
      </c>
      <c r="CB471" s="5">
        <v>1637.5</v>
      </c>
      <c r="CC471" s="5">
        <v>4232.75</v>
      </c>
      <c r="CD471" s="5">
        <v>126.98</v>
      </c>
      <c r="CE471" s="5">
        <v>7</v>
      </c>
      <c r="CF471" s="5">
        <v>7</v>
      </c>
      <c r="CG471" s="5">
        <v>0</v>
      </c>
      <c r="CH471" s="5">
        <v>0</v>
      </c>
      <c r="CI471" s="5">
        <v>0</v>
      </c>
      <c r="CJ471" s="5">
        <v>0</v>
      </c>
      <c r="CK471" s="5">
        <v>0</v>
      </c>
      <c r="CL471" s="5">
        <v>0</v>
      </c>
      <c r="CM471" s="5">
        <v>0</v>
      </c>
      <c r="CN471" s="5">
        <v>0</v>
      </c>
      <c r="CO471" s="5">
        <v>520.02</v>
      </c>
      <c r="CP471" s="5">
        <v>0</v>
      </c>
      <c r="CQ471" s="5">
        <v>0</v>
      </c>
      <c r="CR471" s="5">
        <v>85.2</v>
      </c>
      <c r="CS471" s="5">
        <v>70</v>
      </c>
      <c r="CT471" s="5">
        <v>0</v>
      </c>
      <c r="CU471" s="5">
        <v>0</v>
      </c>
      <c r="CV471" s="5">
        <v>0</v>
      </c>
      <c r="CW471" s="5">
        <v>0</v>
      </c>
      <c r="CX471" s="5">
        <v>0</v>
      </c>
      <c r="CY471" s="5">
        <v>0</v>
      </c>
      <c r="CZ471" s="5">
        <v>0</v>
      </c>
      <c r="DA471" s="5">
        <v>0</v>
      </c>
      <c r="DB471" s="5">
        <v>0</v>
      </c>
      <c r="DC471" s="5">
        <v>0</v>
      </c>
      <c r="DD471" s="5">
        <v>0</v>
      </c>
      <c r="DE471" s="5">
        <v>0</v>
      </c>
      <c r="DF471" s="5">
        <v>0</v>
      </c>
      <c r="DG471" s="5">
        <v>0</v>
      </c>
      <c r="DH471" s="5">
        <v>0</v>
      </c>
      <c r="DI471" s="5">
        <v>0</v>
      </c>
      <c r="DJ471" s="5">
        <v>0</v>
      </c>
      <c r="DK471" s="5">
        <v>0</v>
      </c>
      <c r="DL471" s="5">
        <v>0</v>
      </c>
      <c r="DM471" s="5">
        <v>0</v>
      </c>
      <c r="DN471" s="5">
        <v>0</v>
      </c>
      <c r="DO471" s="5">
        <v>0</v>
      </c>
      <c r="DP471" s="5">
        <v>0</v>
      </c>
      <c r="DQ471" s="5">
        <v>0</v>
      </c>
      <c r="DR471" s="5">
        <v>0</v>
      </c>
      <c r="DS471" s="5">
        <v>0</v>
      </c>
      <c r="DT471" s="5">
        <v>0</v>
      </c>
      <c r="DU471" s="5">
        <v>0</v>
      </c>
      <c r="DV471" s="5">
        <v>0</v>
      </c>
      <c r="DW471" s="5">
        <v>0</v>
      </c>
      <c r="DX471" s="5">
        <v>0</v>
      </c>
      <c r="DY471" s="5">
        <v>0</v>
      </c>
      <c r="DZ471" s="5">
        <v>0</v>
      </c>
      <c r="EA471" s="5">
        <v>0</v>
      </c>
      <c r="EB471" s="5">
        <v>0</v>
      </c>
      <c r="EC471" s="5">
        <v>675.22</v>
      </c>
      <c r="ED471" s="5">
        <v>3557.53</v>
      </c>
      <c r="EE471" s="5" t="s">
        <v>163</v>
      </c>
    </row>
    <row r="472" spans="1:135" x14ac:dyDescent="0.25">
      <c r="A472" s="68">
        <v>19119932</v>
      </c>
      <c r="B472" s="4" t="s">
        <v>1824</v>
      </c>
      <c r="C472" s="5" t="s">
        <v>1825</v>
      </c>
      <c r="D472" s="4">
        <v>1</v>
      </c>
      <c r="E472" s="4" t="s">
        <v>158</v>
      </c>
      <c r="F472" s="4" t="s">
        <v>159</v>
      </c>
      <c r="G472" s="4" t="s">
        <v>160</v>
      </c>
      <c r="H472" s="4" t="s">
        <v>161</v>
      </c>
      <c r="I472" s="4" t="s">
        <v>234</v>
      </c>
      <c r="J472" s="60">
        <v>45822</v>
      </c>
      <c r="K472" s="60" t="s">
        <v>1819</v>
      </c>
      <c r="L472" s="5" t="s">
        <v>163</v>
      </c>
      <c r="M472" s="5">
        <v>370.75</v>
      </c>
      <c r="N472" s="5">
        <v>390.04931506849312</v>
      </c>
      <c r="O472" s="5">
        <v>370.75714285714287</v>
      </c>
      <c r="P472" s="5">
        <v>2595.3000000000002</v>
      </c>
      <c r="Q472" s="5">
        <v>2595.25</v>
      </c>
      <c r="R472" s="5">
        <v>0</v>
      </c>
      <c r="S472" s="5">
        <v>0</v>
      </c>
      <c r="T472" s="5">
        <v>0</v>
      </c>
      <c r="U472" s="5">
        <v>2</v>
      </c>
      <c r="V472" s="5">
        <v>741.5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640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800</v>
      </c>
      <c r="AT472" s="5">
        <v>0</v>
      </c>
      <c r="AU472" s="5">
        <v>0</v>
      </c>
      <c r="AV472" s="5">
        <v>256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Q472" s="5">
        <v>0</v>
      </c>
      <c r="BR472" s="5">
        <v>0</v>
      </c>
      <c r="BS472" s="5">
        <v>0</v>
      </c>
      <c r="BT472" s="5">
        <v>0</v>
      </c>
      <c r="BU472" s="5">
        <v>0</v>
      </c>
      <c r="BV472" s="5">
        <v>0</v>
      </c>
      <c r="BW472" s="5">
        <v>0</v>
      </c>
      <c r="BX472" s="5">
        <v>0</v>
      </c>
      <c r="BY472" s="5">
        <v>0</v>
      </c>
      <c r="BZ472" s="5">
        <v>0</v>
      </c>
      <c r="CA472" s="5">
        <v>0</v>
      </c>
      <c r="CB472" s="5">
        <v>2437.5</v>
      </c>
      <c r="CC472" s="5">
        <v>5032.75</v>
      </c>
      <c r="CD472" s="5">
        <v>150.97999999999999</v>
      </c>
      <c r="CE472" s="5">
        <v>7</v>
      </c>
      <c r="CF472" s="5">
        <v>7</v>
      </c>
      <c r="CG472" s="5">
        <v>0</v>
      </c>
      <c r="CH472" s="5">
        <v>0</v>
      </c>
      <c r="CI472" s="5">
        <v>0</v>
      </c>
      <c r="CJ472" s="5">
        <v>0</v>
      </c>
      <c r="CK472" s="5">
        <v>0</v>
      </c>
      <c r="CL472" s="5">
        <v>0</v>
      </c>
      <c r="CM472" s="5">
        <v>0</v>
      </c>
      <c r="CN472" s="5">
        <v>0</v>
      </c>
      <c r="CO472" s="5">
        <v>690.9</v>
      </c>
      <c r="CP472" s="5">
        <v>0</v>
      </c>
      <c r="CQ472" s="5">
        <v>0</v>
      </c>
      <c r="CR472" s="5">
        <v>85.2</v>
      </c>
      <c r="CS472" s="5">
        <v>70</v>
      </c>
      <c r="CT472" s="5">
        <v>0</v>
      </c>
      <c r="CU472" s="5">
        <v>0</v>
      </c>
      <c r="CV472" s="5">
        <v>0</v>
      </c>
      <c r="CW472" s="5">
        <v>0</v>
      </c>
      <c r="CX472" s="5">
        <v>0</v>
      </c>
      <c r="CY472" s="5">
        <v>0</v>
      </c>
      <c r="CZ472" s="5">
        <v>0</v>
      </c>
      <c r="DA472" s="5">
        <v>0</v>
      </c>
      <c r="DB472" s="5">
        <v>0</v>
      </c>
      <c r="DC472" s="5">
        <v>0</v>
      </c>
      <c r="DD472" s="5">
        <v>0</v>
      </c>
      <c r="DE472" s="5">
        <v>0</v>
      </c>
      <c r="DF472" s="5">
        <v>0</v>
      </c>
      <c r="DG472" s="5">
        <v>0</v>
      </c>
      <c r="DH472" s="5">
        <v>0</v>
      </c>
      <c r="DI472" s="5">
        <v>0</v>
      </c>
      <c r="DJ472" s="5">
        <v>0</v>
      </c>
      <c r="DK472" s="5">
        <v>0</v>
      </c>
      <c r="DL472" s="5">
        <v>0</v>
      </c>
      <c r="DM472" s="5">
        <v>0</v>
      </c>
      <c r="DN472" s="5">
        <v>0</v>
      </c>
      <c r="DO472" s="5">
        <v>0</v>
      </c>
      <c r="DP472" s="5">
        <v>0</v>
      </c>
      <c r="DQ472" s="5">
        <v>0</v>
      </c>
      <c r="DR472" s="5">
        <v>0</v>
      </c>
      <c r="DS472" s="5">
        <v>0</v>
      </c>
      <c r="DT472" s="5">
        <v>0</v>
      </c>
      <c r="DU472" s="5">
        <v>0</v>
      </c>
      <c r="DV472" s="5">
        <v>0</v>
      </c>
      <c r="DW472" s="5">
        <v>0</v>
      </c>
      <c r="DX472" s="5">
        <v>0</v>
      </c>
      <c r="DY472" s="5">
        <v>0</v>
      </c>
      <c r="DZ472" s="5">
        <v>0</v>
      </c>
      <c r="EA472" s="5">
        <v>0</v>
      </c>
      <c r="EB472" s="5">
        <v>0</v>
      </c>
      <c r="EC472" s="5">
        <v>846.1</v>
      </c>
      <c r="ED472" s="5">
        <v>4186.6499999999996</v>
      </c>
      <c r="EE472" s="5" t="s">
        <v>163</v>
      </c>
    </row>
    <row r="473" spans="1:135" x14ac:dyDescent="0.25">
      <c r="A473" s="68">
        <v>19119933</v>
      </c>
      <c r="B473" s="4" t="s">
        <v>1826</v>
      </c>
      <c r="C473" s="5" t="s">
        <v>1827</v>
      </c>
      <c r="D473" s="4">
        <v>1</v>
      </c>
      <c r="E473" s="4" t="s">
        <v>158</v>
      </c>
      <c r="F473" s="4" t="s">
        <v>159</v>
      </c>
      <c r="G473" s="4" t="s">
        <v>160</v>
      </c>
      <c r="H473" s="4" t="s">
        <v>161</v>
      </c>
      <c r="I473" s="4" t="s">
        <v>234</v>
      </c>
      <c r="J473" s="60">
        <v>45822</v>
      </c>
      <c r="K473" s="60" t="s">
        <v>1819</v>
      </c>
      <c r="L473" s="5" t="s">
        <v>163</v>
      </c>
      <c r="M473" s="5">
        <v>370.75</v>
      </c>
      <c r="N473" s="5">
        <v>390.04931506849312</v>
      </c>
      <c r="O473" s="5">
        <v>370.75714285714287</v>
      </c>
      <c r="P473" s="5">
        <v>2595.3000000000002</v>
      </c>
      <c r="Q473" s="5">
        <v>2595.25</v>
      </c>
      <c r="R473" s="5">
        <v>0</v>
      </c>
      <c r="S473" s="5">
        <v>0</v>
      </c>
      <c r="T473" s="5">
        <v>0</v>
      </c>
      <c r="U473" s="5">
        <v>2</v>
      </c>
      <c r="V473" s="5">
        <v>741.5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256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Q473" s="5">
        <v>0</v>
      </c>
      <c r="BR473" s="5">
        <v>0</v>
      </c>
      <c r="BS473" s="5">
        <v>0</v>
      </c>
      <c r="BT473" s="5">
        <v>0</v>
      </c>
      <c r="BU473" s="5">
        <v>0</v>
      </c>
      <c r="BV473" s="5">
        <v>0</v>
      </c>
      <c r="BW473" s="5">
        <v>0</v>
      </c>
      <c r="BX473" s="5">
        <v>0</v>
      </c>
      <c r="BY473" s="5">
        <v>0</v>
      </c>
      <c r="BZ473" s="5">
        <v>0</v>
      </c>
      <c r="CA473" s="5">
        <v>0</v>
      </c>
      <c r="CB473" s="5">
        <v>997.5</v>
      </c>
      <c r="CC473" s="5">
        <v>3592.75</v>
      </c>
      <c r="CD473" s="5">
        <v>107.78</v>
      </c>
      <c r="CE473" s="5">
        <v>7</v>
      </c>
      <c r="CF473" s="5">
        <v>7</v>
      </c>
      <c r="CG473" s="5">
        <v>0</v>
      </c>
      <c r="CH473" s="5">
        <v>0</v>
      </c>
      <c r="CI473" s="5">
        <v>0</v>
      </c>
      <c r="CJ473" s="5">
        <v>0</v>
      </c>
      <c r="CK473" s="5">
        <v>0</v>
      </c>
      <c r="CL473" s="5">
        <v>0</v>
      </c>
      <c r="CM473" s="5">
        <v>0</v>
      </c>
      <c r="CN473" s="5">
        <v>0</v>
      </c>
      <c r="CO473" s="5">
        <v>383.31</v>
      </c>
      <c r="CP473" s="5">
        <v>0</v>
      </c>
      <c r="CQ473" s="5">
        <v>0</v>
      </c>
      <c r="CR473" s="5">
        <v>85.2</v>
      </c>
      <c r="CS473" s="5">
        <v>70</v>
      </c>
      <c r="CT473" s="5">
        <v>0</v>
      </c>
      <c r="CU473" s="5">
        <v>0</v>
      </c>
      <c r="CV473" s="5">
        <v>0</v>
      </c>
      <c r="CW473" s="5">
        <v>0</v>
      </c>
      <c r="CX473" s="5">
        <v>0</v>
      </c>
      <c r="CY473" s="5">
        <v>0</v>
      </c>
      <c r="CZ473" s="5">
        <v>0</v>
      </c>
      <c r="DA473" s="5">
        <v>0</v>
      </c>
      <c r="DB473" s="5">
        <v>0</v>
      </c>
      <c r="DC473" s="5">
        <v>0</v>
      </c>
      <c r="DD473" s="5">
        <v>0</v>
      </c>
      <c r="DE473" s="5">
        <v>0</v>
      </c>
      <c r="DF473" s="5">
        <v>0</v>
      </c>
      <c r="DG473" s="5">
        <v>0</v>
      </c>
      <c r="DH473" s="5">
        <v>0</v>
      </c>
      <c r="DI473" s="5">
        <v>0</v>
      </c>
      <c r="DJ473" s="5">
        <v>0</v>
      </c>
      <c r="DK473" s="5">
        <v>0</v>
      </c>
      <c r="DL473" s="5">
        <v>0</v>
      </c>
      <c r="DM473" s="5">
        <v>0</v>
      </c>
      <c r="DN473" s="5">
        <v>0</v>
      </c>
      <c r="DO473" s="5">
        <v>0</v>
      </c>
      <c r="DP473" s="5">
        <v>0</v>
      </c>
      <c r="DQ473" s="5">
        <v>0</v>
      </c>
      <c r="DR473" s="5">
        <v>0</v>
      </c>
      <c r="DS473" s="5">
        <v>0</v>
      </c>
      <c r="DT473" s="5">
        <v>0</v>
      </c>
      <c r="DU473" s="5">
        <v>0</v>
      </c>
      <c r="DV473" s="5">
        <v>0</v>
      </c>
      <c r="DW473" s="5">
        <v>0</v>
      </c>
      <c r="DX473" s="5">
        <v>0</v>
      </c>
      <c r="DY473" s="5">
        <v>0</v>
      </c>
      <c r="DZ473" s="5">
        <v>0</v>
      </c>
      <c r="EA473" s="5">
        <v>0</v>
      </c>
      <c r="EB473" s="5">
        <v>0</v>
      </c>
      <c r="EC473" s="5">
        <v>538.51</v>
      </c>
      <c r="ED473" s="5">
        <v>3054.24</v>
      </c>
      <c r="EE473" s="5" t="s">
        <v>163</v>
      </c>
    </row>
    <row r="474" spans="1:135" x14ac:dyDescent="0.25">
      <c r="A474" s="68">
        <v>19119934</v>
      </c>
      <c r="B474" s="4" t="s">
        <v>1828</v>
      </c>
      <c r="C474" t="s">
        <v>1829</v>
      </c>
      <c r="D474" s="23">
        <v>1</v>
      </c>
      <c r="E474" t="s">
        <v>158</v>
      </c>
      <c r="F474" t="s">
        <v>159</v>
      </c>
      <c r="G474" t="s">
        <v>160</v>
      </c>
      <c r="H474" t="s">
        <v>161</v>
      </c>
      <c r="I474" t="s">
        <v>234</v>
      </c>
      <c r="J474" s="23">
        <v>45822</v>
      </c>
      <c r="K474" t="s">
        <v>1819</v>
      </c>
      <c r="L474" t="s">
        <v>163</v>
      </c>
      <c r="M474" s="23">
        <v>370.75</v>
      </c>
      <c r="N474" s="23">
        <v>390.04931506849312</v>
      </c>
      <c r="O474" s="23">
        <v>370.75714285714287</v>
      </c>
      <c r="P474" s="23">
        <v>2595.3000000000002</v>
      </c>
      <c r="Q474" s="23">
        <v>2595.25</v>
      </c>
      <c r="R474" s="23">
        <v>0</v>
      </c>
      <c r="S474" s="23">
        <v>0</v>
      </c>
      <c r="T474" s="23">
        <v>0</v>
      </c>
      <c r="U474" s="23">
        <v>2</v>
      </c>
      <c r="V474" s="23">
        <v>741.5</v>
      </c>
      <c r="W474" s="23">
        <v>0</v>
      </c>
      <c r="X474" s="23">
        <v>0</v>
      </c>
      <c r="Y474" s="23">
        <v>0</v>
      </c>
      <c r="Z474" s="23">
        <v>0</v>
      </c>
      <c r="AA474" s="23">
        <v>0</v>
      </c>
      <c r="AB474" s="23">
        <v>0</v>
      </c>
      <c r="AC474" s="23">
        <v>0</v>
      </c>
      <c r="AD474" s="23">
        <v>0</v>
      </c>
      <c r="AE474" s="23">
        <v>0</v>
      </c>
      <c r="AF474" s="23">
        <v>0</v>
      </c>
      <c r="AG474" s="23">
        <v>0</v>
      </c>
      <c r="AH474" s="23">
        <v>0</v>
      </c>
      <c r="AI474" s="23">
        <v>0</v>
      </c>
      <c r="AJ474" s="23">
        <v>0</v>
      </c>
      <c r="AK474" s="23">
        <v>0</v>
      </c>
      <c r="AL474" s="23">
        <v>0</v>
      </c>
      <c r="AM474" s="23">
        <v>640</v>
      </c>
      <c r="AN474" s="23">
        <v>0</v>
      </c>
      <c r="AO474" s="23">
        <v>0</v>
      </c>
      <c r="AP474" s="23">
        <v>0</v>
      </c>
      <c r="AQ474" s="23">
        <v>0</v>
      </c>
      <c r="AR474" s="23">
        <v>0</v>
      </c>
      <c r="AS474" s="23">
        <v>800</v>
      </c>
      <c r="AT474" s="23">
        <v>0</v>
      </c>
      <c r="AU474" s="23">
        <v>0</v>
      </c>
      <c r="AV474" s="23">
        <v>256</v>
      </c>
      <c r="AW474" s="23">
        <v>0</v>
      </c>
      <c r="AX474" s="23">
        <v>0</v>
      </c>
      <c r="AY474" s="23">
        <v>0</v>
      </c>
      <c r="AZ474" s="23">
        <v>0</v>
      </c>
      <c r="BA474" s="23">
        <v>0</v>
      </c>
      <c r="BB474" s="23">
        <v>0</v>
      </c>
      <c r="BC474" s="23">
        <v>0</v>
      </c>
      <c r="BD474" s="23">
        <v>0</v>
      </c>
      <c r="BE474" s="23">
        <v>0</v>
      </c>
      <c r="BF474" s="23">
        <v>0</v>
      </c>
      <c r="BG474" s="23">
        <v>0</v>
      </c>
      <c r="BH474" s="23">
        <v>0</v>
      </c>
      <c r="BI474" s="23">
        <v>0</v>
      </c>
      <c r="BJ474" s="23">
        <v>0</v>
      </c>
      <c r="BK474" s="23">
        <v>0</v>
      </c>
      <c r="BL474" s="23">
        <v>0</v>
      </c>
      <c r="BM474" s="23">
        <v>0</v>
      </c>
      <c r="BN474" s="23">
        <v>0</v>
      </c>
      <c r="BO474" s="23">
        <v>0</v>
      </c>
      <c r="BP474" s="23">
        <v>0</v>
      </c>
      <c r="BQ474" s="23">
        <v>0</v>
      </c>
      <c r="BR474" s="23">
        <v>0</v>
      </c>
      <c r="BS474" s="23">
        <v>0</v>
      </c>
      <c r="BT474" s="23">
        <v>0</v>
      </c>
      <c r="BU474" s="23">
        <v>0</v>
      </c>
      <c r="BV474" s="23">
        <v>0</v>
      </c>
      <c r="BW474" s="23">
        <v>0</v>
      </c>
      <c r="BX474" s="23">
        <v>0</v>
      </c>
      <c r="BY474" s="23">
        <v>0</v>
      </c>
      <c r="BZ474" s="23">
        <v>0</v>
      </c>
      <c r="CA474" s="23">
        <v>0</v>
      </c>
      <c r="CB474" s="23">
        <v>2437.5</v>
      </c>
      <c r="CC474" s="23">
        <v>5032.75</v>
      </c>
      <c r="CD474" s="23">
        <v>150.97999999999999</v>
      </c>
      <c r="CE474" s="23">
        <v>7</v>
      </c>
      <c r="CF474" s="23">
        <v>7</v>
      </c>
      <c r="CG474" s="23">
        <v>0</v>
      </c>
      <c r="CH474" s="23">
        <v>0</v>
      </c>
      <c r="CI474" s="23">
        <v>0</v>
      </c>
      <c r="CJ474" s="23">
        <v>0</v>
      </c>
      <c r="CK474" s="23">
        <v>0</v>
      </c>
      <c r="CL474" s="23">
        <v>0</v>
      </c>
      <c r="CM474" s="23">
        <v>0</v>
      </c>
      <c r="CN474" s="23">
        <v>0</v>
      </c>
      <c r="CO474" s="23">
        <v>690.9</v>
      </c>
      <c r="CP474" s="23">
        <v>0</v>
      </c>
      <c r="CQ474" s="23">
        <v>0</v>
      </c>
      <c r="CR474" s="23">
        <v>85.2</v>
      </c>
      <c r="CS474" s="23">
        <v>70</v>
      </c>
      <c r="CT474" s="23">
        <v>0</v>
      </c>
      <c r="CU474" s="23">
        <v>0</v>
      </c>
      <c r="CV474" s="23">
        <v>0</v>
      </c>
      <c r="CW474" s="23">
        <v>0</v>
      </c>
      <c r="CX474" s="23">
        <v>0</v>
      </c>
      <c r="CY474" s="23">
        <v>0</v>
      </c>
      <c r="CZ474" s="23">
        <v>0</v>
      </c>
      <c r="DA474" s="23">
        <v>0</v>
      </c>
      <c r="DB474" s="23">
        <v>0</v>
      </c>
      <c r="DC474" s="23">
        <v>0</v>
      </c>
      <c r="DD474" s="23">
        <v>0</v>
      </c>
      <c r="DE474" s="23">
        <v>0</v>
      </c>
      <c r="DF474" s="23">
        <v>0</v>
      </c>
      <c r="DG474" s="23">
        <v>0</v>
      </c>
      <c r="DH474" s="23">
        <v>0</v>
      </c>
      <c r="DI474" s="23">
        <v>0</v>
      </c>
      <c r="DJ474" s="23">
        <v>0</v>
      </c>
      <c r="DK474" s="23">
        <v>0</v>
      </c>
      <c r="DL474" s="23">
        <v>0</v>
      </c>
      <c r="DM474" s="23">
        <v>0</v>
      </c>
      <c r="DN474" s="23">
        <v>0</v>
      </c>
      <c r="DO474" s="23">
        <v>0</v>
      </c>
      <c r="DP474" s="23">
        <v>0</v>
      </c>
      <c r="DQ474" s="23">
        <v>0</v>
      </c>
      <c r="DR474" s="23">
        <v>0</v>
      </c>
      <c r="DS474" s="23">
        <v>0</v>
      </c>
      <c r="DT474" s="23">
        <v>0</v>
      </c>
      <c r="DU474" s="23">
        <v>0</v>
      </c>
      <c r="DV474" s="23">
        <v>0</v>
      </c>
      <c r="DW474" s="23">
        <v>0</v>
      </c>
      <c r="DX474" s="23">
        <v>0</v>
      </c>
      <c r="DY474" s="23">
        <v>0</v>
      </c>
      <c r="DZ474" s="23">
        <v>0</v>
      </c>
      <c r="EA474" s="23">
        <v>0</v>
      </c>
      <c r="EB474" s="23">
        <v>0</v>
      </c>
      <c r="EC474" s="23">
        <v>846.1</v>
      </c>
      <c r="ED474" s="23">
        <v>4186.6499999999996</v>
      </c>
      <c r="EE474" t="s">
        <v>163</v>
      </c>
    </row>
    <row r="475" spans="1:135" x14ac:dyDescent="0.25">
      <c r="A475" s="68">
        <v>19119935</v>
      </c>
      <c r="B475" s="4" t="s">
        <v>1830</v>
      </c>
      <c r="C475" t="s">
        <v>1831</v>
      </c>
      <c r="D475" s="23">
        <v>1</v>
      </c>
      <c r="E475" t="s">
        <v>158</v>
      </c>
      <c r="F475" t="s">
        <v>159</v>
      </c>
      <c r="G475" t="s">
        <v>160</v>
      </c>
      <c r="H475" t="s">
        <v>161</v>
      </c>
      <c r="I475" t="s">
        <v>234</v>
      </c>
      <c r="J475" s="23">
        <v>45822</v>
      </c>
      <c r="K475" t="s">
        <v>1819</v>
      </c>
      <c r="L475" t="s">
        <v>163</v>
      </c>
      <c r="M475" s="23">
        <v>370.75</v>
      </c>
      <c r="N475" s="23">
        <v>390.04931506849312</v>
      </c>
      <c r="O475" s="23">
        <v>370.75714285714287</v>
      </c>
      <c r="P475" s="23">
        <v>2595.3000000000002</v>
      </c>
      <c r="Q475" s="23">
        <v>2595.25</v>
      </c>
      <c r="R475" s="23">
        <v>0</v>
      </c>
      <c r="S475" s="23">
        <v>0</v>
      </c>
      <c r="T475" s="23">
        <v>0</v>
      </c>
      <c r="U475" s="23">
        <v>2</v>
      </c>
      <c r="V475" s="23">
        <v>741.5</v>
      </c>
      <c r="W475" s="23">
        <v>0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C475" s="23">
        <v>0</v>
      </c>
      <c r="AD475" s="23">
        <v>0</v>
      </c>
      <c r="AE475" s="23">
        <v>0</v>
      </c>
      <c r="AF475" s="23">
        <v>0</v>
      </c>
      <c r="AG475" s="23">
        <v>0</v>
      </c>
      <c r="AH475" s="23">
        <v>0</v>
      </c>
      <c r="AI475" s="23">
        <v>0</v>
      </c>
      <c r="AJ475" s="23">
        <v>0</v>
      </c>
      <c r="AK475" s="23">
        <v>0</v>
      </c>
      <c r="AL475" s="23">
        <v>0</v>
      </c>
      <c r="AM475" s="23">
        <v>0</v>
      </c>
      <c r="AN475" s="23">
        <v>0</v>
      </c>
      <c r="AO475" s="23">
        <v>0</v>
      </c>
      <c r="AP475" s="23">
        <v>0</v>
      </c>
      <c r="AQ475" s="23">
        <v>0</v>
      </c>
      <c r="AR475" s="23">
        <v>0</v>
      </c>
      <c r="AS475" s="23">
        <v>0</v>
      </c>
      <c r="AT475" s="23">
        <v>0</v>
      </c>
      <c r="AU475" s="23">
        <v>0</v>
      </c>
      <c r="AV475" s="23">
        <v>256</v>
      </c>
      <c r="AW475" s="23">
        <v>0</v>
      </c>
      <c r="AX475" s="23">
        <v>0</v>
      </c>
      <c r="AY475" s="23">
        <v>0</v>
      </c>
      <c r="AZ475" s="23">
        <v>0</v>
      </c>
      <c r="BA475" s="23">
        <v>0</v>
      </c>
      <c r="BB475" s="23">
        <v>0</v>
      </c>
      <c r="BC475" s="23">
        <v>0</v>
      </c>
      <c r="BD475" s="23">
        <v>0</v>
      </c>
      <c r="BE475" s="23">
        <v>0</v>
      </c>
      <c r="BF475" s="23">
        <v>0</v>
      </c>
      <c r="BG475" s="23">
        <v>0</v>
      </c>
      <c r="BH475" s="23">
        <v>0</v>
      </c>
      <c r="BI475" s="23">
        <v>0</v>
      </c>
      <c r="BJ475" s="23">
        <v>0</v>
      </c>
      <c r="BK475" s="23">
        <v>0</v>
      </c>
      <c r="BL475" s="23">
        <v>0</v>
      </c>
      <c r="BM475" s="23">
        <v>0</v>
      </c>
      <c r="BN475" s="23">
        <v>0</v>
      </c>
      <c r="BO475" s="23">
        <v>0</v>
      </c>
      <c r="BP475" s="23">
        <v>0</v>
      </c>
      <c r="BQ475" s="23">
        <v>0</v>
      </c>
      <c r="BR475" s="23">
        <v>0</v>
      </c>
      <c r="BS475" s="23">
        <v>0</v>
      </c>
      <c r="BT475" s="23">
        <v>0</v>
      </c>
      <c r="BU475" s="23">
        <v>0</v>
      </c>
      <c r="BV475" s="23">
        <v>0</v>
      </c>
      <c r="BW475" s="23">
        <v>0</v>
      </c>
      <c r="BX475" s="23">
        <v>0</v>
      </c>
      <c r="BY475" s="23">
        <v>0</v>
      </c>
      <c r="BZ475" s="23">
        <v>0</v>
      </c>
      <c r="CA475" s="23">
        <v>0</v>
      </c>
      <c r="CB475" s="23">
        <v>997.5</v>
      </c>
      <c r="CC475" s="23">
        <v>3592.75</v>
      </c>
      <c r="CD475" s="23">
        <v>107.78</v>
      </c>
      <c r="CE475" s="23">
        <v>7</v>
      </c>
      <c r="CF475" s="23">
        <v>7</v>
      </c>
      <c r="CG475" s="23">
        <v>0</v>
      </c>
      <c r="CH475" s="23">
        <v>0</v>
      </c>
      <c r="CI475" s="23">
        <v>0</v>
      </c>
      <c r="CJ475" s="23">
        <v>0</v>
      </c>
      <c r="CK475" s="23">
        <v>0</v>
      </c>
      <c r="CL475" s="23">
        <v>0</v>
      </c>
      <c r="CM475" s="23">
        <v>0</v>
      </c>
      <c r="CN475" s="23">
        <v>0</v>
      </c>
      <c r="CO475" s="23">
        <v>383.31</v>
      </c>
      <c r="CP475" s="23">
        <v>0</v>
      </c>
      <c r="CQ475" s="23">
        <v>0</v>
      </c>
      <c r="CR475" s="23">
        <v>85.2</v>
      </c>
      <c r="CS475" s="23">
        <v>70</v>
      </c>
      <c r="CT475" s="23">
        <v>0</v>
      </c>
      <c r="CU475" s="23">
        <v>0</v>
      </c>
      <c r="CV475" s="23">
        <v>0</v>
      </c>
      <c r="CW475" s="23">
        <v>0</v>
      </c>
      <c r="CX475" s="23">
        <v>0</v>
      </c>
      <c r="CY475" s="23">
        <v>0</v>
      </c>
      <c r="CZ475" s="23">
        <v>0</v>
      </c>
      <c r="DA475" s="23">
        <v>0</v>
      </c>
      <c r="DB475" s="23">
        <v>0</v>
      </c>
      <c r="DC475" s="23">
        <v>0</v>
      </c>
      <c r="DD475" s="23">
        <v>0</v>
      </c>
      <c r="DE475" s="23">
        <v>0</v>
      </c>
      <c r="DF475" s="23">
        <v>0</v>
      </c>
      <c r="DG475" s="23">
        <v>0</v>
      </c>
      <c r="DH475" s="23">
        <v>0</v>
      </c>
      <c r="DI475" s="23">
        <v>0</v>
      </c>
      <c r="DJ475" s="23">
        <v>0</v>
      </c>
      <c r="DK475" s="23">
        <v>0</v>
      </c>
      <c r="DL475" s="23">
        <v>0</v>
      </c>
      <c r="DM475" s="23">
        <v>0</v>
      </c>
      <c r="DN475" s="23">
        <v>0</v>
      </c>
      <c r="DO475" s="23">
        <v>0</v>
      </c>
      <c r="DP475" s="23">
        <v>0</v>
      </c>
      <c r="DQ475" s="23">
        <v>0</v>
      </c>
      <c r="DR475" s="23">
        <v>0</v>
      </c>
      <c r="DS475" s="23">
        <v>0</v>
      </c>
      <c r="DT475" s="23">
        <v>0</v>
      </c>
      <c r="DU475" s="23">
        <v>0</v>
      </c>
      <c r="DV475" s="23">
        <v>0</v>
      </c>
      <c r="DW475" s="23">
        <v>0</v>
      </c>
      <c r="DX475" s="23">
        <v>0</v>
      </c>
      <c r="DY475" s="23">
        <v>0</v>
      </c>
      <c r="DZ475" s="23">
        <v>0</v>
      </c>
      <c r="EA475" s="23">
        <v>0</v>
      </c>
      <c r="EB475" s="23">
        <v>0</v>
      </c>
      <c r="EC475" s="23">
        <v>538.51</v>
      </c>
      <c r="ED475" s="23">
        <v>3054.24</v>
      </c>
      <c r="EE475" t="s">
        <v>163</v>
      </c>
    </row>
    <row r="476" spans="1:135" x14ac:dyDescent="0.25">
      <c r="A476" s="68">
        <v>19119936</v>
      </c>
      <c r="B476" s="4" t="s">
        <v>1832</v>
      </c>
      <c r="C476" t="s">
        <v>1833</v>
      </c>
      <c r="D476" s="23">
        <v>1</v>
      </c>
      <c r="E476" t="s">
        <v>158</v>
      </c>
      <c r="F476" t="s">
        <v>159</v>
      </c>
      <c r="G476" t="s">
        <v>160</v>
      </c>
      <c r="H476" t="s">
        <v>161</v>
      </c>
      <c r="I476" t="s">
        <v>234</v>
      </c>
      <c r="J476" s="23">
        <v>45822</v>
      </c>
      <c r="K476" t="s">
        <v>1819</v>
      </c>
      <c r="L476" t="s">
        <v>163</v>
      </c>
      <c r="M476" s="23">
        <v>370.75</v>
      </c>
      <c r="N476" s="23">
        <v>390.04931506849312</v>
      </c>
      <c r="O476" s="23">
        <v>370.75714285714287</v>
      </c>
      <c r="P476" s="23">
        <v>2595.3000000000002</v>
      </c>
      <c r="Q476" s="23">
        <v>2595.25</v>
      </c>
      <c r="R476" s="23">
        <v>0</v>
      </c>
      <c r="S476" s="23">
        <v>0</v>
      </c>
      <c r="T476" s="23">
        <v>0</v>
      </c>
      <c r="U476" s="23">
        <v>2</v>
      </c>
      <c r="V476" s="23">
        <v>741.5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23">
        <v>0</v>
      </c>
      <c r="AJ476" s="23">
        <v>0</v>
      </c>
      <c r="AK476" s="23">
        <v>0</v>
      </c>
      <c r="AL476" s="23">
        <v>0</v>
      </c>
      <c r="AM476" s="23">
        <v>640</v>
      </c>
      <c r="AN476" s="23">
        <v>0</v>
      </c>
      <c r="AO476" s="23">
        <v>0</v>
      </c>
      <c r="AP476" s="23">
        <v>0</v>
      </c>
      <c r="AQ476" s="23">
        <v>0</v>
      </c>
      <c r="AR476" s="23">
        <v>0</v>
      </c>
      <c r="AS476" s="23">
        <v>800</v>
      </c>
      <c r="AT476" s="23">
        <v>0</v>
      </c>
      <c r="AU476" s="23">
        <v>0</v>
      </c>
      <c r="AV476" s="23">
        <v>256</v>
      </c>
      <c r="AW476" s="23">
        <v>0</v>
      </c>
      <c r="AX476" s="23">
        <v>0</v>
      </c>
      <c r="AY476" s="23">
        <v>0</v>
      </c>
      <c r="AZ476" s="23">
        <v>0</v>
      </c>
      <c r="BA476" s="23">
        <v>0</v>
      </c>
      <c r="BB476" s="23">
        <v>0</v>
      </c>
      <c r="BC476" s="23">
        <v>0</v>
      </c>
      <c r="BD476" s="23">
        <v>0</v>
      </c>
      <c r="BE476" s="23">
        <v>0</v>
      </c>
      <c r="BF476" s="23">
        <v>0</v>
      </c>
      <c r="BG476" s="23">
        <v>0</v>
      </c>
      <c r="BH476" s="23">
        <v>0</v>
      </c>
      <c r="BI476" s="23">
        <v>0</v>
      </c>
      <c r="BJ476" s="23">
        <v>0</v>
      </c>
      <c r="BK476" s="23">
        <v>0</v>
      </c>
      <c r="BL476" s="23">
        <v>0</v>
      </c>
      <c r="BM476" s="23">
        <v>0</v>
      </c>
      <c r="BN476" s="23">
        <v>0</v>
      </c>
      <c r="BO476" s="23">
        <v>0</v>
      </c>
      <c r="BP476" s="23">
        <v>0</v>
      </c>
      <c r="BQ476" s="23">
        <v>0</v>
      </c>
      <c r="BR476" s="23">
        <v>0</v>
      </c>
      <c r="BS476" s="23">
        <v>0</v>
      </c>
      <c r="BT476" s="23">
        <v>0</v>
      </c>
      <c r="BU476" s="23">
        <v>0</v>
      </c>
      <c r="BV476" s="23">
        <v>0</v>
      </c>
      <c r="BW476" s="23">
        <v>0</v>
      </c>
      <c r="BX476" s="23">
        <v>0</v>
      </c>
      <c r="BY476" s="23">
        <v>0</v>
      </c>
      <c r="BZ476" s="23">
        <v>0</v>
      </c>
      <c r="CA476" s="23">
        <v>0</v>
      </c>
      <c r="CB476" s="23">
        <v>2437.5</v>
      </c>
      <c r="CC476" s="23">
        <v>5032.75</v>
      </c>
      <c r="CD476" s="23">
        <v>150.97999999999999</v>
      </c>
      <c r="CE476" s="23">
        <v>7</v>
      </c>
      <c r="CF476" s="23">
        <v>7</v>
      </c>
      <c r="CG476" s="23">
        <v>0</v>
      </c>
      <c r="CH476" s="23">
        <v>0</v>
      </c>
      <c r="CI476" s="23">
        <v>0</v>
      </c>
      <c r="CJ476" s="23">
        <v>0</v>
      </c>
      <c r="CK476" s="23">
        <v>0</v>
      </c>
      <c r="CL476" s="23">
        <v>0</v>
      </c>
      <c r="CM476" s="23">
        <v>0</v>
      </c>
      <c r="CN476" s="23">
        <v>0</v>
      </c>
      <c r="CO476" s="23">
        <v>690.9</v>
      </c>
      <c r="CP476" s="23">
        <v>0</v>
      </c>
      <c r="CQ476" s="23">
        <v>0</v>
      </c>
      <c r="CR476" s="23">
        <v>85.2</v>
      </c>
      <c r="CS476" s="23">
        <v>70</v>
      </c>
      <c r="CT476" s="23">
        <v>0</v>
      </c>
      <c r="CU476" s="23">
        <v>0</v>
      </c>
      <c r="CV476" s="23">
        <v>0</v>
      </c>
      <c r="CW476" s="23">
        <v>0</v>
      </c>
      <c r="CX476" s="23">
        <v>0</v>
      </c>
      <c r="CY476" s="23">
        <v>0</v>
      </c>
      <c r="CZ476" s="23">
        <v>0</v>
      </c>
      <c r="DA476" s="23">
        <v>0</v>
      </c>
      <c r="DB476" s="23">
        <v>0</v>
      </c>
      <c r="DC476" s="23">
        <v>0</v>
      </c>
      <c r="DD476" s="23">
        <v>0</v>
      </c>
      <c r="DE476" s="23">
        <v>0</v>
      </c>
      <c r="DF476" s="23">
        <v>0</v>
      </c>
      <c r="DG476" s="23">
        <v>0</v>
      </c>
      <c r="DH476" s="23">
        <v>0</v>
      </c>
      <c r="DI476" s="23">
        <v>0</v>
      </c>
      <c r="DJ476" s="23">
        <v>0</v>
      </c>
      <c r="DK476" s="23">
        <v>0</v>
      </c>
      <c r="DL476" s="23">
        <v>0</v>
      </c>
      <c r="DM476" s="23">
        <v>0</v>
      </c>
      <c r="DN476" s="23">
        <v>0</v>
      </c>
      <c r="DO476" s="23">
        <v>0</v>
      </c>
      <c r="DP476" s="23">
        <v>0</v>
      </c>
      <c r="DQ476" s="23">
        <v>0</v>
      </c>
      <c r="DR476" s="23">
        <v>0</v>
      </c>
      <c r="DS476" s="23">
        <v>0</v>
      </c>
      <c r="DT476" s="23">
        <v>0</v>
      </c>
      <c r="DU476" s="23">
        <v>0</v>
      </c>
      <c r="DV476" s="23">
        <v>0</v>
      </c>
      <c r="DW476" s="23">
        <v>0</v>
      </c>
      <c r="DX476" s="23">
        <v>0</v>
      </c>
      <c r="DY476" s="23">
        <v>0</v>
      </c>
      <c r="DZ476" s="23">
        <v>0</v>
      </c>
      <c r="EA476" s="23">
        <v>0</v>
      </c>
      <c r="EB476" s="23">
        <v>0</v>
      </c>
      <c r="EC476" s="23">
        <v>846.1</v>
      </c>
      <c r="ED476" s="23">
        <v>4186.6499999999996</v>
      </c>
      <c r="EE476" t="s">
        <v>163</v>
      </c>
    </row>
    <row r="477" spans="1:135" x14ac:dyDescent="0.25">
      <c r="A477" s="68">
        <v>19119937</v>
      </c>
      <c r="B477" s="4" t="s">
        <v>1834</v>
      </c>
      <c r="C477" t="s">
        <v>1835</v>
      </c>
      <c r="D477" s="23">
        <v>1</v>
      </c>
      <c r="E477" t="s">
        <v>158</v>
      </c>
      <c r="F477" t="s">
        <v>159</v>
      </c>
      <c r="G477" t="s">
        <v>160</v>
      </c>
      <c r="H477" t="s">
        <v>161</v>
      </c>
      <c r="I477" t="s">
        <v>234</v>
      </c>
      <c r="J477" s="23">
        <v>45822</v>
      </c>
      <c r="K477" t="s">
        <v>1819</v>
      </c>
      <c r="L477" t="s">
        <v>163</v>
      </c>
      <c r="M477" s="23">
        <v>370.75</v>
      </c>
      <c r="N477" s="23">
        <v>390.04931506849312</v>
      </c>
      <c r="O477" s="23">
        <v>370.75714285714287</v>
      </c>
      <c r="P477" s="23">
        <v>2595.3000000000002</v>
      </c>
      <c r="Q477" s="23">
        <v>2595.25</v>
      </c>
      <c r="R477" s="23">
        <v>0</v>
      </c>
      <c r="S477" s="23">
        <v>0</v>
      </c>
      <c r="T477" s="23">
        <v>0</v>
      </c>
      <c r="U477" s="23">
        <v>2</v>
      </c>
      <c r="V477" s="23">
        <v>741.5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  <c r="AH477" s="23">
        <v>0</v>
      </c>
      <c r="AI477" s="23">
        <v>0</v>
      </c>
      <c r="AJ477" s="23">
        <v>0</v>
      </c>
      <c r="AK477" s="23">
        <v>0</v>
      </c>
      <c r="AL477" s="23">
        <v>0</v>
      </c>
      <c r="AM477" s="23">
        <v>0</v>
      </c>
      <c r="AN477" s="23">
        <v>0</v>
      </c>
      <c r="AO477" s="23">
        <v>0</v>
      </c>
      <c r="AP477" s="23">
        <v>0</v>
      </c>
      <c r="AQ477" s="23">
        <v>0</v>
      </c>
      <c r="AR477" s="23">
        <v>0</v>
      </c>
      <c r="AS477" s="23">
        <v>0</v>
      </c>
      <c r="AT477" s="23">
        <v>0</v>
      </c>
      <c r="AU477" s="23">
        <v>0</v>
      </c>
      <c r="AV477" s="23">
        <v>256</v>
      </c>
      <c r="AW477" s="23">
        <v>0</v>
      </c>
      <c r="AX477" s="23">
        <v>0</v>
      </c>
      <c r="AY477" s="23">
        <v>0</v>
      </c>
      <c r="AZ477" s="23">
        <v>0</v>
      </c>
      <c r="BA477" s="23">
        <v>0</v>
      </c>
      <c r="BB477" s="23">
        <v>0</v>
      </c>
      <c r="BC477" s="23">
        <v>0</v>
      </c>
      <c r="BD477" s="23">
        <v>0</v>
      </c>
      <c r="BE477" s="23">
        <v>0</v>
      </c>
      <c r="BF477" s="23">
        <v>0</v>
      </c>
      <c r="BG477" s="23">
        <v>0</v>
      </c>
      <c r="BH477" s="23">
        <v>0</v>
      </c>
      <c r="BI477" s="23">
        <v>0</v>
      </c>
      <c r="BJ477" s="23">
        <v>0</v>
      </c>
      <c r="BK477" s="23">
        <v>0</v>
      </c>
      <c r="BL477" s="23">
        <v>0</v>
      </c>
      <c r="BM477" s="23">
        <v>0</v>
      </c>
      <c r="BN477" s="23">
        <v>0</v>
      </c>
      <c r="BO477" s="23">
        <v>0</v>
      </c>
      <c r="BP477" s="23">
        <v>0</v>
      </c>
      <c r="BQ477" s="23">
        <v>0</v>
      </c>
      <c r="BR477" s="23">
        <v>0</v>
      </c>
      <c r="BS477" s="23">
        <v>0</v>
      </c>
      <c r="BT477" s="23">
        <v>0</v>
      </c>
      <c r="BU477" s="23">
        <v>0</v>
      </c>
      <c r="BV477" s="23">
        <v>0</v>
      </c>
      <c r="BW477" s="23">
        <v>0</v>
      </c>
      <c r="BX477" s="23">
        <v>0</v>
      </c>
      <c r="BY477" s="23">
        <v>0</v>
      </c>
      <c r="BZ477" s="23">
        <v>0</v>
      </c>
      <c r="CA477" s="23">
        <v>0</v>
      </c>
      <c r="CB477" s="23">
        <v>997.5</v>
      </c>
      <c r="CC477" s="23">
        <v>3592.75</v>
      </c>
      <c r="CD477" s="23">
        <v>107.78</v>
      </c>
      <c r="CE477" s="23">
        <v>7</v>
      </c>
      <c r="CF477" s="23">
        <v>7</v>
      </c>
      <c r="CG477" s="23">
        <v>0</v>
      </c>
      <c r="CH477" s="23">
        <v>0</v>
      </c>
      <c r="CI477" s="23">
        <v>0</v>
      </c>
      <c r="CJ477" s="23">
        <v>0</v>
      </c>
      <c r="CK477" s="23">
        <v>0</v>
      </c>
      <c r="CL477" s="23">
        <v>0</v>
      </c>
      <c r="CM477" s="23">
        <v>0</v>
      </c>
      <c r="CN477" s="23">
        <v>0</v>
      </c>
      <c r="CO477" s="23">
        <v>383.31</v>
      </c>
      <c r="CP477" s="23">
        <v>0</v>
      </c>
      <c r="CQ477" s="23">
        <v>0</v>
      </c>
      <c r="CR477" s="23">
        <v>85.2</v>
      </c>
      <c r="CS477" s="23">
        <v>70</v>
      </c>
      <c r="CT477" s="23">
        <v>0</v>
      </c>
      <c r="CU477" s="23">
        <v>0</v>
      </c>
      <c r="CV477" s="23">
        <v>0</v>
      </c>
      <c r="CW477" s="23">
        <v>0</v>
      </c>
      <c r="CX477" s="23">
        <v>0</v>
      </c>
      <c r="CY477" s="23">
        <v>0</v>
      </c>
      <c r="CZ477" s="23">
        <v>0</v>
      </c>
      <c r="DA477" s="23">
        <v>0</v>
      </c>
      <c r="DB477" s="23">
        <v>0</v>
      </c>
      <c r="DC477" s="23">
        <v>0</v>
      </c>
      <c r="DD477" s="23">
        <v>0</v>
      </c>
      <c r="DE477" s="23">
        <v>0</v>
      </c>
      <c r="DF477" s="23">
        <v>0</v>
      </c>
      <c r="DG477" s="23">
        <v>0</v>
      </c>
      <c r="DH477" s="23">
        <v>0</v>
      </c>
      <c r="DI477" s="23">
        <v>0</v>
      </c>
      <c r="DJ477" s="23">
        <v>0</v>
      </c>
      <c r="DK477" s="23">
        <v>0</v>
      </c>
      <c r="DL477" s="23">
        <v>0</v>
      </c>
      <c r="DM477" s="23">
        <v>0</v>
      </c>
      <c r="DN477" s="23">
        <v>0</v>
      </c>
      <c r="DO477" s="23">
        <v>0</v>
      </c>
      <c r="DP477" s="23">
        <v>0</v>
      </c>
      <c r="DQ477" s="23">
        <v>0</v>
      </c>
      <c r="DR477" s="23">
        <v>0</v>
      </c>
      <c r="DS477" s="23">
        <v>0</v>
      </c>
      <c r="DT477" s="23">
        <v>0</v>
      </c>
      <c r="DU477" s="23">
        <v>0</v>
      </c>
      <c r="DV477" s="23">
        <v>0</v>
      </c>
      <c r="DW477" s="23">
        <v>0</v>
      </c>
      <c r="DX477" s="23">
        <v>0</v>
      </c>
      <c r="DY477" s="23">
        <v>0</v>
      </c>
      <c r="DZ477" s="23">
        <v>0</v>
      </c>
      <c r="EA477" s="23">
        <v>0</v>
      </c>
      <c r="EB477" s="23">
        <v>0</v>
      </c>
      <c r="EC477" s="23">
        <v>538.51</v>
      </c>
      <c r="ED477" s="23">
        <v>3054.24</v>
      </c>
      <c r="EE477" t="s">
        <v>163</v>
      </c>
    </row>
    <row r="478" spans="1:135" x14ac:dyDescent="0.25">
      <c r="A478" s="68">
        <v>19119938</v>
      </c>
      <c r="B478" s="4" t="s">
        <v>1836</v>
      </c>
      <c r="C478" t="s">
        <v>1837</v>
      </c>
      <c r="D478" s="23">
        <v>1</v>
      </c>
      <c r="E478" t="s">
        <v>158</v>
      </c>
      <c r="F478" t="s">
        <v>159</v>
      </c>
      <c r="G478" t="s">
        <v>160</v>
      </c>
      <c r="H478" t="s">
        <v>161</v>
      </c>
      <c r="I478" t="s">
        <v>234</v>
      </c>
      <c r="J478" s="23">
        <v>45822</v>
      </c>
      <c r="K478" t="s">
        <v>1819</v>
      </c>
      <c r="L478" t="s">
        <v>163</v>
      </c>
      <c r="M478" s="23">
        <v>370.75</v>
      </c>
      <c r="N478" s="23">
        <v>390.04931506849312</v>
      </c>
      <c r="O478" s="23">
        <v>370.75714285714287</v>
      </c>
      <c r="P478" s="23">
        <v>2595.3000000000002</v>
      </c>
      <c r="Q478" s="23">
        <v>2595.25</v>
      </c>
      <c r="R478" s="23">
        <v>0</v>
      </c>
      <c r="S478" s="23">
        <v>0</v>
      </c>
      <c r="T478" s="23">
        <v>0</v>
      </c>
      <c r="U478" s="23">
        <v>2</v>
      </c>
      <c r="V478" s="23">
        <v>741.5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  <c r="AH478" s="23">
        <v>0</v>
      </c>
      <c r="AI478" s="23">
        <v>0</v>
      </c>
      <c r="AJ478" s="23">
        <v>0</v>
      </c>
      <c r="AK478" s="23">
        <v>0</v>
      </c>
      <c r="AL478" s="23">
        <v>0</v>
      </c>
      <c r="AM478" s="23">
        <v>640</v>
      </c>
      <c r="AN478" s="23">
        <v>0</v>
      </c>
      <c r="AO478" s="23">
        <v>0</v>
      </c>
      <c r="AP478" s="23">
        <v>0</v>
      </c>
      <c r="AQ478" s="23">
        <v>0</v>
      </c>
      <c r="AR478" s="23">
        <v>0</v>
      </c>
      <c r="AS478" s="23">
        <v>800</v>
      </c>
      <c r="AT478" s="23">
        <v>0</v>
      </c>
      <c r="AU478" s="23">
        <v>0</v>
      </c>
      <c r="AV478" s="23">
        <v>256</v>
      </c>
      <c r="AW478" s="23">
        <v>0</v>
      </c>
      <c r="AX478" s="23">
        <v>0</v>
      </c>
      <c r="AY478" s="23">
        <v>0</v>
      </c>
      <c r="AZ478" s="23">
        <v>0</v>
      </c>
      <c r="BA478" s="23">
        <v>0</v>
      </c>
      <c r="BB478" s="23">
        <v>0</v>
      </c>
      <c r="BC478" s="23">
        <v>0</v>
      </c>
      <c r="BD478" s="23">
        <v>0</v>
      </c>
      <c r="BE478" s="23">
        <v>0</v>
      </c>
      <c r="BF478" s="23">
        <v>0</v>
      </c>
      <c r="BG478" s="23">
        <v>0</v>
      </c>
      <c r="BH478" s="23">
        <v>0</v>
      </c>
      <c r="BI478" s="23">
        <v>0</v>
      </c>
      <c r="BJ478" s="23">
        <v>0</v>
      </c>
      <c r="BK478" s="23">
        <v>0</v>
      </c>
      <c r="BL478" s="23">
        <v>0</v>
      </c>
      <c r="BM478" s="23">
        <v>0</v>
      </c>
      <c r="BN478" s="23">
        <v>0</v>
      </c>
      <c r="BO478" s="23">
        <v>0</v>
      </c>
      <c r="BP478" s="23">
        <v>0</v>
      </c>
      <c r="BQ478" s="23">
        <v>0</v>
      </c>
      <c r="BR478" s="23">
        <v>0</v>
      </c>
      <c r="BS478" s="23">
        <v>0</v>
      </c>
      <c r="BT478" s="23">
        <v>0</v>
      </c>
      <c r="BU478" s="23">
        <v>0</v>
      </c>
      <c r="BV478" s="23">
        <v>0</v>
      </c>
      <c r="BW478" s="23">
        <v>0</v>
      </c>
      <c r="BX478" s="23">
        <v>0</v>
      </c>
      <c r="BY478" s="23">
        <v>0</v>
      </c>
      <c r="BZ478" s="23">
        <v>0</v>
      </c>
      <c r="CA478" s="23">
        <v>0</v>
      </c>
      <c r="CB478" s="23">
        <v>2437.5</v>
      </c>
      <c r="CC478" s="23">
        <v>5032.75</v>
      </c>
      <c r="CD478" s="23">
        <v>150.97999999999999</v>
      </c>
      <c r="CE478" s="23">
        <v>7</v>
      </c>
      <c r="CF478" s="23">
        <v>7</v>
      </c>
      <c r="CG478" s="23">
        <v>0</v>
      </c>
      <c r="CH478" s="23">
        <v>0</v>
      </c>
      <c r="CI478" s="23">
        <v>0</v>
      </c>
      <c r="CJ478" s="23">
        <v>0</v>
      </c>
      <c r="CK478" s="23">
        <v>0</v>
      </c>
      <c r="CL478" s="23">
        <v>0</v>
      </c>
      <c r="CM478" s="23">
        <v>0</v>
      </c>
      <c r="CN478" s="23">
        <v>0</v>
      </c>
      <c r="CO478" s="23">
        <v>690.9</v>
      </c>
      <c r="CP478" s="23">
        <v>0</v>
      </c>
      <c r="CQ478" s="23">
        <v>0</v>
      </c>
      <c r="CR478" s="23">
        <v>85.2</v>
      </c>
      <c r="CS478" s="23">
        <v>70</v>
      </c>
      <c r="CT478" s="23">
        <v>0</v>
      </c>
      <c r="CU478" s="23">
        <v>0</v>
      </c>
      <c r="CV478" s="23">
        <v>0</v>
      </c>
      <c r="CW478" s="23">
        <v>0</v>
      </c>
      <c r="CX478" s="23">
        <v>0</v>
      </c>
      <c r="CY478" s="23">
        <v>0</v>
      </c>
      <c r="CZ478" s="23">
        <v>0</v>
      </c>
      <c r="DA478" s="23">
        <v>0</v>
      </c>
      <c r="DB478" s="23">
        <v>0</v>
      </c>
      <c r="DC478" s="23">
        <v>0</v>
      </c>
      <c r="DD478" s="23">
        <v>0</v>
      </c>
      <c r="DE478" s="23">
        <v>0</v>
      </c>
      <c r="DF478" s="23">
        <v>0</v>
      </c>
      <c r="DG478" s="23">
        <v>0</v>
      </c>
      <c r="DH478" s="23">
        <v>0</v>
      </c>
      <c r="DI478" s="23">
        <v>0</v>
      </c>
      <c r="DJ478" s="23">
        <v>0</v>
      </c>
      <c r="DK478" s="23">
        <v>0</v>
      </c>
      <c r="DL478" s="23">
        <v>0</v>
      </c>
      <c r="DM478" s="23">
        <v>0</v>
      </c>
      <c r="DN478" s="23">
        <v>0</v>
      </c>
      <c r="DO478" s="23">
        <v>0</v>
      </c>
      <c r="DP478" s="23">
        <v>0</v>
      </c>
      <c r="DQ478" s="23">
        <v>0</v>
      </c>
      <c r="DR478" s="23">
        <v>0</v>
      </c>
      <c r="DS478" s="23">
        <v>0</v>
      </c>
      <c r="DT478" s="23">
        <v>0</v>
      </c>
      <c r="DU478" s="23">
        <v>0</v>
      </c>
      <c r="DV478" s="23">
        <v>0</v>
      </c>
      <c r="DW478" s="23">
        <v>0</v>
      </c>
      <c r="DX478" s="23">
        <v>0</v>
      </c>
      <c r="DY478" s="23">
        <v>0</v>
      </c>
      <c r="DZ478" s="23">
        <v>0</v>
      </c>
      <c r="EA478" s="23">
        <v>0</v>
      </c>
      <c r="EB478" s="23">
        <v>0</v>
      </c>
      <c r="EC478" s="23">
        <v>846.1</v>
      </c>
      <c r="ED478" s="23">
        <v>4186.6499999999996</v>
      </c>
      <c r="EE478" t="s">
        <v>163</v>
      </c>
    </row>
    <row r="479" spans="1:135" x14ac:dyDescent="0.25">
      <c r="A479" s="68">
        <v>19119939</v>
      </c>
      <c r="B479" s="4" t="s">
        <v>1838</v>
      </c>
      <c r="C479" t="s">
        <v>1839</v>
      </c>
      <c r="D479" s="23">
        <v>1</v>
      </c>
      <c r="E479" t="s">
        <v>158</v>
      </c>
      <c r="F479" t="s">
        <v>159</v>
      </c>
      <c r="G479" t="s">
        <v>160</v>
      </c>
      <c r="H479" t="s">
        <v>161</v>
      </c>
      <c r="I479" t="s">
        <v>234</v>
      </c>
      <c r="J479" s="23">
        <v>45822</v>
      </c>
      <c r="K479" t="s">
        <v>1819</v>
      </c>
      <c r="L479" t="s">
        <v>163</v>
      </c>
      <c r="M479" s="23">
        <v>370.75</v>
      </c>
      <c r="N479" s="23">
        <v>390.04931506849312</v>
      </c>
      <c r="O479" s="23">
        <v>370.75714285714287</v>
      </c>
      <c r="P479" s="23">
        <v>2595.3000000000002</v>
      </c>
      <c r="Q479" s="23">
        <v>2595.25</v>
      </c>
      <c r="R479" s="23">
        <v>0</v>
      </c>
      <c r="S479" s="23">
        <v>0</v>
      </c>
      <c r="T479" s="23">
        <v>0</v>
      </c>
      <c r="U479" s="23">
        <v>2</v>
      </c>
      <c r="V479" s="23">
        <v>741.5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  <c r="AH479" s="23">
        <v>0</v>
      </c>
      <c r="AI479" s="23">
        <v>0</v>
      </c>
      <c r="AJ479" s="23">
        <v>0</v>
      </c>
      <c r="AK479" s="23">
        <v>0</v>
      </c>
      <c r="AL479" s="23">
        <v>0</v>
      </c>
      <c r="AM479" s="23">
        <v>640</v>
      </c>
      <c r="AN479" s="23">
        <v>0</v>
      </c>
      <c r="AO479" s="23">
        <v>0</v>
      </c>
      <c r="AP479" s="23">
        <v>0</v>
      </c>
      <c r="AQ479" s="23">
        <v>0</v>
      </c>
      <c r="AR479" s="23">
        <v>0</v>
      </c>
      <c r="AS479" s="23">
        <v>0</v>
      </c>
      <c r="AT479" s="23">
        <v>0</v>
      </c>
      <c r="AU479" s="23">
        <v>0</v>
      </c>
      <c r="AV479" s="23">
        <v>256</v>
      </c>
      <c r="AW479" s="23">
        <v>0</v>
      </c>
      <c r="AX479" s="23">
        <v>0</v>
      </c>
      <c r="AY479" s="23">
        <v>0</v>
      </c>
      <c r="AZ479" s="23">
        <v>0</v>
      </c>
      <c r="BA479" s="23">
        <v>0</v>
      </c>
      <c r="BB479" s="23">
        <v>0</v>
      </c>
      <c r="BC479" s="23">
        <v>0</v>
      </c>
      <c r="BD479" s="23">
        <v>0</v>
      </c>
      <c r="BE479" s="23">
        <v>0</v>
      </c>
      <c r="BF479" s="23">
        <v>0</v>
      </c>
      <c r="BG479" s="23">
        <v>0</v>
      </c>
      <c r="BH479" s="23">
        <v>0</v>
      </c>
      <c r="BI479" s="23">
        <v>0</v>
      </c>
      <c r="BJ479" s="23">
        <v>0</v>
      </c>
      <c r="BK479" s="23">
        <v>0</v>
      </c>
      <c r="BL479" s="23">
        <v>0</v>
      </c>
      <c r="BM479" s="23">
        <v>0</v>
      </c>
      <c r="BN479" s="23">
        <v>0</v>
      </c>
      <c r="BO479" s="23">
        <v>0</v>
      </c>
      <c r="BP479" s="23">
        <v>0</v>
      </c>
      <c r="BQ479" s="23">
        <v>0</v>
      </c>
      <c r="BR479" s="23">
        <v>0</v>
      </c>
      <c r="BS479" s="23">
        <v>0</v>
      </c>
      <c r="BT479" s="23">
        <v>0</v>
      </c>
      <c r="BU479" s="23">
        <v>0</v>
      </c>
      <c r="BV479" s="23">
        <v>0</v>
      </c>
      <c r="BW479" s="23">
        <v>0</v>
      </c>
      <c r="BX479" s="23">
        <v>0</v>
      </c>
      <c r="BY479" s="23">
        <v>0</v>
      </c>
      <c r="BZ479" s="23">
        <v>0</v>
      </c>
      <c r="CA479" s="23">
        <v>0</v>
      </c>
      <c r="CB479" s="23">
        <v>1637.5</v>
      </c>
      <c r="CC479" s="23">
        <v>4232.75</v>
      </c>
      <c r="CD479" s="23">
        <v>126.98</v>
      </c>
      <c r="CE479" s="23">
        <v>7</v>
      </c>
      <c r="CF479" s="23">
        <v>7</v>
      </c>
      <c r="CG479" s="23">
        <v>0</v>
      </c>
      <c r="CH479" s="23">
        <v>0</v>
      </c>
      <c r="CI479" s="23">
        <v>0</v>
      </c>
      <c r="CJ479" s="23">
        <v>0</v>
      </c>
      <c r="CK479" s="23">
        <v>0</v>
      </c>
      <c r="CL479" s="23">
        <v>0</v>
      </c>
      <c r="CM479" s="23">
        <v>0</v>
      </c>
      <c r="CN479" s="23">
        <v>0</v>
      </c>
      <c r="CO479" s="23">
        <v>520.02</v>
      </c>
      <c r="CP479" s="23">
        <v>0</v>
      </c>
      <c r="CQ479" s="23">
        <v>0</v>
      </c>
      <c r="CR479" s="23">
        <v>85.2</v>
      </c>
      <c r="CS479" s="23">
        <v>70</v>
      </c>
      <c r="CT479" s="23">
        <v>0</v>
      </c>
      <c r="CU479" s="23">
        <v>0</v>
      </c>
      <c r="CV479" s="23">
        <v>0</v>
      </c>
      <c r="CW479" s="23">
        <v>0</v>
      </c>
      <c r="CX479" s="23">
        <v>0</v>
      </c>
      <c r="CY479" s="23">
        <v>0</v>
      </c>
      <c r="CZ479" s="23">
        <v>0</v>
      </c>
      <c r="DA479" s="23">
        <v>0</v>
      </c>
      <c r="DB479" s="23">
        <v>0</v>
      </c>
      <c r="DC479" s="23">
        <v>0</v>
      </c>
      <c r="DD479" s="23">
        <v>0</v>
      </c>
      <c r="DE479" s="23">
        <v>0</v>
      </c>
      <c r="DF479" s="23">
        <v>0</v>
      </c>
      <c r="DG479" s="23">
        <v>0</v>
      </c>
      <c r="DH479" s="23">
        <v>0</v>
      </c>
      <c r="DI479" s="23">
        <v>0</v>
      </c>
      <c r="DJ479" s="23">
        <v>0</v>
      </c>
      <c r="DK479" s="23">
        <v>0</v>
      </c>
      <c r="DL479" s="23">
        <v>0</v>
      </c>
      <c r="DM479" s="23">
        <v>0</v>
      </c>
      <c r="DN479" s="23">
        <v>0</v>
      </c>
      <c r="DO479" s="23">
        <v>0</v>
      </c>
      <c r="DP479" s="23">
        <v>0</v>
      </c>
      <c r="DQ479" s="23">
        <v>0</v>
      </c>
      <c r="DR479" s="23">
        <v>0</v>
      </c>
      <c r="DS479" s="23">
        <v>0</v>
      </c>
      <c r="DT479" s="23">
        <v>0</v>
      </c>
      <c r="DU479" s="23">
        <v>0</v>
      </c>
      <c r="DV479" s="23">
        <v>0</v>
      </c>
      <c r="DW479" s="23">
        <v>0</v>
      </c>
      <c r="DX479" s="23">
        <v>0</v>
      </c>
      <c r="DY479" s="23">
        <v>0</v>
      </c>
      <c r="DZ479" s="23">
        <v>0</v>
      </c>
      <c r="EA479" s="23">
        <v>0</v>
      </c>
      <c r="EB479" s="23">
        <v>0</v>
      </c>
      <c r="EC479" s="23">
        <v>675.22</v>
      </c>
      <c r="ED479" s="23">
        <v>3557.53</v>
      </c>
      <c r="EE479" t="s">
        <v>163</v>
      </c>
    </row>
    <row r="480" spans="1:135" x14ac:dyDescent="0.25">
      <c r="A480" s="68">
        <v>19119940</v>
      </c>
      <c r="B480" s="4" t="s">
        <v>1840</v>
      </c>
      <c r="C480" t="s">
        <v>1841</v>
      </c>
      <c r="D480" s="23">
        <v>1</v>
      </c>
      <c r="E480" t="s">
        <v>158</v>
      </c>
      <c r="F480" t="s">
        <v>159</v>
      </c>
      <c r="G480" t="s">
        <v>160</v>
      </c>
      <c r="H480" t="s">
        <v>161</v>
      </c>
      <c r="I480" t="s">
        <v>234</v>
      </c>
      <c r="J480" s="23">
        <v>45822</v>
      </c>
      <c r="K480" t="s">
        <v>1819</v>
      </c>
      <c r="L480" t="s">
        <v>163</v>
      </c>
      <c r="M480" s="23">
        <v>370.75</v>
      </c>
      <c r="N480" s="23">
        <v>390.04931506849312</v>
      </c>
      <c r="O480" s="23">
        <v>370.75714285714287</v>
      </c>
      <c r="P480" s="23">
        <v>2595.3000000000002</v>
      </c>
      <c r="Q480" s="23">
        <v>2595.25</v>
      </c>
      <c r="R480" s="23">
        <v>0</v>
      </c>
      <c r="S480" s="23">
        <v>0</v>
      </c>
      <c r="T480" s="23">
        <v>0</v>
      </c>
      <c r="U480" s="23">
        <v>2</v>
      </c>
      <c r="V480" s="23">
        <v>741.5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0</v>
      </c>
      <c r="AG480" s="23">
        <v>0</v>
      </c>
      <c r="AH480" s="23">
        <v>0</v>
      </c>
      <c r="AI480" s="23">
        <v>0</v>
      </c>
      <c r="AJ480" s="23">
        <v>0</v>
      </c>
      <c r="AK480" s="23">
        <v>0</v>
      </c>
      <c r="AL480" s="23">
        <v>0</v>
      </c>
      <c r="AM480" s="23">
        <v>0</v>
      </c>
      <c r="AN480" s="23">
        <v>0</v>
      </c>
      <c r="AO480" s="23">
        <v>0</v>
      </c>
      <c r="AP480" s="23">
        <v>0</v>
      </c>
      <c r="AQ480" s="23">
        <v>0</v>
      </c>
      <c r="AR480" s="23">
        <v>0</v>
      </c>
      <c r="AS480" s="23">
        <v>0</v>
      </c>
      <c r="AT480" s="23">
        <v>0</v>
      </c>
      <c r="AU480" s="23">
        <v>0</v>
      </c>
      <c r="AV480" s="23">
        <v>256</v>
      </c>
      <c r="AW480" s="23">
        <v>0</v>
      </c>
      <c r="AX480" s="23">
        <v>0</v>
      </c>
      <c r="AY480" s="23">
        <v>0</v>
      </c>
      <c r="AZ480" s="23">
        <v>0</v>
      </c>
      <c r="BA480" s="23">
        <v>0</v>
      </c>
      <c r="BB480" s="23">
        <v>0</v>
      </c>
      <c r="BC480" s="23">
        <v>0</v>
      </c>
      <c r="BD480" s="23">
        <v>0</v>
      </c>
      <c r="BE480" s="23">
        <v>0</v>
      </c>
      <c r="BF480" s="23">
        <v>0</v>
      </c>
      <c r="BG480" s="23">
        <v>0</v>
      </c>
      <c r="BH480" s="23">
        <v>0</v>
      </c>
      <c r="BI480" s="23">
        <v>0</v>
      </c>
      <c r="BJ480" s="23">
        <v>0</v>
      </c>
      <c r="BK480" s="23">
        <v>0</v>
      </c>
      <c r="BL480" s="23">
        <v>0</v>
      </c>
      <c r="BM480" s="23">
        <v>0</v>
      </c>
      <c r="BN480" s="23">
        <v>0</v>
      </c>
      <c r="BO480" s="23">
        <v>0</v>
      </c>
      <c r="BP480" s="23">
        <v>0</v>
      </c>
      <c r="BQ480" s="23">
        <v>0</v>
      </c>
      <c r="BR480" s="23">
        <v>0</v>
      </c>
      <c r="BS480" s="23">
        <v>0</v>
      </c>
      <c r="BT480" s="23">
        <v>0</v>
      </c>
      <c r="BU480" s="23">
        <v>0</v>
      </c>
      <c r="BV480" s="23">
        <v>0</v>
      </c>
      <c r="BW480" s="23">
        <v>0</v>
      </c>
      <c r="BX480" s="23">
        <v>0</v>
      </c>
      <c r="BY480" s="23">
        <v>0</v>
      </c>
      <c r="BZ480" s="23">
        <v>0</v>
      </c>
      <c r="CA480" s="23">
        <v>0</v>
      </c>
      <c r="CB480" s="23">
        <v>997.5</v>
      </c>
      <c r="CC480" s="23">
        <v>3592.75</v>
      </c>
      <c r="CD480" s="23">
        <v>107.78</v>
      </c>
      <c r="CE480" s="23">
        <v>7</v>
      </c>
      <c r="CF480" s="23">
        <v>7</v>
      </c>
      <c r="CG480" s="23">
        <v>0</v>
      </c>
      <c r="CH480" s="23">
        <v>0</v>
      </c>
      <c r="CI480" s="23">
        <v>0</v>
      </c>
      <c r="CJ480" s="23">
        <v>0</v>
      </c>
      <c r="CK480" s="23">
        <v>0</v>
      </c>
      <c r="CL480" s="23">
        <v>0</v>
      </c>
      <c r="CM480" s="23">
        <v>0</v>
      </c>
      <c r="CN480" s="23">
        <v>0</v>
      </c>
      <c r="CO480" s="23">
        <v>383.31</v>
      </c>
      <c r="CP480" s="23">
        <v>0</v>
      </c>
      <c r="CQ480" s="23">
        <v>0</v>
      </c>
      <c r="CR480" s="23">
        <v>85.2</v>
      </c>
      <c r="CS480" s="23">
        <v>70</v>
      </c>
      <c r="CT480" s="23">
        <v>0</v>
      </c>
      <c r="CU480" s="23">
        <v>0</v>
      </c>
      <c r="CV480" s="23">
        <v>0</v>
      </c>
      <c r="CW480" s="23">
        <v>0</v>
      </c>
      <c r="CX480" s="23">
        <v>0</v>
      </c>
      <c r="CY480" s="23">
        <v>0</v>
      </c>
      <c r="CZ480" s="23">
        <v>0</v>
      </c>
      <c r="DA480" s="23">
        <v>0</v>
      </c>
      <c r="DB480" s="23">
        <v>0</v>
      </c>
      <c r="DC480" s="23">
        <v>0</v>
      </c>
      <c r="DD480" s="23">
        <v>0</v>
      </c>
      <c r="DE480" s="23">
        <v>0</v>
      </c>
      <c r="DF480" s="23">
        <v>0</v>
      </c>
      <c r="DG480" s="23">
        <v>0</v>
      </c>
      <c r="DH480" s="23">
        <v>0</v>
      </c>
      <c r="DI480" s="23">
        <v>0</v>
      </c>
      <c r="DJ480" s="23">
        <v>0</v>
      </c>
      <c r="DK480" s="23">
        <v>0</v>
      </c>
      <c r="DL480" s="23">
        <v>0</v>
      </c>
      <c r="DM480" s="23">
        <v>0</v>
      </c>
      <c r="DN480" s="23">
        <v>0</v>
      </c>
      <c r="DO480" s="23">
        <v>0</v>
      </c>
      <c r="DP480" s="23">
        <v>0</v>
      </c>
      <c r="DQ480" s="23">
        <v>0</v>
      </c>
      <c r="DR480" s="23">
        <v>0</v>
      </c>
      <c r="DS480" s="23">
        <v>0</v>
      </c>
      <c r="DT480" s="23">
        <v>0</v>
      </c>
      <c r="DU480" s="23">
        <v>0</v>
      </c>
      <c r="DV480" s="23">
        <v>0</v>
      </c>
      <c r="DW480" s="23">
        <v>0</v>
      </c>
      <c r="DX480" s="23">
        <v>0</v>
      </c>
      <c r="DY480" s="23">
        <v>0</v>
      </c>
      <c r="DZ480" s="23">
        <v>0</v>
      </c>
      <c r="EA480" s="23">
        <v>0</v>
      </c>
      <c r="EB480" s="23">
        <v>0</v>
      </c>
      <c r="EC480" s="23">
        <v>538.51</v>
      </c>
      <c r="ED480" s="23">
        <v>3054.24</v>
      </c>
      <c r="EE480" t="s">
        <v>163</v>
      </c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58"/>
      <c r="B486" s="58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58"/>
      <c r="B667" s="58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58"/>
      <c r="B903" s="58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58"/>
      <c r="B1151" s="58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4"/>
      <c r="B1264" s="4"/>
    </row>
    <row r="1265" spans="1:2" x14ac:dyDescent="0.25">
      <c r="A1265" s="4"/>
      <c r="B1265" s="4"/>
    </row>
    <row r="1266" spans="1:2" x14ac:dyDescent="0.25">
      <c r="A1266" s="4"/>
      <c r="B1266" s="4"/>
    </row>
    <row r="1267" spans="1:2" x14ac:dyDescent="0.25">
      <c r="A1267" s="4"/>
      <c r="B1267" s="4"/>
    </row>
    <row r="1268" spans="1:2" x14ac:dyDescent="0.25">
      <c r="A1268" s="4"/>
      <c r="B1268" s="4"/>
    </row>
    <row r="1269" spans="1:2" x14ac:dyDescent="0.25">
      <c r="A1269" s="4"/>
      <c r="B1269" s="4"/>
    </row>
    <row r="1270" spans="1:2" x14ac:dyDescent="0.25">
      <c r="A1270" s="4"/>
      <c r="B1270" s="4"/>
    </row>
    <row r="1271" spans="1:2" x14ac:dyDescent="0.25">
      <c r="A1271" s="4"/>
      <c r="B1271" s="4"/>
    </row>
    <row r="1272" spans="1:2" x14ac:dyDescent="0.25">
      <c r="A1272" s="4"/>
      <c r="B1272" s="4"/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4"/>
      <c r="B1275" s="4"/>
    </row>
    <row r="1276" spans="1:2" x14ac:dyDescent="0.25">
      <c r="A1276" s="4"/>
      <c r="B1276" s="4"/>
    </row>
    <row r="1277" spans="1:2" x14ac:dyDescent="0.25">
      <c r="A1277" s="4"/>
      <c r="B1277" s="4"/>
    </row>
    <row r="1278" spans="1:2" x14ac:dyDescent="0.25">
      <c r="A1278" s="4"/>
      <c r="B1278" s="4"/>
    </row>
    <row r="1279" spans="1:2" x14ac:dyDescent="0.25">
      <c r="A1279" s="4"/>
      <c r="B1279" s="4"/>
    </row>
    <row r="1280" spans="1:2" x14ac:dyDescent="0.25">
      <c r="A1280" s="4"/>
      <c r="B1280" s="4"/>
    </row>
    <row r="1281" spans="1:2" x14ac:dyDescent="0.25">
      <c r="A1281" s="4"/>
      <c r="B1281" s="4"/>
    </row>
    <row r="1282" spans="1:2" x14ac:dyDescent="0.25">
      <c r="A1282" s="4"/>
      <c r="B1282" s="4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  <row r="1550" spans="1:2" x14ac:dyDescent="0.25">
      <c r="A1550" s="4"/>
      <c r="B1550" s="4"/>
    </row>
    <row r="1551" spans="1:2" x14ac:dyDescent="0.25">
      <c r="A1551" s="4"/>
      <c r="B1551" s="4"/>
    </row>
    <row r="1552" spans="1:2" x14ac:dyDescent="0.25">
      <c r="A1552" s="4"/>
      <c r="B1552" s="4"/>
    </row>
    <row r="1553" spans="1:2" x14ac:dyDescent="0.25">
      <c r="A1553" s="4"/>
      <c r="B1553" s="4"/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/>
      <c r="B1556" s="4"/>
    </row>
    <row r="1557" spans="1:2" x14ac:dyDescent="0.25">
      <c r="A1557" s="4"/>
      <c r="B1557" s="4"/>
    </row>
    <row r="1558" spans="1:2" x14ac:dyDescent="0.25">
      <c r="A1558" s="4"/>
      <c r="B1558" s="4"/>
    </row>
    <row r="1559" spans="1:2" x14ac:dyDescent="0.25">
      <c r="A1559" s="4"/>
      <c r="B1559" s="4"/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4"/>
      <c r="B1562" s="4"/>
    </row>
    <row r="1563" spans="1:2" x14ac:dyDescent="0.25">
      <c r="A1563" s="4"/>
      <c r="B1563" s="4"/>
    </row>
    <row r="1564" spans="1:2" x14ac:dyDescent="0.25">
      <c r="A1564" s="4"/>
      <c r="B1564" s="4"/>
    </row>
    <row r="1565" spans="1:2" x14ac:dyDescent="0.25">
      <c r="A1565" s="4"/>
      <c r="B1565" s="4"/>
    </row>
    <row r="1566" spans="1:2" x14ac:dyDescent="0.25">
      <c r="A1566" s="4"/>
      <c r="B1566" s="4"/>
    </row>
    <row r="1567" spans="1:2" x14ac:dyDescent="0.25">
      <c r="A1567" s="4"/>
      <c r="B1567" s="4"/>
    </row>
    <row r="1568" spans="1:2" x14ac:dyDescent="0.25">
      <c r="A1568" s="4"/>
      <c r="B1568" s="4"/>
    </row>
    <row r="1569" spans="1:2" x14ac:dyDescent="0.25">
      <c r="A1569" s="4"/>
      <c r="B1569" s="4"/>
    </row>
    <row r="1570" spans="1:2" x14ac:dyDescent="0.25">
      <c r="A1570" s="4"/>
      <c r="B1570" s="4"/>
    </row>
    <row r="1571" spans="1:2" x14ac:dyDescent="0.25">
      <c r="A1571" s="58"/>
      <c r="B1571" s="58"/>
    </row>
    <row r="1572" spans="1:2" x14ac:dyDescent="0.25">
      <c r="A1572" s="4"/>
      <c r="B1572" s="4"/>
    </row>
    <row r="1573" spans="1:2" x14ac:dyDescent="0.25">
      <c r="A1573" s="4"/>
      <c r="B1573" s="4"/>
    </row>
    <row r="1574" spans="1:2" x14ac:dyDescent="0.25">
      <c r="A1574" s="4"/>
      <c r="B1574" s="4"/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4"/>
      <c r="B1577" s="4"/>
    </row>
    <row r="1578" spans="1:2" x14ac:dyDescent="0.25">
      <c r="A1578" s="4"/>
      <c r="B1578" s="4"/>
    </row>
    <row r="1579" spans="1:2" x14ac:dyDescent="0.25">
      <c r="A1579" s="4"/>
      <c r="B1579" s="4"/>
    </row>
    <row r="1580" spans="1:2" x14ac:dyDescent="0.25">
      <c r="A1580" s="4"/>
      <c r="B1580" s="4"/>
    </row>
    <row r="1581" spans="1:2" x14ac:dyDescent="0.25">
      <c r="A1581" s="4"/>
      <c r="B1581" s="4"/>
    </row>
    <row r="1582" spans="1:2" x14ac:dyDescent="0.25">
      <c r="A1582" s="4"/>
      <c r="B1582" s="4"/>
    </row>
    <row r="1583" spans="1:2" x14ac:dyDescent="0.25">
      <c r="A1583" s="4"/>
      <c r="B1583" s="4"/>
    </row>
    <row r="1584" spans="1:2" x14ac:dyDescent="0.25">
      <c r="A1584" s="4"/>
      <c r="B1584" s="4"/>
    </row>
    <row r="1585" spans="1:2" x14ac:dyDescent="0.25">
      <c r="A1585" s="58"/>
      <c r="B1585" s="58"/>
    </row>
    <row r="1586" spans="1:2" x14ac:dyDescent="0.25">
      <c r="A1586" s="4"/>
      <c r="B1586" s="4"/>
    </row>
    <row r="1587" spans="1:2" x14ac:dyDescent="0.25">
      <c r="A1587" s="4"/>
      <c r="B1587" s="4"/>
    </row>
    <row r="1588" spans="1:2" x14ac:dyDescent="0.25">
      <c r="A1588" s="4"/>
      <c r="B1588" s="4"/>
    </row>
    <row r="1589" spans="1:2" x14ac:dyDescent="0.25">
      <c r="A1589" s="4"/>
      <c r="B1589" s="4"/>
    </row>
    <row r="1590" spans="1:2" x14ac:dyDescent="0.25">
      <c r="A1590" s="4"/>
      <c r="B1590" s="4"/>
    </row>
    <row r="1591" spans="1:2" x14ac:dyDescent="0.25">
      <c r="A1591" s="4"/>
      <c r="B1591" s="4"/>
    </row>
    <row r="1592" spans="1:2" x14ac:dyDescent="0.25">
      <c r="A1592" s="4"/>
      <c r="B1592" s="4"/>
    </row>
    <row r="1593" spans="1:2" x14ac:dyDescent="0.25">
      <c r="A1593" s="4"/>
      <c r="B1593" s="4"/>
    </row>
    <row r="1594" spans="1:2" x14ac:dyDescent="0.25">
      <c r="A1594" s="4"/>
      <c r="B1594" s="4"/>
    </row>
    <row r="1595" spans="1:2" x14ac:dyDescent="0.25">
      <c r="A1595" s="4"/>
      <c r="B1595" s="4"/>
    </row>
    <row r="1596" spans="1:2" x14ac:dyDescent="0.25">
      <c r="A1596" s="4"/>
      <c r="B1596" s="4"/>
    </row>
    <row r="1597" spans="1:2" x14ac:dyDescent="0.25">
      <c r="A1597" s="4"/>
      <c r="B1597" s="4"/>
    </row>
    <row r="1598" spans="1:2" x14ac:dyDescent="0.25">
      <c r="A1598" s="58"/>
      <c r="B1598" s="58"/>
    </row>
    <row r="1599" spans="1:2" x14ac:dyDescent="0.25">
      <c r="A1599" s="4"/>
      <c r="B1599" s="4"/>
    </row>
    <row r="1600" spans="1:2" x14ac:dyDescent="0.25">
      <c r="A1600" s="4"/>
      <c r="B1600" s="4"/>
    </row>
    <row r="1601" spans="1:2" x14ac:dyDescent="0.25">
      <c r="A1601" s="4"/>
      <c r="B1601" s="4"/>
    </row>
    <row r="1602" spans="1:2" x14ac:dyDescent="0.25">
      <c r="A1602" s="4"/>
      <c r="B1602" s="4"/>
    </row>
    <row r="1603" spans="1:2" x14ac:dyDescent="0.25">
      <c r="A1603" s="4"/>
      <c r="B1603" s="4"/>
    </row>
    <row r="1604" spans="1:2" x14ac:dyDescent="0.25">
      <c r="A1604" s="4"/>
      <c r="B1604" s="4"/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4"/>
      <c r="B1607" s="4"/>
    </row>
    <row r="1608" spans="1:2" x14ac:dyDescent="0.25">
      <c r="A1608" s="4"/>
      <c r="B1608" s="4"/>
    </row>
    <row r="1609" spans="1:2" x14ac:dyDescent="0.25">
      <c r="A1609" s="4"/>
      <c r="B1609" s="4"/>
    </row>
    <row r="1610" spans="1:2" x14ac:dyDescent="0.25">
      <c r="A1610" s="4"/>
      <c r="B1610" s="4"/>
    </row>
    <row r="1611" spans="1:2" x14ac:dyDescent="0.25">
      <c r="A1611" s="4"/>
      <c r="B1611" s="4"/>
    </row>
    <row r="1612" spans="1:2" x14ac:dyDescent="0.25">
      <c r="A1612" s="4"/>
      <c r="B1612" s="4"/>
    </row>
    <row r="1613" spans="1:2" x14ac:dyDescent="0.25">
      <c r="A1613" s="4"/>
      <c r="B1613" s="4"/>
    </row>
    <row r="1614" spans="1:2" x14ac:dyDescent="0.25">
      <c r="A1614" s="4"/>
      <c r="B1614" s="4"/>
    </row>
    <row r="1615" spans="1:2" x14ac:dyDescent="0.25">
      <c r="A1615" s="4"/>
      <c r="B1615" s="4"/>
    </row>
    <row r="1616" spans="1:2" x14ac:dyDescent="0.25">
      <c r="A1616" s="4"/>
      <c r="B1616" s="4"/>
    </row>
    <row r="1617" spans="1:2" x14ac:dyDescent="0.25">
      <c r="A1617" s="4"/>
      <c r="B1617" s="4"/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4"/>
      <c r="B1620" s="4"/>
    </row>
    <row r="1621" spans="1:2" x14ac:dyDescent="0.25">
      <c r="A1621" s="4"/>
      <c r="B1621" s="4"/>
    </row>
    <row r="1622" spans="1:2" x14ac:dyDescent="0.25">
      <c r="A1622" s="4"/>
      <c r="B1622" s="4"/>
    </row>
    <row r="1623" spans="1:2" x14ac:dyDescent="0.25">
      <c r="A1623" s="4"/>
      <c r="B1623" s="4"/>
    </row>
    <row r="1624" spans="1:2" x14ac:dyDescent="0.25">
      <c r="A1624" s="4"/>
      <c r="B1624" s="4"/>
    </row>
    <row r="1625" spans="1:2" x14ac:dyDescent="0.25">
      <c r="A1625" s="4"/>
      <c r="B1625" s="4"/>
    </row>
    <row r="1626" spans="1:2" x14ac:dyDescent="0.25">
      <c r="A1626" s="4"/>
      <c r="B1626" s="4"/>
    </row>
    <row r="1627" spans="1:2" x14ac:dyDescent="0.25">
      <c r="A1627" s="4"/>
      <c r="B1627" s="4"/>
    </row>
    <row r="1628" spans="1:2" x14ac:dyDescent="0.25">
      <c r="A1628" s="4"/>
      <c r="B1628" s="4"/>
    </row>
    <row r="1629" spans="1:2" x14ac:dyDescent="0.25">
      <c r="A1629" s="4"/>
      <c r="B1629" s="4"/>
    </row>
    <row r="1630" spans="1:2" x14ac:dyDescent="0.25">
      <c r="A1630" s="4"/>
      <c r="B1630" s="4"/>
    </row>
    <row r="1631" spans="1:2" x14ac:dyDescent="0.25">
      <c r="A1631" s="4"/>
      <c r="B1631" s="4"/>
    </row>
    <row r="1632" spans="1:2" x14ac:dyDescent="0.25">
      <c r="A1632" s="4"/>
      <c r="B1632" s="4"/>
    </row>
    <row r="1633" spans="1:2" x14ac:dyDescent="0.25">
      <c r="A1633" s="4"/>
      <c r="B1633" s="4"/>
    </row>
    <row r="1634" spans="1:2" x14ac:dyDescent="0.25">
      <c r="A1634" s="4"/>
      <c r="B1634" s="4"/>
    </row>
    <row r="1635" spans="1:2" x14ac:dyDescent="0.25">
      <c r="A1635" s="4"/>
      <c r="B1635" s="4"/>
    </row>
    <row r="1636" spans="1:2" x14ac:dyDescent="0.25">
      <c r="A1636" s="4"/>
      <c r="B1636" s="4"/>
    </row>
    <row r="1637" spans="1:2" x14ac:dyDescent="0.25">
      <c r="A1637" s="4"/>
      <c r="B1637" s="4"/>
    </row>
    <row r="1638" spans="1:2" x14ac:dyDescent="0.25">
      <c r="A1638" s="4"/>
      <c r="B1638" s="4"/>
    </row>
    <row r="1639" spans="1:2" x14ac:dyDescent="0.25">
      <c r="A1639" s="4"/>
      <c r="B1639" s="4"/>
    </row>
    <row r="1640" spans="1:2" x14ac:dyDescent="0.25">
      <c r="A1640" s="4"/>
      <c r="B1640" s="4"/>
    </row>
    <row r="1641" spans="1:2" x14ac:dyDescent="0.25">
      <c r="A1641" s="4"/>
      <c r="B1641" s="4"/>
    </row>
    <row r="1642" spans="1:2" x14ac:dyDescent="0.25">
      <c r="A1642" s="4"/>
      <c r="B1642" s="4"/>
    </row>
    <row r="1643" spans="1:2" x14ac:dyDescent="0.25">
      <c r="A1643" s="4"/>
      <c r="B1643" s="4"/>
    </row>
    <row r="1644" spans="1:2" x14ac:dyDescent="0.25">
      <c r="A1644" s="4"/>
      <c r="B1644" s="4"/>
    </row>
    <row r="1645" spans="1:2" x14ac:dyDescent="0.25">
      <c r="A1645" s="4"/>
      <c r="B1645" s="4"/>
    </row>
    <row r="1646" spans="1:2" x14ac:dyDescent="0.25">
      <c r="A1646" s="4"/>
      <c r="B1646" s="4"/>
    </row>
    <row r="1647" spans="1:2" x14ac:dyDescent="0.25">
      <c r="A1647" s="4"/>
      <c r="B1647" s="4"/>
    </row>
    <row r="1648" spans="1:2" x14ac:dyDescent="0.25">
      <c r="A1648" s="4"/>
      <c r="B1648" s="4"/>
    </row>
    <row r="1649" spans="1:2" x14ac:dyDescent="0.25">
      <c r="A1649" s="4"/>
      <c r="B1649" s="4"/>
    </row>
    <row r="1650" spans="1:2" x14ac:dyDescent="0.25">
      <c r="A1650" s="4"/>
      <c r="B1650" s="4"/>
    </row>
    <row r="1651" spans="1:2" x14ac:dyDescent="0.25">
      <c r="A1651" s="4"/>
      <c r="B1651" s="4"/>
    </row>
    <row r="1652" spans="1:2" x14ac:dyDescent="0.25">
      <c r="A1652" s="4"/>
      <c r="B1652" s="4"/>
    </row>
    <row r="1653" spans="1:2" x14ac:dyDescent="0.25">
      <c r="A1653" s="4"/>
      <c r="B1653" s="4"/>
    </row>
    <row r="1654" spans="1:2" x14ac:dyDescent="0.25">
      <c r="A1654" s="4"/>
      <c r="B1654" s="4"/>
    </row>
    <row r="1655" spans="1:2" x14ac:dyDescent="0.25">
      <c r="A1655" s="4"/>
      <c r="B1655" s="4"/>
    </row>
    <row r="1656" spans="1:2" x14ac:dyDescent="0.25">
      <c r="A1656" s="4"/>
      <c r="B1656" s="4"/>
    </row>
    <row r="1657" spans="1:2" x14ac:dyDescent="0.25">
      <c r="A1657" s="4"/>
      <c r="B1657" s="4"/>
    </row>
    <row r="1658" spans="1:2" x14ac:dyDescent="0.25">
      <c r="A1658" s="4"/>
      <c r="B1658" s="4"/>
    </row>
    <row r="1659" spans="1:2" x14ac:dyDescent="0.25">
      <c r="A1659" s="4"/>
      <c r="B1659" s="4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/>
      <c r="B1662" s="4"/>
    </row>
    <row r="1663" spans="1:2" x14ac:dyDescent="0.25">
      <c r="A1663" s="4"/>
      <c r="B1663" s="4"/>
    </row>
    <row r="1664" spans="1:2" x14ac:dyDescent="0.25">
      <c r="A1664" s="4"/>
      <c r="B1664" s="4"/>
    </row>
    <row r="1665" spans="1:2" x14ac:dyDescent="0.25">
      <c r="A1665" s="4"/>
      <c r="B1665" s="4"/>
    </row>
    <row r="1666" spans="1:2" x14ac:dyDescent="0.25">
      <c r="A1666" s="4"/>
      <c r="B1666" s="4"/>
    </row>
    <row r="1667" spans="1:2" x14ac:dyDescent="0.25">
      <c r="A1667" s="4"/>
      <c r="B1667" s="4"/>
    </row>
    <row r="1668" spans="1:2" x14ac:dyDescent="0.25">
      <c r="A1668" s="4"/>
      <c r="B1668" s="4"/>
    </row>
    <row r="1669" spans="1:2" x14ac:dyDescent="0.25">
      <c r="A1669" s="4"/>
      <c r="B1669" s="4"/>
    </row>
    <row r="1670" spans="1:2" x14ac:dyDescent="0.25">
      <c r="A1670" s="4"/>
      <c r="B1670" s="4"/>
    </row>
    <row r="1671" spans="1:2" x14ac:dyDescent="0.25">
      <c r="A1671" s="4"/>
      <c r="B1671" s="4"/>
    </row>
    <row r="1672" spans="1:2" x14ac:dyDescent="0.25">
      <c r="A1672" s="4"/>
      <c r="B1672" s="4"/>
    </row>
    <row r="1673" spans="1:2" x14ac:dyDescent="0.25">
      <c r="A1673" s="4"/>
      <c r="B1673" s="4"/>
    </row>
    <row r="1674" spans="1:2" x14ac:dyDescent="0.25">
      <c r="A1674" s="4"/>
      <c r="B1674" s="4"/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4"/>
      <c r="B1677" s="4"/>
    </row>
    <row r="1678" spans="1:2" x14ac:dyDescent="0.25">
      <c r="A1678" s="4"/>
      <c r="B1678" s="4"/>
    </row>
    <row r="1679" spans="1:2" x14ac:dyDescent="0.25">
      <c r="A1679" s="4"/>
      <c r="B1679" s="4"/>
    </row>
    <row r="1680" spans="1:2" x14ac:dyDescent="0.25">
      <c r="A1680" s="4"/>
      <c r="B1680" s="4"/>
    </row>
    <row r="1681" spans="1:2" x14ac:dyDescent="0.25">
      <c r="A1681" s="4"/>
      <c r="B1681" s="4"/>
    </row>
    <row r="1682" spans="1:2" x14ac:dyDescent="0.25">
      <c r="A1682" s="4"/>
      <c r="B1682" s="4"/>
    </row>
    <row r="1683" spans="1:2" x14ac:dyDescent="0.25">
      <c r="A1683" s="4"/>
      <c r="B1683" s="4"/>
    </row>
    <row r="1684" spans="1:2" x14ac:dyDescent="0.25">
      <c r="A1684" s="4"/>
      <c r="B1684" s="4"/>
    </row>
    <row r="1685" spans="1:2" x14ac:dyDescent="0.25">
      <c r="A1685" s="4"/>
      <c r="B1685" s="4"/>
    </row>
    <row r="1686" spans="1:2" x14ac:dyDescent="0.25">
      <c r="A1686" s="4"/>
      <c r="B1686" s="4"/>
    </row>
    <row r="1687" spans="1:2" x14ac:dyDescent="0.25">
      <c r="A1687" s="4"/>
      <c r="B1687" s="4"/>
    </row>
    <row r="1688" spans="1:2" x14ac:dyDescent="0.25">
      <c r="A1688" s="4"/>
      <c r="B1688" s="4"/>
    </row>
    <row r="1689" spans="1:2" x14ac:dyDescent="0.25">
      <c r="A1689" s="4"/>
      <c r="B1689" s="4"/>
    </row>
    <row r="1690" spans="1:2" x14ac:dyDescent="0.25">
      <c r="A1690" s="4"/>
      <c r="B1690" s="4"/>
    </row>
    <row r="1691" spans="1:2" x14ac:dyDescent="0.25">
      <c r="A1691" s="4"/>
      <c r="B1691" s="4"/>
    </row>
    <row r="1692" spans="1:2" x14ac:dyDescent="0.25">
      <c r="A1692" s="4"/>
      <c r="B1692" s="4"/>
    </row>
    <row r="1693" spans="1:2" x14ac:dyDescent="0.25">
      <c r="A1693" s="4"/>
      <c r="B1693" s="4"/>
    </row>
    <row r="1694" spans="1:2" x14ac:dyDescent="0.25">
      <c r="A1694" s="4"/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4"/>
      <c r="B1697" s="4"/>
    </row>
    <row r="1698" spans="1:2" x14ac:dyDescent="0.25">
      <c r="A1698" s="4"/>
      <c r="B1698" s="4"/>
    </row>
    <row r="1699" spans="1:2" x14ac:dyDescent="0.25">
      <c r="A1699" s="4"/>
      <c r="B1699" s="4"/>
    </row>
    <row r="1700" spans="1:2" x14ac:dyDescent="0.25">
      <c r="A1700" s="4"/>
      <c r="B1700" s="4"/>
    </row>
    <row r="1701" spans="1:2" x14ac:dyDescent="0.25">
      <c r="A1701" s="4"/>
      <c r="B1701" s="4"/>
    </row>
    <row r="1702" spans="1:2" x14ac:dyDescent="0.25">
      <c r="A1702" s="4"/>
      <c r="B1702" s="4"/>
    </row>
    <row r="1703" spans="1:2" x14ac:dyDescent="0.25">
      <c r="A1703" s="4"/>
      <c r="B1703" s="4"/>
    </row>
    <row r="1704" spans="1:2" x14ac:dyDescent="0.25">
      <c r="A1704" s="4"/>
      <c r="B1704" s="4"/>
    </row>
    <row r="1705" spans="1:2" x14ac:dyDescent="0.25">
      <c r="A1705" s="4"/>
      <c r="B1705" s="4"/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4"/>
      <c r="B1708" s="4"/>
    </row>
    <row r="1709" spans="1:2" x14ac:dyDescent="0.25">
      <c r="A1709" s="4"/>
      <c r="B1709" s="4"/>
    </row>
    <row r="1710" spans="1:2" x14ac:dyDescent="0.25">
      <c r="A1710" s="4"/>
      <c r="B1710" s="4"/>
    </row>
    <row r="1711" spans="1:2" x14ac:dyDescent="0.25">
      <c r="A1711" s="4"/>
      <c r="B1711" s="4"/>
    </row>
    <row r="1712" spans="1:2" x14ac:dyDescent="0.25">
      <c r="A1712" s="4"/>
      <c r="B1712" s="4"/>
    </row>
    <row r="1713" spans="1:2" x14ac:dyDescent="0.25">
      <c r="A1713" s="4"/>
      <c r="B1713" s="4"/>
    </row>
    <row r="1714" spans="1:2" x14ac:dyDescent="0.25">
      <c r="A1714" s="4"/>
      <c r="B1714" s="4"/>
    </row>
    <row r="1715" spans="1:2" x14ac:dyDescent="0.25">
      <c r="A1715" s="4"/>
      <c r="B1715" s="4"/>
    </row>
    <row r="1716" spans="1:2" x14ac:dyDescent="0.25">
      <c r="A1716" s="4"/>
      <c r="B1716" s="4"/>
    </row>
    <row r="1717" spans="1:2" x14ac:dyDescent="0.25">
      <c r="A1717" s="4"/>
      <c r="B1717" s="4"/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/>
      <c r="B1720" s="4"/>
    </row>
    <row r="1721" spans="1:2" x14ac:dyDescent="0.25">
      <c r="A1721" s="4"/>
      <c r="B1721" s="4"/>
    </row>
    <row r="1722" spans="1:2" x14ac:dyDescent="0.25">
      <c r="A1722" s="4"/>
      <c r="B1722" s="4"/>
    </row>
    <row r="1723" spans="1:2" x14ac:dyDescent="0.25">
      <c r="A1723" s="4"/>
      <c r="B1723" s="4"/>
    </row>
    <row r="1724" spans="1:2" x14ac:dyDescent="0.25">
      <c r="A1724" s="4"/>
      <c r="B1724" s="4"/>
    </row>
    <row r="1725" spans="1:2" x14ac:dyDescent="0.25">
      <c r="A1725" s="4"/>
      <c r="B1725" s="4"/>
    </row>
    <row r="1726" spans="1:2" x14ac:dyDescent="0.25">
      <c r="A1726" s="4"/>
      <c r="B1726" s="4"/>
    </row>
    <row r="1727" spans="1:2" x14ac:dyDescent="0.25">
      <c r="A1727" s="4"/>
      <c r="B1727" s="4"/>
    </row>
    <row r="1728" spans="1:2" x14ac:dyDescent="0.25">
      <c r="A1728" s="4"/>
      <c r="B1728" s="4"/>
    </row>
    <row r="1729" spans="1:2" x14ac:dyDescent="0.25">
      <c r="A1729" s="4"/>
      <c r="B1729" s="4"/>
    </row>
    <row r="1730" spans="1:2" x14ac:dyDescent="0.25">
      <c r="A1730" s="4"/>
      <c r="B1730" s="4"/>
    </row>
    <row r="1731" spans="1:2" x14ac:dyDescent="0.25">
      <c r="A1731" s="4"/>
      <c r="B1731" s="4"/>
    </row>
    <row r="1732" spans="1:2" x14ac:dyDescent="0.25">
      <c r="A1732" s="4"/>
      <c r="B1732" s="4"/>
    </row>
    <row r="1733" spans="1:2" x14ac:dyDescent="0.25">
      <c r="A1733" s="4"/>
      <c r="B1733" s="4"/>
    </row>
    <row r="1734" spans="1:2" x14ac:dyDescent="0.25">
      <c r="A1734" s="4"/>
      <c r="B1734" s="4"/>
    </row>
    <row r="1735" spans="1:2" x14ac:dyDescent="0.25">
      <c r="A1735" s="4"/>
      <c r="B1735" s="4"/>
    </row>
    <row r="1736" spans="1:2" x14ac:dyDescent="0.25">
      <c r="A1736" s="4"/>
      <c r="B1736" s="4"/>
    </row>
    <row r="1737" spans="1:2" x14ac:dyDescent="0.25">
      <c r="A1737" s="4"/>
      <c r="B1737" s="4"/>
    </row>
    <row r="1738" spans="1:2" x14ac:dyDescent="0.25">
      <c r="A1738" s="4"/>
      <c r="B1738" s="4"/>
    </row>
    <row r="1739" spans="1:2" x14ac:dyDescent="0.25">
      <c r="A1739" s="4"/>
      <c r="B1739" s="4"/>
    </row>
    <row r="1740" spans="1:2" x14ac:dyDescent="0.25">
      <c r="A1740" s="4"/>
      <c r="B1740" s="4"/>
    </row>
    <row r="1741" spans="1:2" x14ac:dyDescent="0.25">
      <c r="A1741" s="4"/>
      <c r="B1741" s="4"/>
    </row>
    <row r="1742" spans="1:2" x14ac:dyDescent="0.25">
      <c r="A1742" s="4"/>
      <c r="B1742" s="4"/>
    </row>
    <row r="1743" spans="1:2" x14ac:dyDescent="0.25">
      <c r="A1743" s="4"/>
      <c r="B1743" s="4"/>
    </row>
    <row r="1744" spans="1:2" x14ac:dyDescent="0.25">
      <c r="A1744" s="4"/>
      <c r="B1744" s="4"/>
    </row>
    <row r="1745" spans="1:2" x14ac:dyDescent="0.25">
      <c r="A1745" s="4"/>
      <c r="B1745" s="4"/>
    </row>
    <row r="1746" spans="1:2" x14ac:dyDescent="0.25">
      <c r="A1746" s="4"/>
      <c r="B1746" s="4"/>
    </row>
    <row r="1747" spans="1:2" x14ac:dyDescent="0.25">
      <c r="A1747" s="4"/>
      <c r="B1747" s="4"/>
    </row>
    <row r="1748" spans="1:2" x14ac:dyDescent="0.25">
      <c r="A1748" s="4"/>
      <c r="B1748" s="4"/>
    </row>
    <row r="1749" spans="1:2" x14ac:dyDescent="0.25">
      <c r="A1749" s="4"/>
      <c r="B1749" s="4"/>
    </row>
    <row r="1750" spans="1:2" x14ac:dyDescent="0.25">
      <c r="A1750" s="4"/>
      <c r="B1750" s="4"/>
    </row>
    <row r="1751" spans="1:2" x14ac:dyDescent="0.25">
      <c r="A1751" s="4"/>
      <c r="B1751" s="4"/>
    </row>
    <row r="1752" spans="1:2" x14ac:dyDescent="0.25">
      <c r="A1752" s="4"/>
      <c r="B1752" s="4"/>
    </row>
    <row r="1753" spans="1:2" x14ac:dyDescent="0.25">
      <c r="A1753" s="4"/>
      <c r="B1753" s="4"/>
    </row>
    <row r="1754" spans="1:2" x14ac:dyDescent="0.25">
      <c r="A1754" s="4"/>
      <c r="B1754" s="4"/>
    </row>
    <row r="1755" spans="1:2" x14ac:dyDescent="0.25">
      <c r="A1755" s="4"/>
      <c r="B1755" s="4"/>
    </row>
    <row r="1756" spans="1:2" x14ac:dyDescent="0.25">
      <c r="A1756" s="4"/>
      <c r="B1756" s="4"/>
    </row>
    <row r="1757" spans="1:2" x14ac:dyDescent="0.25">
      <c r="A1757" s="4"/>
      <c r="B1757" s="4"/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4"/>
      <c r="B1760" s="4"/>
    </row>
    <row r="1761" spans="1:2" x14ac:dyDescent="0.25">
      <c r="A1761" s="4"/>
      <c r="B1761" s="4"/>
    </row>
    <row r="1762" spans="1:2" x14ac:dyDescent="0.25">
      <c r="A1762" s="4"/>
      <c r="B1762" s="4"/>
    </row>
    <row r="1763" spans="1:2" x14ac:dyDescent="0.25">
      <c r="A1763" s="4"/>
      <c r="B1763" s="4"/>
    </row>
    <row r="1764" spans="1:2" x14ac:dyDescent="0.25">
      <c r="A1764" s="4"/>
      <c r="B1764" s="4"/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4"/>
      <c r="B1768" s="4"/>
    </row>
    <row r="1769" spans="1:2" x14ac:dyDescent="0.25">
      <c r="A1769" s="4"/>
      <c r="B1769" s="4"/>
    </row>
    <row r="1770" spans="1:2" x14ac:dyDescent="0.25">
      <c r="A1770" s="4"/>
      <c r="B1770" s="4"/>
    </row>
    <row r="1771" spans="1:2" x14ac:dyDescent="0.25">
      <c r="A1771" s="4"/>
      <c r="B1771" s="4"/>
    </row>
    <row r="1772" spans="1:2" x14ac:dyDescent="0.25">
      <c r="A1772" s="4"/>
      <c r="B1772" s="4"/>
    </row>
    <row r="1773" spans="1:2" x14ac:dyDescent="0.25">
      <c r="A1773" s="4"/>
      <c r="B1773" s="4"/>
    </row>
    <row r="1774" spans="1:2" x14ac:dyDescent="0.25">
      <c r="A1774" s="4"/>
      <c r="B1774" s="4"/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4"/>
      <c r="B1777" s="4"/>
    </row>
    <row r="1778" spans="1:2" x14ac:dyDescent="0.25">
      <c r="A1778" s="4"/>
      <c r="B1778" s="4"/>
    </row>
    <row r="1779" spans="1:2" x14ac:dyDescent="0.25">
      <c r="A1779" s="4"/>
      <c r="B1779" s="4"/>
    </row>
    <row r="1780" spans="1:2" x14ac:dyDescent="0.25">
      <c r="A1780" s="4"/>
      <c r="B1780" s="4"/>
    </row>
    <row r="1781" spans="1:2" x14ac:dyDescent="0.25">
      <c r="A1781" s="4"/>
      <c r="B1781" s="4"/>
    </row>
    <row r="1782" spans="1:2" x14ac:dyDescent="0.25">
      <c r="A1782" s="4"/>
      <c r="B1782" s="4"/>
    </row>
    <row r="1783" spans="1:2" x14ac:dyDescent="0.25">
      <c r="A1783" s="4"/>
      <c r="B1783" s="4"/>
    </row>
    <row r="1784" spans="1:2" x14ac:dyDescent="0.25">
      <c r="A1784" s="4"/>
      <c r="B1784" s="4"/>
    </row>
    <row r="1785" spans="1:2" x14ac:dyDescent="0.25">
      <c r="A1785" s="4"/>
      <c r="B1785" s="4"/>
    </row>
    <row r="1786" spans="1:2" x14ac:dyDescent="0.25">
      <c r="A1786" s="4"/>
      <c r="B1786" s="4"/>
    </row>
    <row r="1787" spans="1:2" x14ac:dyDescent="0.25">
      <c r="A1787" s="4"/>
      <c r="B1787" s="4"/>
    </row>
    <row r="1788" spans="1:2" x14ac:dyDescent="0.25">
      <c r="A1788" s="4"/>
      <c r="B1788" s="4"/>
    </row>
    <row r="1789" spans="1:2" x14ac:dyDescent="0.25">
      <c r="A1789" s="4"/>
      <c r="B1789" s="4"/>
    </row>
    <row r="1790" spans="1:2" x14ac:dyDescent="0.25">
      <c r="A1790" s="4"/>
      <c r="B1790" s="4"/>
    </row>
    <row r="1791" spans="1:2" x14ac:dyDescent="0.25">
      <c r="A1791" s="4"/>
      <c r="B1791" s="4"/>
    </row>
    <row r="1792" spans="1:2" x14ac:dyDescent="0.25">
      <c r="A1792" s="4"/>
      <c r="B1792" s="4"/>
    </row>
    <row r="1793" spans="1:2" x14ac:dyDescent="0.25">
      <c r="A1793" s="4"/>
      <c r="B1793" s="4"/>
    </row>
    <row r="1794" spans="1:2" x14ac:dyDescent="0.25">
      <c r="A1794" s="4"/>
      <c r="B1794" s="4"/>
    </row>
    <row r="1795" spans="1:2" x14ac:dyDescent="0.25">
      <c r="A1795" s="4"/>
      <c r="B1795" s="4"/>
    </row>
    <row r="1796" spans="1:2" x14ac:dyDescent="0.25">
      <c r="A1796" s="4"/>
      <c r="B1796" s="4"/>
    </row>
    <row r="1797" spans="1:2" x14ac:dyDescent="0.25">
      <c r="A1797" s="4"/>
      <c r="B1797" s="4"/>
    </row>
    <row r="1798" spans="1:2" x14ac:dyDescent="0.25">
      <c r="A1798" s="4"/>
      <c r="B1798" s="4"/>
    </row>
    <row r="1799" spans="1:2" x14ac:dyDescent="0.25">
      <c r="A1799" s="4"/>
      <c r="B1799" s="4"/>
    </row>
    <row r="1800" spans="1:2" x14ac:dyDescent="0.25">
      <c r="A1800" s="4"/>
      <c r="B1800" s="4"/>
    </row>
    <row r="1801" spans="1:2" x14ac:dyDescent="0.25">
      <c r="A1801" s="4"/>
      <c r="B1801" s="4"/>
    </row>
    <row r="1802" spans="1:2" x14ac:dyDescent="0.25">
      <c r="A1802" s="4"/>
      <c r="B1802" s="4"/>
    </row>
    <row r="1803" spans="1:2" x14ac:dyDescent="0.25">
      <c r="A1803" s="4"/>
      <c r="B1803" s="4"/>
    </row>
    <row r="1804" spans="1:2" x14ac:dyDescent="0.25">
      <c r="A1804" s="4"/>
      <c r="B1804" s="4"/>
    </row>
    <row r="1805" spans="1:2" x14ac:dyDescent="0.25">
      <c r="A1805" s="4"/>
      <c r="B1805" s="4"/>
    </row>
    <row r="1806" spans="1:2" x14ac:dyDescent="0.25">
      <c r="A1806" s="4"/>
      <c r="B1806" s="4"/>
    </row>
    <row r="1807" spans="1:2" x14ac:dyDescent="0.25">
      <c r="A1807" s="4"/>
      <c r="B1807" s="4"/>
    </row>
    <row r="1808" spans="1:2" x14ac:dyDescent="0.25">
      <c r="A1808" s="4"/>
      <c r="B1808" s="4"/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/>
      <c r="B1812" s="4"/>
    </row>
    <row r="1813" spans="1:2" x14ac:dyDescent="0.25">
      <c r="A1813" s="4"/>
      <c r="B1813" s="4"/>
    </row>
    <row r="1814" spans="1:2" x14ac:dyDescent="0.25">
      <c r="A1814" s="4"/>
      <c r="B1814" s="4"/>
    </row>
    <row r="1815" spans="1:2" x14ac:dyDescent="0.25">
      <c r="A1815" s="4"/>
      <c r="B1815" s="4"/>
    </row>
    <row r="1816" spans="1:2" x14ac:dyDescent="0.25">
      <c r="A1816" s="4"/>
      <c r="B1816" s="4"/>
    </row>
    <row r="1817" spans="1:2" x14ac:dyDescent="0.25">
      <c r="A1817" s="4"/>
      <c r="B1817" s="4"/>
    </row>
    <row r="1818" spans="1:2" x14ac:dyDescent="0.25">
      <c r="A1818" s="4"/>
      <c r="B1818" s="4"/>
    </row>
    <row r="1819" spans="1:2" x14ac:dyDescent="0.25">
      <c r="A1819" s="4"/>
      <c r="B1819" s="4"/>
    </row>
    <row r="1820" spans="1:2" x14ac:dyDescent="0.25">
      <c r="A1820" s="4"/>
      <c r="B1820" s="4"/>
    </row>
    <row r="1821" spans="1:2" x14ac:dyDescent="0.25">
      <c r="A1821" s="4"/>
      <c r="B1821" s="4"/>
    </row>
    <row r="1822" spans="1:2" x14ac:dyDescent="0.25">
      <c r="A1822" s="4"/>
      <c r="B1822" s="4"/>
    </row>
    <row r="1823" spans="1:2" x14ac:dyDescent="0.25">
      <c r="A1823" s="4"/>
      <c r="B1823" s="4"/>
    </row>
    <row r="1824" spans="1:2" x14ac:dyDescent="0.25">
      <c r="A1824" s="4"/>
      <c r="B1824" s="4"/>
    </row>
    <row r="1825" spans="1:2" x14ac:dyDescent="0.25">
      <c r="A1825" s="4"/>
      <c r="B1825" s="4"/>
    </row>
    <row r="1826" spans="1:2" x14ac:dyDescent="0.25">
      <c r="A1826" s="4"/>
      <c r="B1826" s="4"/>
    </row>
    <row r="1827" spans="1:2" x14ac:dyDescent="0.25">
      <c r="A1827" s="4"/>
      <c r="B1827" s="4"/>
    </row>
    <row r="1828" spans="1:2" x14ac:dyDescent="0.25">
      <c r="A1828" s="4"/>
      <c r="B1828" s="4"/>
    </row>
    <row r="1829" spans="1:2" x14ac:dyDescent="0.25">
      <c r="A1829" s="4"/>
      <c r="B1829" s="4"/>
    </row>
    <row r="1830" spans="1:2" x14ac:dyDescent="0.25">
      <c r="A1830" s="4"/>
      <c r="B1830" s="4"/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4"/>
      <c r="B1834" s="4"/>
    </row>
    <row r="1835" spans="1:2" x14ac:dyDescent="0.25">
      <c r="A1835" s="4"/>
      <c r="B1835" s="4"/>
    </row>
    <row r="1836" spans="1:2" x14ac:dyDescent="0.25">
      <c r="A1836" s="4"/>
      <c r="B1836" s="4"/>
    </row>
    <row r="1837" spans="1:2" x14ac:dyDescent="0.25">
      <c r="A1837" s="4"/>
      <c r="B1837" s="4"/>
    </row>
    <row r="1838" spans="1:2" x14ac:dyDescent="0.25">
      <c r="A1838" s="4"/>
      <c r="B1838" s="4"/>
    </row>
    <row r="1839" spans="1:2" x14ac:dyDescent="0.25">
      <c r="A1839" s="4"/>
      <c r="B1839" s="4"/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4"/>
      <c r="B1842" s="4"/>
    </row>
    <row r="1843" spans="1:2" x14ac:dyDescent="0.25">
      <c r="A1843" s="4"/>
      <c r="B1843" s="4"/>
    </row>
    <row r="1844" spans="1:2" x14ac:dyDescent="0.25">
      <c r="A1844" s="4"/>
      <c r="B1844" s="4"/>
    </row>
    <row r="1845" spans="1:2" x14ac:dyDescent="0.25">
      <c r="A1845" s="4"/>
      <c r="B1845" s="4"/>
    </row>
    <row r="1846" spans="1:2" x14ac:dyDescent="0.25">
      <c r="A1846" s="4"/>
      <c r="B1846" s="4"/>
    </row>
    <row r="1847" spans="1:2" x14ac:dyDescent="0.25">
      <c r="A1847" s="4"/>
      <c r="B1847" s="4"/>
    </row>
    <row r="1848" spans="1:2" x14ac:dyDescent="0.25">
      <c r="A1848" s="4"/>
      <c r="B1848" s="4"/>
    </row>
    <row r="1849" spans="1:2" x14ac:dyDescent="0.25">
      <c r="A1849" s="4"/>
      <c r="B1849" s="4"/>
    </row>
    <row r="1850" spans="1:2" x14ac:dyDescent="0.25">
      <c r="A1850" s="4"/>
      <c r="B1850" s="4"/>
    </row>
    <row r="1851" spans="1:2" x14ac:dyDescent="0.25">
      <c r="A1851" s="4"/>
      <c r="B1851" s="4"/>
    </row>
    <row r="1852" spans="1:2" x14ac:dyDescent="0.25">
      <c r="A1852" s="4"/>
      <c r="B1852" s="4"/>
    </row>
    <row r="1853" spans="1:2" x14ac:dyDescent="0.25">
      <c r="A1853" s="4"/>
      <c r="B1853" s="4"/>
    </row>
    <row r="1854" spans="1:2" x14ac:dyDescent="0.25">
      <c r="A1854" s="4"/>
      <c r="B1854" s="4"/>
    </row>
    <row r="1855" spans="1:2" x14ac:dyDescent="0.25">
      <c r="A1855" s="4"/>
      <c r="B1855" s="4"/>
    </row>
    <row r="1856" spans="1:2" x14ac:dyDescent="0.25">
      <c r="A1856" s="4"/>
      <c r="B1856" s="4"/>
    </row>
    <row r="1857" spans="1:2" x14ac:dyDescent="0.25">
      <c r="A1857" s="4"/>
      <c r="B1857" s="4"/>
    </row>
    <row r="1858" spans="1:2" x14ac:dyDescent="0.25">
      <c r="A1858" s="4"/>
      <c r="B1858" s="4"/>
    </row>
    <row r="1859" spans="1:2" x14ac:dyDescent="0.25">
      <c r="A1859" s="4"/>
      <c r="B1859" s="4"/>
    </row>
    <row r="1860" spans="1:2" x14ac:dyDescent="0.25">
      <c r="A1860" s="4"/>
      <c r="B1860" s="4"/>
    </row>
    <row r="1861" spans="1:2" x14ac:dyDescent="0.25">
      <c r="A1861" s="4"/>
      <c r="B1861" s="4"/>
    </row>
    <row r="1862" spans="1:2" x14ac:dyDescent="0.25">
      <c r="A1862" s="4"/>
      <c r="B1862" s="4"/>
    </row>
    <row r="1863" spans="1:2" x14ac:dyDescent="0.25">
      <c r="A1863" s="4"/>
      <c r="B1863" s="4"/>
    </row>
    <row r="1864" spans="1:2" x14ac:dyDescent="0.25">
      <c r="A1864" s="4"/>
      <c r="B1864" s="4"/>
    </row>
    <row r="1865" spans="1:2" x14ac:dyDescent="0.25">
      <c r="A1865" s="4"/>
      <c r="B1865" s="4"/>
    </row>
    <row r="1866" spans="1:2" x14ac:dyDescent="0.25">
      <c r="A1866" s="4"/>
      <c r="B1866" s="4"/>
    </row>
    <row r="1867" spans="1:2" x14ac:dyDescent="0.25">
      <c r="A1867" s="4"/>
      <c r="B1867" s="4"/>
    </row>
    <row r="1868" spans="1:2" x14ac:dyDescent="0.25">
      <c r="A1868" s="4"/>
      <c r="B1868" s="4"/>
    </row>
    <row r="1869" spans="1:2" x14ac:dyDescent="0.25">
      <c r="A1869" s="4"/>
      <c r="B1869" s="4"/>
    </row>
    <row r="1870" spans="1:2" x14ac:dyDescent="0.25">
      <c r="A1870" s="4"/>
      <c r="B1870" s="4"/>
    </row>
    <row r="1871" spans="1:2" x14ac:dyDescent="0.25">
      <c r="A1871" s="4"/>
      <c r="B1871" s="4"/>
    </row>
    <row r="1872" spans="1:2" x14ac:dyDescent="0.25">
      <c r="A1872" s="4"/>
      <c r="B1872" s="4"/>
    </row>
    <row r="1873" spans="1:2" x14ac:dyDescent="0.25">
      <c r="A1873" s="4"/>
      <c r="B1873" s="4"/>
    </row>
    <row r="1874" spans="1:2" x14ac:dyDescent="0.25">
      <c r="A1874" s="4"/>
      <c r="B1874" s="4"/>
    </row>
    <row r="1875" spans="1:2" x14ac:dyDescent="0.25">
      <c r="A1875" s="4"/>
      <c r="B1875" s="4"/>
    </row>
    <row r="1876" spans="1:2" x14ac:dyDescent="0.25">
      <c r="A1876" s="4"/>
      <c r="B1876" s="4"/>
    </row>
    <row r="1877" spans="1:2" x14ac:dyDescent="0.25">
      <c r="A1877" s="4"/>
      <c r="B1877" s="4"/>
    </row>
    <row r="1878" spans="1:2" x14ac:dyDescent="0.25">
      <c r="A1878" s="4"/>
      <c r="B1878" s="4"/>
    </row>
    <row r="1879" spans="1:2" x14ac:dyDescent="0.25">
      <c r="A1879" s="4"/>
      <c r="B1879" s="4"/>
    </row>
    <row r="1880" spans="1:2" x14ac:dyDescent="0.25">
      <c r="A1880" s="4"/>
      <c r="B1880" s="4"/>
    </row>
    <row r="1881" spans="1:2" x14ac:dyDescent="0.25">
      <c r="A1881" s="4"/>
      <c r="B1881" s="4"/>
    </row>
    <row r="1882" spans="1:2" x14ac:dyDescent="0.25">
      <c r="A1882" s="4"/>
      <c r="B1882" s="4"/>
    </row>
    <row r="1883" spans="1:2" x14ac:dyDescent="0.25">
      <c r="A1883" s="4"/>
      <c r="B1883" s="4"/>
    </row>
    <row r="1884" spans="1:2" x14ac:dyDescent="0.25">
      <c r="A1884" s="4"/>
      <c r="B1884" s="4"/>
    </row>
    <row r="1885" spans="1:2" x14ac:dyDescent="0.25">
      <c r="A1885" s="4"/>
      <c r="B1885" s="4"/>
    </row>
    <row r="1886" spans="1:2" x14ac:dyDescent="0.25">
      <c r="A1886" s="4"/>
      <c r="B1886" s="4"/>
    </row>
    <row r="1887" spans="1:2" x14ac:dyDescent="0.25">
      <c r="A1887" s="4"/>
      <c r="B1887" s="4"/>
    </row>
    <row r="1888" spans="1:2" x14ac:dyDescent="0.25">
      <c r="A1888" s="4"/>
      <c r="B1888" s="4"/>
    </row>
    <row r="1889" spans="1:2" x14ac:dyDescent="0.25">
      <c r="A1889" s="4"/>
      <c r="B1889" s="4"/>
    </row>
    <row r="1890" spans="1:2" x14ac:dyDescent="0.25">
      <c r="A1890" s="4"/>
      <c r="B1890" s="4"/>
    </row>
    <row r="1891" spans="1:2" x14ac:dyDescent="0.25">
      <c r="A1891" s="4"/>
      <c r="B1891" s="4"/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4"/>
      <c r="B1894" s="4"/>
    </row>
    <row r="1895" spans="1:2" x14ac:dyDescent="0.25">
      <c r="A1895" s="4"/>
      <c r="B1895" s="4"/>
    </row>
    <row r="1896" spans="1:2" x14ac:dyDescent="0.25">
      <c r="A1896" s="4"/>
      <c r="B1896" s="4"/>
    </row>
    <row r="1897" spans="1:2" x14ac:dyDescent="0.25">
      <c r="A1897" s="4"/>
      <c r="B1897" s="4"/>
    </row>
    <row r="1898" spans="1:2" x14ac:dyDescent="0.25">
      <c r="A1898" s="4"/>
      <c r="B1898" s="4"/>
    </row>
    <row r="1899" spans="1:2" x14ac:dyDescent="0.25">
      <c r="A1899" s="4"/>
      <c r="B1899" s="4"/>
    </row>
    <row r="1900" spans="1:2" x14ac:dyDescent="0.25">
      <c r="A1900" s="4"/>
      <c r="B1900" s="4"/>
    </row>
    <row r="1901" spans="1:2" x14ac:dyDescent="0.25">
      <c r="A1901" s="4"/>
      <c r="B1901" s="4"/>
    </row>
    <row r="1902" spans="1:2" x14ac:dyDescent="0.25">
      <c r="A1902" s="4"/>
      <c r="B1902" s="4"/>
    </row>
    <row r="1903" spans="1:2" x14ac:dyDescent="0.25">
      <c r="A1903" s="4"/>
      <c r="B1903" s="4"/>
    </row>
    <row r="1904" spans="1:2" x14ac:dyDescent="0.25">
      <c r="A1904" s="4"/>
      <c r="B1904" s="4"/>
    </row>
    <row r="1905" spans="1:2" x14ac:dyDescent="0.25">
      <c r="A1905" s="4"/>
      <c r="B1905" s="4"/>
    </row>
    <row r="1906" spans="1:2" x14ac:dyDescent="0.25">
      <c r="A1906" s="4"/>
      <c r="B1906" s="4"/>
    </row>
    <row r="1907" spans="1:2" x14ac:dyDescent="0.25">
      <c r="A1907" s="4"/>
      <c r="B1907" s="4"/>
    </row>
    <row r="1908" spans="1:2" x14ac:dyDescent="0.25">
      <c r="A1908" s="4"/>
      <c r="B1908" s="4"/>
    </row>
    <row r="1909" spans="1:2" x14ac:dyDescent="0.25">
      <c r="A1909" s="4"/>
      <c r="B1909" s="4"/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4"/>
      <c r="B1912" s="4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/>
      <c r="B1915" s="4"/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4"/>
      <c r="B1919" s="4"/>
    </row>
    <row r="1920" spans="1:2" x14ac:dyDescent="0.25">
      <c r="A1920" s="4"/>
      <c r="B1920" s="4"/>
    </row>
    <row r="1921" spans="1:2" x14ac:dyDescent="0.25">
      <c r="A1921" s="4"/>
      <c r="B1921" s="4"/>
    </row>
    <row r="1922" spans="1:2" x14ac:dyDescent="0.25">
      <c r="A1922" s="4"/>
      <c r="B1922" s="4"/>
    </row>
    <row r="1923" spans="1:2" x14ac:dyDescent="0.25">
      <c r="A1923" s="4"/>
      <c r="B1923" s="4"/>
    </row>
    <row r="1924" spans="1:2" x14ac:dyDescent="0.25">
      <c r="A1924" s="4"/>
      <c r="B1924" s="4"/>
    </row>
    <row r="1925" spans="1:2" x14ac:dyDescent="0.25">
      <c r="A1925" s="4"/>
      <c r="B1925" s="4"/>
    </row>
    <row r="1926" spans="1:2" x14ac:dyDescent="0.25">
      <c r="A1926" s="4"/>
      <c r="B1926" s="4"/>
    </row>
    <row r="1927" spans="1:2" x14ac:dyDescent="0.25">
      <c r="A1927" s="4"/>
      <c r="B1927" s="4"/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4"/>
      <c r="B1930" s="4"/>
    </row>
    <row r="1931" spans="1:2" x14ac:dyDescent="0.25">
      <c r="A1931" s="4"/>
      <c r="B1931" s="4"/>
    </row>
    <row r="1932" spans="1:2" x14ac:dyDescent="0.25">
      <c r="A1932" s="4"/>
      <c r="B1932" s="4"/>
    </row>
    <row r="1933" spans="1:2" x14ac:dyDescent="0.25">
      <c r="A1933" s="4"/>
      <c r="B1933" s="4"/>
    </row>
    <row r="1934" spans="1:2" x14ac:dyDescent="0.25">
      <c r="A1934" s="4"/>
      <c r="B1934" s="4"/>
    </row>
    <row r="1935" spans="1:2" x14ac:dyDescent="0.25">
      <c r="A1935" s="4"/>
      <c r="B1935" s="4"/>
    </row>
    <row r="1936" spans="1:2" x14ac:dyDescent="0.25">
      <c r="A1936" s="4"/>
      <c r="B1936" s="4"/>
    </row>
    <row r="1937" spans="1:2" x14ac:dyDescent="0.25">
      <c r="A1937" s="4"/>
      <c r="B1937" s="4"/>
    </row>
    <row r="1938" spans="1:2" x14ac:dyDescent="0.25">
      <c r="A1938" s="4"/>
      <c r="B1938" s="4"/>
    </row>
    <row r="1939" spans="1:2" x14ac:dyDescent="0.25">
      <c r="A1939" s="4"/>
      <c r="B1939" s="4"/>
    </row>
    <row r="1940" spans="1:2" x14ac:dyDescent="0.25">
      <c r="A1940" s="4"/>
      <c r="B1940" s="4"/>
    </row>
    <row r="1941" spans="1:2" x14ac:dyDescent="0.25">
      <c r="A1941" s="4"/>
      <c r="B1941" s="4"/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4"/>
      <c r="B1944" s="4"/>
    </row>
    <row r="1945" spans="1:2" x14ac:dyDescent="0.25">
      <c r="A1945" s="4"/>
      <c r="B1945" s="4"/>
    </row>
    <row r="1946" spans="1:2" x14ac:dyDescent="0.25">
      <c r="A1946" s="4"/>
      <c r="B1946" s="4"/>
    </row>
    <row r="1947" spans="1:2" x14ac:dyDescent="0.25">
      <c r="A1947" s="4"/>
      <c r="B1947" s="4"/>
    </row>
    <row r="1948" spans="1:2" x14ac:dyDescent="0.25">
      <c r="A1948" s="4"/>
      <c r="B1948" s="4"/>
    </row>
    <row r="1949" spans="1:2" x14ac:dyDescent="0.25">
      <c r="A1949" s="4"/>
      <c r="B1949" s="4"/>
    </row>
    <row r="1950" spans="1:2" x14ac:dyDescent="0.25">
      <c r="A1950" s="4"/>
      <c r="B1950" s="4"/>
    </row>
    <row r="1951" spans="1:2" x14ac:dyDescent="0.25">
      <c r="A1951" s="4"/>
      <c r="B1951" s="4"/>
    </row>
    <row r="1952" spans="1:2" x14ac:dyDescent="0.25">
      <c r="A1952" s="4"/>
      <c r="B1952" s="4"/>
    </row>
    <row r="1953" spans="1:2" x14ac:dyDescent="0.25">
      <c r="A1953" s="4"/>
      <c r="B1953" s="4"/>
    </row>
    <row r="1954" spans="1:2" x14ac:dyDescent="0.25">
      <c r="A1954" s="4"/>
      <c r="B1954" s="4"/>
    </row>
    <row r="1955" spans="1:2" x14ac:dyDescent="0.25">
      <c r="A1955" s="4"/>
      <c r="B1955" s="4"/>
    </row>
    <row r="1956" spans="1:2" x14ac:dyDescent="0.25">
      <c r="A1956" s="4"/>
      <c r="B1956" s="4"/>
    </row>
    <row r="1957" spans="1:2" x14ac:dyDescent="0.25">
      <c r="A1957" s="4"/>
      <c r="B1957" s="4"/>
    </row>
    <row r="1958" spans="1:2" x14ac:dyDescent="0.25">
      <c r="A1958" s="4"/>
      <c r="B1958" s="4"/>
    </row>
    <row r="1959" spans="1:2" x14ac:dyDescent="0.25">
      <c r="A1959" s="4"/>
      <c r="B1959" s="4"/>
    </row>
    <row r="1960" spans="1:2" x14ac:dyDescent="0.25">
      <c r="A1960" s="4"/>
      <c r="B1960" s="4"/>
    </row>
    <row r="1961" spans="1:2" x14ac:dyDescent="0.25">
      <c r="A1961" s="4"/>
      <c r="B1961" s="4"/>
    </row>
    <row r="1962" spans="1:2" x14ac:dyDescent="0.25">
      <c r="A1962" s="4"/>
      <c r="B1962" s="4"/>
    </row>
    <row r="1963" spans="1:2" x14ac:dyDescent="0.25">
      <c r="A1963" s="4"/>
      <c r="B1963" s="4"/>
    </row>
    <row r="1964" spans="1:2" x14ac:dyDescent="0.25">
      <c r="A1964" s="4"/>
      <c r="B1964" s="4"/>
    </row>
    <row r="1965" spans="1:2" x14ac:dyDescent="0.25">
      <c r="A1965" s="4"/>
      <c r="B1965" s="4"/>
    </row>
    <row r="1966" spans="1:2" x14ac:dyDescent="0.25">
      <c r="A1966" s="4"/>
      <c r="B1966" s="4"/>
    </row>
    <row r="1967" spans="1:2" x14ac:dyDescent="0.25">
      <c r="A1967" s="4"/>
      <c r="B1967" s="4"/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4"/>
      <c r="B1971" s="4"/>
    </row>
    <row r="1972" spans="1:2" x14ac:dyDescent="0.25">
      <c r="A1972" s="4"/>
      <c r="B1972" s="4"/>
    </row>
    <row r="1973" spans="1:2" x14ac:dyDescent="0.25">
      <c r="A1973" s="4"/>
      <c r="B1973" s="4"/>
    </row>
    <row r="1974" spans="1:2" x14ac:dyDescent="0.25">
      <c r="A1974" s="4"/>
      <c r="B1974" s="4"/>
    </row>
    <row r="1975" spans="1:2" x14ac:dyDescent="0.25">
      <c r="A1975" s="4"/>
      <c r="B1975" s="4"/>
    </row>
    <row r="1976" spans="1:2" x14ac:dyDescent="0.25">
      <c r="A1976" s="4"/>
      <c r="B1976" s="4"/>
    </row>
    <row r="1977" spans="1:2" x14ac:dyDescent="0.25">
      <c r="A1977" s="4"/>
      <c r="B1977" s="4"/>
    </row>
    <row r="1978" spans="1:2" x14ac:dyDescent="0.25">
      <c r="A1978" s="4"/>
      <c r="B1978" s="4"/>
    </row>
    <row r="1979" spans="1:2" x14ac:dyDescent="0.25">
      <c r="A1979" s="4"/>
      <c r="B1979" s="4"/>
    </row>
    <row r="1980" spans="1:2" x14ac:dyDescent="0.25">
      <c r="A1980" s="4"/>
      <c r="B1980" s="4"/>
    </row>
    <row r="1981" spans="1:2" x14ac:dyDescent="0.25">
      <c r="A1981" s="4"/>
      <c r="B1981" s="4"/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4"/>
      <c r="B1985" s="4"/>
    </row>
    <row r="1986" spans="1:2" x14ac:dyDescent="0.25">
      <c r="A1986" s="4"/>
      <c r="B1986" s="4"/>
    </row>
    <row r="1987" spans="1:2" x14ac:dyDescent="0.25">
      <c r="A1987" s="4"/>
      <c r="B1987" s="4"/>
    </row>
    <row r="1988" spans="1:2" x14ac:dyDescent="0.25">
      <c r="A1988" s="4"/>
      <c r="B1988" s="4"/>
    </row>
    <row r="1989" spans="1:2" x14ac:dyDescent="0.25">
      <c r="A1989" s="4"/>
      <c r="B1989" s="4"/>
    </row>
    <row r="1990" spans="1:2" x14ac:dyDescent="0.25">
      <c r="A1990" s="4"/>
      <c r="B1990" s="4"/>
    </row>
    <row r="1991" spans="1:2" x14ac:dyDescent="0.25">
      <c r="A1991" s="4"/>
      <c r="B1991" s="4"/>
    </row>
    <row r="1992" spans="1:2" x14ac:dyDescent="0.25">
      <c r="A1992" s="4"/>
      <c r="B1992" s="4"/>
    </row>
    <row r="1993" spans="1:2" x14ac:dyDescent="0.25">
      <c r="A1993" s="4"/>
      <c r="B1993" s="4"/>
    </row>
    <row r="1994" spans="1:2" x14ac:dyDescent="0.25">
      <c r="A1994" s="4"/>
      <c r="B1994" s="4"/>
    </row>
    <row r="1995" spans="1:2" x14ac:dyDescent="0.25">
      <c r="A1995" s="4"/>
      <c r="B1995" s="4"/>
    </row>
    <row r="1996" spans="1:2" x14ac:dyDescent="0.25">
      <c r="A1996" s="4"/>
      <c r="B1996" s="4"/>
    </row>
    <row r="1997" spans="1:2" x14ac:dyDescent="0.25">
      <c r="A1997" s="4"/>
      <c r="B1997" s="4"/>
    </row>
    <row r="1998" spans="1:2" x14ac:dyDescent="0.25">
      <c r="A1998" s="4"/>
      <c r="B1998" s="4"/>
    </row>
    <row r="1999" spans="1:2" x14ac:dyDescent="0.25">
      <c r="A1999" s="4"/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4"/>
      <c r="B2002" s="4"/>
    </row>
    <row r="2003" spans="1:2" x14ac:dyDescent="0.25">
      <c r="A2003" s="4"/>
      <c r="B2003" s="4"/>
    </row>
    <row r="2004" spans="1:2" x14ac:dyDescent="0.25">
      <c r="A2004" s="4"/>
      <c r="B2004" s="4"/>
    </row>
    <row r="2005" spans="1:2" x14ac:dyDescent="0.25">
      <c r="A2005" s="4"/>
      <c r="B2005" s="4"/>
    </row>
    <row r="2006" spans="1:2" x14ac:dyDescent="0.25">
      <c r="A2006" s="4"/>
      <c r="B2006" s="4"/>
    </row>
    <row r="2007" spans="1:2" x14ac:dyDescent="0.25">
      <c r="A2007" s="4"/>
      <c r="B2007" s="4"/>
    </row>
    <row r="2008" spans="1:2" x14ac:dyDescent="0.25">
      <c r="A2008" s="4"/>
      <c r="B2008" s="4"/>
    </row>
    <row r="2009" spans="1:2" x14ac:dyDescent="0.25">
      <c r="A2009" s="4"/>
      <c r="B2009" s="4"/>
    </row>
    <row r="2010" spans="1:2" x14ac:dyDescent="0.25">
      <c r="A2010" s="4"/>
      <c r="B2010" s="4"/>
    </row>
    <row r="2011" spans="1:2" x14ac:dyDescent="0.25">
      <c r="A2011" s="4"/>
      <c r="B2011" s="4"/>
    </row>
    <row r="2012" spans="1:2" x14ac:dyDescent="0.25">
      <c r="A2012" s="4"/>
      <c r="B2012" s="4"/>
    </row>
    <row r="2013" spans="1:2" x14ac:dyDescent="0.25">
      <c r="A2013" s="4"/>
      <c r="B2013" s="4"/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4"/>
      <c r="B2016" s="4"/>
    </row>
    <row r="2017" spans="1:2" x14ac:dyDescent="0.25">
      <c r="A2017" s="4"/>
      <c r="B2017" s="4"/>
    </row>
    <row r="2018" spans="1:2" x14ac:dyDescent="0.25">
      <c r="A2018" s="4"/>
      <c r="B2018" s="4"/>
    </row>
    <row r="2019" spans="1:2" x14ac:dyDescent="0.25">
      <c r="A2019" s="4"/>
      <c r="B2019" s="4"/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4"/>
      <c r="B2023" s="4"/>
    </row>
    <row r="2024" spans="1:2" x14ac:dyDescent="0.25">
      <c r="A2024" s="4"/>
      <c r="B2024" s="4"/>
    </row>
    <row r="2025" spans="1:2" x14ac:dyDescent="0.25">
      <c r="A2025" s="4"/>
      <c r="B2025" s="4"/>
    </row>
    <row r="2026" spans="1:2" x14ac:dyDescent="0.25">
      <c r="A2026" s="4"/>
      <c r="B2026" s="4"/>
    </row>
    <row r="2027" spans="1:2" x14ac:dyDescent="0.25">
      <c r="A2027" s="4"/>
      <c r="B2027" s="4"/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4"/>
      <c r="B2030" s="4"/>
    </row>
    <row r="2031" spans="1:2" x14ac:dyDescent="0.25">
      <c r="A2031" s="4"/>
      <c r="B2031" s="4"/>
    </row>
    <row r="2032" spans="1:2" x14ac:dyDescent="0.25">
      <c r="A2032" s="4"/>
      <c r="B2032" s="4"/>
    </row>
    <row r="2033" spans="1:2" x14ac:dyDescent="0.25">
      <c r="A2033" s="4"/>
      <c r="B2033" s="4"/>
    </row>
    <row r="2034" spans="1:2" x14ac:dyDescent="0.25">
      <c r="A2034" s="4"/>
      <c r="B2034" s="4"/>
    </row>
    <row r="2035" spans="1:2" x14ac:dyDescent="0.25">
      <c r="A2035" s="4"/>
      <c r="B2035" s="4"/>
    </row>
    <row r="2036" spans="1:2" x14ac:dyDescent="0.25">
      <c r="A2036" s="4"/>
      <c r="B2036" s="4"/>
    </row>
    <row r="2037" spans="1:2" x14ac:dyDescent="0.25">
      <c r="A2037" s="4"/>
      <c r="B2037" s="4"/>
    </row>
    <row r="2038" spans="1:2" x14ac:dyDescent="0.25">
      <c r="A2038" s="4"/>
      <c r="B2038" s="4"/>
    </row>
    <row r="2039" spans="1:2" x14ac:dyDescent="0.25">
      <c r="A2039" s="4"/>
      <c r="B2039" s="4"/>
    </row>
    <row r="2040" spans="1:2" x14ac:dyDescent="0.25">
      <c r="A2040" s="4"/>
      <c r="B2040" s="4"/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/>
      <c r="B2043" s="4"/>
    </row>
    <row r="2044" spans="1:2" x14ac:dyDescent="0.25">
      <c r="A2044" s="4"/>
      <c r="B2044" s="4"/>
    </row>
    <row r="2045" spans="1:2" x14ac:dyDescent="0.25">
      <c r="A2045" s="4"/>
      <c r="B2045" s="4"/>
    </row>
    <row r="2046" spans="1:2" x14ac:dyDescent="0.25">
      <c r="A2046" s="4"/>
      <c r="B2046" s="4"/>
    </row>
    <row r="2047" spans="1:2" x14ac:dyDescent="0.25">
      <c r="A2047" s="4"/>
      <c r="B2047" s="4"/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4"/>
      <c r="B2050" s="4"/>
    </row>
    <row r="2051" spans="1:2" x14ac:dyDescent="0.25">
      <c r="A2051" s="4"/>
      <c r="B2051" s="4"/>
    </row>
    <row r="2052" spans="1:2" x14ac:dyDescent="0.25">
      <c r="A2052" s="4"/>
      <c r="B2052" s="4"/>
    </row>
    <row r="2053" spans="1:2" x14ac:dyDescent="0.25">
      <c r="A2053" s="4"/>
      <c r="B2053" s="4"/>
    </row>
    <row r="2054" spans="1:2" x14ac:dyDescent="0.25">
      <c r="A2054" s="4"/>
      <c r="B2054" s="4"/>
    </row>
    <row r="2055" spans="1:2" x14ac:dyDescent="0.25">
      <c r="A2055" s="4"/>
      <c r="B2055" s="4"/>
    </row>
    <row r="2056" spans="1:2" x14ac:dyDescent="0.25">
      <c r="A2056" s="4"/>
      <c r="B2056" s="4"/>
    </row>
    <row r="2057" spans="1:2" x14ac:dyDescent="0.25">
      <c r="A2057" s="4"/>
      <c r="B2057" s="4"/>
    </row>
    <row r="2058" spans="1:2" x14ac:dyDescent="0.25">
      <c r="A2058" s="4"/>
      <c r="B2058" s="4"/>
    </row>
    <row r="2059" spans="1:2" x14ac:dyDescent="0.25">
      <c r="A2059" s="4"/>
      <c r="B2059" s="4"/>
    </row>
    <row r="2060" spans="1:2" x14ac:dyDescent="0.25">
      <c r="A2060" s="4"/>
      <c r="B2060" s="4"/>
    </row>
    <row r="2061" spans="1:2" x14ac:dyDescent="0.25">
      <c r="A2061" s="4"/>
      <c r="B2061" s="4"/>
    </row>
    <row r="2062" spans="1:2" x14ac:dyDescent="0.25">
      <c r="A2062" s="4"/>
      <c r="B2062" s="4"/>
    </row>
    <row r="2063" spans="1:2" x14ac:dyDescent="0.25">
      <c r="A2063" s="4"/>
      <c r="B2063" s="4"/>
    </row>
    <row r="2064" spans="1:2" x14ac:dyDescent="0.25">
      <c r="A2064" s="4"/>
      <c r="B2064" s="4"/>
    </row>
    <row r="2065" spans="1:2" x14ac:dyDescent="0.25">
      <c r="A2065" s="4"/>
      <c r="B2065" s="4"/>
    </row>
    <row r="2066" spans="1:2" x14ac:dyDescent="0.25">
      <c r="A2066" s="4"/>
      <c r="B2066" s="4"/>
    </row>
    <row r="2067" spans="1:2" x14ac:dyDescent="0.25">
      <c r="A2067" s="4"/>
      <c r="B2067" s="4"/>
    </row>
    <row r="2068" spans="1:2" x14ac:dyDescent="0.25">
      <c r="A2068" s="4"/>
      <c r="B2068" s="4"/>
    </row>
    <row r="2069" spans="1:2" x14ac:dyDescent="0.25">
      <c r="A2069" s="4"/>
      <c r="B2069" s="4"/>
    </row>
    <row r="2070" spans="1:2" x14ac:dyDescent="0.25">
      <c r="A2070" s="4"/>
      <c r="B2070" s="4"/>
    </row>
    <row r="2071" spans="1:2" x14ac:dyDescent="0.25">
      <c r="A2071" s="4"/>
      <c r="B2071" s="4"/>
    </row>
    <row r="2072" spans="1:2" x14ac:dyDescent="0.25">
      <c r="A2072" s="4"/>
      <c r="B2072" s="4"/>
    </row>
    <row r="2073" spans="1:2" x14ac:dyDescent="0.25">
      <c r="A2073" s="4"/>
      <c r="B2073" s="4"/>
    </row>
    <row r="2074" spans="1:2" x14ac:dyDescent="0.25">
      <c r="A2074" s="4"/>
      <c r="B2074" s="4"/>
    </row>
    <row r="2075" spans="1:2" x14ac:dyDescent="0.25">
      <c r="A2075" s="4"/>
      <c r="B2075" s="4"/>
    </row>
    <row r="2076" spans="1:2" x14ac:dyDescent="0.25">
      <c r="A2076" s="4"/>
      <c r="B2076" s="4"/>
    </row>
    <row r="2077" spans="1:2" x14ac:dyDescent="0.25">
      <c r="A2077" s="4"/>
      <c r="B2077" s="4"/>
    </row>
    <row r="2078" spans="1:2" x14ac:dyDescent="0.25">
      <c r="A2078" s="4"/>
      <c r="B2078" s="4"/>
    </row>
    <row r="2079" spans="1:2" x14ac:dyDescent="0.25">
      <c r="A2079" s="4"/>
      <c r="B2079" s="4"/>
    </row>
    <row r="2080" spans="1:2" x14ac:dyDescent="0.25">
      <c r="A2080" s="4"/>
      <c r="B2080" s="4"/>
    </row>
    <row r="2081" spans="1:2" x14ac:dyDescent="0.25">
      <c r="A2081" s="4"/>
      <c r="B2081" s="4"/>
    </row>
    <row r="2082" spans="1:2" x14ac:dyDescent="0.25">
      <c r="A2082" s="4"/>
      <c r="B2082" s="4"/>
    </row>
    <row r="2083" spans="1:2" x14ac:dyDescent="0.25">
      <c r="A2083" s="4"/>
      <c r="B2083" s="4"/>
    </row>
    <row r="2084" spans="1:2" x14ac:dyDescent="0.25">
      <c r="A2084" s="4"/>
      <c r="B2084" s="4"/>
    </row>
    <row r="2085" spans="1:2" x14ac:dyDescent="0.25">
      <c r="A2085" s="4"/>
      <c r="B2085" s="4"/>
    </row>
    <row r="2086" spans="1:2" x14ac:dyDescent="0.25">
      <c r="A2086" s="4"/>
      <c r="B2086" s="4"/>
    </row>
    <row r="2087" spans="1:2" x14ac:dyDescent="0.25">
      <c r="A2087" s="4"/>
      <c r="B2087" s="4"/>
    </row>
    <row r="2088" spans="1:2" x14ac:dyDescent="0.25">
      <c r="A2088" s="4"/>
      <c r="B2088" s="4"/>
    </row>
    <row r="2089" spans="1:2" x14ac:dyDescent="0.25">
      <c r="A2089" s="4"/>
      <c r="B2089" s="4"/>
    </row>
    <row r="2090" spans="1:2" x14ac:dyDescent="0.25">
      <c r="A2090" s="4"/>
      <c r="B2090" s="4"/>
    </row>
    <row r="2091" spans="1:2" x14ac:dyDescent="0.25">
      <c r="A2091" s="4"/>
      <c r="B2091" s="4"/>
    </row>
    <row r="2092" spans="1:2" x14ac:dyDescent="0.25">
      <c r="A2092" s="4"/>
      <c r="B2092" s="4"/>
    </row>
    <row r="2093" spans="1:2" x14ac:dyDescent="0.25">
      <c r="A2093" s="4"/>
      <c r="B2093" s="4"/>
    </row>
    <row r="2094" spans="1:2" x14ac:dyDescent="0.25">
      <c r="A2094" s="4"/>
      <c r="B2094" s="4"/>
    </row>
    <row r="2095" spans="1:2" x14ac:dyDescent="0.25">
      <c r="A2095" s="4"/>
      <c r="B2095" s="4"/>
    </row>
    <row r="2096" spans="1:2" x14ac:dyDescent="0.25">
      <c r="A2096" s="4"/>
      <c r="B2096" s="4"/>
    </row>
    <row r="2097" spans="1:2" x14ac:dyDescent="0.25">
      <c r="A2097" s="4"/>
      <c r="B2097" s="4"/>
    </row>
    <row r="2098" spans="1:2" x14ac:dyDescent="0.25">
      <c r="A2098" s="4"/>
      <c r="B2098" s="4"/>
    </row>
    <row r="2099" spans="1:2" x14ac:dyDescent="0.25">
      <c r="A2099" s="4"/>
      <c r="B2099" s="4"/>
    </row>
    <row r="2100" spans="1:2" x14ac:dyDescent="0.25">
      <c r="A2100" s="4"/>
      <c r="B2100" s="4"/>
    </row>
    <row r="2101" spans="1:2" x14ac:dyDescent="0.25">
      <c r="A2101" s="4"/>
      <c r="B2101" s="4"/>
    </row>
    <row r="2102" spans="1:2" x14ac:dyDescent="0.25">
      <c r="A2102" s="4"/>
      <c r="B2102" s="4"/>
    </row>
    <row r="2103" spans="1:2" x14ac:dyDescent="0.25">
      <c r="A2103" s="4"/>
      <c r="B2103" s="4"/>
    </row>
    <row r="2104" spans="1:2" x14ac:dyDescent="0.25">
      <c r="A2104" s="4"/>
      <c r="B2104" s="4"/>
    </row>
    <row r="2105" spans="1:2" x14ac:dyDescent="0.25">
      <c r="A2105" s="4"/>
      <c r="B2105" s="4"/>
    </row>
    <row r="2106" spans="1:2" x14ac:dyDescent="0.25">
      <c r="A2106" s="4"/>
      <c r="B2106" s="4"/>
    </row>
    <row r="2107" spans="1:2" x14ac:dyDescent="0.25">
      <c r="A2107" s="4"/>
      <c r="B2107" s="4"/>
    </row>
    <row r="2108" spans="1:2" x14ac:dyDescent="0.25">
      <c r="A2108" s="4"/>
      <c r="B2108" s="4"/>
    </row>
    <row r="2109" spans="1:2" x14ac:dyDescent="0.25">
      <c r="A2109" s="4"/>
      <c r="B2109" s="4"/>
    </row>
    <row r="2110" spans="1:2" x14ac:dyDescent="0.25">
      <c r="A2110" s="4"/>
      <c r="B2110" s="4"/>
    </row>
    <row r="2111" spans="1:2" x14ac:dyDescent="0.25">
      <c r="A2111" s="4"/>
      <c r="B2111" s="4"/>
    </row>
    <row r="2112" spans="1:2" x14ac:dyDescent="0.25">
      <c r="A2112" s="4"/>
      <c r="B2112" s="4"/>
    </row>
    <row r="2113" spans="1:2" x14ac:dyDescent="0.25">
      <c r="A2113" s="4"/>
      <c r="B2113" s="4"/>
    </row>
    <row r="2114" spans="1:2" x14ac:dyDescent="0.25">
      <c r="A2114" s="4"/>
      <c r="B2114" s="4"/>
    </row>
    <row r="2115" spans="1:2" x14ac:dyDescent="0.25">
      <c r="A2115" s="4"/>
      <c r="B2115" s="4"/>
    </row>
    <row r="2116" spans="1:2" x14ac:dyDescent="0.25">
      <c r="A2116" s="4"/>
      <c r="B2116" s="4"/>
    </row>
    <row r="2117" spans="1:2" x14ac:dyDescent="0.25">
      <c r="A2117" s="4"/>
      <c r="B2117" s="4"/>
    </row>
    <row r="2118" spans="1:2" x14ac:dyDescent="0.25">
      <c r="A2118" s="4"/>
      <c r="B2118" s="4"/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4"/>
      <c r="B2122" s="4"/>
    </row>
    <row r="2123" spans="1:2" x14ac:dyDescent="0.25">
      <c r="A2123" s="4"/>
      <c r="B2123" s="4"/>
    </row>
    <row r="2124" spans="1:2" x14ac:dyDescent="0.25">
      <c r="A2124" s="4"/>
      <c r="B2124" s="4"/>
    </row>
    <row r="2125" spans="1:2" x14ac:dyDescent="0.25">
      <c r="A2125" s="4"/>
      <c r="B2125" s="4"/>
    </row>
    <row r="2126" spans="1:2" x14ac:dyDescent="0.25">
      <c r="A2126" s="4"/>
      <c r="B2126" s="4"/>
    </row>
    <row r="2127" spans="1:2" x14ac:dyDescent="0.25">
      <c r="A2127" s="4"/>
      <c r="B2127" s="4"/>
    </row>
    <row r="2128" spans="1:2" x14ac:dyDescent="0.25">
      <c r="A2128" s="4"/>
      <c r="B2128" s="4"/>
    </row>
    <row r="2129" spans="1:2" x14ac:dyDescent="0.25">
      <c r="A2129" s="4"/>
      <c r="B2129" s="4"/>
    </row>
    <row r="2130" spans="1:2" x14ac:dyDescent="0.25">
      <c r="A2130" s="4"/>
      <c r="B2130" s="4"/>
    </row>
    <row r="2131" spans="1:2" x14ac:dyDescent="0.25">
      <c r="A2131" s="4"/>
      <c r="B2131" s="4"/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4"/>
      <c r="B2135" s="4"/>
    </row>
    <row r="2136" spans="1:2" x14ac:dyDescent="0.25">
      <c r="A2136" s="4"/>
      <c r="B2136" s="4"/>
    </row>
    <row r="2137" spans="1:2" x14ac:dyDescent="0.25">
      <c r="A2137" s="4"/>
      <c r="B2137" s="4"/>
    </row>
    <row r="2138" spans="1:2" x14ac:dyDescent="0.25">
      <c r="A2138" s="4"/>
      <c r="B2138" s="4"/>
    </row>
    <row r="2139" spans="1:2" x14ac:dyDescent="0.25">
      <c r="A2139" s="4"/>
      <c r="B2139" s="4"/>
    </row>
    <row r="2140" spans="1:2" x14ac:dyDescent="0.25">
      <c r="A2140" s="4"/>
      <c r="B2140" s="4"/>
    </row>
    <row r="2141" spans="1:2" x14ac:dyDescent="0.25">
      <c r="A2141" s="4"/>
      <c r="B2141" s="4"/>
    </row>
    <row r="2142" spans="1:2" x14ac:dyDescent="0.25">
      <c r="A2142" s="4"/>
      <c r="B2142" s="4"/>
    </row>
    <row r="2143" spans="1:2" x14ac:dyDescent="0.25">
      <c r="A2143" s="4"/>
      <c r="B2143" s="4"/>
    </row>
    <row r="2144" spans="1:2" x14ac:dyDescent="0.25">
      <c r="A2144" s="4"/>
      <c r="B2144" s="4"/>
    </row>
    <row r="2145" spans="1:2" x14ac:dyDescent="0.25">
      <c r="A2145" s="4"/>
      <c r="B2145" s="4"/>
    </row>
    <row r="2146" spans="1:2" x14ac:dyDescent="0.25">
      <c r="A2146" s="4"/>
      <c r="B2146" s="4"/>
    </row>
    <row r="2147" spans="1:2" x14ac:dyDescent="0.25">
      <c r="A2147" s="4"/>
      <c r="B2147" s="4"/>
    </row>
    <row r="2148" spans="1:2" x14ac:dyDescent="0.25">
      <c r="A2148" s="4"/>
      <c r="B2148" s="4"/>
    </row>
    <row r="2149" spans="1:2" x14ac:dyDescent="0.25">
      <c r="A2149" s="4"/>
      <c r="B2149" s="4"/>
    </row>
    <row r="2150" spans="1:2" x14ac:dyDescent="0.25">
      <c r="A2150" s="4"/>
      <c r="B2150" s="4"/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4"/>
      <c r="B2153" s="4"/>
    </row>
    <row r="2154" spans="1:2" x14ac:dyDescent="0.25">
      <c r="A2154" s="4"/>
      <c r="B2154" s="4"/>
    </row>
    <row r="2155" spans="1:2" x14ac:dyDescent="0.25">
      <c r="A2155" s="4"/>
      <c r="B2155" s="4"/>
    </row>
    <row r="2156" spans="1:2" x14ac:dyDescent="0.25">
      <c r="A2156" s="4"/>
      <c r="B2156" s="4"/>
    </row>
    <row r="2157" spans="1:2" x14ac:dyDescent="0.25">
      <c r="A2157" s="4"/>
      <c r="B2157" s="4"/>
    </row>
    <row r="2158" spans="1:2" x14ac:dyDescent="0.25">
      <c r="A2158" s="4"/>
      <c r="B2158" s="4"/>
    </row>
    <row r="2159" spans="1:2" x14ac:dyDescent="0.25">
      <c r="A2159" s="4"/>
      <c r="B2159" s="4"/>
    </row>
    <row r="2160" spans="1:2" x14ac:dyDescent="0.25">
      <c r="A2160" s="4"/>
      <c r="B2160" s="4"/>
    </row>
    <row r="2161" spans="1:2" x14ac:dyDescent="0.25">
      <c r="A2161" s="4"/>
      <c r="B2161" s="4"/>
    </row>
    <row r="2162" spans="1:2" x14ac:dyDescent="0.25">
      <c r="A2162" s="4"/>
      <c r="B2162" s="4"/>
    </row>
    <row r="2163" spans="1:2" x14ac:dyDescent="0.25">
      <c r="A2163" s="4"/>
      <c r="B2163" s="4"/>
    </row>
    <row r="2164" spans="1:2" x14ac:dyDescent="0.25">
      <c r="A2164" s="4"/>
      <c r="B2164" s="4"/>
    </row>
    <row r="2165" spans="1:2" x14ac:dyDescent="0.25">
      <c r="A2165" s="4"/>
      <c r="B2165" s="4"/>
    </row>
    <row r="2166" spans="1:2" x14ac:dyDescent="0.25">
      <c r="A2166" s="4"/>
      <c r="B2166" s="4"/>
    </row>
    <row r="2167" spans="1:2" x14ac:dyDescent="0.25">
      <c r="A2167" s="4"/>
      <c r="B2167" s="4"/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4"/>
      <c r="B2170" s="4"/>
    </row>
    <row r="2171" spans="1:2" x14ac:dyDescent="0.25">
      <c r="A2171" s="4"/>
      <c r="B2171" s="4"/>
    </row>
    <row r="2172" spans="1:2" x14ac:dyDescent="0.25">
      <c r="A2172" s="4"/>
      <c r="B2172" s="4"/>
    </row>
    <row r="2173" spans="1:2" x14ac:dyDescent="0.25">
      <c r="A2173" s="4"/>
      <c r="B2173" s="4"/>
    </row>
    <row r="2174" spans="1:2" x14ac:dyDescent="0.25">
      <c r="A2174" s="4"/>
      <c r="B2174" s="4"/>
    </row>
    <row r="2175" spans="1:2" x14ac:dyDescent="0.25">
      <c r="A2175" s="4"/>
      <c r="B2175" s="4"/>
    </row>
    <row r="2176" spans="1:2" x14ac:dyDescent="0.25">
      <c r="A2176" s="4"/>
      <c r="B2176" s="4"/>
    </row>
    <row r="2177" spans="1:2" x14ac:dyDescent="0.25">
      <c r="A2177" s="4"/>
      <c r="B2177" s="4"/>
    </row>
    <row r="2178" spans="1:2" x14ac:dyDescent="0.25">
      <c r="A2178" s="4"/>
      <c r="B2178" s="4"/>
    </row>
    <row r="2179" spans="1:2" x14ac:dyDescent="0.25">
      <c r="A2179" s="4"/>
      <c r="B2179" s="4"/>
    </row>
    <row r="2180" spans="1:2" x14ac:dyDescent="0.25">
      <c r="A2180" s="4"/>
      <c r="B2180" s="4"/>
    </row>
    <row r="2181" spans="1:2" x14ac:dyDescent="0.25">
      <c r="A2181" s="4"/>
      <c r="B2181" s="4"/>
    </row>
    <row r="2182" spans="1:2" x14ac:dyDescent="0.25">
      <c r="A2182" s="4"/>
      <c r="B2182" s="4"/>
    </row>
    <row r="2183" spans="1:2" x14ac:dyDescent="0.25">
      <c r="A2183" s="4"/>
      <c r="B2183" s="4"/>
    </row>
    <row r="2184" spans="1:2" x14ac:dyDescent="0.25">
      <c r="A2184" s="4"/>
      <c r="B2184" s="4"/>
    </row>
    <row r="2185" spans="1:2" x14ac:dyDescent="0.25">
      <c r="A2185" s="4"/>
      <c r="B2185" s="4"/>
    </row>
    <row r="2186" spans="1:2" x14ac:dyDescent="0.25">
      <c r="A2186" s="4"/>
      <c r="B2186" s="4"/>
    </row>
    <row r="2187" spans="1:2" x14ac:dyDescent="0.25">
      <c r="A2187" s="4"/>
      <c r="B2187" s="4"/>
    </row>
    <row r="2188" spans="1:2" x14ac:dyDescent="0.25">
      <c r="A2188" s="4"/>
      <c r="B2188" s="4"/>
    </row>
    <row r="2189" spans="1:2" x14ac:dyDescent="0.25">
      <c r="A2189" s="4"/>
      <c r="B2189" s="4"/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4"/>
      <c r="B2192" s="4"/>
    </row>
    <row r="2193" spans="1:2" x14ac:dyDescent="0.25">
      <c r="A2193" s="4"/>
      <c r="B2193" s="4"/>
    </row>
    <row r="2194" spans="1:2" x14ac:dyDescent="0.25">
      <c r="A2194" s="4"/>
      <c r="B2194" s="4"/>
    </row>
    <row r="2195" spans="1:2" x14ac:dyDescent="0.25">
      <c r="A2195" s="4"/>
      <c r="B2195" s="4"/>
    </row>
    <row r="2196" spans="1:2" x14ac:dyDescent="0.25">
      <c r="A2196" s="4"/>
      <c r="B2196" s="4"/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4"/>
      <c r="B2199" s="4"/>
    </row>
    <row r="2200" spans="1:2" x14ac:dyDescent="0.25">
      <c r="A2200" s="4"/>
      <c r="B2200" s="4"/>
    </row>
    <row r="2201" spans="1:2" x14ac:dyDescent="0.25">
      <c r="A2201" s="4"/>
      <c r="B2201" s="4"/>
    </row>
    <row r="2202" spans="1:2" x14ac:dyDescent="0.25">
      <c r="A2202" s="4"/>
      <c r="B2202" s="4"/>
    </row>
    <row r="2203" spans="1:2" x14ac:dyDescent="0.25">
      <c r="A2203" s="4"/>
      <c r="B2203" s="4"/>
    </row>
    <row r="2204" spans="1:2" x14ac:dyDescent="0.25">
      <c r="A2204" s="4"/>
      <c r="B2204" s="4"/>
    </row>
    <row r="2205" spans="1:2" x14ac:dyDescent="0.25">
      <c r="A2205" s="4"/>
      <c r="B2205" s="4"/>
    </row>
    <row r="2206" spans="1:2" x14ac:dyDescent="0.25">
      <c r="A2206" s="4"/>
      <c r="B2206" s="4"/>
    </row>
    <row r="2207" spans="1:2" x14ac:dyDescent="0.25">
      <c r="A2207" s="4"/>
      <c r="B2207" s="4"/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4"/>
      <c r="B2211" s="4"/>
    </row>
    <row r="2212" spans="1:2" x14ac:dyDescent="0.25">
      <c r="A2212" s="4"/>
      <c r="B2212" s="4"/>
    </row>
    <row r="2213" spans="1:2" x14ac:dyDescent="0.25">
      <c r="A2213" s="4"/>
      <c r="B2213" s="4"/>
    </row>
    <row r="2214" spans="1:2" x14ac:dyDescent="0.25">
      <c r="A2214" s="4"/>
      <c r="B2214" s="4"/>
    </row>
    <row r="2215" spans="1:2" x14ac:dyDescent="0.25">
      <c r="A2215" s="4"/>
      <c r="B2215" s="4"/>
    </row>
    <row r="2216" spans="1:2" x14ac:dyDescent="0.25">
      <c r="A2216" s="4"/>
      <c r="B2216" s="4"/>
    </row>
    <row r="2217" spans="1:2" x14ac:dyDescent="0.25">
      <c r="A2217" s="4"/>
      <c r="B2217" s="4"/>
    </row>
    <row r="2218" spans="1:2" x14ac:dyDescent="0.25">
      <c r="A2218" s="4"/>
      <c r="B2218" s="4"/>
    </row>
    <row r="2219" spans="1:2" x14ac:dyDescent="0.25">
      <c r="A2219" s="4"/>
      <c r="B2219" s="4"/>
    </row>
    <row r="2220" spans="1:2" x14ac:dyDescent="0.25">
      <c r="A2220" s="4"/>
      <c r="B2220" s="4"/>
    </row>
    <row r="2221" spans="1:2" x14ac:dyDescent="0.25">
      <c r="A2221" s="4"/>
      <c r="B2221" s="4"/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4"/>
      <c r="B2224" s="4"/>
    </row>
    <row r="2225" spans="1:2" x14ac:dyDescent="0.25">
      <c r="A2225" s="4"/>
      <c r="B2225" s="4"/>
    </row>
    <row r="2226" spans="1:2" x14ac:dyDescent="0.25">
      <c r="A2226" s="4"/>
      <c r="B2226" s="4"/>
    </row>
    <row r="2227" spans="1:2" x14ac:dyDescent="0.25">
      <c r="A2227" s="4"/>
      <c r="B2227" s="4"/>
    </row>
    <row r="2228" spans="1:2" x14ac:dyDescent="0.25">
      <c r="A2228" s="4"/>
      <c r="B2228" s="4"/>
    </row>
    <row r="2229" spans="1:2" x14ac:dyDescent="0.25">
      <c r="A2229" s="4"/>
      <c r="B2229" s="4"/>
    </row>
    <row r="2230" spans="1:2" x14ac:dyDescent="0.25">
      <c r="A2230" s="4"/>
      <c r="B2230" s="4"/>
    </row>
    <row r="2231" spans="1:2" x14ac:dyDescent="0.25">
      <c r="A2231" s="4"/>
      <c r="B2231" s="4"/>
    </row>
    <row r="2232" spans="1:2" x14ac:dyDescent="0.25">
      <c r="A2232" s="4"/>
      <c r="B2232" s="4"/>
    </row>
    <row r="2233" spans="1:2" x14ac:dyDescent="0.25">
      <c r="A2233" s="4"/>
      <c r="B2233" s="4"/>
    </row>
    <row r="2234" spans="1:2" x14ac:dyDescent="0.25">
      <c r="A2234" s="4"/>
      <c r="B2234" s="4"/>
    </row>
    <row r="2235" spans="1:2" x14ac:dyDescent="0.25">
      <c r="A2235" s="4"/>
      <c r="B2235" s="4"/>
    </row>
    <row r="2236" spans="1:2" x14ac:dyDescent="0.25">
      <c r="A2236" s="4"/>
      <c r="B2236" s="4"/>
    </row>
    <row r="2237" spans="1:2" x14ac:dyDescent="0.25">
      <c r="A2237" s="4"/>
      <c r="B2237" s="4"/>
    </row>
    <row r="2238" spans="1:2" x14ac:dyDescent="0.25">
      <c r="A2238" s="4"/>
      <c r="B2238" s="4"/>
    </row>
    <row r="2239" spans="1:2" x14ac:dyDescent="0.25">
      <c r="A2239" s="4"/>
      <c r="B2239" s="4"/>
    </row>
    <row r="2240" spans="1:2" x14ac:dyDescent="0.25">
      <c r="A2240" s="4"/>
      <c r="B2240" s="4"/>
    </row>
    <row r="2241" spans="1:2" x14ac:dyDescent="0.25">
      <c r="A2241" s="4"/>
      <c r="B2241" s="4"/>
    </row>
    <row r="2242" spans="1:2" x14ac:dyDescent="0.25">
      <c r="A2242" s="4"/>
      <c r="B2242" s="4"/>
    </row>
    <row r="2243" spans="1:2" x14ac:dyDescent="0.25">
      <c r="A2243" s="4"/>
      <c r="B2243" s="4"/>
    </row>
    <row r="2244" spans="1:2" x14ac:dyDescent="0.25">
      <c r="A2244" s="4"/>
      <c r="B2244" s="4"/>
    </row>
    <row r="2245" spans="1:2" x14ac:dyDescent="0.25">
      <c r="A2245" s="4"/>
      <c r="B2245" s="4"/>
    </row>
    <row r="2246" spans="1:2" x14ac:dyDescent="0.25">
      <c r="A2246" s="4"/>
      <c r="B2246" s="4"/>
    </row>
    <row r="2247" spans="1:2" x14ac:dyDescent="0.25">
      <c r="A2247" s="4"/>
      <c r="B2247" s="4"/>
    </row>
    <row r="2248" spans="1:2" x14ac:dyDescent="0.25">
      <c r="A2248" s="4"/>
      <c r="B2248" s="4"/>
    </row>
    <row r="2249" spans="1:2" x14ac:dyDescent="0.25">
      <c r="A2249" s="4"/>
      <c r="B2249" s="4"/>
    </row>
    <row r="2250" spans="1:2" x14ac:dyDescent="0.25">
      <c r="A2250" s="4"/>
      <c r="B2250" s="4"/>
    </row>
    <row r="2251" spans="1:2" x14ac:dyDescent="0.25">
      <c r="A2251" s="4"/>
      <c r="B2251" s="4"/>
    </row>
    <row r="2252" spans="1:2" x14ac:dyDescent="0.25">
      <c r="A2252" s="4"/>
      <c r="B2252" s="4"/>
    </row>
    <row r="2253" spans="1:2" x14ac:dyDescent="0.25">
      <c r="A2253" s="4"/>
      <c r="B2253" s="4"/>
    </row>
    <row r="2254" spans="1:2" x14ac:dyDescent="0.25">
      <c r="A2254" s="4"/>
      <c r="B2254" s="4"/>
    </row>
    <row r="2255" spans="1:2" x14ac:dyDescent="0.25">
      <c r="A2255" s="4"/>
      <c r="B2255" s="4"/>
    </row>
    <row r="2256" spans="1:2" x14ac:dyDescent="0.25">
      <c r="A2256" s="4"/>
      <c r="B2256" s="4"/>
    </row>
    <row r="2257" spans="1:2" x14ac:dyDescent="0.25">
      <c r="A2257" s="4"/>
      <c r="B2257" s="4"/>
    </row>
    <row r="2258" spans="1:2" x14ac:dyDescent="0.25">
      <c r="A2258" s="4"/>
      <c r="B2258" s="4"/>
    </row>
    <row r="2259" spans="1:2" x14ac:dyDescent="0.25">
      <c r="A2259" s="4"/>
      <c r="B2259" s="4"/>
    </row>
    <row r="2260" spans="1:2" x14ac:dyDescent="0.25">
      <c r="A2260" s="4"/>
      <c r="B2260" s="4"/>
    </row>
    <row r="2261" spans="1:2" x14ac:dyDescent="0.25">
      <c r="A2261" s="4"/>
      <c r="B2261" s="4"/>
    </row>
    <row r="2262" spans="1:2" x14ac:dyDescent="0.25">
      <c r="A2262" s="4"/>
      <c r="B2262" s="4"/>
    </row>
    <row r="2263" spans="1:2" x14ac:dyDescent="0.25">
      <c r="A2263" s="4"/>
      <c r="B2263" s="4"/>
    </row>
    <row r="2264" spans="1:2" x14ac:dyDescent="0.25">
      <c r="A2264" s="4"/>
      <c r="B2264" s="4"/>
    </row>
    <row r="2265" spans="1:2" x14ac:dyDescent="0.25">
      <c r="A2265" s="4"/>
      <c r="B2265" s="4"/>
    </row>
    <row r="2266" spans="1:2" x14ac:dyDescent="0.25">
      <c r="A2266" s="4"/>
      <c r="B2266" s="4"/>
    </row>
    <row r="2267" spans="1:2" x14ac:dyDescent="0.25">
      <c r="A2267" s="4"/>
      <c r="B2267" s="4"/>
    </row>
    <row r="2268" spans="1:2" x14ac:dyDescent="0.25">
      <c r="A2268" s="4"/>
      <c r="B2268" s="4"/>
    </row>
    <row r="2269" spans="1:2" x14ac:dyDescent="0.25">
      <c r="A2269" s="4"/>
      <c r="B2269" s="4"/>
    </row>
    <row r="2270" spans="1:2" x14ac:dyDescent="0.25">
      <c r="A2270" s="4"/>
      <c r="B2270" s="4"/>
    </row>
    <row r="2271" spans="1:2" x14ac:dyDescent="0.25">
      <c r="A2271" s="4"/>
      <c r="B2271" s="4"/>
    </row>
    <row r="2272" spans="1:2" x14ac:dyDescent="0.25">
      <c r="A2272" s="4"/>
      <c r="B2272" s="4"/>
    </row>
    <row r="2273" spans="1:2" x14ac:dyDescent="0.25">
      <c r="A2273" s="4"/>
      <c r="B2273" s="4"/>
    </row>
    <row r="2274" spans="1:2" x14ac:dyDescent="0.25">
      <c r="A2274" s="4"/>
      <c r="B2274" s="4"/>
    </row>
    <row r="2275" spans="1:2" x14ac:dyDescent="0.25">
      <c r="A2275" s="4"/>
      <c r="B2275" s="4"/>
    </row>
    <row r="2276" spans="1:2" x14ac:dyDescent="0.25">
      <c r="A2276" s="4"/>
      <c r="B2276" s="4"/>
    </row>
    <row r="2277" spans="1:2" x14ac:dyDescent="0.25">
      <c r="A2277" s="4"/>
      <c r="B2277" s="4"/>
    </row>
    <row r="2278" spans="1:2" x14ac:dyDescent="0.25">
      <c r="A2278" s="4"/>
      <c r="B2278" s="4"/>
    </row>
    <row r="2279" spans="1:2" x14ac:dyDescent="0.25">
      <c r="A2279" s="4"/>
      <c r="B2279" s="4"/>
    </row>
    <row r="2280" spans="1:2" x14ac:dyDescent="0.25">
      <c r="A2280" s="4"/>
      <c r="B2280" s="4"/>
    </row>
    <row r="2281" spans="1:2" x14ac:dyDescent="0.25">
      <c r="A2281" s="4"/>
      <c r="B2281" s="4"/>
    </row>
    <row r="2282" spans="1:2" x14ac:dyDescent="0.25">
      <c r="A2282" s="4"/>
      <c r="B2282" s="4"/>
    </row>
    <row r="2283" spans="1:2" x14ac:dyDescent="0.25">
      <c r="A2283" s="4"/>
      <c r="B2283" s="4"/>
    </row>
    <row r="2284" spans="1:2" x14ac:dyDescent="0.25">
      <c r="A2284" s="4"/>
      <c r="B2284" s="4"/>
    </row>
    <row r="2285" spans="1:2" x14ac:dyDescent="0.25">
      <c r="A2285" s="4"/>
      <c r="B2285" s="4"/>
    </row>
    <row r="2286" spans="1:2" x14ac:dyDescent="0.25">
      <c r="A2286" s="4"/>
      <c r="B2286" s="4"/>
    </row>
    <row r="2287" spans="1:2" x14ac:dyDescent="0.25">
      <c r="A2287" s="4"/>
      <c r="B2287" s="4"/>
    </row>
    <row r="2288" spans="1:2" x14ac:dyDescent="0.25">
      <c r="A2288" s="4"/>
      <c r="B2288" s="4"/>
    </row>
    <row r="2289" spans="1:2" x14ac:dyDescent="0.25">
      <c r="A2289" s="4"/>
      <c r="B2289" s="4"/>
    </row>
    <row r="2290" spans="1:2" x14ac:dyDescent="0.25">
      <c r="A2290" s="4"/>
      <c r="B2290" s="4"/>
    </row>
    <row r="2291" spans="1:2" x14ac:dyDescent="0.25">
      <c r="A2291" s="4"/>
      <c r="B2291" s="4"/>
    </row>
    <row r="2292" spans="1:2" x14ac:dyDescent="0.25">
      <c r="A2292" s="4"/>
      <c r="B2292" s="4"/>
    </row>
    <row r="2293" spans="1:2" x14ac:dyDescent="0.25">
      <c r="A2293" s="4"/>
      <c r="B2293" s="4"/>
    </row>
    <row r="2294" spans="1:2" x14ac:dyDescent="0.25">
      <c r="A2294" s="4"/>
      <c r="B2294" s="4"/>
    </row>
    <row r="2295" spans="1:2" x14ac:dyDescent="0.25">
      <c r="A2295" s="4"/>
      <c r="B2295" s="4"/>
    </row>
    <row r="2296" spans="1:2" x14ac:dyDescent="0.25">
      <c r="A2296" s="4"/>
      <c r="B2296" s="4"/>
    </row>
    <row r="2297" spans="1:2" x14ac:dyDescent="0.25">
      <c r="A2297" s="4"/>
      <c r="B2297" s="4"/>
    </row>
    <row r="2298" spans="1:2" x14ac:dyDescent="0.25">
      <c r="A2298" s="4"/>
      <c r="B2298" s="4"/>
    </row>
    <row r="2299" spans="1:2" x14ac:dyDescent="0.25">
      <c r="A2299" s="4"/>
      <c r="B2299" s="4"/>
    </row>
    <row r="2300" spans="1:2" x14ac:dyDescent="0.25">
      <c r="A2300" s="4"/>
      <c r="B2300" s="4"/>
    </row>
    <row r="2301" spans="1:2" x14ac:dyDescent="0.25">
      <c r="A2301" s="4"/>
      <c r="B2301" s="4"/>
    </row>
    <row r="2302" spans="1:2" x14ac:dyDescent="0.25">
      <c r="A2302" s="4"/>
      <c r="B2302" s="4"/>
    </row>
    <row r="2303" spans="1:2" x14ac:dyDescent="0.25">
      <c r="A2303" s="4"/>
      <c r="B2303" s="4"/>
    </row>
    <row r="2304" spans="1:2" x14ac:dyDescent="0.25">
      <c r="A2304" s="4"/>
      <c r="B2304" s="4"/>
    </row>
    <row r="2305" spans="1:2" x14ac:dyDescent="0.25">
      <c r="A2305" s="4"/>
      <c r="B2305" s="4"/>
    </row>
    <row r="2306" spans="1:2" x14ac:dyDescent="0.25">
      <c r="A2306" s="4"/>
      <c r="B2306" s="4"/>
    </row>
    <row r="2307" spans="1:2" x14ac:dyDescent="0.25">
      <c r="A2307" s="4"/>
      <c r="B2307" s="4"/>
    </row>
    <row r="2308" spans="1:2" x14ac:dyDescent="0.25">
      <c r="A2308" s="4"/>
      <c r="B2308" s="4"/>
    </row>
    <row r="2309" spans="1:2" x14ac:dyDescent="0.25">
      <c r="A2309" s="4"/>
      <c r="B2309" s="4"/>
    </row>
    <row r="2310" spans="1:2" x14ac:dyDescent="0.25">
      <c r="A2310" s="4"/>
      <c r="B2310" s="4"/>
    </row>
    <row r="2311" spans="1:2" x14ac:dyDescent="0.25">
      <c r="A2311" s="4"/>
      <c r="B2311" s="4"/>
    </row>
    <row r="2312" spans="1:2" x14ac:dyDescent="0.25">
      <c r="A2312" s="4"/>
      <c r="B2312" s="4"/>
    </row>
    <row r="2313" spans="1:2" x14ac:dyDescent="0.25">
      <c r="A2313" s="4"/>
      <c r="B2313" s="4"/>
    </row>
    <row r="2314" spans="1:2" x14ac:dyDescent="0.25">
      <c r="A2314" s="4"/>
      <c r="B2314" s="4"/>
    </row>
    <row r="2315" spans="1:2" x14ac:dyDescent="0.25">
      <c r="A2315" s="4"/>
      <c r="B2315" s="4"/>
    </row>
    <row r="2316" spans="1:2" x14ac:dyDescent="0.25">
      <c r="A2316" s="4"/>
      <c r="B2316" s="4"/>
    </row>
    <row r="2317" spans="1:2" x14ac:dyDescent="0.25">
      <c r="A2317" s="4"/>
      <c r="B2317" s="4"/>
    </row>
    <row r="2318" spans="1:2" x14ac:dyDescent="0.25">
      <c r="A2318" s="4"/>
      <c r="B2318" s="4"/>
    </row>
    <row r="2319" spans="1:2" x14ac:dyDescent="0.25">
      <c r="A2319" s="4"/>
      <c r="B2319" s="4"/>
    </row>
    <row r="2320" spans="1:2" x14ac:dyDescent="0.25">
      <c r="A2320" s="4"/>
      <c r="B2320" s="4"/>
    </row>
    <row r="2321" spans="1:2" x14ac:dyDescent="0.25">
      <c r="A2321" s="4"/>
      <c r="B2321" s="4"/>
    </row>
    <row r="2322" spans="1:2" x14ac:dyDescent="0.25">
      <c r="A2322" s="4"/>
      <c r="B2322" s="4"/>
    </row>
    <row r="2323" spans="1:2" x14ac:dyDescent="0.25">
      <c r="A2323" s="4"/>
      <c r="B2323" s="4"/>
    </row>
    <row r="2324" spans="1:2" x14ac:dyDescent="0.25">
      <c r="A2324" s="4"/>
      <c r="B2324" s="4"/>
    </row>
    <row r="2325" spans="1:2" x14ac:dyDescent="0.25">
      <c r="A2325" s="4"/>
      <c r="B2325" s="4"/>
    </row>
    <row r="2326" spans="1:2" x14ac:dyDescent="0.25">
      <c r="A2326" s="4"/>
      <c r="B2326" s="4"/>
    </row>
    <row r="2327" spans="1:2" x14ac:dyDescent="0.25">
      <c r="A2327" s="4"/>
      <c r="B2327" s="4"/>
    </row>
    <row r="2328" spans="1:2" x14ac:dyDescent="0.25">
      <c r="A2328" s="4"/>
      <c r="B2328" s="4"/>
    </row>
    <row r="2329" spans="1:2" x14ac:dyDescent="0.25">
      <c r="A2329" s="4"/>
      <c r="B2329" s="4"/>
    </row>
    <row r="2330" spans="1:2" x14ac:dyDescent="0.25">
      <c r="A2330" s="4"/>
      <c r="B2330" s="4"/>
    </row>
    <row r="2331" spans="1:2" x14ac:dyDescent="0.25">
      <c r="A2331" s="4"/>
      <c r="B2331" s="4"/>
    </row>
    <row r="2332" spans="1:2" x14ac:dyDescent="0.25">
      <c r="A2332" s="4"/>
      <c r="B2332" s="4"/>
    </row>
    <row r="2333" spans="1:2" x14ac:dyDescent="0.25">
      <c r="A2333" s="4"/>
      <c r="B2333" s="4"/>
    </row>
    <row r="2334" spans="1:2" x14ac:dyDescent="0.25">
      <c r="A2334" s="4"/>
      <c r="B2334" s="4"/>
    </row>
    <row r="2335" spans="1:2" x14ac:dyDescent="0.25">
      <c r="A2335" s="4"/>
      <c r="B2335" s="4"/>
    </row>
    <row r="2336" spans="1:2" x14ac:dyDescent="0.25">
      <c r="A2336" s="4"/>
      <c r="B2336" s="4"/>
    </row>
    <row r="2337" spans="1:2" x14ac:dyDescent="0.25">
      <c r="A2337" s="4"/>
      <c r="B2337" s="4"/>
    </row>
    <row r="2338" spans="1:2" x14ac:dyDescent="0.25">
      <c r="A2338" s="4"/>
      <c r="B2338" s="4"/>
    </row>
    <row r="2339" spans="1:2" x14ac:dyDescent="0.25">
      <c r="A2339" s="4"/>
      <c r="B2339" s="4"/>
    </row>
    <row r="2340" spans="1:2" x14ac:dyDescent="0.25">
      <c r="A2340" s="4"/>
      <c r="B2340" s="4"/>
    </row>
    <row r="2341" spans="1:2" x14ac:dyDescent="0.25">
      <c r="A2341" s="4"/>
      <c r="B2341" s="4"/>
    </row>
    <row r="2342" spans="1:2" x14ac:dyDescent="0.25">
      <c r="A2342" s="4"/>
      <c r="B2342" s="4"/>
    </row>
    <row r="2343" spans="1:2" x14ac:dyDescent="0.25">
      <c r="A2343" s="4"/>
      <c r="B2343" s="4"/>
    </row>
    <row r="2344" spans="1:2" x14ac:dyDescent="0.25">
      <c r="A2344" s="4"/>
      <c r="B2344" s="4"/>
    </row>
    <row r="2345" spans="1:2" x14ac:dyDescent="0.25">
      <c r="A2345" s="4"/>
      <c r="B2345" s="4"/>
    </row>
    <row r="2346" spans="1:2" x14ac:dyDescent="0.25">
      <c r="A2346" s="4"/>
      <c r="B2346" s="4"/>
    </row>
    <row r="2347" spans="1:2" x14ac:dyDescent="0.25">
      <c r="A2347" s="4"/>
      <c r="B2347" s="4"/>
    </row>
    <row r="2348" spans="1:2" x14ac:dyDescent="0.25">
      <c r="A2348" s="4"/>
      <c r="B2348" s="4"/>
    </row>
    <row r="2349" spans="1:2" x14ac:dyDescent="0.25">
      <c r="A2349" s="4"/>
      <c r="B2349" s="4"/>
    </row>
    <row r="2350" spans="1:2" x14ac:dyDescent="0.25">
      <c r="A2350" s="4"/>
      <c r="B2350" s="4"/>
    </row>
    <row r="2351" spans="1:2" x14ac:dyDescent="0.25">
      <c r="A2351" s="4"/>
      <c r="B2351" s="4"/>
    </row>
    <row r="2352" spans="1:2" x14ac:dyDescent="0.25">
      <c r="A2352" s="4"/>
      <c r="B2352" s="4"/>
    </row>
    <row r="2353" spans="1:2" x14ac:dyDescent="0.25">
      <c r="A2353" s="4"/>
      <c r="B2353" s="4"/>
    </row>
    <row r="2354" spans="1:2" x14ac:dyDescent="0.25">
      <c r="A2354" s="4"/>
      <c r="B2354" s="4"/>
    </row>
    <row r="2355" spans="1:2" x14ac:dyDescent="0.25">
      <c r="A2355" s="4"/>
      <c r="B2355" s="4"/>
    </row>
    <row r="2356" spans="1:2" x14ac:dyDescent="0.25">
      <c r="A2356" s="4"/>
      <c r="B2356" s="4"/>
    </row>
    <row r="2357" spans="1:2" x14ac:dyDescent="0.25">
      <c r="A2357" s="4"/>
      <c r="B2357" s="4"/>
    </row>
    <row r="2358" spans="1:2" x14ac:dyDescent="0.25">
      <c r="A2358" s="4"/>
      <c r="B2358" s="4"/>
    </row>
    <row r="2359" spans="1:2" x14ac:dyDescent="0.25">
      <c r="A2359" s="4"/>
      <c r="B2359" s="4"/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4"/>
      <c r="B2362" s="4"/>
    </row>
    <row r="2363" spans="1:2" x14ac:dyDescent="0.25">
      <c r="A2363" s="4"/>
      <c r="B2363" s="4"/>
    </row>
    <row r="2364" spans="1:2" x14ac:dyDescent="0.25">
      <c r="A2364" s="4"/>
      <c r="B2364" s="4"/>
    </row>
    <row r="2365" spans="1:2" x14ac:dyDescent="0.25">
      <c r="A2365" s="4"/>
      <c r="B2365" s="4"/>
    </row>
    <row r="2366" spans="1:2" x14ac:dyDescent="0.25">
      <c r="A2366" s="4"/>
      <c r="B2366" s="4"/>
    </row>
    <row r="2367" spans="1:2" x14ac:dyDescent="0.25">
      <c r="A2367" s="4"/>
      <c r="B2367" s="4"/>
    </row>
    <row r="2368" spans="1:2" x14ac:dyDescent="0.25">
      <c r="A2368" s="4"/>
      <c r="B2368" s="4"/>
    </row>
    <row r="2369" spans="1:2" x14ac:dyDescent="0.25">
      <c r="A2369" s="4"/>
      <c r="B2369" s="4"/>
    </row>
    <row r="2370" spans="1:2" x14ac:dyDescent="0.25">
      <c r="A2370" s="4"/>
      <c r="B2370" s="4"/>
    </row>
    <row r="2371" spans="1:2" x14ac:dyDescent="0.25">
      <c r="A2371" s="4"/>
      <c r="B2371" s="4"/>
    </row>
    <row r="2372" spans="1:2" x14ac:dyDescent="0.25">
      <c r="A2372" s="4"/>
      <c r="B2372" s="4"/>
    </row>
    <row r="2373" spans="1:2" x14ac:dyDescent="0.25">
      <c r="A2373" s="4"/>
      <c r="B2373" s="4"/>
    </row>
    <row r="2374" spans="1:2" x14ac:dyDescent="0.25">
      <c r="A2374" s="4"/>
      <c r="B2374" s="4"/>
    </row>
    <row r="2375" spans="1:2" x14ac:dyDescent="0.25">
      <c r="A2375" s="4"/>
      <c r="B2375" s="4"/>
    </row>
    <row r="2376" spans="1:2" x14ac:dyDescent="0.25">
      <c r="A2376" s="4"/>
      <c r="B2376" s="4"/>
    </row>
    <row r="2377" spans="1:2" x14ac:dyDescent="0.25">
      <c r="A2377" s="4"/>
      <c r="B2377" s="4"/>
    </row>
    <row r="2378" spans="1:2" x14ac:dyDescent="0.25">
      <c r="A2378" s="4"/>
      <c r="B2378" s="4"/>
    </row>
    <row r="2379" spans="1:2" x14ac:dyDescent="0.25">
      <c r="A2379" s="4"/>
      <c r="B2379" s="4"/>
    </row>
    <row r="2380" spans="1:2" x14ac:dyDescent="0.25">
      <c r="A2380" s="4"/>
      <c r="B2380" s="4"/>
    </row>
    <row r="2381" spans="1:2" x14ac:dyDescent="0.25">
      <c r="A2381" s="4"/>
      <c r="B2381" s="4"/>
    </row>
    <row r="2382" spans="1:2" x14ac:dyDescent="0.25">
      <c r="A2382" s="4"/>
      <c r="B2382" s="4"/>
    </row>
    <row r="2383" spans="1:2" x14ac:dyDescent="0.25">
      <c r="A2383" s="4"/>
      <c r="B2383" s="4"/>
    </row>
    <row r="2384" spans="1:2" x14ac:dyDescent="0.25">
      <c r="A2384" s="4"/>
      <c r="B2384" s="4"/>
    </row>
    <row r="2385" spans="1:2" x14ac:dyDescent="0.25">
      <c r="A2385" s="4"/>
      <c r="B2385" s="4"/>
    </row>
    <row r="2386" spans="1:2" x14ac:dyDescent="0.25">
      <c r="A2386" s="4"/>
      <c r="B2386" s="4"/>
    </row>
    <row r="2387" spans="1:2" x14ac:dyDescent="0.25">
      <c r="A2387" s="4"/>
      <c r="B2387" s="4"/>
    </row>
    <row r="2388" spans="1:2" x14ac:dyDescent="0.25">
      <c r="A2388" s="4"/>
      <c r="B2388" s="4"/>
    </row>
    <row r="2389" spans="1:2" x14ac:dyDescent="0.25">
      <c r="A2389" s="4"/>
      <c r="B2389" s="4"/>
    </row>
    <row r="2390" spans="1:2" x14ac:dyDescent="0.25">
      <c r="A2390" s="4"/>
      <c r="B2390" s="4"/>
    </row>
    <row r="2391" spans="1:2" x14ac:dyDescent="0.25">
      <c r="A2391" s="4"/>
      <c r="B2391" s="4"/>
    </row>
    <row r="2392" spans="1:2" x14ac:dyDescent="0.25">
      <c r="A2392" s="4"/>
      <c r="B2392" s="4"/>
    </row>
    <row r="2393" spans="1:2" x14ac:dyDescent="0.25">
      <c r="A2393" s="4"/>
      <c r="B2393" s="4"/>
    </row>
    <row r="2394" spans="1:2" x14ac:dyDescent="0.25">
      <c r="A2394" s="4"/>
      <c r="B2394" s="4"/>
    </row>
    <row r="2395" spans="1:2" x14ac:dyDescent="0.25">
      <c r="A2395" s="4"/>
      <c r="B2395" s="4"/>
    </row>
    <row r="2396" spans="1:2" x14ac:dyDescent="0.25">
      <c r="A2396" s="4"/>
      <c r="B2396" s="4"/>
    </row>
    <row r="2397" spans="1:2" x14ac:dyDescent="0.25">
      <c r="A2397" s="4"/>
      <c r="B2397" s="4"/>
    </row>
    <row r="2398" spans="1:2" x14ac:dyDescent="0.25">
      <c r="A2398" s="4"/>
      <c r="B2398" s="4"/>
    </row>
    <row r="2399" spans="1:2" x14ac:dyDescent="0.25">
      <c r="A2399" s="4"/>
      <c r="B2399" s="4"/>
    </row>
    <row r="2400" spans="1:2" x14ac:dyDescent="0.25">
      <c r="A2400" s="4"/>
      <c r="B2400" s="4"/>
    </row>
    <row r="2401" spans="1:2" x14ac:dyDescent="0.25">
      <c r="A2401" s="4"/>
      <c r="B2401" s="4"/>
    </row>
    <row r="2402" spans="1:2" x14ac:dyDescent="0.25">
      <c r="A2402" s="4"/>
      <c r="B2402" s="4"/>
    </row>
    <row r="2403" spans="1:2" x14ac:dyDescent="0.25">
      <c r="A2403" s="4"/>
      <c r="B2403" s="4"/>
    </row>
    <row r="2404" spans="1:2" x14ac:dyDescent="0.25">
      <c r="A2404" s="4"/>
      <c r="B2404" s="4"/>
    </row>
    <row r="2405" spans="1:2" x14ac:dyDescent="0.25">
      <c r="A2405" s="4"/>
      <c r="B2405" s="4"/>
    </row>
    <row r="2406" spans="1:2" x14ac:dyDescent="0.25">
      <c r="A2406" s="4"/>
      <c r="B2406" s="4"/>
    </row>
    <row r="2407" spans="1:2" x14ac:dyDescent="0.25">
      <c r="A2407" s="4"/>
      <c r="B2407" s="4"/>
    </row>
    <row r="2408" spans="1:2" x14ac:dyDescent="0.25">
      <c r="A2408" s="4"/>
      <c r="B2408" s="4"/>
    </row>
    <row r="2409" spans="1:2" x14ac:dyDescent="0.25">
      <c r="A2409" s="4"/>
      <c r="B2409" s="4"/>
    </row>
    <row r="2410" spans="1:2" x14ac:dyDescent="0.25">
      <c r="A2410" s="4"/>
      <c r="B2410" s="4"/>
    </row>
    <row r="2411" spans="1:2" x14ac:dyDescent="0.25">
      <c r="A2411" s="4"/>
      <c r="B2411" s="4"/>
    </row>
    <row r="2412" spans="1:2" x14ac:dyDescent="0.25">
      <c r="A2412" s="4"/>
      <c r="B2412" s="4"/>
    </row>
    <row r="2413" spans="1:2" x14ac:dyDescent="0.25">
      <c r="A2413" s="4"/>
      <c r="B2413" s="4"/>
    </row>
    <row r="2414" spans="1:2" x14ac:dyDescent="0.25">
      <c r="A2414" s="4"/>
      <c r="B2414" s="4"/>
    </row>
    <row r="2415" spans="1:2" x14ac:dyDescent="0.25">
      <c r="A2415" s="4"/>
      <c r="B2415" s="4"/>
    </row>
    <row r="2416" spans="1:2" x14ac:dyDescent="0.25">
      <c r="A2416" s="4"/>
      <c r="B2416" s="4"/>
    </row>
    <row r="2417" spans="1:2" x14ac:dyDescent="0.25">
      <c r="A2417" s="4"/>
      <c r="B2417" s="4"/>
    </row>
    <row r="2418" spans="1:2" x14ac:dyDescent="0.25">
      <c r="A2418" s="4"/>
      <c r="B2418" s="4"/>
    </row>
    <row r="2419" spans="1:2" x14ac:dyDescent="0.25">
      <c r="A2419" s="4"/>
      <c r="B2419" s="4"/>
    </row>
    <row r="2420" spans="1:2" x14ac:dyDescent="0.25">
      <c r="A2420" s="4"/>
      <c r="B2420" s="4"/>
    </row>
    <row r="2421" spans="1:2" x14ac:dyDescent="0.25">
      <c r="A2421" s="4"/>
      <c r="B2421" s="4"/>
    </row>
    <row r="2422" spans="1:2" x14ac:dyDescent="0.25">
      <c r="A2422" s="4"/>
      <c r="B2422" s="4"/>
    </row>
    <row r="2423" spans="1:2" x14ac:dyDescent="0.25">
      <c r="A2423" s="4"/>
      <c r="B2423" s="4"/>
    </row>
    <row r="2424" spans="1:2" x14ac:dyDescent="0.25">
      <c r="A2424" s="4"/>
      <c r="B2424" s="4"/>
    </row>
    <row r="2425" spans="1:2" x14ac:dyDescent="0.25">
      <c r="A2425" s="4"/>
      <c r="B2425" s="4"/>
    </row>
    <row r="2426" spans="1:2" x14ac:dyDescent="0.25">
      <c r="A2426" s="4"/>
      <c r="B2426" s="4"/>
    </row>
    <row r="2427" spans="1:2" x14ac:dyDescent="0.25">
      <c r="A2427" s="4"/>
      <c r="B2427" s="4"/>
    </row>
    <row r="2428" spans="1:2" x14ac:dyDescent="0.25">
      <c r="A2428" s="4"/>
      <c r="B2428" s="4"/>
    </row>
    <row r="2429" spans="1:2" x14ac:dyDescent="0.25">
      <c r="A2429" s="4"/>
      <c r="B2429" s="4"/>
    </row>
    <row r="2430" spans="1:2" x14ac:dyDescent="0.25">
      <c r="A2430" s="4"/>
      <c r="B2430" s="4"/>
    </row>
    <row r="2431" spans="1:2" x14ac:dyDescent="0.25">
      <c r="A2431" s="4"/>
      <c r="B2431" s="4"/>
    </row>
    <row r="2432" spans="1:2" x14ac:dyDescent="0.25">
      <c r="A2432" s="4"/>
      <c r="B2432" s="4"/>
    </row>
    <row r="2433" spans="1:2" x14ac:dyDescent="0.25">
      <c r="A2433" s="4"/>
      <c r="B2433" s="4"/>
    </row>
    <row r="2434" spans="1:2" x14ac:dyDescent="0.25">
      <c r="A2434" s="4"/>
      <c r="B2434" s="4"/>
    </row>
    <row r="2435" spans="1:2" x14ac:dyDescent="0.25">
      <c r="A2435" s="4"/>
      <c r="B2435" s="4"/>
    </row>
    <row r="2436" spans="1:2" x14ac:dyDescent="0.25">
      <c r="A2436" s="4"/>
      <c r="B2436" s="4"/>
    </row>
    <row r="2437" spans="1:2" x14ac:dyDescent="0.25">
      <c r="A2437" s="4"/>
      <c r="B2437" s="4"/>
    </row>
    <row r="2438" spans="1:2" x14ac:dyDescent="0.25">
      <c r="A2438" s="4"/>
      <c r="B2438" s="4"/>
    </row>
    <row r="2439" spans="1:2" x14ac:dyDescent="0.25">
      <c r="A2439" s="4"/>
      <c r="B2439" s="4"/>
    </row>
    <row r="2440" spans="1:2" x14ac:dyDescent="0.25">
      <c r="A2440" s="4"/>
      <c r="B2440" s="4"/>
    </row>
    <row r="2441" spans="1:2" x14ac:dyDescent="0.25">
      <c r="A2441" s="4"/>
      <c r="B2441" s="4"/>
    </row>
    <row r="2442" spans="1:2" x14ac:dyDescent="0.25">
      <c r="A2442" s="4"/>
      <c r="B2442" s="4"/>
    </row>
    <row r="2443" spans="1:2" x14ac:dyDescent="0.25">
      <c r="A2443" s="4"/>
      <c r="B2443" s="4"/>
    </row>
    <row r="2444" spans="1:2" x14ac:dyDescent="0.25">
      <c r="A2444" s="4"/>
      <c r="B2444" s="4"/>
    </row>
    <row r="2445" spans="1:2" x14ac:dyDescent="0.25">
      <c r="A2445" s="4"/>
      <c r="B2445" s="4"/>
    </row>
    <row r="2446" spans="1:2" x14ac:dyDescent="0.25">
      <c r="A2446" s="4"/>
      <c r="B2446" s="4"/>
    </row>
    <row r="2447" spans="1:2" x14ac:dyDescent="0.25">
      <c r="A2447" s="4"/>
      <c r="B2447" s="4"/>
    </row>
    <row r="2448" spans="1:2" x14ac:dyDescent="0.25">
      <c r="A2448" s="4"/>
      <c r="B2448" s="4"/>
    </row>
    <row r="2449" spans="1:2" x14ac:dyDescent="0.25">
      <c r="A2449" s="4"/>
      <c r="B2449" s="4"/>
    </row>
    <row r="2450" spans="1:2" x14ac:dyDescent="0.25">
      <c r="A2450" s="4"/>
      <c r="B2450" s="4"/>
    </row>
    <row r="2451" spans="1:2" x14ac:dyDescent="0.25">
      <c r="A2451" s="4"/>
      <c r="B2451" s="4"/>
    </row>
    <row r="2452" spans="1:2" x14ac:dyDescent="0.25">
      <c r="A2452" s="4"/>
      <c r="B2452" s="4"/>
    </row>
    <row r="2453" spans="1:2" x14ac:dyDescent="0.25">
      <c r="A2453" s="4"/>
      <c r="B2453" s="4"/>
    </row>
    <row r="2454" spans="1:2" x14ac:dyDescent="0.25">
      <c r="A2454" s="4"/>
      <c r="B2454" s="4"/>
    </row>
    <row r="2455" spans="1:2" x14ac:dyDescent="0.25">
      <c r="A2455" s="4"/>
      <c r="B2455" s="4"/>
    </row>
    <row r="2456" spans="1:2" x14ac:dyDescent="0.25">
      <c r="A2456" s="4"/>
      <c r="B2456" s="4"/>
    </row>
    <row r="2457" spans="1:2" x14ac:dyDescent="0.25">
      <c r="A2457" s="4"/>
      <c r="B2457" s="4"/>
    </row>
    <row r="2458" spans="1:2" x14ac:dyDescent="0.25">
      <c r="A2458" s="4"/>
      <c r="B2458" s="4"/>
    </row>
    <row r="2459" spans="1:2" x14ac:dyDescent="0.25">
      <c r="A2459" s="4"/>
      <c r="B2459" s="4"/>
    </row>
    <row r="2460" spans="1:2" x14ac:dyDescent="0.25">
      <c r="A2460" s="4"/>
      <c r="B2460" s="4"/>
    </row>
    <row r="2461" spans="1:2" x14ac:dyDescent="0.25">
      <c r="A2461" s="4"/>
      <c r="B2461" s="4"/>
    </row>
    <row r="2462" spans="1:2" x14ac:dyDescent="0.25">
      <c r="A2462" s="4"/>
      <c r="B2462" s="4"/>
    </row>
    <row r="2463" spans="1:2" x14ac:dyDescent="0.25">
      <c r="A2463" s="4"/>
      <c r="B2463" s="4"/>
    </row>
    <row r="2464" spans="1:2" x14ac:dyDescent="0.25">
      <c r="A2464" s="4"/>
      <c r="B2464" s="4"/>
    </row>
    <row r="2465" spans="1:2" x14ac:dyDescent="0.25">
      <c r="A2465" s="4"/>
      <c r="B2465" s="4"/>
    </row>
    <row r="2466" spans="1:2" x14ac:dyDescent="0.25">
      <c r="A2466" s="4"/>
      <c r="B2466" s="4"/>
    </row>
    <row r="2467" spans="1:2" x14ac:dyDescent="0.25">
      <c r="A2467" s="4"/>
      <c r="B2467" s="4"/>
    </row>
    <row r="2468" spans="1:2" x14ac:dyDescent="0.25">
      <c r="A2468" s="4"/>
      <c r="B2468" s="4"/>
    </row>
    <row r="2469" spans="1:2" x14ac:dyDescent="0.25">
      <c r="A2469" s="4"/>
      <c r="B2469" s="4"/>
    </row>
    <row r="2470" spans="1:2" x14ac:dyDescent="0.25">
      <c r="A2470" s="4"/>
      <c r="B2470" s="4"/>
    </row>
    <row r="2471" spans="1:2" x14ac:dyDescent="0.25">
      <c r="A2471" s="4"/>
      <c r="B2471" s="4"/>
    </row>
    <row r="2472" spans="1:2" x14ac:dyDescent="0.25">
      <c r="A2472" s="4"/>
      <c r="B2472" s="4"/>
    </row>
    <row r="2473" spans="1:2" x14ac:dyDescent="0.25">
      <c r="A2473" s="4"/>
      <c r="B2473" s="4"/>
    </row>
    <row r="2474" spans="1:2" x14ac:dyDescent="0.25">
      <c r="A2474" s="4"/>
      <c r="B2474" s="4"/>
    </row>
    <row r="2475" spans="1:2" x14ac:dyDescent="0.25">
      <c r="A2475" s="4"/>
      <c r="B2475" s="4"/>
    </row>
    <row r="2476" spans="1:2" x14ac:dyDescent="0.25">
      <c r="A2476" s="4"/>
      <c r="B2476" s="4"/>
    </row>
    <row r="2477" spans="1:2" x14ac:dyDescent="0.25">
      <c r="A2477" s="4"/>
      <c r="B2477" s="4"/>
    </row>
    <row r="2478" spans="1:2" x14ac:dyDescent="0.25">
      <c r="A2478" s="4"/>
      <c r="B2478" s="4"/>
    </row>
    <row r="2479" spans="1:2" x14ac:dyDescent="0.25">
      <c r="A2479" s="4"/>
      <c r="B2479" s="4"/>
    </row>
    <row r="2480" spans="1:2" x14ac:dyDescent="0.25">
      <c r="A2480" s="4"/>
      <c r="B2480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487" spans="1:2" x14ac:dyDescent="0.25">
      <c r="A2487" s="4"/>
      <c r="B2487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491" spans="1:2" x14ac:dyDescent="0.25">
      <c r="A2491" s="4"/>
      <c r="B2491" s="4"/>
    </row>
    <row r="2492" spans="1:2" x14ac:dyDescent="0.25">
      <c r="A2492" s="4"/>
      <c r="B2492" s="4"/>
    </row>
    <row r="2493" spans="1:2" x14ac:dyDescent="0.25">
      <c r="A2493" s="4"/>
      <c r="B2493" s="4"/>
    </row>
    <row r="2494" spans="1:2" x14ac:dyDescent="0.25">
      <c r="A2494" s="4"/>
      <c r="B2494" s="4"/>
    </row>
    <row r="2495" spans="1:2" x14ac:dyDescent="0.25">
      <c r="A2495" s="4"/>
      <c r="B2495" s="4"/>
    </row>
    <row r="2496" spans="1:2" x14ac:dyDescent="0.25">
      <c r="A2496" s="4"/>
      <c r="B2496" s="4"/>
    </row>
    <row r="2497" spans="1:2" x14ac:dyDescent="0.25">
      <c r="A2497" s="4"/>
      <c r="B2497" s="4"/>
    </row>
    <row r="2498" spans="1:2" x14ac:dyDescent="0.25">
      <c r="A2498" s="4"/>
      <c r="B2498" s="4"/>
    </row>
    <row r="2499" spans="1:2" x14ac:dyDescent="0.25">
      <c r="A2499" s="4"/>
      <c r="B2499" s="4"/>
    </row>
    <row r="2500" spans="1:2" x14ac:dyDescent="0.25">
      <c r="A2500" s="4"/>
      <c r="B2500" s="4"/>
    </row>
    <row r="2501" spans="1:2" x14ac:dyDescent="0.25">
      <c r="A2501" s="4"/>
      <c r="B2501" s="4"/>
    </row>
    <row r="2502" spans="1:2" x14ac:dyDescent="0.25">
      <c r="A2502" s="4"/>
      <c r="B2502" s="4"/>
    </row>
    <row r="2503" spans="1:2" x14ac:dyDescent="0.25">
      <c r="A2503" s="4"/>
      <c r="B2503" s="4"/>
    </row>
    <row r="2504" spans="1:2" x14ac:dyDescent="0.25">
      <c r="A2504" s="4"/>
      <c r="B2504" s="4"/>
    </row>
    <row r="2505" spans="1:2" x14ac:dyDescent="0.25">
      <c r="A2505" s="4"/>
      <c r="B2505" s="4"/>
    </row>
    <row r="2506" spans="1:2" x14ac:dyDescent="0.25">
      <c r="A2506" s="4"/>
      <c r="B2506" s="4"/>
    </row>
    <row r="2507" spans="1:2" x14ac:dyDescent="0.25">
      <c r="A2507" s="4"/>
      <c r="B2507" s="4"/>
    </row>
    <row r="2508" spans="1:2" x14ac:dyDescent="0.25">
      <c r="A2508" s="4"/>
      <c r="B2508" s="4"/>
    </row>
    <row r="2509" spans="1:2" x14ac:dyDescent="0.25">
      <c r="A2509" s="4"/>
      <c r="B2509" s="4"/>
    </row>
    <row r="2510" spans="1:2" x14ac:dyDescent="0.25">
      <c r="A2510" s="4"/>
      <c r="B2510" s="4"/>
    </row>
    <row r="2511" spans="1:2" x14ac:dyDescent="0.25">
      <c r="A2511" s="4"/>
      <c r="B2511" s="4"/>
    </row>
    <row r="2512" spans="1:2" x14ac:dyDescent="0.25">
      <c r="A2512" s="4"/>
      <c r="B2512" s="4"/>
    </row>
    <row r="2513" spans="1:2" x14ac:dyDescent="0.25">
      <c r="A2513" s="4"/>
      <c r="B2513" s="4"/>
    </row>
    <row r="2514" spans="1:2" x14ac:dyDescent="0.25">
      <c r="A2514" s="4"/>
      <c r="B2514" s="4"/>
    </row>
    <row r="2515" spans="1:2" x14ac:dyDescent="0.25">
      <c r="A2515" s="4"/>
      <c r="B2515" s="4"/>
    </row>
    <row r="2516" spans="1:2" x14ac:dyDescent="0.25">
      <c r="A2516" s="4"/>
      <c r="B2516" s="4"/>
    </row>
    <row r="2517" spans="1:2" x14ac:dyDescent="0.25">
      <c r="A2517" s="4"/>
      <c r="B2517" s="4"/>
    </row>
    <row r="2518" spans="1:2" x14ac:dyDescent="0.25">
      <c r="A2518" s="4"/>
      <c r="B2518" s="4"/>
    </row>
    <row r="2519" spans="1:2" x14ac:dyDescent="0.25">
      <c r="A2519" s="4"/>
      <c r="B2519" s="4"/>
    </row>
    <row r="2520" spans="1:2" x14ac:dyDescent="0.25">
      <c r="A2520" s="4"/>
      <c r="B2520" s="4"/>
    </row>
    <row r="2521" spans="1:2" x14ac:dyDescent="0.25">
      <c r="A2521" s="4"/>
      <c r="B2521" s="4"/>
    </row>
    <row r="2522" spans="1:2" x14ac:dyDescent="0.25">
      <c r="A2522" s="4"/>
      <c r="B2522" s="4"/>
    </row>
    <row r="2523" spans="1:2" x14ac:dyDescent="0.25">
      <c r="A2523" s="4"/>
      <c r="B2523" s="4"/>
    </row>
    <row r="2524" spans="1:2" x14ac:dyDescent="0.25">
      <c r="A2524" s="4"/>
      <c r="B2524" s="4"/>
    </row>
    <row r="2525" spans="1:2" x14ac:dyDescent="0.25">
      <c r="A2525" s="4"/>
      <c r="B2525" s="4"/>
    </row>
    <row r="2526" spans="1:2" x14ac:dyDescent="0.25">
      <c r="A2526" s="4"/>
      <c r="B2526" s="4"/>
    </row>
    <row r="2527" spans="1:2" x14ac:dyDescent="0.25">
      <c r="A2527" s="4"/>
      <c r="B2527" s="4"/>
    </row>
    <row r="2528" spans="1:2" x14ac:dyDescent="0.25">
      <c r="A2528" s="4"/>
      <c r="B2528" s="4"/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4"/>
      <c r="B2531" s="4"/>
    </row>
    <row r="2532" spans="1:2" x14ac:dyDescent="0.25">
      <c r="A2532" s="4"/>
      <c r="B2532" s="4"/>
    </row>
    <row r="2533" spans="1:2" x14ac:dyDescent="0.25">
      <c r="A2533" s="4"/>
      <c r="B2533" s="4"/>
    </row>
    <row r="2534" spans="1:2" x14ac:dyDescent="0.25">
      <c r="A2534" s="4"/>
      <c r="B2534" s="4"/>
    </row>
    <row r="2535" spans="1:2" x14ac:dyDescent="0.25">
      <c r="A2535" s="4"/>
      <c r="B2535" s="4"/>
    </row>
    <row r="2536" spans="1:2" x14ac:dyDescent="0.25">
      <c r="A2536" s="4"/>
      <c r="B2536" s="4"/>
    </row>
    <row r="2537" spans="1:2" x14ac:dyDescent="0.25">
      <c r="A2537" s="4"/>
      <c r="B2537" s="4"/>
    </row>
    <row r="2538" spans="1:2" x14ac:dyDescent="0.25">
      <c r="A2538" s="4"/>
      <c r="B2538" s="4"/>
    </row>
    <row r="2539" spans="1:2" x14ac:dyDescent="0.25">
      <c r="A2539" s="4"/>
      <c r="B2539" s="4"/>
    </row>
    <row r="2540" spans="1:2" x14ac:dyDescent="0.25">
      <c r="A2540" s="4"/>
      <c r="B2540" s="4"/>
    </row>
    <row r="2541" spans="1:2" x14ac:dyDescent="0.25">
      <c r="A2541" s="4"/>
      <c r="B2541" s="4"/>
    </row>
    <row r="2542" spans="1:2" x14ac:dyDescent="0.25">
      <c r="A2542" s="4"/>
      <c r="B2542" s="4"/>
    </row>
    <row r="2543" spans="1:2" x14ac:dyDescent="0.25">
      <c r="A2543" s="4"/>
      <c r="B2543" s="4"/>
    </row>
    <row r="2544" spans="1:2" x14ac:dyDescent="0.25">
      <c r="A2544" s="4"/>
      <c r="B2544" s="4"/>
    </row>
    <row r="2545" spans="1:2" x14ac:dyDescent="0.25">
      <c r="A2545" s="4"/>
      <c r="B2545" s="4"/>
    </row>
    <row r="2546" spans="1:2" x14ac:dyDescent="0.25">
      <c r="A2546" s="4"/>
      <c r="B2546" s="4"/>
    </row>
    <row r="2547" spans="1:2" x14ac:dyDescent="0.25">
      <c r="A2547" s="4"/>
      <c r="B2547" s="4"/>
    </row>
    <row r="2548" spans="1:2" x14ac:dyDescent="0.25">
      <c r="A2548" s="4"/>
      <c r="B2548" s="4"/>
    </row>
    <row r="2549" spans="1:2" x14ac:dyDescent="0.25">
      <c r="A2549" s="4"/>
      <c r="B2549" s="4"/>
    </row>
    <row r="2550" spans="1:2" x14ac:dyDescent="0.25">
      <c r="A2550" s="4"/>
      <c r="B2550" s="4"/>
    </row>
    <row r="2551" spans="1:2" x14ac:dyDescent="0.25">
      <c r="A2551" s="4"/>
      <c r="B2551" s="4"/>
    </row>
    <row r="2552" spans="1:2" x14ac:dyDescent="0.25">
      <c r="A2552" s="4"/>
      <c r="B2552" s="4"/>
    </row>
    <row r="2553" spans="1:2" x14ac:dyDescent="0.25">
      <c r="A2553" s="4"/>
      <c r="B2553" s="4"/>
    </row>
    <row r="2554" spans="1:2" x14ac:dyDescent="0.25">
      <c r="A2554" s="4"/>
      <c r="B2554" s="4"/>
    </row>
    <row r="2555" spans="1:2" x14ac:dyDescent="0.25">
      <c r="A2555" s="4"/>
      <c r="B2555" s="4"/>
    </row>
    <row r="2556" spans="1:2" x14ac:dyDescent="0.25">
      <c r="A2556" s="4"/>
      <c r="B2556" s="4"/>
    </row>
    <row r="2557" spans="1:2" x14ac:dyDescent="0.25">
      <c r="A2557" s="4"/>
      <c r="B2557" s="4"/>
    </row>
    <row r="2558" spans="1:2" x14ac:dyDescent="0.25">
      <c r="A2558" s="4"/>
      <c r="B2558" s="4"/>
    </row>
    <row r="2559" spans="1:2" x14ac:dyDescent="0.25">
      <c r="A2559" s="4"/>
      <c r="B2559" s="4"/>
    </row>
    <row r="2560" spans="1:2" x14ac:dyDescent="0.25">
      <c r="A2560" s="4"/>
      <c r="B2560" s="4"/>
    </row>
    <row r="2561" spans="1:2" x14ac:dyDescent="0.25">
      <c r="A2561" s="4"/>
      <c r="B2561" s="4"/>
    </row>
    <row r="2562" spans="1:2" x14ac:dyDescent="0.25">
      <c r="A2562" s="4"/>
      <c r="B2562" s="4"/>
    </row>
    <row r="2563" spans="1:2" x14ac:dyDescent="0.25">
      <c r="A2563" s="4"/>
      <c r="B2563" s="4"/>
    </row>
    <row r="2564" spans="1:2" x14ac:dyDescent="0.25">
      <c r="A2564" s="4"/>
      <c r="B2564" s="4"/>
    </row>
    <row r="2565" spans="1:2" x14ac:dyDescent="0.25">
      <c r="A2565" s="4"/>
      <c r="B2565" s="4"/>
    </row>
    <row r="2566" spans="1:2" x14ac:dyDescent="0.25">
      <c r="A2566" s="4"/>
      <c r="B2566" s="4"/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4"/>
      <c r="B2571" s="4"/>
    </row>
    <row r="2572" spans="1:2" x14ac:dyDescent="0.25">
      <c r="A2572" s="4"/>
      <c r="B2572" s="4"/>
    </row>
    <row r="2573" spans="1:2" x14ac:dyDescent="0.25">
      <c r="A2573" s="4"/>
      <c r="B2573" s="4"/>
    </row>
    <row r="2574" spans="1:2" x14ac:dyDescent="0.25">
      <c r="A2574" s="4"/>
      <c r="B2574" s="4"/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4"/>
      <c r="B2578" s="4"/>
    </row>
    <row r="2579" spans="1:2" x14ac:dyDescent="0.25">
      <c r="A2579" s="4"/>
      <c r="B2579" s="4"/>
    </row>
    <row r="2580" spans="1:2" x14ac:dyDescent="0.25">
      <c r="A2580" s="4"/>
      <c r="B2580" s="4"/>
    </row>
    <row r="2581" spans="1:2" x14ac:dyDescent="0.25">
      <c r="A2581" s="4"/>
      <c r="B2581" s="4"/>
    </row>
    <row r="2582" spans="1:2" x14ac:dyDescent="0.25">
      <c r="A2582" s="4"/>
      <c r="B2582" s="4"/>
    </row>
    <row r="2583" spans="1:2" x14ac:dyDescent="0.25">
      <c r="A2583" s="4"/>
      <c r="B2583" s="4"/>
    </row>
    <row r="2584" spans="1:2" x14ac:dyDescent="0.25">
      <c r="A2584" s="4"/>
      <c r="B2584" s="4"/>
    </row>
    <row r="2585" spans="1:2" x14ac:dyDescent="0.25">
      <c r="A2585" s="4"/>
      <c r="B2585" s="4"/>
    </row>
    <row r="2586" spans="1:2" x14ac:dyDescent="0.25">
      <c r="A2586" s="4"/>
      <c r="B2586" s="4"/>
    </row>
    <row r="2587" spans="1:2" x14ac:dyDescent="0.25">
      <c r="A2587" s="4"/>
      <c r="B2587" s="4"/>
    </row>
    <row r="2588" spans="1:2" x14ac:dyDescent="0.25">
      <c r="A2588" s="4"/>
      <c r="B2588" s="4"/>
    </row>
    <row r="2589" spans="1:2" x14ac:dyDescent="0.25">
      <c r="A2589" s="4"/>
      <c r="B2589" s="4"/>
    </row>
    <row r="2590" spans="1:2" x14ac:dyDescent="0.25">
      <c r="A2590" s="4"/>
      <c r="B2590" s="4"/>
    </row>
    <row r="2591" spans="1:2" x14ac:dyDescent="0.25">
      <c r="A2591" s="4"/>
      <c r="B2591" s="4"/>
    </row>
    <row r="2592" spans="1:2" x14ac:dyDescent="0.25">
      <c r="A2592" s="4"/>
      <c r="B2592" s="4"/>
    </row>
    <row r="2593" spans="1:2" x14ac:dyDescent="0.25">
      <c r="A2593" s="4"/>
      <c r="B2593" s="4"/>
    </row>
    <row r="2594" spans="1:2" x14ac:dyDescent="0.25">
      <c r="A2594" s="4"/>
      <c r="B2594" s="4"/>
    </row>
    <row r="2595" spans="1:2" x14ac:dyDescent="0.25">
      <c r="A2595" s="4"/>
      <c r="B2595" s="4"/>
    </row>
    <row r="2596" spans="1:2" x14ac:dyDescent="0.25">
      <c r="A2596" s="4"/>
      <c r="B2596" s="4"/>
    </row>
    <row r="2597" spans="1:2" x14ac:dyDescent="0.25">
      <c r="A2597" s="4"/>
      <c r="B2597" s="4"/>
    </row>
    <row r="2598" spans="1:2" x14ac:dyDescent="0.25">
      <c r="A2598" s="4"/>
      <c r="B2598" s="4"/>
    </row>
    <row r="2599" spans="1:2" x14ac:dyDescent="0.25">
      <c r="A2599" s="4"/>
      <c r="B2599" s="4"/>
    </row>
    <row r="2600" spans="1:2" x14ac:dyDescent="0.25">
      <c r="A2600" s="4"/>
      <c r="B2600" s="4"/>
    </row>
    <row r="2601" spans="1:2" x14ac:dyDescent="0.25">
      <c r="A2601" s="4"/>
      <c r="B2601" s="4"/>
    </row>
    <row r="2602" spans="1:2" x14ac:dyDescent="0.25">
      <c r="A2602" s="4"/>
      <c r="B2602" s="4"/>
    </row>
    <row r="2603" spans="1:2" x14ac:dyDescent="0.25">
      <c r="A2603" s="4"/>
      <c r="B2603" s="4"/>
    </row>
    <row r="2604" spans="1:2" x14ac:dyDescent="0.25">
      <c r="A2604" s="4"/>
      <c r="B2604" s="4"/>
    </row>
    <row r="2605" spans="1:2" x14ac:dyDescent="0.25">
      <c r="A2605" s="4"/>
      <c r="B2605" s="4"/>
    </row>
    <row r="2606" spans="1:2" x14ac:dyDescent="0.25">
      <c r="A2606" s="4"/>
      <c r="B2606" s="4"/>
    </row>
    <row r="2607" spans="1:2" x14ac:dyDescent="0.25">
      <c r="A2607" s="4"/>
      <c r="B2607" s="4"/>
    </row>
    <row r="2608" spans="1:2" x14ac:dyDescent="0.25">
      <c r="A2608" s="4"/>
      <c r="B2608" s="4"/>
    </row>
    <row r="2609" spans="1:2" x14ac:dyDescent="0.25">
      <c r="A2609" s="4"/>
      <c r="B2609" s="4"/>
    </row>
    <row r="2610" spans="1:2" x14ac:dyDescent="0.25">
      <c r="A2610" s="4"/>
      <c r="B2610" s="4"/>
    </row>
    <row r="2611" spans="1:2" x14ac:dyDescent="0.25">
      <c r="A2611" s="4"/>
      <c r="B2611" s="4"/>
    </row>
    <row r="2612" spans="1:2" x14ac:dyDescent="0.25">
      <c r="A2612" s="4"/>
      <c r="B2612" s="4"/>
    </row>
    <row r="2613" spans="1:2" x14ac:dyDescent="0.25">
      <c r="A2613" s="4"/>
      <c r="B2613" s="4"/>
    </row>
    <row r="2614" spans="1:2" x14ac:dyDescent="0.25">
      <c r="A2614" s="4"/>
      <c r="B2614" s="4"/>
    </row>
    <row r="2615" spans="1:2" x14ac:dyDescent="0.25">
      <c r="A2615" s="4"/>
      <c r="B2615" s="4"/>
    </row>
    <row r="2616" spans="1:2" x14ac:dyDescent="0.25">
      <c r="A2616" s="4"/>
      <c r="B2616" s="4"/>
    </row>
    <row r="2617" spans="1:2" x14ac:dyDescent="0.25">
      <c r="A2617" s="4"/>
      <c r="B2617" s="4"/>
    </row>
    <row r="2618" spans="1:2" x14ac:dyDescent="0.25">
      <c r="A2618" s="4"/>
      <c r="B2618" s="4"/>
    </row>
    <row r="2619" spans="1:2" x14ac:dyDescent="0.25">
      <c r="A2619" s="4"/>
      <c r="B2619" s="4"/>
    </row>
    <row r="2620" spans="1:2" x14ac:dyDescent="0.25">
      <c r="A2620" s="4"/>
      <c r="B2620" s="4"/>
    </row>
    <row r="2621" spans="1:2" x14ac:dyDescent="0.25">
      <c r="A2621" s="4"/>
      <c r="B2621" s="4"/>
    </row>
    <row r="2622" spans="1:2" x14ac:dyDescent="0.25">
      <c r="A2622" s="4"/>
      <c r="B2622" s="4"/>
    </row>
    <row r="2623" spans="1:2" x14ac:dyDescent="0.25">
      <c r="A2623" s="4"/>
      <c r="B2623" s="4"/>
    </row>
    <row r="2624" spans="1:2" x14ac:dyDescent="0.25">
      <c r="A2624" s="4"/>
      <c r="B2624" s="4"/>
    </row>
    <row r="2625" spans="1:2" x14ac:dyDescent="0.25">
      <c r="A2625" s="4"/>
      <c r="B2625" s="4"/>
    </row>
    <row r="2626" spans="1:2" x14ac:dyDescent="0.25">
      <c r="A2626" s="4"/>
      <c r="B2626" s="4"/>
    </row>
    <row r="2627" spans="1:2" x14ac:dyDescent="0.25">
      <c r="A2627" s="4"/>
      <c r="B2627" s="4"/>
    </row>
    <row r="2628" spans="1:2" x14ac:dyDescent="0.25">
      <c r="A2628" s="4"/>
      <c r="B2628" s="4"/>
    </row>
    <row r="2629" spans="1:2" x14ac:dyDescent="0.25">
      <c r="A2629" s="4"/>
      <c r="B2629" s="4"/>
    </row>
    <row r="2630" spans="1:2" x14ac:dyDescent="0.25">
      <c r="A2630" s="4"/>
      <c r="B2630" s="4"/>
    </row>
    <row r="2631" spans="1:2" x14ac:dyDescent="0.25">
      <c r="A2631" s="4"/>
      <c r="B2631" s="4"/>
    </row>
    <row r="2632" spans="1:2" x14ac:dyDescent="0.25">
      <c r="A2632" s="4"/>
      <c r="B2632" s="4"/>
    </row>
    <row r="2633" spans="1:2" x14ac:dyDescent="0.25">
      <c r="A2633" s="4"/>
      <c r="B2633" s="4"/>
    </row>
    <row r="2634" spans="1:2" x14ac:dyDescent="0.25">
      <c r="A2634" s="4"/>
      <c r="B2634" s="4"/>
    </row>
    <row r="2635" spans="1:2" x14ac:dyDescent="0.25">
      <c r="A2635" s="4"/>
      <c r="B2635" s="4"/>
    </row>
    <row r="2636" spans="1:2" x14ac:dyDescent="0.25">
      <c r="A2636" s="4"/>
      <c r="B2636" s="4"/>
    </row>
    <row r="2637" spans="1:2" x14ac:dyDescent="0.25">
      <c r="A2637" s="4"/>
      <c r="B2637" s="4"/>
    </row>
    <row r="2638" spans="1:2" x14ac:dyDescent="0.25">
      <c r="A2638" s="4"/>
      <c r="B2638" s="4"/>
    </row>
    <row r="2639" spans="1:2" x14ac:dyDescent="0.25">
      <c r="A2639" s="4"/>
      <c r="B2639" s="4"/>
    </row>
    <row r="2640" spans="1:2" x14ac:dyDescent="0.25">
      <c r="A2640" s="4"/>
      <c r="B2640" s="4"/>
    </row>
    <row r="2641" spans="1:2" x14ac:dyDescent="0.25">
      <c r="A2641" s="4"/>
      <c r="B2641" s="4"/>
    </row>
    <row r="2642" spans="1:2" x14ac:dyDescent="0.25">
      <c r="A2642" s="4"/>
      <c r="B2642" s="4"/>
    </row>
    <row r="2643" spans="1:2" x14ac:dyDescent="0.25">
      <c r="A2643" s="4"/>
      <c r="B2643" s="4"/>
    </row>
    <row r="2644" spans="1:2" x14ac:dyDescent="0.25">
      <c r="A2644" s="4"/>
      <c r="B2644" s="4"/>
    </row>
    <row r="2645" spans="1:2" x14ac:dyDescent="0.25">
      <c r="A2645" s="4"/>
      <c r="B2645" s="4"/>
    </row>
    <row r="2646" spans="1:2" x14ac:dyDescent="0.25">
      <c r="A2646" s="4"/>
      <c r="B2646" s="4"/>
    </row>
    <row r="2647" spans="1:2" x14ac:dyDescent="0.25">
      <c r="A2647" s="4"/>
      <c r="B2647" s="4"/>
    </row>
    <row r="2648" spans="1:2" x14ac:dyDescent="0.25">
      <c r="A2648" s="4"/>
      <c r="B2648" s="4"/>
    </row>
    <row r="2649" spans="1:2" x14ac:dyDescent="0.25">
      <c r="A2649" s="4"/>
      <c r="B2649" s="4"/>
    </row>
    <row r="2650" spans="1:2" x14ac:dyDescent="0.25">
      <c r="A2650" s="4"/>
      <c r="B2650" s="4"/>
    </row>
    <row r="2651" spans="1:2" x14ac:dyDescent="0.25">
      <c r="A2651" s="4"/>
      <c r="B2651" s="4"/>
    </row>
    <row r="2652" spans="1:2" x14ac:dyDescent="0.25">
      <c r="A2652" s="4"/>
      <c r="B2652" s="4"/>
    </row>
    <row r="2653" spans="1:2" x14ac:dyDescent="0.25">
      <c r="A2653" s="4"/>
      <c r="B2653" s="4"/>
    </row>
    <row r="2654" spans="1:2" x14ac:dyDescent="0.25">
      <c r="A2654" s="4"/>
      <c r="B2654" s="4"/>
    </row>
    <row r="2655" spans="1:2" x14ac:dyDescent="0.25">
      <c r="A2655" s="4"/>
      <c r="B2655" s="4"/>
    </row>
    <row r="2656" spans="1:2" x14ac:dyDescent="0.25">
      <c r="A2656" s="4"/>
      <c r="B2656" s="4"/>
    </row>
    <row r="2657" spans="1:2" x14ac:dyDescent="0.25">
      <c r="A2657" s="4"/>
      <c r="B2657" s="4"/>
    </row>
    <row r="2658" spans="1:2" x14ac:dyDescent="0.25">
      <c r="A2658" s="4"/>
      <c r="B2658" s="4"/>
    </row>
    <row r="2659" spans="1:2" x14ac:dyDescent="0.25">
      <c r="A2659" s="4"/>
      <c r="B2659" s="4"/>
    </row>
    <row r="2660" spans="1:2" x14ac:dyDescent="0.25">
      <c r="A2660" s="4"/>
      <c r="B2660" s="4"/>
    </row>
    <row r="2661" spans="1:2" x14ac:dyDescent="0.25">
      <c r="A2661" s="4"/>
      <c r="B2661" s="4"/>
    </row>
    <row r="2662" spans="1:2" x14ac:dyDescent="0.25">
      <c r="A2662" s="4"/>
      <c r="B2662" s="4"/>
    </row>
    <row r="2663" spans="1:2" x14ac:dyDescent="0.25">
      <c r="A2663" s="4"/>
      <c r="B2663" s="4"/>
    </row>
    <row r="2664" spans="1:2" x14ac:dyDescent="0.25">
      <c r="A2664" s="4"/>
      <c r="B2664" s="4"/>
    </row>
    <row r="2665" spans="1:2" x14ac:dyDescent="0.25">
      <c r="A2665" s="4"/>
      <c r="B2665" s="4"/>
    </row>
    <row r="2666" spans="1:2" x14ac:dyDescent="0.25">
      <c r="A2666" s="4"/>
      <c r="B2666" s="4"/>
    </row>
    <row r="2667" spans="1:2" x14ac:dyDescent="0.25">
      <c r="A2667" s="4"/>
      <c r="B2667" s="4"/>
    </row>
    <row r="2668" spans="1:2" x14ac:dyDescent="0.25">
      <c r="A2668" s="4"/>
      <c r="B2668" s="4"/>
    </row>
    <row r="2669" spans="1:2" x14ac:dyDescent="0.25">
      <c r="A2669" s="4"/>
      <c r="B2669" s="4"/>
    </row>
    <row r="2670" spans="1:2" x14ac:dyDescent="0.25">
      <c r="A2670" s="4"/>
      <c r="B2670" s="4"/>
    </row>
    <row r="2671" spans="1:2" x14ac:dyDescent="0.25">
      <c r="A2671" s="4"/>
      <c r="B2671" s="4"/>
    </row>
    <row r="2672" spans="1:2" x14ac:dyDescent="0.25">
      <c r="A2672" s="4"/>
      <c r="B2672" s="4"/>
    </row>
    <row r="2673" spans="1:2" x14ac:dyDescent="0.25">
      <c r="A2673" s="4"/>
      <c r="B2673" s="4"/>
    </row>
    <row r="2674" spans="1:2" x14ac:dyDescent="0.25">
      <c r="A2674" s="4"/>
      <c r="B2674" s="4"/>
    </row>
    <row r="2675" spans="1:2" x14ac:dyDescent="0.25">
      <c r="A2675" s="4"/>
      <c r="B2675" s="4"/>
    </row>
    <row r="2676" spans="1:2" x14ac:dyDescent="0.25">
      <c r="A2676" s="4"/>
      <c r="B2676" s="4"/>
    </row>
    <row r="2677" spans="1:2" x14ac:dyDescent="0.25">
      <c r="A2677" s="4"/>
      <c r="B2677" s="4"/>
    </row>
    <row r="2678" spans="1:2" x14ac:dyDescent="0.25">
      <c r="A2678" s="4"/>
      <c r="B2678" s="4"/>
    </row>
    <row r="2679" spans="1:2" x14ac:dyDescent="0.25">
      <c r="A2679" s="4"/>
      <c r="B2679" s="4"/>
    </row>
    <row r="2680" spans="1:2" x14ac:dyDescent="0.25">
      <c r="A2680" s="4"/>
      <c r="B2680" s="4"/>
    </row>
    <row r="2681" spans="1:2" x14ac:dyDescent="0.25">
      <c r="A2681" s="4"/>
      <c r="B2681" s="4"/>
    </row>
    <row r="2682" spans="1:2" x14ac:dyDescent="0.25">
      <c r="A2682" s="4"/>
      <c r="B2682" s="4"/>
    </row>
    <row r="2683" spans="1:2" x14ac:dyDescent="0.25">
      <c r="A2683" s="4"/>
      <c r="B2683" s="4"/>
    </row>
    <row r="2684" spans="1:2" x14ac:dyDescent="0.25">
      <c r="A2684" s="4"/>
      <c r="B2684" s="4"/>
    </row>
    <row r="2685" spans="1:2" x14ac:dyDescent="0.25">
      <c r="A2685" s="4"/>
      <c r="B2685" s="4"/>
    </row>
    <row r="2686" spans="1:2" x14ac:dyDescent="0.25">
      <c r="A2686" s="4"/>
      <c r="B2686" s="4"/>
    </row>
    <row r="2687" spans="1:2" x14ac:dyDescent="0.25">
      <c r="A2687" s="4"/>
      <c r="B2687" s="4"/>
    </row>
    <row r="2688" spans="1:2" x14ac:dyDescent="0.25">
      <c r="A2688" s="4"/>
      <c r="B2688" s="4"/>
    </row>
    <row r="2689" spans="1:2" x14ac:dyDescent="0.25">
      <c r="A2689" s="4"/>
      <c r="B2689" s="4"/>
    </row>
    <row r="2690" spans="1:2" x14ac:dyDescent="0.25">
      <c r="A2690" s="4"/>
      <c r="B2690" s="4"/>
    </row>
    <row r="2691" spans="1:2" x14ac:dyDescent="0.25">
      <c r="A2691" s="4"/>
      <c r="B2691" s="4"/>
    </row>
    <row r="2692" spans="1:2" x14ac:dyDescent="0.25">
      <c r="A2692" s="4"/>
      <c r="B2692" s="4"/>
    </row>
    <row r="2693" spans="1:2" x14ac:dyDescent="0.25">
      <c r="A2693" s="4"/>
      <c r="B2693" s="4"/>
    </row>
    <row r="2694" spans="1:2" x14ac:dyDescent="0.25">
      <c r="A2694" s="4"/>
      <c r="B2694" s="4"/>
    </row>
    <row r="2695" spans="1:2" x14ac:dyDescent="0.25">
      <c r="A2695" s="4"/>
      <c r="B2695" s="4"/>
    </row>
    <row r="2696" spans="1:2" x14ac:dyDescent="0.25">
      <c r="A2696" s="4"/>
      <c r="B2696" s="4"/>
    </row>
    <row r="2697" spans="1:2" x14ac:dyDescent="0.25">
      <c r="A2697" s="4"/>
      <c r="B2697" s="4"/>
    </row>
    <row r="2698" spans="1:2" x14ac:dyDescent="0.25">
      <c r="A2698" s="4"/>
      <c r="B2698" s="4"/>
    </row>
    <row r="2699" spans="1:2" x14ac:dyDescent="0.25">
      <c r="A2699" s="4"/>
      <c r="B2699" s="4"/>
    </row>
    <row r="2700" spans="1:2" x14ac:dyDescent="0.25">
      <c r="A2700" s="4"/>
      <c r="B2700" s="4"/>
    </row>
    <row r="2701" spans="1:2" x14ac:dyDescent="0.25">
      <c r="A2701" s="4"/>
      <c r="B2701" s="4"/>
    </row>
    <row r="2702" spans="1:2" x14ac:dyDescent="0.25">
      <c r="A2702" s="4"/>
      <c r="B2702" s="4"/>
    </row>
    <row r="2703" spans="1:2" x14ac:dyDescent="0.25">
      <c r="A2703" s="4"/>
      <c r="B2703" s="4"/>
    </row>
    <row r="2704" spans="1:2" x14ac:dyDescent="0.25">
      <c r="A2704" s="4"/>
      <c r="B2704" s="4"/>
    </row>
    <row r="2705" spans="1:2" x14ac:dyDescent="0.25">
      <c r="A2705" s="4"/>
      <c r="B2705" s="4"/>
    </row>
    <row r="2706" spans="1:2" x14ac:dyDescent="0.25">
      <c r="A2706" s="4"/>
      <c r="B2706" s="4"/>
    </row>
    <row r="2707" spans="1:2" x14ac:dyDescent="0.25">
      <c r="A2707" s="4"/>
      <c r="B2707" s="4"/>
    </row>
    <row r="2708" spans="1:2" x14ac:dyDescent="0.25">
      <c r="A2708" s="4"/>
      <c r="B2708" s="4"/>
    </row>
    <row r="2709" spans="1:2" x14ac:dyDescent="0.25">
      <c r="A2709" s="4"/>
      <c r="B2709" s="4"/>
    </row>
    <row r="2710" spans="1:2" x14ac:dyDescent="0.25">
      <c r="A2710" s="4"/>
      <c r="B2710" s="4"/>
    </row>
    <row r="2711" spans="1:2" x14ac:dyDescent="0.25">
      <c r="A2711" s="4"/>
      <c r="B2711" s="4"/>
    </row>
    <row r="2712" spans="1:2" x14ac:dyDescent="0.25">
      <c r="A2712" s="4"/>
      <c r="B2712" s="4"/>
    </row>
    <row r="2713" spans="1:2" x14ac:dyDescent="0.25">
      <c r="A2713" s="4"/>
      <c r="B2713" s="4"/>
    </row>
    <row r="2714" spans="1:2" x14ac:dyDescent="0.25">
      <c r="A2714" s="4"/>
      <c r="B2714" s="4"/>
    </row>
    <row r="2715" spans="1:2" x14ac:dyDescent="0.25">
      <c r="A2715" s="4"/>
      <c r="B2715" s="4"/>
    </row>
    <row r="2716" spans="1:2" x14ac:dyDescent="0.25">
      <c r="A2716" s="4"/>
      <c r="B2716" s="4"/>
    </row>
    <row r="2717" spans="1:2" x14ac:dyDescent="0.25">
      <c r="A2717" s="4"/>
      <c r="B2717" s="4"/>
    </row>
    <row r="2718" spans="1:2" x14ac:dyDescent="0.25">
      <c r="A2718" s="4"/>
      <c r="B2718" s="4"/>
    </row>
    <row r="2719" spans="1:2" x14ac:dyDescent="0.25">
      <c r="A2719" s="4"/>
      <c r="B2719" s="4"/>
    </row>
    <row r="2720" spans="1:2" x14ac:dyDescent="0.25">
      <c r="A2720" s="4"/>
      <c r="B2720" s="4"/>
    </row>
    <row r="2721" spans="1:2" x14ac:dyDescent="0.25">
      <c r="A2721" s="4"/>
      <c r="B2721" s="4"/>
    </row>
    <row r="2722" spans="1:2" x14ac:dyDescent="0.25">
      <c r="A2722" s="4"/>
      <c r="B2722" s="4"/>
    </row>
    <row r="2723" spans="1:2" x14ac:dyDescent="0.25">
      <c r="A2723" s="4"/>
      <c r="B2723" s="4"/>
    </row>
    <row r="2724" spans="1:2" x14ac:dyDescent="0.25">
      <c r="A2724" s="4"/>
      <c r="B2724" s="4"/>
    </row>
    <row r="2725" spans="1:2" x14ac:dyDescent="0.25">
      <c r="A2725" s="4"/>
      <c r="B2725" s="4"/>
    </row>
    <row r="2726" spans="1:2" x14ac:dyDescent="0.25">
      <c r="A2726" s="4"/>
      <c r="B2726" s="4"/>
    </row>
    <row r="2727" spans="1:2" x14ac:dyDescent="0.25">
      <c r="A2727" s="4"/>
      <c r="B2727" s="4"/>
    </row>
    <row r="2728" spans="1:2" x14ac:dyDescent="0.25">
      <c r="A2728" s="4"/>
      <c r="B2728" s="4"/>
    </row>
    <row r="2729" spans="1:2" x14ac:dyDescent="0.25">
      <c r="A2729" s="4"/>
      <c r="B2729" s="4"/>
    </row>
    <row r="2730" spans="1:2" x14ac:dyDescent="0.25">
      <c r="A2730" s="4"/>
      <c r="B2730" s="4"/>
    </row>
    <row r="2731" spans="1:2" x14ac:dyDescent="0.25">
      <c r="A2731" s="4"/>
      <c r="B2731" s="4"/>
    </row>
    <row r="2732" spans="1:2" x14ac:dyDescent="0.25">
      <c r="A2732" s="4"/>
      <c r="B2732" s="4"/>
    </row>
    <row r="2733" spans="1:2" x14ac:dyDescent="0.25">
      <c r="A2733" s="4"/>
      <c r="B2733" s="4"/>
    </row>
    <row r="2734" spans="1:2" x14ac:dyDescent="0.25">
      <c r="A2734" s="4"/>
      <c r="B2734" s="4"/>
    </row>
    <row r="2735" spans="1:2" x14ac:dyDescent="0.25">
      <c r="A2735" s="4"/>
      <c r="B2735" s="4"/>
    </row>
    <row r="2736" spans="1:2" x14ac:dyDescent="0.25">
      <c r="A2736" s="4"/>
      <c r="B2736" s="4"/>
    </row>
    <row r="2737" spans="1:2" x14ac:dyDescent="0.25">
      <c r="A2737" s="4"/>
      <c r="B2737" s="4"/>
    </row>
    <row r="2738" spans="1:2" x14ac:dyDescent="0.25">
      <c r="A2738" s="4"/>
      <c r="B2738" s="4"/>
    </row>
    <row r="2739" spans="1:2" x14ac:dyDescent="0.25">
      <c r="A2739" s="4"/>
      <c r="B2739" s="4"/>
    </row>
    <row r="2740" spans="1:2" x14ac:dyDescent="0.25">
      <c r="A2740" s="4"/>
      <c r="B2740" s="4"/>
    </row>
    <row r="2741" spans="1:2" x14ac:dyDescent="0.25">
      <c r="A2741" s="4"/>
      <c r="B2741" s="4"/>
    </row>
    <row r="2742" spans="1:2" x14ac:dyDescent="0.25">
      <c r="A2742" s="4"/>
      <c r="B2742" s="4"/>
    </row>
    <row r="2743" spans="1:2" x14ac:dyDescent="0.25">
      <c r="A2743" s="4"/>
      <c r="B2743" s="4"/>
    </row>
    <row r="2744" spans="1:2" x14ac:dyDescent="0.25">
      <c r="A2744" s="4"/>
      <c r="B2744" s="4"/>
    </row>
    <row r="2745" spans="1:2" x14ac:dyDescent="0.25">
      <c r="A2745" s="4"/>
      <c r="B2745" s="4"/>
    </row>
    <row r="2746" spans="1:2" x14ac:dyDescent="0.25">
      <c r="A2746" s="4"/>
      <c r="B2746" s="4"/>
    </row>
    <row r="2747" spans="1:2" x14ac:dyDescent="0.25">
      <c r="A2747" s="4"/>
      <c r="B2747" s="4"/>
    </row>
    <row r="2748" spans="1:2" x14ac:dyDescent="0.25">
      <c r="A2748" s="4"/>
      <c r="B2748" s="4"/>
    </row>
    <row r="2749" spans="1:2" x14ac:dyDescent="0.25">
      <c r="A2749" s="4"/>
      <c r="B2749" s="4"/>
    </row>
    <row r="2750" spans="1:2" x14ac:dyDescent="0.25">
      <c r="A2750" s="4"/>
      <c r="B2750" s="4"/>
    </row>
    <row r="2751" spans="1:2" x14ac:dyDescent="0.25">
      <c r="A2751" s="4"/>
      <c r="B2751" s="4"/>
    </row>
    <row r="2752" spans="1:2" x14ac:dyDescent="0.25">
      <c r="A2752" s="4"/>
      <c r="B2752" s="4"/>
    </row>
    <row r="2753" spans="1:2" x14ac:dyDescent="0.25">
      <c r="A2753" s="4"/>
      <c r="B2753" s="4"/>
    </row>
    <row r="2754" spans="1:2" x14ac:dyDescent="0.25">
      <c r="A2754" s="4"/>
      <c r="B2754" s="4"/>
    </row>
    <row r="2755" spans="1:2" x14ac:dyDescent="0.25">
      <c r="A2755" s="4"/>
      <c r="B2755" s="4"/>
    </row>
    <row r="2756" spans="1:2" x14ac:dyDescent="0.25">
      <c r="A2756" s="4"/>
      <c r="B2756" s="4"/>
    </row>
    <row r="2757" spans="1:2" x14ac:dyDescent="0.25">
      <c r="A2757" s="4"/>
      <c r="B2757" s="4"/>
    </row>
    <row r="2758" spans="1:2" x14ac:dyDescent="0.25">
      <c r="A2758" s="4"/>
      <c r="B2758" s="4"/>
    </row>
    <row r="2759" spans="1:2" x14ac:dyDescent="0.25">
      <c r="A2759" s="4"/>
      <c r="B2759" s="4"/>
    </row>
    <row r="2760" spans="1:2" x14ac:dyDescent="0.25">
      <c r="A2760" s="4"/>
      <c r="B2760" s="4"/>
    </row>
    <row r="2761" spans="1:2" x14ac:dyDescent="0.25">
      <c r="A2761" s="4"/>
      <c r="B2761" s="4"/>
    </row>
    <row r="2762" spans="1:2" x14ac:dyDescent="0.25">
      <c r="A2762" s="4"/>
      <c r="B2762" s="4"/>
    </row>
    <row r="2763" spans="1:2" x14ac:dyDescent="0.25">
      <c r="A2763" s="4"/>
      <c r="B2763" s="4"/>
    </row>
    <row r="2764" spans="1:2" x14ac:dyDescent="0.25">
      <c r="A2764" s="4"/>
      <c r="B2764" s="4"/>
    </row>
    <row r="2765" spans="1:2" x14ac:dyDescent="0.25">
      <c r="A2765" s="4"/>
      <c r="B2765" s="4"/>
    </row>
    <row r="2766" spans="1:2" x14ac:dyDescent="0.25">
      <c r="A2766" s="4"/>
      <c r="B2766" s="4"/>
    </row>
    <row r="2767" spans="1:2" x14ac:dyDescent="0.25">
      <c r="A2767" s="4"/>
      <c r="B2767" s="4"/>
    </row>
    <row r="2768" spans="1:2" x14ac:dyDescent="0.25">
      <c r="A2768" s="4"/>
      <c r="B2768" s="4"/>
    </row>
    <row r="2769" spans="1:2" x14ac:dyDescent="0.25">
      <c r="A2769" s="4"/>
      <c r="B2769" s="4"/>
    </row>
    <row r="2770" spans="1:2" x14ac:dyDescent="0.25">
      <c r="A2770" s="4"/>
      <c r="B2770" s="4"/>
    </row>
    <row r="2771" spans="1:2" x14ac:dyDescent="0.25">
      <c r="A2771" s="4"/>
      <c r="B2771" s="4"/>
    </row>
    <row r="2772" spans="1:2" x14ac:dyDescent="0.25">
      <c r="A2772" s="4"/>
      <c r="B2772" s="4"/>
    </row>
    <row r="2773" spans="1:2" x14ac:dyDescent="0.25">
      <c r="A2773" s="4"/>
      <c r="B2773" s="4"/>
    </row>
    <row r="2774" spans="1:2" x14ac:dyDescent="0.25">
      <c r="A2774" s="4"/>
      <c r="B2774" s="4"/>
    </row>
    <row r="2775" spans="1:2" x14ac:dyDescent="0.25">
      <c r="A2775" s="4"/>
      <c r="B2775" s="4"/>
    </row>
    <row r="2776" spans="1:2" x14ac:dyDescent="0.25">
      <c r="A2776" s="4"/>
      <c r="B2776" s="4"/>
    </row>
    <row r="2777" spans="1:2" x14ac:dyDescent="0.25">
      <c r="A2777" s="4"/>
      <c r="B2777" s="4"/>
    </row>
    <row r="2778" spans="1:2" x14ac:dyDescent="0.25">
      <c r="A2778" s="4"/>
      <c r="B2778" s="4"/>
    </row>
    <row r="2779" spans="1:2" x14ac:dyDescent="0.25">
      <c r="A2779" s="4"/>
      <c r="B2779" s="4"/>
    </row>
    <row r="2780" spans="1:2" x14ac:dyDescent="0.25">
      <c r="A2780" s="4"/>
      <c r="B2780" s="4"/>
    </row>
    <row r="2781" spans="1:2" x14ac:dyDescent="0.25">
      <c r="A2781" s="4"/>
      <c r="B2781" s="4"/>
    </row>
    <row r="2782" spans="1:2" x14ac:dyDescent="0.25">
      <c r="A2782" s="4"/>
      <c r="B2782" s="4"/>
    </row>
    <row r="2783" spans="1:2" x14ac:dyDescent="0.25">
      <c r="A2783" s="4"/>
      <c r="B2783" s="4"/>
    </row>
    <row r="2784" spans="1:2" x14ac:dyDescent="0.25">
      <c r="A2784" s="4"/>
      <c r="B2784" s="4"/>
    </row>
    <row r="2785" spans="1:2" x14ac:dyDescent="0.25">
      <c r="A2785" s="4"/>
      <c r="B2785" s="4"/>
    </row>
    <row r="2786" spans="1:2" x14ac:dyDescent="0.25">
      <c r="A2786" s="4"/>
      <c r="B2786" s="4"/>
    </row>
    <row r="2787" spans="1:2" x14ac:dyDescent="0.25">
      <c r="A2787" s="4"/>
      <c r="B2787" s="4"/>
    </row>
    <row r="2788" spans="1:2" x14ac:dyDescent="0.25">
      <c r="A2788" s="4"/>
      <c r="B2788" s="4"/>
    </row>
    <row r="2789" spans="1:2" x14ac:dyDescent="0.25">
      <c r="A2789" s="4"/>
      <c r="B2789" s="4"/>
    </row>
    <row r="2790" spans="1:2" x14ac:dyDescent="0.25">
      <c r="A2790" s="4"/>
      <c r="B2790" s="4"/>
    </row>
    <row r="2791" spans="1:2" x14ac:dyDescent="0.25">
      <c r="A2791" s="4"/>
      <c r="B2791" s="4"/>
    </row>
    <row r="2792" spans="1:2" x14ac:dyDescent="0.25">
      <c r="A2792" s="4"/>
      <c r="B2792" s="4"/>
    </row>
    <row r="2793" spans="1:2" x14ac:dyDescent="0.25">
      <c r="A2793" s="4"/>
      <c r="B2793" s="4"/>
    </row>
    <row r="2794" spans="1:2" x14ac:dyDescent="0.25">
      <c r="A2794" s="4"/>
      <c r="B2794" s="4"/>
    </row>
    <row r="2795" spans="1:2" x14ac:dyDescent="0.25">
      <c r="A2795" s="4"/>
      <c r="B2795" s="4"/>
    </row>
    <row r="2796" spans="1:2" x14ac:dyDescent="0.25">
      <c r="A2796" s="4"/>
      <c r="B2796" s="4"/>
    </row>
    <row r="2797" spans="1:2" x14ac:dyDescent="0.25">
      <c r="A2797" s="4"/>
      <c r="B2797" s="4"/>
    </row>
    <row r="2798" spans="1:2" x14ac:dyDescent="0.25">
      <c r="A2798" s="4"/>
      <c r="B2798" s="4"/>
    </row>
    <row r="2799" spans="1:2" x14ac:dyDescent="0.25">
      <c r="A2799" s="4"/>
      <c r="B2799" s="4"/>
    </row>
    <row r="2800" spans="1:2" x14ac:dyDescent="0.25">
      <c r="A2800" s="4"/>
      <c r="B2800" s="4"/>
    </row>
    <row r="2801" spans="1:2" x14ac:dyDescent="0.25">
      <c r="A2801" s="4"/>
      <c r="B2801" s="4"/>
    </row>
    <row r="2802" spans="1:2" x14ac:dyDescent="0.25">
      <c r="A2802" s="4"/>
      <c r="B2802" s="4"/>
    </row>
    <row r="2803" spans="1:2" x14ac:dyDescent="0.25">
      <c r="A2803" s="4"/>
      <c r="B2803" s="4"/>
    </row>
    <row r="2804" spans="1:2" x14ac:dyDescent="0.25">
      <c r="A2804" s="4"/>
      <c r="B2804" s="4"/>
    </row>
    <row r="2805" spans="1:2" x14ac:dyDescent="0.25">
      <c r="A2805" s="4"/>
      <c r="B2805" s="4"/>
    </row>
    <row r="2806" spans="1:2" x14ac:dyDescent="0.25">
      <c r="A2806" s="4"/>
      <c r="B2806" s="4"/>
    </row>
    <row r="2807" spans="1:2" x14ac:dyDescent="0.25">
      <c r="A2807" s="4"/>
      <c r="B2807" s="4"/>
    </row>
    <row r="2808" spans="1:2" x14ac:dyDescent="0.25">
      <c r="A2808" s="4"/>
      <c r="B2808" s="4"/>
    </row>
    <row r="2809" spans="1:2" x14ac:dyDescent="0.25">
      <c r="A2809" s="4"/>
      <c r="B2809" s="4"/>
    </row>
    <row r="2810" spans="1:2" x14ac:dyDescent="0.25">
      <c r="A2810" s="4"/>
      <c r="B2810" s="4"/>
    </row>
    <row r="2811" spans="1:2" x14ac:dyDescent="0.25">
      <c r="A2811" s="4"/>
      <c r="B2811" s="4"/>
    </row>
    <row r="2812" spans="1:2" x14ac:dyDescent="0.25">
      <c r="A2812" s="4"/>
      <c r="B2812" s="4"/>
    </row>
    <row r="2813" spans="1:2" x14ac:dyDescent="0.25">
      <c r="A2813" s="4"/>
      <c r="B2813" s="4"/>
    </row>
    <row r="2814" spans="1:2" x14ac:dyDescent="0.25">
      <c r="A2814" s="4"/>
      <c r="B2814" s="4"/>
    </row>
    <row r="2815" spans="1:2" x14ac:dyDescent="0.25">
      <c r="A2815" s="4"/>
      <c r="B2815" s="4"/>
    </row>
    <row r="2816" spans="1:2" x14ac:dyDescent="0.25">
      <c r="A2816" s="4"/>
      <c r="B2816" s="4"/>
    </row>
    <row r="2817" spans="1:2" x14ac:dyDescent="0.25">
      <c r="A2817" s="4"/>
      <c r="B2817" s="4"/>
    </row>
    <row r="2818" spans="1:2" x14ac:dyDescent="0.25">
      <c r="A2818" s="4"/>
      <c r="B2818" s="4"/>
    </row>
    <row r="2819" spans="1:2" x14ac:dyDescent="0.25">
      <c r="A2819" s="4"/>
      <c r="B2819" s="4"/>
    </row>
    <row r="2820" spans="1:2" x14ac:dyDescent="0.25">
      <c r="A2820" s="4"/>
      <c r="B2820" s="4"/>
    </row>
    <row r="2821" spans="1:2" x14ac:dyDescent="0.25">
      <c r="A2821" s="4"/>
      <c r="B2821" s="4"/>
    </row>
    <row r="2822" spans="1:2" x14ac:dyDescent="0.25">
      <c r="A2822" s="4"/>
      <c r="B2822" s="4"/>
    </row>
    <row r="2823" spans="1:2" x14ac:dyDescent="0.25">
      <c r="A2823" s="4"/>
      <c r="B2823" s="4"/>
    </row>
    <row r="2824" spans="1:2" x14ac:dyDescent="0.25">
      <c r="A2824" s="4"/>
      <c r="B2824" s="4"/>
    </row>
    <row r="2825" spans="1:2" x14ac:dyDescent="0.25">
      <c r="A2825" s="4"/>
      <c r="B2825" s="4"/>
    </row>
    <row r="2826" spans="1:2" x14ac:dyDescent="0.25">
      <c r="A2826" s="4"/>
      <c r="B2826" s="4"/>
    </row>
    <row r="2827" spans="1:2" x14ac:dyDescent="0.25">
      <c r="A2827" s="4"/>
      <c r="B2827" s="4"/>
    </row>
    <row r="2828" spans="1:2" x14ac:dyDescent="0.25">
      <c r="A2828" s="4"/>
      <c r="B2828" s="4"/>
    </row>
    <row r="2829" spans="1:2" x14ac:dyDescent="0.25">
      <c r="A2829" s="4"/>
      <c r="B2829" s="4"/>
    </row>
    <row r="2830" spans="1:2" x14ac:dyDescent="0.25">
      <c r="A2830" s="4"/>
      <c r="B2830" s="4"/>
    </row>
    <row r="2831" spans="1:2" x14ac:dyDescent="0.25">
      <c r="A2831" s="4"/>
      <c r="B2831" s="4"/>
    </row>
    <row r="2832" spans="1:2" x14ac:dyDescent="0.25">
      <c r="A2832" s="4"/>
      <c r="B2832" s="4"/>
    </row>
    <row r="2833" spans="1:2" x14ac:dyDescent="0.25">
      <c r="A2833" s="4"/>
      <c r="B2833" s="4"/>
    </row>
    <row r="2834" spans="1:2" x14ac:dyDescent="0.25">
      <c r="A2834" s="4"/>
      <c r="B2834" s="4"/>
    </row>
    <row r="2835" spans="1:2" x14ac:dyDescent="0.25">
      <c r="A2835" s="4"/>
      <c r="B2835" s="4"/>
    </row>
    <row r="2836" spans="1:2" x14ac:dyDescent="0.25">
      <c r="A2836" s="4"/>
      <c r="B2836" s="4"/>
    </row>
    <row r="2837" spans="1:2" x14ac:dyDescent="0.25">
      <c r="A2837" s="4"/>
      <c r="B2837" s="4"/>
    </row>
    <row r="2838" spans="1:2" x14ac:dyDescent="0.25">
      <c r="A2838" s="4"/>
      <c r="B2838" s="4"/>
    </row>
    <row r="2839" spans="1:2" x14ac:dyDescent="0.25">
      <c r="A2839" s="4"/>
      <c r="B2839" s="4"/>
    </row>
    <row r="2840" spans="1:2" x14ac:dyDescent="0.25">
      <c r="A2840" s="4"/>
      <c r="B2840" s="4"/>
    </row>
    <row r="2841" spans="1:2" x14ac:dyDescent="0.25">
      <c r="A2841" s="4"/>
      <c r="B2841" s="4"/>
    </row>
    <row r="2842" spans="1:2" x14ac:dyDescent="0.25">
      <c r="A2842" s="4"/>
      <c r="B2842" s="4"/>
    </row>
    <row r="2843" spans="1:2" x14ac:dyDescent="0.25">
      <c r="A2843" s="4"/>
      <c r="B2843" s="4"/>
    </row>
    <row r="2844" spans="1:2" x14ac:dyDescent="0.25">
      <c r="A2844" s="4"/>
      <c r="B2844" s="4"/>
    </row>
    <row r="2845" spans="1:2" x14ac:dyDescent="0.25">
      <c r="A2845" s="4"/>
      <c r="B2845" s="4"/>
    </row>
    <row r="2846" spans="1:2" x14ac:dyDescent="0.25">
      <c r="A2846" s="4"/>
      <c r="B2846" s="4"/>
    </row>
    <row r="2847" spans="1:2" x14ac:dyDescent="0.25">
      <c r="A2847" s="4"/>
      <c r="B2847" s="4"/>
    </row>
    <row r="2848" spans="1:2" x14ac:dyDescent="0.25">
      <c r="A2848" s="4"/>
      <c r="B2848" s="4"/>
    </row>
    <row r="2849" spans="1:2" x14ac:dyDescent="0.25">
      <c r="A2849" s="4"/>
      <c r="B2849" s="4"/>
    </row>
    <row r="2850" spans="1:2" x14ac:dyDescent="0.25">
      <c r="A2850" s="4"/>
      <c r="B2850" s="4"/>
    </row>
    <row r="2851" spans="1:2" x14ac:dyDescent="0.25">
      <c r="A2851" s="4"/>
      <c r="B2851" s="4"/>
    </row>
    <row r="2852" spans="1:2" x14ac:dyDescent="0.25">
      <c r="A2852" s="4"/>
      <c r="B2852" s="4"/>
    </row>
    <row r="2853" spans="1:2" x14ac:dyDescent="0.25">
      <c r="A2853" s="4"/>
      <c r="B2853" s="4"/>
    </row>
    <row r="2854" spans="1:2" x14ac:dyDescent="0.25">
      <c r="A2854" s="4"/>
      <c r="B2854" s="4"/>
    </row>
    <row r="2855" spans="1:2" x14ac:dyDescent="0.25">
      <c r="A2855" s="4"/>
      <c r="B2855" s="4"/>
    </row>
    <row r="2856" spans="1:2" x14ac:dyDescent="0.25">
      <c r="A2856" s="4"/>
      <c r="B2856" s="4"/>
    </row>
    <row r="2857" spans="1:2" x14ac:dyDescent="0.25">
      <c r="A2857" s="4"/>
      <c r="B2857" s="4"/>
    </row>
    <row r="2858" spans="1:2" x14ac:dyDescent="0.25">
      <c r="A2858" s="4"/>
      <c r="B2858" s="4"/>
    </row>
    <row r="2859" spans="1:2" x14ac:dyDescent="0.25">
      <c r="A2859" s="4"/>
      <c r="B2859" s="4"/>
    </row>
    <row r="2860" spans="1:2" x14ac:dyDescent="0.25">
      <c r="A2860" s="4"/>
      <c r="B2860" s="4"/>
    </row>
    <row r="2861" spans="1:2" x14ac:dyDescent="0.25">
      <c r="A2861" s="4"/>
      <c r="B2861" s="4"/>
    </row>
    <row r="2862" spans="1:2" x14ac:dyDescent="0.25">
      <c r="A2862" s="4"/>
      <c r="B2862" s="4"/>
    </row>
    <row r="2863" spans="1:2" x14ac:dyDescent="0.25">
      <c r="A2863" s="4"/>
      <c r="B2863" s="4"/>
    </row>
    <row r="2864" spans="1:2" x14ac:dyDescent="0.25">
      <c r="A2864" s="4"/>
      <c r="B2864" s="4"/>
    </row>
    <row r="2865" spans="1:2" x14ac:dyDescent="0.25">
      <c r="A2865" s="4"/>
      <c r="B2865" s="4"/>
    </row>
    <row r="2866" spans="1:2" x14ac:dyDescent="0.25">
      <c r="A2866" s="4"/>
      <c r="B2866" s="4"/>
    </row>
    <row r="2867" spans="1:2" x14ac:dyDescent="0.25">
      <c r="A2867" s="4"/>
      <c r="B2867" s="4"/>
    </row>
    <row r="2868" spans="1:2" x14ac:dyDescent="0.25">
      <c r="A2868" s="4"/>
      <c r="B2868" s="4"/>
    </row>
    <row r="2869" spans="1:2" x14ac:dyDescent="0.25">
      <c r="A2869" s="4"/>
      <c r="B2869" s="4"/>
    </row>
    <row r="2870" spans="1:2" x14ac:dyDescent="0.25">
      <c r="A2870" s="4"/>
      <c r="B2870" s="4"/>
    </row>
    <row r="2871" spans="1:2" x14ac:dyDescent="0.25">
      <c r="A2871" s="4"/>
      <c r="B2871" s="4"/>
    </row>
    <row r="2872" spans="1:2" x14ac:dyDescent="0.25">
      <c r="A2872" s="4"/>
      <c r="B2872" s="4"/>
    </row>
    <row r="2873" spans="1:2" x14ac:dyDescent="0.25">
      <c r="A2873" s="4"/>
      <c r="B2873" s="4"/>
    </row>
    <row r="2874" spans="1:2" x14ac:dyDescent="0.25">
      <c r="A2874" s="4"/>
      <c r="B2874" s="4"/>
    </row>
    <row r="2875" spans="1:2" x14ac:dyDescent="0.25">
      <c r="A2875" s="4"/>
      <c r="B2875" s="4"/>
    </row>
    <row r="2876" spans="1:2" x14ac:dyDescent="0.25">
      <c r="A2876" s="4"/>
      <c r="B2876" s="4"/>
    </row>
    <row r="2877" spans="1:2" x14ac:dyDescent="0.25">
      <c r="A2877" s="4"/>
      <c r="B2877" s="4"/>
    </row>
    <row r="2878" spans="1:2" x14ac:dyDescent="0.25">
      <c r="A2878" s="58"/>
      <c r="B2878" s="58"/>
    </row>
    <row r="2879" spans="1:2" x14ac:dyDescent="0.25">
      <c r="A2879" s="4"/>
      <c r="B2879" s="4"/>
    </row>
    <row r="2880" spans="1:2" x14ac:dyDescent="0.25">
      <c r="A2880" s="4"/>
      <c r="B2880" s="4"/>
    </row>
    <row r="2881" spans="1:2" x14ac:dyDescent="0.25">
      <c r="A2881" s="4"/>
      <c r="B2881" s="4"/>
    </row>
    <row r="2882" spans="1:2" x14ac:dyDescent="0.25">
      <c r="A2882" s="4"/>
      <c r="B2882" s="4"/>
    </row>
    <row r="2883" spans="1:2" x14ac:dyDescent="0.25">
      <c r="A2883" s="4"/>
      <c r="B2883" s="4"/>
    </row>
    <row r="2884" spans="1:2" x14ac:dyDescent="0.25">
      <c r="A2884" s="4"/>
      <c r="B2884" s="4"/>
    </row>
    <row r="2885" spans="1:2" x14ac:dyDescent="0.25">
      <c r="A2885" s="4"/>
      <c r="B2885" s="4"/>
    </row>
    <row r="2886" spans="1:2" x14ac:dyDescent="0.25">
      <c r="A2886" s="4"/>
      <c r="B2886" s="4"/>
    </row>
    <row r="2887" spans="1:2" x14ac:dyDescent="0.25">
      <c r="A2887" s="4"/>
      <c r="B2887" s="4"/>
    </row>
    <row r="2888" spans="1:2" x14ac:dyDescent="0.25">
      <c r="A2888" s="4"/>
      <c r="B2888" s="4"/>
    </row>
    <row r="2889" spans="1:2" x14ac:dyDescent="0.25">
      <c r="A2889" s="4"/>
      <c r="B2889" s="4"/>
    </row>
    <row r="2890" spans="1:2" x14ac:dyDescent="0.25">
      <c r="A2890" s="4"/>
      <c r="B2890" s="4"/>
    </row>
    <row r="2891" spans="1:2" x14ac:dyDescent="0.25">
      <c r="A2891" s="4"/>
      <c r="B2891" s="4"/>
    </row>
    <row r="2892" spans="1:2" x14ac:dyDescent="0.25">
      <c r="A2892" s="4"/>
      <c r="B2892" s="4"/>
    </row>
    <row r="2893" spans="1:2" x14ac:dyDescent="0.25">
      <c r="A2893" s="4"/>
      <c r="B2893" s="4"/>
    </row>
    <row r="2894" spans="1:2" x14ac:dyDescent="0.25">
      <c r="A2894" s="4"/>
      <c r="B2894" s="4"/>
    </row>
    <row r="2895" spans="1:2" x14ac:dyDescent="0.25">
      <c r="A2895" s="4"/>
      <c r="B2895" s="4"/>
    </row>
    <row r="2896" spans="1:2" x14ac:dyDescent="0.25">
      <c r="A2896" s="4"/>
      <c r="B2896" s="4"/>
    </row>
    <row r="2897" spans="1:2" x14ac:dyDescent="0.25">
      <c r="A2897" s="4"/>
      <c r="B2897" s="4"/>
    </row>
    <row r="2898" spans="1:2" x14ac:dyDescent="0.25">
      <c r="A2898" s="4"/>
      <c r="B2898" s="4"/>
    </row>
    <row r="2899" spans="1:2" x14ac:dyDescent="0.25">
      <c r="A2899" s="4"/>
      <c r="B2899" s="4"/>
    </row>
    <row r="2900" spans="1:2" x14ac:dyDescent="0.25">
      <c r="A2900" s="4"/>
      <c r="B2900" s="4"/>
    </row>
    <row r="2901" spans="1:2" x14ac:dyDescent="0.25">
      <c r="A2901" s="4"/>
      <c r="B2901" s="4"/>
    </row>
    <row r="2902" spans="1:2" x14ac:dyDescent="0.25">
      <c r="A2902" s="4"/>
      <c r="B2902" s="4"/>
    </row>
    <row r="2903" spans="1:2" x14ac:dyDescent="0.25">
      <c r="A2903" s="4"/>
      <c r="B2903" s="4"/>
    </row>
    <row r="2904" spans="1:2" x14ac:dyDescent="0.25">
      <c r="A2904" s="4"/>
      <c r="B2904" s="4"/>
    </row>
    <row r="2905" spans="1:2" x14ac:dyDescent="0.25">
      <c r="A2905" s="4"/>
      <c r="B2905" s="4"/>
    </row>
    <row r="2906" spans="1:2" x14ac:dyDescent="0.25">
      <c r="A2906" s="4"/>
      <c r="B2906" s="4"/>
    </row>
    <row r="2907" spans="1:2" x14ac:dyDescent="0.25">
      <c r="A2907" s="4"/>
      <c r="B2907" s="4"/>
    </row>
    <row r="2908" spans="1:2" x14ac:dyDescent="0.25">
      <c r="A2908" s="4"/>
      <c r="B2908" s="4"/>
    </row>
    <row r="2909" spans="1:2" x14ac:dyDescent="0.25">
      <c r="A2909" s="4"/>
      <c r="B2909" s="4"/>
    </row>
    <row r="2910" spans="1:2" x14ac:dyDescent="0.25">
      <c r="A2910" s="4"/>
      <c r="B2910" s="4"/>
    </row>
    <row r="2911" spans="1:2" x14ac:dyDescent="0.25">
      <c r="A2911" s="4"/>
      <c r="B2911" s="4"/>
    </row>
    <row r="2912" spans="1:2" x14ac:dyDescent="0.25">
      <c r="A2912" s="4"/>
      <c r="B2912" s="4"/>
    </row>
    <row r="2913" spans="1:2" x14ac:dyDescent="0.25">
      <c r="A2913" s="4"/>
      <c r="B2913" s="4"/>
    </row>
    <row r="2914" spans="1:2" x14ac:dyDescent="0.25">
      <c r="A2914" s="4"/>
      <c r="B2914" s="4"/>
    </row>
    <row r="2915" spans="1:2" x14ac:dyDescent="0.25">
      <c r="A2915" s="4"/>
      <c r="B2915" s="4"/>
    </row>
    <row r="2916" spans="1:2" x14ac:dyDescent="0.25">
      <c r="A2916" s="4"/>
      <c r="B2916" s="4"/>
    </row>
    <row r="2917" spans="1:2" x14ac:dyDescent="0.25">
      <c r="A2917" s="4"/>
      <c r="B2917" s="4"/>
    </row>
    <row r="2918" spans="1:2" x14ac:dyDescent="0.25">
      <c r="A2918" s="4"/>
      <c r="B2918" s="4"/>
    </row>
    <row r="2919" spans="1:2" x14ac:dyDescent="0.25">
      <c r="A2919" s="4"/>
      <c r="B2919" s="4"/>
    </row>
    <row r="2920" spans="1:2" x14ac:dyDescent="0.25">
      <c r="A2920" s="4"/>
      <c r="B2920" s="4"/>
    </row>
    <row r="2921" spans="1:2" x14ac:dyDescent="0.25">
      <c r="A2921" s="4"/>
      <c r="B2921" s="4"/>
    </row>
    <row r="2922" spans="1:2" x14ac:dyDescent="0.25">
      <c r="A2922" s="4"/>
      <c r="B2922" s="4"/>
    </row>
    <row r="2923" spans="1:2" x14ac:dyDescent="0.25">
      <c r="A2923" s="4"/>
      <c r="B2923" s="4"/>
    </row>
    <row r="2924" spans="1:2" x14ac:dyDescent="0.25">
      <c r="A2924" s="4"/>
      <c r="B2924" s="4"/>
    </row>
    <row r="2925" spans="1:2" x14ac:dyDescent="0.25">
      <c r="A2925" s="4"/>
      <c r="B2925" s="4"/>
    </row>
    <row r="2926" spans="1:2" x14ac:dyDescent="0.25">
      <c r="A2926" s="4"/>
      <c r="B2926" s="4"/>
    </row>
    <row r="2927" spans="1:2" x14ac:dyDescent="0.25">
      <c r="A2927" s="4"/>
      <c r="B2927" s="4"/>
    </row>
    <row r="2928" spans="1:2" x14ac:dyDescent="0.25">
      <c r="A2928" s="4"/>
      <c r="B2928" s="4"/>
    </row>
    <row r="2929" spans="1:2" x14ac:dyDescent="0.25">
      <c r="A2929" s="4"/>
      <c r="B2929" s="4"/>
    </row>
    <row r="2930" spans="1:2" x14ac:dyDescent="0.25">
      <c r="A2930" s="4"/>
      <c r="B2930" s="4"/>
    </row>
    <row r="2931" spans="1:2" x14ac:dyDescent="0.25">
      <c r="A2931" s="4"/>
      <c r="B2931" s="4"/>
    </row>
    <row r="2932" spans="1:2" x14ac:dyDescent="0.25">
      <c r="A2932" s="4"/>
      <c r="B2932" s="4"/>
    </row>
    <row r="2933" spans="1:2" x14ac:dyDescent="0.25">
      <c r="A2933" s="4"/>
      <c r="B2933" s="4"/>
    </row>
    <row r="2934" spans="1:2" x14ac:dyDescent="0.25">
      <c r="A2934" s="4"/>
      <c r="B2934" s="4"/>
    </row>
    <row r="2935" spans="1:2" x14ac:dyDescent="0.25">
      <c r="A2935" s="4"/>
      <c r="B2935" s="4"/>
    </row>
    <row r="2936" spans="1:2" x14ac:dyDescent="0.25">
      <c r="A2936" s="4"/>
      <c r="B2936" s="4"/>
    </row>
    <row r="2937" spans="1:2" x14ac:dyDescent="0.25">
      <c r="A2937" s="4"/>
      <c r="B2937" s="4"/>
    </row>
    <row r="2938" spans="1:2" x14ac:dyDescent="0.25">
      <c r="A2938" s="4"/>
      <c r="B2938" s="4"/>
    </row>
    <row r="2939" spans="1:2" x14ac:dyDescent="0.25">
      <c r="A2939" s="4"/>
      <c r="B2939" s="4"/>
    </row>
    <row r="2940" spans="1:2" x14ac:dyDescent="0.25">
      <c r="A2940" s="4"/>
      <c r="B2940" s="4"/>
    </row>
    <row r="2941" spans="1:2" x14ac:dyDescent="0.25">
      <c r="A2941" s="4"/>
      <c r="B2941" s="4"/>
    </row>
    <row r="2942" spans="1:2" x14ac:dyDescent="0.25">
      <c r="A2942" s="4"/>
      <c r="B2942" s="4"/>
    </row>
    <row r="2943" spans="1:2" x14ac:dyDescent="0.25">
      <c r="A2943" s="4"/>
      <c r="B2943" s="4"/>
    </row>
    <row r="2944" spans="1:2" x14ac:dyDescent="0.25">
      <c r="A2944" s="4"/>
      <c r="B2944" s="4"/>
    </row>
    <row r="2945" spans="1:2" x14ac:dyDescent="0.25">
      <c r="A2945" s="4"/>
      <c r="B2945" s="4"/>
    </row>
    <row r="2946" spans="1:2" x14ac:dyDescent="0.25">
      <c r="A2946" s="4"/>
      <c r="B2946" s="4"/>
    </row>
    <row r="2947" spans="1:2" x14ac:dyDescent="0.25">
      <c r="A2947" s="4"/>
      <c r="B2947" s="4"/>
    </row>
    <row r="2948" spans="1:2" x14ac:dyDescent="0.25">
      <c r="A2948" s="4"/>
      <c r="B2948" s="4"/>
    </row>
    <row r="2949" spans="1:2" x14ac:dyDescent="0.25">
      <c r="A2949" s="4"/>
      <c r="B2949" s="4"/>
    </row>
    <row r="2950" spans="1:2" x14ac:dyDescent="0.25">
      <c r="A2950" s="4"/>
      <c r="B2950" s="4"/>
    </row>
    <row r="2951" spans="1:2" x14ac:dyDescent="0.25">
      <c r="A2951" s="4"/>
      <c r="B2951" s="4"/>
    </row>
    <row r="2952" spans="1:2" x14ac:dyDescent="0.25">
      <c r="A2952" s="4"/>
      <c r="B2952" s="4"/>
    </row>
    <row r="2953" spans="1:2" x14ac:dyDescent="0.25">
      <c r="A2953" s="4"/>
      <c r="B2953" s="4"/>
    </row>
    <row r="2954" spans="1:2" x14ac:dyDescent="0.25">
      <c r="A2954" s="4"/>
      <c r="B2954" s="4"/>
    </row>
    <row r="2955" spans="1:2" x14ac:dyDescent="0.25">
      <c r="A2955" s="4"/>
      <c r="B2955" s="4"/>
    </row>
    <row r="2956" spans="1:2" x14ac:dyDescent="0.25">
      <c r="A2956" s="4"/>
      <c r="B2956" s="4"/>
    </row>
    <row r="2957" spans="1:2" x14ac:dyDescent="0.25">
      <c r="A2957" s="4"/>
      <c r="B2957" s="4"/>
    </row>
    <row r="2958" spans="1:2" x14ac:dyDescent="0.25">
      <c r="A2958" s="4"/>
      <c r="B2958" s="4"/>
    </row>
    <row r="2959" spans="1:2" x14ac:dyDescent="0.25">
      <c r="A2959" s="4"/>
      <c r="B2959" s="4"/>
    </row>
    <row r="2960" spans="1:2" x14ac:dyDescent="0.25">
      <c r="A2960" s="4"/>
      <c r="B2960" s="4"/>
    </row>
    <row r="2961" spans="1:2" x14ac:dyDescent="0.25">
      <c r="A2961" s="4"/>
      <c r="B2961" s="4"/>
    </row>
    <row r="2962" spans="1:2" x14ac:dyDescent="0.25">
      <c r="A2962" s="4"/>
      <c r="B2962" s="4"/>
    </row>
    <row r="2963" spans="1:2" x14ac:dyDescent="0.25">
      <c r="A2963" s="4"/>
      <c r="B2963" s="4"/>
    </row>
    <row r="2964" spans="1:2" x14ac:dyDescent="0.25">
      <c r="A2964" s="4"/>
      <c r="B2964" s="4"/>
    </row>
    <row r="2965" spans="1:2" x14ac:dyDescent="0.25">
      <c r="A2965" s="4"/>
      <c r="B2965" s="4"/>
    </row>
    <row r="2966" spans="1:2" x14ac:dyDescent="0.25">
      <c r="A2966" s="4"/>
      <c r="B2966" s="4"/>
    </row>
    <row r="2967" spans="1:2" x14ac:dyDescent="0.25">
      <c r="A2967" s="4"/>
      <c r="B2967" s="4"/>
    </row>
    <row r="2968" spans="1:2" x14ac:dyDescent="0.25">
      <c r="A2968" s="4"/>
      <c r="B2968" s="4"/>
    </row>
    <row r="2969" spans="1:2" x14ac:dyDescent="0.25">
      <c r="A2969" s="4"/>
      <c r="B2969" s="4"/>
    </row>
    <row r="2970" spans="1:2" x14ac:dyDescent="0.25">
      <c r="A2970" s="4"/>
      <c r="B2970" s="4"/>
    </row>
    <row r="2971" spans="1:2" x14ac:dyDescent="0.25">
      <c r="A2971" s="4"/>
      <c r="B2971" s="4"/>
    </row>
    <row r="2972" spans="1:2" x14ac:dyDescent="0.25">
      <c r="A2972" s="4"/>
      <c r="B2972" s="4"/>
    </row>
    <row r="2973" spans="1:2" x14ac:dyDescent="0.25">
      <c r="A2973" s="4"/>
      <c r="B2973" s="4"/>
    </row>
    <row r="2974" spans="1:2" x14ac:dyDescent="0.25">
      <c r="A2974" s="4"/>
      <c r="B2974" s="4"/>
    </row>
    <row r="2975" spans="1:2" x14ac:dyDescent="0.25">
      <c r="A2975" s="4"/>
      <c r="B2975" s="4"/>
    </row>
    <row r="2976" spans="1:2" x14ac:dyDescent="0.25">
      <c r="A2976" s="4"/>
      <c r="B2976" s="4"/>
    </row>
    <row r="2977" spans="1:2" x14ac:dyDescent="0.25">
      <c r="A2977" s="4"/>
      <c r="B2977" s="4"/>
    </row>
    <row r="2978" spans="1:2" x14ac:dyDescent="0.25">
      <c r="A2978" s="4"/>
      <c r="B2978" s="4"/>
    </row>
    <row r="2979" spans="1:2" x14ac:dyDescent="0.25">
      <c r="A2979" s="4"/>
      <c r="B2979" s="4"/>
    </row>
    <row r="2980" spans="1:2" x14ac:dyDescent="0.25">
      <c r="A2980" s="4"/>
      <c r="B2980" s="4"/>
    </row>
    <row r="2981" spans="1:2" x14ac:dyDescent="0.25">
      <c r="A2981" s="4"/>
      <c r="B2981" s="4"/>
    </row>
    <row r="2982" spans="1:2" x14ac:dyDescent="0.25">
      <c r="A2982" s="4"/>
      <c r="B2982" s="4"/>
    </row>
    <row r="2983" spans="1:2" x14ac:dyDescent="0.25">
      <c r="A2983" s="4"/>
      <c r="B2983" s="4"/>
    </row>
    <row r="2984" spans="1:2" x14ac:dyDescent="0.25">
      <c r="A2984" s="4"/>
      <c r="B2984" s="4"/>
    </row>
    <row r="2985" spans="1:2" x14ac:dyDescent="0.25">
      <c r="A2985" s="4"/>
      <c r="B2985" s="4"/>
    </row>
    <row r="2986" spans="1:2" x14ac:dyDescent="0.25">
      <c r="A2986" s="4"/>
      <c r="B2986" s="4"/>
    </row>
    <row r="2987" spans="1:2" x14ac:dyDescent="0.25">
      <c r="A2987" s="4"/>
      <c r="B2987" s="4"/>
    </row>
    <row r="2988" spans="1:2" x14ac:dyDescent="0.25">
      <c r="A2988" s="4"/>
      <c r="B2988" s="4"/>
    </row>
    <row r="2989" spans="1:2" x14ac:dyDescent="0.25">
      <c r="A2989" s="4"/>
      <c r="B2989" s="4"/>
    </row>
    <row r="2990" spans="1:2" x14ac:dyDescent="0.25">
      <c r="A2990" s="4"/>
      <c r="B2990" s="4"/>
    </row>
    <row r="2991" spans="1:2" x14ac:dyDescent="0.25">
      <c r="A2991" s="4"/>
      <c r="B2991" s="4"/>
    </row>
    <row r="2992" spans="1:2" x14ac:dyDescent="0.25">
      <c r="A2992" s="4"/>
      <c r="B2992" s="4"/>
    </row>
    <row r="2993" spans="1:2" x14ac:dyDescent="0.25">
      <c r="A2993" s="4"/>
      <c r="B2993" s="4"/>
    </row>
    <row r="2994" spans="1:2" x14ac:dyDescent="0.25">
      <c r="A2994" s="4"/>
      <c r="B2994" s="4"/>
    </row>
    <row r="2995" spans="1:2" x14ac:dyDescent="0.25">
      <c r="A2995" s="4"/>
      <c r="B2995" s="4"/>
    </row>
    <row r="2996" spans="1:2" x14ac:dyDescent="0.25">
      <c r="A2996" s="4"/>
      <c r="B2996" s="4"/>
    </row>
    <row r="2997" spans="1:2" x14ac:dyDescent="0.25">
      <c r="A2997" s="4"/>
      <c r="B2997" s="4"/>
    </row>
    <row r="2998" spans="1:2" x14ac:dyDescent="0.25">
      <c r="A2998" s="4"/>
      <c r="B2998" s="4"/>
    </row>
    <row r="2999" spans="1:2" x14ac:dyDescent="0.25">
      <c r="A2999" s="4"/>
      <c r="B2999" s="4"/>
    </row>
    <row r="3000" spans="1:2" x14ac:dyDescent="0.25">
      <c r="A3000" s="4"/>
      <c r="B3000" s="4"/>
    </row>
    <row r="3001" spans="1:2" x14ac:dyDescent="0.25">
      <c r="A3001" s="4"/>
      <c r="B3001" s="4"/>
    </row>
    <row r="3002" spans="1:2" x14ac:dyDescent="0.25">
      <c r="A3002" s="4"/>
      <c r="B3002" s="4"/>
    </row>
    <row r="3003" spans="1:2" x14ac:dyDescent="0.25">
      <c r="A3003" s="4"/>
      <c r="B3003" s="4"/>
    </row>
    <row r="3004" spans="1:2" x14ac:dyDescent="0.25">
      <c r="A3004" s="4"/>
      <c r="B3004" s="4"/>
    </row>
    <row r="3005" spans="1:2" x14ac:dyDescent="0.25">
      <c r="A3005" s="4"/>
      <c r="B3005" s="4"/>
    </row>
    <row r="3006" spans="1:2" x14ac:dyDescent="0.25">
      <c r="A3006" s="4"/>
      <c r="B3006" s="4"/>
    </row>
    <row r="3007" spans="1:2" x14ac:dyDescent="0.25">
      <c r="A3007" s="4"/>
      <c r="B3007" s="4"/>
    </row>
    <row r="3008" spans="1:2" x14ac:dyDescent="0.25">
      <c r="A3008" s="4"/>
      <c r="B3008" s="4"/>
    </row>
    <row r="3009" spans="1:2" x14ac:dyDescent="0.25">
      <c r="A3009" s="4"/>
      <c r="B3009" s="4"/>
    </row>
    <row r="3010" spans="1:2" x14ac:dyDescent="0.25">
      <c r="A3010" s="4"/>
      <c r="B3010" s="4"/>
    </row>
    <row r="3011" spans="1:2" x14ac:dyDescent="0.25">
      <c r="A3011" s="4"/>
      <c r="B3011" s="4"/>
    </row>
    <row r="3012" spans="1:2" x14ac:dyDescent="0.25">
      <c r="A3012" s="4"/>
      <c r="B3012" s="4"/>
    </row>
    <row r="3013" spans="1:2" x14ac:dyDescent="0.25">
      <c r="A3013" s="4"/>
      <c r="B3013" s="4"/>
    </row>
    <row r="3014" spans="1:2" x14ac:dyDescent="0.25">
      <c r="A3014" s="4"/>
      <c r="B3014" s="4"/>
    </row>
    <row r="3015" spans="1:2" x14ac:dyDescent="0.25">
      <c r="A3015" s="4"/>
      <c r="B3015" s="4"/>
    </row>
  </sheetData>
  <conditionalFormatting sqref="A2:A473">
    <cfRule type="duplicateValues" dxfId="455" priority="2" stopIfTrue="1"/>
  </conditionalFormatting>
  <conditionalFormatting sqref="A330:A331 A1">
    <cfRule type="duplicateValues" dxfId="454" priority="1" stopIfTrue="1"/>
  </conditionalFormatting>
  <conditionalFormatting sqref="A474:A3015">
    <cfRule type="duplicateValues" dxfId="453" priority="3" stopIfTrue="1"/>
  </conditionalFormatting>
  <conditionalFormatting sqref="A474:A63414">
    <cfRule type="duplicateValues" dxfId="452" priority="4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tabSelected="1" workbookViewId="0">
      <selection activeCell="B5" sqref="B5"/>
    </sheetView>
  </sheetViews>
  <sheetFormatPr baseColWidth="10" defaultColWidth="11.42578125" defaultRowHeight="15" x14ac:dyDescent="0.25"/>
  <cols>
    <col min="1" max="1" width="19.28515625" bestFit="1" customWidth="1"/>
    <col min="2" max="2" width="41.85546875" bestFit="1" customWidth="1"/>
  </cols>
  <sheetData>
    <row r="1" spans="1:2" ht="28.5" x14ac:dyDescent="0.45">
      <c r="A1" s="35" t="s">
        <v>0</v>
      </c>
      <c r="B1" s="36">
        <v>19117413</v>
      </c>
    </row>
    <row r="2" spans="1:2" x14ac:dyDescent="0.25">
      <c r="A2" s="37" t="s">
        <v>1</v>
      </c>
      <c r="B2" s="39" t="str">
        <f>VLOOKUP(B1,BD!A2:B436,2,0)</f>
        <v>JARAMILLO CERVANTES JUAN</v>
      </c>
    </row>
    <row r="3" spans="1:2" x14ac:dyDescent="0.25">
      <c r="A3" s="37" t="s">
        <v>1842</v>
      </c>
      <c r="B3" s="39" t="s">
        <v>1843</v>
      </c>
    </row>
    <row r="4" spans="1:2" ht="23.25" x14ac:dyDescent="0.35">
      <c r="A4" s="66" t="s">
        <v>1421</v>
      </c>
      <c r="B4" s="67"/>
    </row>
    <row r="5" spans="1:2" x14ac:dyDescent="0.25">
      <c r="A5" s="44" t="s">
        <v>1422</v>
      </c>
      <c r="B5" s="45" t="e">
        <f>VLOOKUP(B1,BD_COMPENSACIONES!$A$2:$C$1048576,3,0)</f>
        <v>#N/A</v>
      </c>
    </row>
    <row r="6" spans="1:2" ht="30" x14ac:dyDescent="0.25">
      <c r="A6" s="44" t="s">
        <v>1423</v>
      </c>
      <c r="B6" s="45" t="e">
        <f>VLOOKUP(B1,BD_COMPENSACIONES!$A$2:$D$1048576,4,0)</f>
        <v>#N/A</v>
      </c>
    </row>
    <row r="7" spans="1:2" x14ac:dyDescent="0.25">
      <c r="A7" s="44" t="s">
        <v>1424</v>
      </c>
      <c r="B7" s="45" t="e">
        <f>VLOOKUP(B1,BD_COMPENSACIONES!$A$2:$E$1048576,5,0)</f>
        <v>#N/A</v>
      </c>
    </row>
    <row r="8" spans="1:2" ht="30" x14ac:dyDescent="0.25">
      <c r="A8" s="44" t="s">
        <v>1425</v>
      </c>
      <c r="B8" s="45" t="e">
        <f>VLOOKUP(B1,BD_COMPENSACIONES!A2:F1048576,6,0)</f>
        <v>#N/A</v>
      </c>
    </row>
    <row r="9" spans="1:2" x14ac:dyDescent="0.25">
      <c r="A9" s="44" t="s">
        <v>1426</v>
      </c>
      <c r="B9" s="45" t="e">
        <f>VLOOKUP(B1,BD_COMPENSACIONES!$A$2:$G$1048576,7,0)</f>
        <v>#N/A</v>
      </c>
    </row>
    <row r="10" spans="1:2" x14ac:dyDescent="0.25">
      <c r="A10" s="44" t="s">
        <v>1427</v>
      </c>
      <c r="B10" s="45" t="e">
        <f>VLOOKUP(B1,BD_COMPENSACIONES!$A$2:$H$1048576,8,0)</f>
        <v>#N/A</v>
      </c>
    </row>
    <row r="11" spans="1:2" ht="30" x14ac:dyDescent="0.25">
      <c r="A11" s="44" t="s">
        <v>1428</v>
      </c>
      <c r="B11" s="45" t="e">
        <f>VLOOKUP(B1,BD_COMPENSACIONES!$A$2:$I$1048576,9,0)</f>
        <v>#N/A</v>
      </c>
    </row>
    <row r="12" spans="1:2" x14ac:dyDescent="0.25">
      <c r="A12" s="44" t="s">
        <v>1429</v>
      </c>
      <c r="B12" s="45" t="e">
        <f>VLOOKUP(B1,BD_COMPENSACIONES!$A$2:$J$1048576,10,0)</f>
        <v>#N/A</v>
      </c>
    </row>
    <row r="13" spans="1:2" ht="30" x14ac:dyDescent="0.25">
      <c r="A13" s="44" t="s">
        <v>1430</v>
      </c>
      <c r="B13" s="45" t="e">
        <f>VLOOKUP(B1,BD_COMPENSACIONES!$A$2:$K$1048576,11,0)</f>
        <v>#N/A</v>
      </c>
    </row>
    <row r="14" spans="1:2" ht="30" x14ac:dyDescent="0.25">
      <c r="A14" s="44" t="s">
        <v>1431</v>
      </c>
      <c r="B14" s="45" t="e">
        <f>VLOOKUP(B1,BD_COMPENSACIONES!$A$2:$L$1048576,12,0)</f>
        <v>#N/A</v>
      </c>
    </row>
    <row r="15" spans="1:2" x14ac:dyDescent="0.25">
      <c r="A15" s="44" t="s">
        <v>1432</v>
      </c>
      <c r="B15" s="45" t="e">
        <f>VLOOKUP(B1,BD_COMPENSACIONES!$A$2:$M$1048576,13,0)</f>
        <v>#N/A</v>
      </c>
    </row>
    <row r="16" spans="1:2" ht="30" x14ac:dyDescent="0.25">
      <c r="A16" s="44" t="s">
        <v>1433</v>
      </c>
      <c r="B16" s="45" t="e">
        <f>VLOOKUP(B1,BD_COMPENSACIONES!$A$2:$N$1048576,14,0)</f>
        <v>#N/A</v>
      </c>
    </row>
    <row r="17" spans="1:2" x14ac:dyDescent="0.25">
      <c r="A17" s="44" t="s">
        <v>1434</v>
      </c>
      <c r="B17" s="45" t="e">
        <f>VLOOKUP(B1,BD_COMPENSACIONES!$A$2:$O$1048576,15,0)</f>
        <v>#N/A</v>
      </c>
    </row>
    <row r="18" spans="1:2" ht="30" x14ac:dyDescent="0.25">
      <c r="A18" s="44" t="s">
        <v>1435</v>
      </c>
      <c r="B18" s="45" t="e">
        <f>VLOOKUP(B1,BD_COMPENSACIONES!$A$2:$Q$1048576,17,0)</f>
        <v>#N/A</v>
      </c>
    </row>
    <row r="19" spans="1:2" ht="34.5" thickBot="1" x14ac:dyDescent="0.45">
      <c r="A19" s="46" t="s">
        <v>1436</v>
      </c>
      <c r="B19" s="47" t="e">
        <f>SUM(B5:B18)</f>
        <v>#N/A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15.140625" style="48" bestFit="1" customWidth="1"/>
    <col min="2" max="2" width="42.28515625" style="48" bestFit="1" customWidth="1"/>
    <col min="3" max="3" width="11.5703125" style="48" bestFit="1" customWidth="1"/>
    <col min="4" max="4" width="15.140625" style="48" bestFit="1" customWidth="1"/>
    <col min="5" max="5" width="11.5703125" style="48" bestFit="1" customWidth="1"/>
    <col min="6" max="6" width="0" style="49" hidden="1" customWidth="1"/>
    <col min="7" max="7" width="15" style="50" bestFit="1" customWidth="1"/>
    <col min="8" max="8" width="11.5703125" style="50" bestFit="1" customWidth="1"/>
    <col min="9" max="9" width="11.5703125" style="48" bestFit="1" customWidth="1"/>
    <col min="10" max="10" width="11.5703125" style="50" bestFit="1" customWidth="1"/>
    <col min="11" max="11" width="13.7109375" style="49" hidden="1" customWidth="1"/>
    <col min="12" max="12" width="13" style="49" bestFit="1" customWidth="1"/>
    <col min="13" max="13" width="11.42578125" style="49"/>
    <col min="14" max="14" width="11.42578125" style="48"/>
    <col min="15" max="15" width="11.5703125" style="48" bestFit="1" customWidth="1"/>
    <col min="16" max="16" width="14.5703125" style="49" hidden="1" customWidth="1"/>
    <col min="17" max="17" width="13.85546875" style="50" customWidth="1"/>
    <col min="18" max="16384" width="11.42578125" style="48"/>
  </cols>
  <sheetData>
    <row r="1" spans="1:17" s="17" customFormat="1" ht="75.75" customHeight="1" x14ac:dyDescent="0.25">
      <c r="A1" s="21" t="s">
        <v>1437</v>
      </c>
      <c r="B1" s="22" t="s">
        <v>1</v>
      </c>
      <c r="C1" s="24" t="s">
        <v>1438</v>
      </c>
      <c r="D1" s="24" t="s">
        <v>1439</v>
      </c>
      <c r="E1" s="24" t="s">
        <v>1424</v>
      </c>
      <c r="F1" s="24" t="s">
        <v>1440</v>
      </c>
      <c r="G1" s="24" t="s">
        <v>1441</v>
      </c>
      <c r="H1" s="25" t="s">
        <v>1427</v>
      </c>
      <c r="I1" s="26" t="s">
        <v>1428</v>
      </c>
      <c r="J1" s="27" t="s">
        <v>1429</v>
      </c>
      <c r="K1" s="28" t="s">
        <v>1430</v>
      </c>
      <c r="L1" s="29" t="s">
        <v>1431</v>
      </c>
      <c r="M1" s="30" t="s">
        <v>1432</v>
      </c>
      <c r="N1" s="31" t="s">
        <v>1433</v>
      </c>
      <c r="O1" s="32" t="s">
        <v>1442</v>
      </c>
      <c r="P1" s="33" t="s">
        <v>1443</v>
      </c>
      <c r="Q1" s="34" t="s">
        <v>1444</v>
      </c>
    </row>
    <row r="2" spans="1:17" s="49" customFormat="1" x14ac:dyDescent="0.25">
      <c r="A2" s="69">
        <v>19113983</v>
      </c>
      <c r="B2" s="70" t="s">
        <v>515</v>
      </c>
      <c r="C2" s="49">
        <v>0</v>
      </c>
      <c r="D2" s="49">
        <v>0</v>
      </c>
      <c r="E2" s="49">
        <v>0</v>
      </c>
      <c r="G2" s="49">
        <v>0</v>
      </c>
      <c r="H2" s="49">
        <v>0</v>
      </c>
      <c r="I2" s="49">
        <v>1280</v>
      </c>
      <c r="J2" s="49">
        <v>0</v>
      </c>
      <c r="L2" s="49">
        <v>0</v>
      </c>
      <c r="N2" s="49">
        <v>0</v>
      </c>
      <c r="O2" s="49">
        <v>0</v>
      </c>
      <c r="Q2" s="50"/>
    </row>
    <row r="3" spans="1:17" s="49" customFormat="1" x14ac:dyDescent="0.25">
      <c r="A3" s="69">
        <v>19117462</v>
      </c>
      <c r="B3" s="70" t="s">
        <v>949</v>
      </c>
      <c r="C3" s="49">
        <v>0</v>
      </c>
      <c r="D3" s="49">
        <v>0</v>
      </c>
      <c r="E3" s="49">
        <v>0</v>
      </c>
      <c r="G3" s="49">
        <v>0</v>
      </c>
      <c r="H3" s="49">
        <v>0</v>
      </c>
      <c r="I3" s="49">
        <v>1280</v>
      </c>
      <c r="J3" s="49">
        <v>0</v>
      </c>
      <c r="L3" s="49">
        <v>0</v>
      </c>
      <c r="N3" s="49">
        <v>0</v>
      </c>
      <c r="O3" s="49">
        <v>0</v>
      </c>
      <c r="Q3" s="50"/>
    </row>
    <row r="4" spans="1:17" s="49" customFormat="1" x14ac:dyDescent="0.25">
      <c r="A4" s="69">
        <v>19116550</v>
      </c>
      <c r="B4" s="70" t="s">
        <v>837</v>
      </c>
      <c r="C4" s="49">
        <v>0</v>
      </c>
      <c r="D4" s="49">
        <v>0</v>
      </c>
      <c r="E4" s="49">
        <v>0</v>
      </c>
      <c r="G4" s="49">
        <v>0</v>
      </c>
      <c r="H4" s="49">
        <v>0</v>
      </c>
      <c r="I4" s="49">
        <v>1280</v>
      </c>
      <c r="J4" s="49">
        <v>0</v>
      </c>
      <c r="L4" s="49">
        <v>0</v>
      </c>
      <c r="N4" s="49">
        <v>0</v>
      </c>
      <c r="O4" s="49">
        <v>0</v>
      </c>
      <c r="Q4" s="50"/>
    </row>
    <row r="5" spans="1:17" s="49" customFormat="1" x14ac:dyDescent="0.25">
      <c r="A5" s="69">
        <v>19115240</v>
      </c>
      <c r="B5" s="70" t="s">
        <v>644</v>
      </c>
      <c r="C5" s="49">
        <v>0</v>
      </c>
      <c r="D5" s="49">
        <v>0</v>
      </c>
      <c r="E5" s="49">
        <v>0</v>
      </c>
      <c r="G5" s="49">
        <v>322.5</v>
      </c>
      <c r="H5" s="49">
        <v>0</v>
      </c>
      <c r="I5" s="49">
        <v>1280</v>
      </c>
      <c r="J5" s="49">
        <v>0</v>
      </c>
      <c r="L5" s="49">
        <v>0</v>
      </c>
      <c r="N5" s="49">
        <v>0</v>
      </c>
      <c r="O5" s="49">
        <v>0</v>
      </c>
      <c r="Q5" s="50"/>
    </row>
    <row r="6" spans="1:17" s="49" customFormat="1" x14ac:dyDescent="0.25">
      <c r="A6" s="69">
        <v>19110547</v>
      </c>
      <c r="B6" s="70" t="s">
        <v>306</v>
      </c>
      <c r="C6" s="49">
        <v>0</v>
      </c>
      <c r="D6" s="49">
        <v>0</v>
      </c>
      <c r="E6" s="49">
        <v>0</v>
      </c>
      <c r="G6" s="49">
        <v>0</v>
      </c>
      <c r="H6" s="49">
        <v>0</v>
      </c>
      <c r="I6" s="49">
        <v>1280</v>
      </c>
      <c r="J6" s="49">
        <v>0</v>
      </c>
      <c r="L6" s="49">
        <v>0</v>
      </c>
      <c r="N6" s="49">
        <v>0</v>
      </c>
      <c r="O6" s="49">
        <v>0</v>
      </c>
      <c r="Q6" s="50"/>
    </row>
    <row r="7" spans="1:17" s="49" customFormat="1" x14ac:dyDescent="0.25">
      <c r="A7" s="69">
        <v>19116142</v>
      </c>
      <c r="B7" s="70" t="s">
        <v>764</v>
      </c>
      <c r="C7" s="49">
        <v>0</v>
      </c>
      <c r="D7" s="49">
        <v>0</v>
      </c>
      <c r="E7" s="49">
        <v>0</v>
      </c>
      <c r="G7" s="49">
        <v>645</v>
      </c>
      <c r="H7" s="49">
        <v>0</v>
      </c>
      <c r="I7" s="49">
        <v>1280</v>
      </c>
      <c r="J7" s="49">
        <v>0</v>
      </c>
      <c r="L7" s="49">
        <v>0</v>
      </c>
      <c r="N7" s="49">
        <v>0</v>
      </c>
      <c r="O7" s="49">
        <v>0</v>
      </c>
      <c r="Q7" s="50"/>
    </row>
    <row r="8" spans="1:17" s="49" customFormat="1" x14ac:dyDescent="0.25">
      <c r="A8" s="69">
        <v>19118522</v>
      </c>
      <c r="B8" s="70" t="s">
        <v>1153</v>
      </c>
      <c r="C8" s="49">
        <v>0</v>
      </c>
      <c r="D8" s="49">
        <v>0</v>
      </c>
      <c r="E8" s="49">
        <v>0</v>
      </c>
      <c r="G8" s="49">
        <v>645</v>
      </c>
      <c r="H8" s="49">
        <v>0</v>
      </c>
      <c r="I8" s="49">
        <v>1280</v>
      </c>
      <c r="J8" s="49">
        <v>0</v>
      </c>
      <c r="L8" s="49">
        <v>0</v>
      </c>
      <c r="N8" s="49">
        <v>0</v>
      </c>
      <c r="O8" s="49">
        <v>0</v>
      </c>
      <c r="Q8" s="50"/>
    </row>
    <row r="9" spans="1:17" s="49" customFormat="1" x14ac:dyDescent="0.25">
      <c r="A9" s="69">
        <v>19108720</v>
      </c>
      <c r="B9" s="70" t="s">
        <v>267</v>
      </c>
      <c r="C9" s="49">
        <v>0</v>
      </c>
      <c r="D9" s="49">
        <v>0</v>
      </c>
      <c r="E9" s="49">
        <v>0</v>
      </c>
      <c r="G9" s="49">
        <v>0</v>
      </c>
      <c r="H9" s="49">
        <v>0</v>
      </c>
      <c r="I9" s="49">
        <v>1280</v>
      </c>
      <c r="J9" s="49">
        <v>0</v>
      </c>
      <c r="L9" s="49">
        <v>0</v>
      </c>
      <c r="N9" s="49">
        <v>0</v>
      </c>
      <c r="O9" s="49">
        <v>0</v>
      </c>
      <c r="Q9" s="50"/>
    </row>
    <row r="10" spans="1:17" s="49" customFormat="1" x14ac:dyDescent="0.25">
      <c r="A10" s="69">
        <v>19113894</v>
      </c>
      <c r="B10" s="70" t="s">
        <v>506</v>
      </c>
      <c r="C10" s="49">
        <v>0</v>
      </c>
      <c r="D10" s="49">
        <v>0</v>
      </c>
      <c r="E10" s="49">
        <v>0</v>
      </c>
      <c r="G10" s="49">
        <v>645</v>
      </c>
      <c r="H10" s="49">
        <v>0</v>
      </c>
      <c r="I10" s="49">
        <v>1280</v>
      </c>
      <c r="J10" s="49">
        <v>0</v>
      </c>
      <c r="L10" s="49">
        <v>0</v>
      </c>
      <c r="N10" s="49">
        <v>0</v>
      </c>
      <c r="O10" s="49">
        <v>0</v>
      </c>
      <c r="Q10" s="50"/>
    </row>
    <row r="11" spans="1:17" s="49" customFormat="1" x14ac:dyDescent="0.25">
      <c r="A11" s="69">
        <v>19108418</v>
      </c>
      <c r="B11" s="70" t="s">
        <v>258</v>
      </c>
      <c r="C11" s="49">
        <v>0</v>
      </c>
      <c r="D11" s="49">
        <v>0</v>
      </c>
      <c r="E11" s="49">
        <v>0</v>
      </c>
      <c r="G11" s="49">
        <v>645</v>
      </c>
      <c r="H11" s="49">
        <v>0</v>
      </c>
      <c r="I11" s="49">
        <v>1280</v>
      </c>
      <c r="J11" s="49">
        <v>0</v>
      </c>
      <c r="L11" s="49">
        <v>0</v>
      </c>
      <c r="N11" s="49">
        <v>0</v>
      </c>
      <c r="O11" s="49">
        <v>0</v>
      </c>
      <c r="Q11" s="50"/>
    </row>
    <row r="12" spans="1:17" s="49" customFormat="1" x14ac:dyDescent="0.25">
      <c r="A12" s="69">
        <v>19115951</v>
      </c>
      <c r="B12" s="70" t="s">
        <v>728</v>
      </c>
      <c r="C12" s="49">
        <v>0</v>
      </c>
      <c r="D12" s="49">
        <v>0</v>
      </c>
      <c r="E12" s="49">
        <v>0</v>
      </c>
      <c r="G12" s="49">
        <v>0</v>
      </c>
      <c r="H12" s="49">
        <v>0</v>
      </c>
      <c r="I12" s="49">
        <v>1280</v>
      </c>
      <c r="J12" s="49">
        <v>0</v>
      </c>
      <c r="L12" s="49">
        <v>0</v>
      </c>
      <c r="N12" s="49">
        <v>0</v>
      </c>
      <c r="O12" s="49">
        <v>0</v>
      </c>
      <c r="Q12" s="50"/>
    </row>
    <row r="13" spans="1:17" s="49" customFormat="1" x14ac:dyDescent="0.25">
      <c r="A13" s="69">
        <v>19114505</v>
      </c>
      <c r="B13" s="70" t="s">
        <v>572</v>
      </c>
      <c r="C13" s="49">
        <v>0</v>
      </c>
      <c r="D13" s="49">
        <v>0</v>
      </c>
      <c r="E13" s="49">
        <v>0</v>
      </c>
      <c r="G13" s="49">
        <v>0</v>
      </c>
      <c r="H13" s="49">
        <v>0</v>
      </c>
      <c r="I13" s="49">
        <v>1280</v>
      </c>
      <c r="J13" s="49">
        <v>0</v>
      </c>
      <c r="L13" s="49">
        <v>0</v>
      </c>
      <c r="N13" s="49">
        <v>0</v>
      </c>
      <c r="O13" s="49">
        <v>0</v>
      </c>
      <c r="Q13" s="50"/>
    </row>
    <row r="14" spans="1:17" s="49" customFormat="1" x14ac:dyDescent="0.25">
      <c r="A14" s="69">
        <v>19115233</v>
      </c>
      <c r="B14" s="70" t="s">
        <v>638</v>
      </c>
      <c r="C14" s="49">
        <v>0</v>
      </c>
      <c r="D14" s="49">
        <v>0</v>
      </c>
      <c r="E14" s="49">
        <v>0</v>
      </c>
      <c r="G14" s="49">
        <v>322.5</v>
      </c>
      <c r="H14" s="49">
        <v>0</v>
      </c>
      <c r="I14" s="49">
        <v>1280</v>
      </c>
      <c r="J14" s="49">
        <v>0</v>
      </c>
      <c r="L14" s="49">
        <v>0</v>
      </c>
      <c r="N14" s="49">
        <v>0</v>
      </c>
      <c r="O14" s="49">
        <v>0</v>
      </c>
      <c r="Q14" s="50"/>
    </row>
    <row r="15" spans="1:17" s="49" customFormat="1" x14ac:dyDescent="0.25">
      <c r="A15" s="69">
        <v>19113789</v>
      </c>
      <c r="B15" s="70" t="s">
        <v>494</v>
      </c>
      <c r="C15" s="49">
        <v>0</v>
      </c>
      <c r="D15" s="49">
        <v>0</v>
      </c>
      <c r="E15" s="49">
        <v>0</v>
      </c>
      <c r="G15" s="49">
        <v>645</v>
      </c>
      <c r="H15" s="49">
        <v>0</v>
      </c>
      <c r="I15" s="49">
        <v>1280</v>
      </c>
      <c r="J15" s="49">
        <v>0</v>
      </c>
      <c r="L15" s="49">
        <v>0</v>
      </c>
      <c r="N15" s="49">
        <v>0</v>
      </c>
      <c r="O15" s="49">
        <v>0</v>
      </c>
      <c r="Q15" s="50"/>
    </row>
    <row r="16" spans="1:17" s="49" customFormat="1" x14ac:dyDescent="0.25">
      <c r="A16" s="69">
        <v>19116146</v>
      </c>
      <c r="B16" s="70" t="s">
        <v>770</v>
      </c>
      <c r="C16" s="49">
        <v>0</v>
      </c>
      <c r="D16" s="49">
        <v>0</v>
      </c>
      <c r="E16" s="49">
        <v>0</v>
      </c>
      <c r="G16" s="49">
        <v>645</v>
      </c>
      <c r="H16" s="49">
        <v>0</v>
      </c>
      <c r="I16" s="49">
        <v>1280</v>
      </c>
      <c r="J16" s="49">
        <v>0</v>
      </c>
      <c r="L16" s="49">
        <v>0</v>
      </c>
      <c r="N16" s="49">
        <v>0</v>
      </c>
      <c r="O16" s="49">
        <v>0</v>
      </c>
      <c r="Q16" s="50"/>
    </row>
    <row r="17" spans="1:17" s="49" customFormat="1" x14ac:dyDescent="0.25">
      <c r="A17" s="69">
        <v>19114316</v>
      </c>
      <c r="B17" s="70" t="s">
        <v>551</v>
      </c>
      <c r="C17" s="49">
        <v>390</v>
      </c>
      <c r="D17" s="49">
        <v>0</v>
      </c>
      <c r="E17" s="49">
        <v>0</v>
      </c>
      <c r="G17" s="49">
        <v>322.5</v>
      </c>
      <c r="H17" s="49">
        <v>0</v>
      </c>
      <c r="I17" s="49">
        <v>1280</v>
      </c>
      <c r="J17" s="49">
        <v>0</v>
      </c>
      <c r="L17" s="49">
        <v>0</v>
      </c>
      <c r="N17" s="49">
        <v>0</v>
      </c>
      <c r="O17" s="49">
        <v>0</v>
      </c>
      <c r="Q17" s="50"/>
    </row>
    <row r="18" spans="1:17" s="49" customFormat="1" x14ac:dyDescent="0.25">
      <c r="A18" s="69">
        <v>19114375</v>
      </c>
      <c r="B18" s="70" t="s">
        <v>560</v>
      </c>
      <c r="C18" s="49">
        <v>0</v>
      </c>
      <c r="D18" s="49">
        <v>0</v>
      </c>
      <c r="E18" s="49">
        <v>0</v>
      </c>
      <c r="G18" s="49">
        <v>0</v>
      </c>
      <c r="H18" s="49">
        <v>0</v>
      </c>
      <c r="I18" s="49">
        <v>1280</v>
      </c>
      <c r="J18" s="49">
        <v>0</v>
      </c>
      <c r="L18" s="49">
        <v>0</v>
      </c>
      <c r="N18" s="49">
        <v>0</v>
      </c>
      <c r="O18" s="49">
        <v>0</v>
      </c>
      <c r="Q18" s="50"/>
    </row>
    <row r="19" spans="1:17" s="49" customFormat="1" x14ac:dyDescent="0.25">
      <c r="A19" s="69">
        <v>19116044</v>
      </c>
      <c r="B19" s="70" t="s">
        <v>746</v>
      </c>
      <c r="C19" s="49">
        <v>0</v>
      </c>
      <c r="D19" s="49">
        <v>0</v>
      </c>
      <c r="E19" s="49">
        <v>0</v>
      </c>
      <c r="G19" s="49">
        <v>0</v>
      </c>
      <c r="H19" s="49">
        <v>1024</v>
      </c>
      <c r="I19" s="49">
        <v>0</v>
      </c>
      <c r="J19" s="49">
        <v>800</v>
      </c>
      <c r="L19" s="49">
        <v>0</v>
      </c>
      <c r="N19" s="49">
        <v>0</v>
      </c>
      <c r="O19" s="49">
        <v>0</v>
      </c>
      <c r="Q19" s="50"/>
    </row>
    <row r="20" spans="1:17" s="49" customFormat="1" x14ac:dyDescent="0.25">
      <c r="A20" s="69">
        <v>19119029</v>
      </c>
      <c r="B20" s="70" t="s">
        <v>1264</v>
      </c>
      <c r="C20" s="49">
        <v>0</v>
      </c>
      <c r="D20" s="49">
        <v>0</v>
      </c>
      <c r="E20" s="49">
        <v>0</v>
      </c>
      <c r="G20" s="49">
        <v>0</v>
      </c>
      <c r="H20" s="49">
        <v>640</v>
      </c>
      <c r="I20" s="49">
        <v>0</v>
      </c>
      <c r="J20" s="49">
        <v>0</v>
      </c>
      <c r="L20" s="49">
        <v>0</v>
      </c>
      <c r="N20" s="49">
        <v>0</v>
      </c>
      <c r="O20" s="49">
        <v>0</v>
      </c>
      <c r="Q20" s="50"/>
    </row>
    <row r="21" spans="1:17" s="49" customFormat="1" x14ac:dyDescent="0.25">
      <c r="A21" s="69">
        <v>19110445</v>
      </c>
      <c r="B21" s="70" t="s">
        <v>300</v>
      </c>
      <c r="C21" s="49">
        <v>0</v>
      </c>
      <c r="D21" s="49">
        <v>0</v>
      </c>
      <c r="E21" s="49">
        <v>0</v>
      </c>
      <c r="G21" s="49">
        <v>0</v>
      </c>
      <c r="H21" s="49">
        <v>0</v>
      </c>
      <c r="I21" s="49">
        <v>1280</v>
      </c>
      <c r="J21" s="49">
        <v>0</v>
      </c>
      <c r="L21" s="49">
        <v>0</v>
      </c>
      <c r="N21" s="49">
        <v>0</v>
      </c>
      <c r="O21" s="49">
        <v>0</v>
      </c>
      <c r="Q21" s="50"/>
    </row>
    <row r="22" spans="1:17" s="49" customFormat="1" x14ac:dyDescent="0.25">
      <c r="A22" s="69">
        <v>19118317</v>
      </c>
      <c r="B22" s="70" t="s">
        <v>1105</v>
      </c>
      <c r="C22" s="49">
        <v>0</v>
      </c>
      <c r="D22" s="49">
        <v>0</v>
      </c>
      <c r="E22" s="49">
        <v>0</v>
      </c>
      <c r="G22" s="49">
        <v>645</v>
      </c>
      <c r="H22" s="49">
        <v>0</v>
      </c>
      <c r="I22" s="49">
        <v>1280</v>
      </c>
      <c r="J22" s="49">
        <v>0</v>
      </c>
      <c r="L22" s="49">
        <v>0</v>
      </c>
      <c r="N22" s="49">
        <v>0</v>
      </c>
      <c r="O22" s="49">
        <v>0</v>
      </c>
      <c r="Q22" s="50"/>
    </row>
    <row r="23" spans="1:17" s="49" customFormat="1" x14ac:dyDescent="0.25">
      <c r="A23" s="69">
        <v>19114941</v>
      </c>
      <c r="B23" s="70" t="s">
        <v>605</v>
      </c>
      <c r="C23" s="49">
        <v>0</v>
      </c>
      <c r="D23" s="49">
        <v>780</v>
      </c>
      <c r="E23" s="49">
        <v>0</v>
      </c>
      <c r="G23" s="49">
        <v>0</v>
      </c>
      <c r="H23" s="49">
        <v>0</v>
      </c>
      <c r="I23" s="49">
        <v>1280</v>
      </c>
      <c r="J23" s="49">
        <v>0</v>
      </c>
      <c r="L23" s="49">
        <v>0</v>
      </c>
      <c r="N23" s="49">
        <v>0</v>
      </c>
      <c r="O23" s="49">
        <v>0</v>
      </c>
      <c r="Q23" s="50"/>
    </row>
    <row r="24" spans="1:17" s="49" customFormat="1" x14ac:dyDescent="0.25">
      <c r="A24" s="69">
        <v>19115621</v>
      </c>
      <c r="B24" s="70" t="s">
        <v>704</v>
      </c>
      <c r="C24" s="49">
        <v>0</v>
      </c>
      <c r="D24" s="49">
        <v>0</v>
      </c>
      <c r="E24" s="49">
        <v>0</v>
      </c>
      <c r="G24" s="49">
        <v>0</v>
      </c>
      <c r="H24" s="49">
        <v>0</v>
      </c>
      <c r="I24" s="49">
        <v>1280</v>
      </c>
      <c r="J24" s="49">
        <v>0</v>
      </c>
      <c r="L24" s="49">
        <v>0</v>
      </c>
      <c r="N24" s="49">
        <v>0</v>
      </c>
      <c r="O24" s="49">
        <v>0</v>
      </c>
      <c r="Q24" s="50"/>
    </row>
    <row r="25" spans="1:17" s="49" customFormat="1" x14ac:dyDescent="0.25">
      <c r="A25" s="69">
        <v>19118613</v>
      </c>
      <c r="B25" s="70" t="s">
        <v>1180</v>
      </c>
      <c r="C25" s="49">
        <v>390</v>
      </c>
      <c r="D25" s="49">
        <v>0</v>
      </c>
      <c r="E25" s="49">
        <v>0</v>
      </c>
      <c r="G25" s="49">
        <v>645</v>
      </c>
      <c r="H25" s="49">
        <v>0</v>
      </c>
      <c r="I25" s="49">
        <v>1280</v>
      </c>
      <c r="J25" s="49">
        <v>0</v>
      </c>
      <c r="L25" s="49">
        <v>0</v>
      </c>
      <c r="N25" s="49">
        <v>0</v>
      </c>
      <c r="O25" s="49">
        <v>0</v>
      </c>
      <c r="Q25" s="50"/>
    </row>
    <row r="26" spans="1:17" s="49" customFormat="1" x14ac:dyDescent="0.25">
      <c r="A26" s="69">
        <v>19111156</v>
      </c>
      <c r="B26" s="70" t="s">
        <v>330</v>
      </c>
      <c r="C26" s="49">
        <v>0</v>
      </c>
      <c r="D26" s="49">
        <v>0</v>
      </c>
      <c r="E26" s="49">
        <v>0</v>
      </c>
      <c r="G26" s="49">
        <v>0</v>
      </c>
      <c r="H26" s="49">
        <v>0</v>
      </c>
      <c r="I26" s="49">
        <v>1280</v>
      </c>
      <c r="J26" s="49">
        <v>0</v>
      </c>
      <c r="L26" s="49">
        <v>0</v>
      </c>
      <c r="N26" s="49">
        <v>0</v>
      </c>
      <c r="O26" s="49">
        <v>0</v>
      </c>
      <c r="Q26" s="50"/>
    </row>
    <row r="27" spans="1:17" s="49" customFormat="1" x14ac:dyDescent="0.25">
      <c r="A27" s="69">
        <v>19107649</v>
      </c>
      <c r="B27" s="70" t="s">
        <v>222</v>
      </c>
      <c r="C27" s="49">
        <v>0</v>
      </c>
      <c r="D27" s="49">
        <v>0</v>
      </c>
      <c r="E27" s="49">
        <v>0</v>
      </c>
      <c r="G27" s="49">
        <v>645</v>
      </c>
      <c r="H27" s="49">
        <v>640</v>
      </c>
      <c r="I27" s="49">
        <v>0</v>
      </c>
      <c r="J27" s="49">
        <v>0</v>
      </c>
      <c r="L27" s="49">
        <v>0</v>
      </c>
      <c r="N27" s="49">
        <v>0</v>
      </c>
      <c r="O27" s="49">
        <v>0</v>
      </c>
      <c r="Q27" s="50"/>
    </row>
    <row r="28" spans="1:17" s="49" customFormat="1" x14ac:dyDescent="0.25">
      <c r="A28" s="69">
        <v>19107533</v>
      </c>
      <c r="B28" s="70" t="s">
        <v>219</v>
      </c>
      <c r="C28" s="49">
        <v>0</v>
      </c>
      <c r="D28" s="49">
        <v>0</v>
      </c>
      <c r="E28" s="49">
        <v>0</v>
      </c>
      <c r="G28" s="49">
        <v>645</v>
      </c>
      <c r="H28" s="49">
        <v>640</v>
      </c>
      <c r="I28" s="49">
        <v>0</v>
      </c>
      <c r="J28" s="49">
        <v>0</v>
      </c>
      <c r="L28" s="49">
        <v>0</v>
      </c>
      <c r="N28" s="49">
        <v>0</v>
      </c>
      <c r="O28" s="49">
        <v>0</v>
      </c>
      <c r="Q28" s="50"/>
    </row>
    <row r="29" spans="1:17" s="49" customFormat="1" x14ac:dyDescent="0.25">
      <c r="A29" s="69">
        <v>19112948</v>
      </c>
      <c r="B29" s="70" t="s">
        <v>433</v>
      </c>
      <c r="C29" s="49">
        <v>0</v>
      </c>
      <c r="D29" s="49">
        <v>0</v>
      </c>
      <c r="E29" s="49">
        <v>0</v>
      </c>
      <c r="G29" s="49">
        <v>645</v>
      </c>
      <c r="H29" s="49">
        <v>640</v>
      </c>
      <c r="I29" s="49">
        <v>0</v>
      </c>
      <c r="J29" s="49">
        <v>0</v>
      </c>
      <c r="L29" s="49">
        <v>0</v>
      </c>
      <c r="N29" s="49">
        <v>0</v>
      </c>
      <c r="O29" s="49">
        <v>0</v>
      </c>
      <c r="Q29" s="50"/>
    </row>
    <row r="30" spans="1:17" s="49" customFormat="1" x14ac:dyDescent="0.25">
      <c r="A30" s="69">
        <v>19118608</v>
      </c>
      <c r="B30" s="70" t="s">
        <v>1171</v>
      </c>
      <c r="C30" s="49">
        <v>0</v>
      </c>
      <c r="D30" s="49">
        <v>0</v>
      </c>
      <c r="E30" s="49">
        <v>0</v>
      </c>
      <c r="G30" s="49">
        <v>0</v>
      </c>
      <c r="H30" s="49">
        <v>1792</v>
      </c>
      <c r="I30" s="49">
        <v>0</v>
      </c>
      <c r="J30" s="49">
        <v>0</v>
      </c>
      <c r="L30" s="49">
        <v>0</v>
      </c>
      <c r="N30" s="49">
        <v>0</v>
      </c>
      <c r="O30" s="49">
        <v>300</v>
      </c>
      <c r="Q30" s="50"/>
    </row>
    <row r="31" spans="1:17" s="49" customFormat="1" x14ac:dyDescent="0.25">
      <c r="A31" s="69">
        <v>19111568</v>
      </c>
      <c r="B31" s="70" t="s">
        <v>354</v>
      </c>
      <c r="C31" s="49">
        <v>390</v>
      </c>
      <c r="D31" s="49">
        <v>0</v>
      </c>
      <c r="E31" s="49">
        <v>0</v>
      </c>
      <c r="G31" s="49">
        <v>0</v>
      </c>
      <c r="H31" s="49">
        <v>640</v>
      </c>
      <c r="I31" s="49">
        <v>0</v>
      </c>
      <c r="J31" s="49">
        <v>0</v>
      </c>
      <c r="L31" s="49">
        <v>0</v>
      </c>
      <c r="N31" s="49">
        <v>0</v>
      </c>
      <c r="O31" s="49">
        <v>0</v>
      </c>
      <c r="Q31" s="50"/>
    </row>
    <row r="32" spans="1:17" s="49" customFormat="1" x14ac:dyDescent="0.25">
      <c r="A32" s="69">
        <v>19116017</v>
      </c>
      <c r="B32" s="70" t="s">
        <v>740</v>
      </c>
      <c r="C32" s="49">
        <v>0</v>
      </c>
      <c r="D32" s="49">
        <v>0</v>
      </c>
      <c r="E32" s="49">
        <v>0</v>
      </c>
      <c r="G32" s="49">
        <v>645</v>
      </c>
      <c r="H32" s="49">
        <v>896</v>
      </c>
      <c r="I32" s="49">
        <v>0</v>
      </c>
      <c r="J32" s="49">
        <v>0</v>
      </c>
      <c r="L32" s="49">
        <v>0</v>
      </c>
      <c r="N32" s="49">
        <v>0</v>
      </c>
      <c r="O32" s="49">
        <v>0</v>
      </c>
      <c r="Q32" s="50"/>
    </row>
    <row r="33" spans="1:17" s="49" customFormat="1" x14ac:dyDescent="0.25">
      <c r="A33" s="69">
        <v>19107358</v>
      </c>
      <c r="B33" s="70" t="s">
        <v>210</v>
      </c>
      <c r="C33" s="49">
        <v>0</v>
      </c>
      <c r="D33" s="49">
        <v>0</v>
      </c>
      <c r="E33" s="49">
        <v>0</v>
      </c>
      <c r="G33" s="49">
        <v>0</v>
      </c>
      <c r="H33" s="49">
        <v>640</v>
      </c>
      <c r="I33" s="49">
        <v>0</v>
      </c>
      <c r="J33" s="49">
        <v>0</v>
      </c>
      <c r="L33" s="49">
        <v>0</v>
      </c>
      <c r="N33" s="49">
        <v>0</v>
      </c>
      <c r="O33" s="49">
        <v>0</v>
      </c>
      <c r="Q33" s="50"/>
    </row>
    <row r="34" spans="1:17" s="49" customFormat="1" x14ac:dyDescent="0.25">
      <c r="A34" s="69">
        <v>19110667</v>
      </c>
      <c r="B34" s="70" t="s">
        <v>315</v>
      </c>
      <c r="C34" s="49">
        <v>390</v>
      </c>
      <c r="D34" s="49">
        <v>0</v>
      </c>
      <c r="E34" s="49">
        <v>0</v>
      </c>
      <c r="G34" s="49">
        <v>322.5</v>
      </c>
      <c r="H34" s="49">
        <v>640</v>
      </c>
      <c r="I34" s="49">
        <v>0</v>
      </c>
      <c r="J34" s="49">
        <v>0</v>
      </c>
      <c r="L34" s="49">
        <v>0</v>
      </c>
      <c r="N34" s="49">
        <v>0</v>
      </c>
      <c r="O34" s="49">
        <v>1024.33</v>
      </c>
      <c r="Q34" s="50"/>
    </row>
    <row r="35" spans="1:17" s="49" customFormat="1" x14ac:dyDescent="0.25">
      <c r="A35" s="69">
        <v>19111354</v>
      </c>
      <c r="B35" s="70" t="s">
        <v>336</v>
      </c>
      <c r="C35" s="49">
        <v>0</v>
      </c>
      <c r="D35" s="49">
        <v>0</v>
      </c>
      <c r="E35" s="49">
        <v>0</v>
      </c>
      <c r="G35" s="49">
        <v>322.5</v>
      </c>
      <c r="H35" s="49">
        <v>640</v>
      </c>
      <c r="I35" s="49">
        <v>0</v>
      </c>
      <c r="J35" s="49">
        <v>0</v>
      </c>
      <c r="L35" s="49">
        <v>0</v>
      </c>
      <c r="N35" s="49">
        <v>0</v>
      </c>
      <c r="O35" s="49">
        <v>0</v>
      </c>
      <c r="Q35" s="50"/>
    </row>
    <row r="36" spans="1:17" s="49" customFormat="1" x14ac:dyDescent="0.25">
      <c r="A36" s="69">
        <v>19119687</v>
      </c>
      <c r="B36" s="70" t="s">
        <v>1709</v>
      </c>
      <c r="C36" s="49">
        <v>0</v>
      </c>
      <c r="D36" s="49">
        <v>0</v>
      </c>
      <c r="E36" s="49">
        <v>0</v>
      </c>
      <c r="G36" s="49">
        <v>0</v>
      </c>
      <c r="H36" s="49">
        <v>640</v>
      </c>
      <c r="I36" s="49">
        <v>0</v>
      </c>
      <c r="J36" s="49">
        <v>0</v>
      </c>
      <c r="L36" s="49">
        <v>0</v>
      </c>
      <c r="N36" s="49">
        <v>0</v>
      </c>
      <c r="O36" s="49">
        <v>0</v>
      </c>
      <c r="Q36" s="50"/>
    </row>
    <row r="37" spans="1:17" s="49" customFormat="1" x14ac:dyDescent="0.25">
      <c r="A37" s="69">
        <v>19107662</v>
      </c>
      <c r="B37" s="70" t="s">
        <v>225</v>
      </c>
      <c r="C37" s="49">
        <v>0</v>
      </c>
      <c r="D37" s="49">
        <v>0</v>
      </c>
      <c r="E37" s="49">
        <v>0</v>
      </c>
      <c r="G37" s="49">
        <v>0</v>
      </c>
      <c r="H37" s="49">
        <v>640</v>
      </c>
      <c r="I37" s="49">
        <v>0</v>
      </c>
      <c r="J37" s="49">
        <v>0</v>
      </c>
      <c r="L37" s="49">
        <v>0</v>
      </c>
      <c r="N37" s="49">
        <v>0</v>
      </c>
      <c r="O37" s="49">
        <v>0</v>
      </c>
      <c r="Q37" s="50"/>
    </row>
    <row r="38" spans="1:17" s="49" customFormat="1" x14ac:dyDescent="0.25">
      <c r="A38" s="69">
        <v>19119629</v>
      </c>
      <c r="B38" s="70" t="s">
        <v>1465</v>
      </c>
      <c r="C38" s="49">
        <v>0</v>
      </c>
      <c r="D38" s="49">
        <v>0</v>
      </c>
      <c r="E38" s="49">
        <v>0</v>
      </c>
      <c r="G38" s="49">
        <v>0</v>
      </c>
      <c r="H38" s="49">
        <v>1792</v>
      </c>
      <c r="I38" s="49">
        <v>0</v>
      </c>
      <c r="J38" s="49">
        <v>0</v>
      </c>
      <c r="L38" s="49">
        <v>0</v>
      </c>
      <c r="N38" s="49">
        <v>0</v>
      </c>
      <c r="O38" s="49">
        <v>0</v>
      </c>
      <c r="Q38" s="50"/>
    </row>
    <row r="39" spans="1:17" s="49" customFormat="1" x14ac:dyDescent="0.25">
      <c r="A39" s="69">
        <v>19111562</v>
      </c>
      <c r="B39" s="70" t="s">
        <v>348</v>
      </c>
      <c r="C39" s="49">
        <v>0</v>
      </c>
      <c r="D39" s="49">
        <v>0</v>
      </c>
      <c r="E39" s="49">
        <v>0</v>
      </c>
      <c r="G39" s="49">
        <v>0</v>
      </c>
      <c r="H39" s="49">
        <v>640</v>
      </c>
      <c r="I39" s="49">
        <v>0</v>
      </c>
      <c r="J39" s="49">
        <v>0</v>
      </c>
      <c r="L39" s="49">
        <v>0</v>
      </c>
      <c r="N39" s="49">
        <v>0</v>
      </c>
      <c r="O39" s="49">
        <v>0</v>
      </c>
      <c r="Q39" s="50"/>
    </row>
    <row r="40" spans="1:17" s="49" customFormat="1" x14ac:dyDescent="0.25">
      <c r="A40" s="69">
        <v>19119408</v>
      </c>
      <c r="B40" s="70" t="s">
        <v>1351</v>
      </c>
      <c r="C40" s="49">
        <v>0</v>
      </c>
      <c r="D40" s="49">
        <v>0</v>
      </c>
      <c r="E40" s="49">
        <v>0</v>
      </c>
      <c r="G40" s="49">
        <v>0</v>
      </c>
      <c r="H40" s="49">
        <v>640</v>
      </c>
      <c r="I40" s="49">
        <v>0</v>
      </c>
      <c r="J40" s="49">
        <v>0</v>
      </c>
      <c r="L40" s="49">
        <v>0</v>
      </c>
      <c r="N40" s="49">
        <v>0</v>
      </c>
      <c r="O40" s="49">
        <v>0</v>
      </c>
      <c r="Q40" s="50"/>
    </row>
    <row r="41" spans="1:17" s="49" customFormat="1" x14ac:dyDescent="0.25">
      <c r="A41" s="69">
        <v>19106303</v>
      </c>
      <c r="B41" s="70" t="s">
        <v>198</v>
      </c>
      <c r="C41" s="49">
        <v>0</v>
      </c>
      <c r="D41" s="49">
        <v>0</v>
      </c>
      <c r="E41" s="49">
        <v>0</v>
      </c>
      <c r="G41" s="49">
        <v>645</v>
      </c>
      <c r="H41" s="49">
        <v>640</v>
      </c>
      <c r="I41" s="49">
        <v>0</v>
      </c>
      <c r="J41" s="49">
        <v>0</v>
      </c>
      <c r="L41" s="49">
        <v>0</v>
      </c>
      <c r="N41" s="49">
        <v>0</v>
      </c>
      <c r="O41" s="49">
        <v>0</v>
      </c>
      <c r="Q41" s="50"/>
    </row>
    <row r="42" spans="1:17" s="49" customFormat="1" x14ac:dyDescent="0.25">
      <c r="A42" s="69">
        <v>19117184</v>
      </c>
      <c r="B42" s="70" t="s">
        <v>911</v>
      </c>
      <c r="C42" s="49">
        <v>0</v>
      </c>
      <c r="D42" s="49">
        <v>0</v>
      </c>
      <c r="E42" s="49">
        <v>0</v>
      </c>
      <c r="G42" s="49">
        <v>645</v>
      </c>
      <c r="H42" s="49">
        <v>640</v>
      </c>
      <c r="I42" s="49">
        <v>0</v>
      </c>
      <c r="J42" s="49">
        <v>0</v>
      </c>
      <c r="L42" s="49">
        <v>0</v>
      </c>
      <c r="N42" s="49">
        <v>0</v>
      </c>
      <c r="O42" s="49">
        <v>0</v>
      </c>
      <c r="Q42" s="50"/>
    </row>
    <row r="43" spans="1:17" s="49" customFormat="1" x14ac:dyDescent="0.25">
      <c r="A43" s="69">
        <v>19111640</v>
      </c>
      <c r="B43" s="70" t="s">
        <v>363</v>
      </c>
      <c r="C43" s="49">
        <v>0</v>
      </c>
      <c r="D43" s="49">
        <v>0</v>
      </c>
      <c r="E43" s="49">
        <v>0</v>
      </c>
      <c r="G43" s="49">
        <v>0</v>
      </c>
      <c r="H43" s="49">
        <v>640</v>
      </c>
      <c r="I43" s="49">
        <v>0</v>
      </c>
      <c r="J43" s="49">
        <v>0</v>
      </c>
      <c r="L43" s="49">
        <v>0</v>
      </c>
      <c r="N43" s="49">
        <v>0</v>
      </c>
      <c r="O43" s="49">
        <v>0</v>
      </c>
      <c r="Q43" s="50"/>
    </row>
    <row r="44" spans="1:17" s="49" customFormat="1" x14ac:dyDescent="0.25">
      <c r="A44" s="69">
        <v>19115371</v>
      </c>
      <c r="B44" s="70" t="s">
        <v>656</v>
      </c>
      <c r="C44" s="49">
        <v>0</v>
      </c>
      <c r="D44" s="49">
        <v>0</v>
      </c>
      <c r="E44" s="49">
        <v>0</v>
      </c>
      <c r="G44" s="49">
        <v>645</v>
      </c>
      <c r="H44" s="49">
        <v>640</v>
      </c>
      <c r="I44" s="49">
        <v>0</v>
      </c>
      <c r="J44" s="49">
        <v>0</v>
      </c>
      <c r="L44" s="49">
        <v>0</v>
      </c>
      <c r="N44" s="49">
        <v>0</v>
      </c>
      <c r="O44" s="49">
        <v>0</v>
      </c>
      <c r="Q44" s="50"/>
    </row>
    <row r="45" spans="1:17" s="49" customFormat="1" x14ac:dyDescent="0.25">
      <c r="A45" s="69">
        <v>19117463</v>
      </c>
      <c r="B45" s="70" t="s">
        <v>952</v>
      </c>
      <c r="C45" s="49">
        <v>0</v>
      </c>
      <c r="D45" s="49">
        <v>0</v>
      </c>
      <c r="E45" s="49">
        <v>0</v>
      </c>
      <c r="G45" s="49">
        <v>645</v>
      </c>
      <c r="H45" s="49">
        <v>896</v>
      </c>
      <c r="I45" s="49">
        <v>0</v>
      </c>
      <c r="J45" s="49">
        <v>0</v>
      </c>
      <c r="L45" s="49">
        <v>0</v>
      </c>
      <c r="N45" s="49">
        <v>0</v>
      </c>
      <c r="O45" s="49">
        <v>0</v>
      </c>
      <c r="Q45" s="50"/>
    </row>
    <row r="46" spans="1:17" s="49" customFormat="1" x14ac:dyDescent="0.25">
      <c r="A46" s="69">
        <v>19115096</v>
      </c>
      <c r="B46" s="70" t="s">
        <v>620</v>
      </c>
      <c r="C46" s="49">
        <v>0</v>
      </c>
      <c r="D46" s="49">
        <v>0</v>
      </c>
      <c r="E46" s="49">
        <v>0</v>
      </c>
      <c r="G46" s="49">
        <v>0</v>
      </c>
      <c r="H46" s="49">
        <v>896</v>
      </c>
      <c r="I46" s="49">
        <v>0</v>
      </c>
      <c r="J46" s="49">
        <v>0</v>
      </c>
      <c r="L46" s="49">
        <v>0</v>
      </c>
      <c r="N46" s="49">
        <v>0</v>
      </c>
      <c r="O46" s="49">
        <v>0</v>
      </c>
      <c r="Q46" s="50"/>
    </row>
    <row r="47" spans="1:17" s="49" customFormat="1" x14ac:dyDescent="0.25">
      <c r="A47" s="69">
        <v>19116851</v>
      </c>
      <c r="B47" s="70" t="s">
        <v>884</v>
      </c>
      <c r="C47" s="49">
        <v>0</v>
      </c>
      <c r="D47" s="49">
        <v>0</v>
      </c>
      <c r="E47" s="49">
        <v>0</v>
      </c>
      <c r="G47" s="49">
        <v>0</v>
      </c>
      <c r="H47" s="49">
        <v>896</v>
      </c>
      <c r="I47" s="49">
        <v>0</v>
      </c>
      <c r="J47" s="49">
        <v>0</v>
      </c>
      <c r="L47" s="49">
        <v>0</v>
      </c>
      <c r="N47" s="49">
        <v>0</v>
      </c>
      <c r="O47" s="49">
        <v>0</v>
      </c>
      <c r="Q47" s="50"/>
    </row>
    <row r="48" spans="1:17" s="49" customFormat="1" x14ac:dyDescent="0.25">
      <c r="A48" s="69">
        <v>19113648</v>
      </c>
      <c r="B48" s="70" t="s">
        <v>485</v>
      </c>
      <c r="C48" s="49">
        <v>0</v>
      </c>
      <c r="D48" s="49">
        <v>0</v>
      </c>
      <c r="E48" s="49">
        <v>0</v>
      </c>
      <c r="G48" s="49">
        <v>645</v>
      </c>
      <c r="H48" s="49">
        <v>896</v>
      </c>
      <c r="I48" s="49">
        <v>0</v>
      </c>
      <c r="J48" s="49">
        <v>0</v>
      </c>
      <c r="L48" s="49">
        <v>0</v>
      </c>
      <c r="N48" s="49">
        <v>0</v>
      </c>
      <c r="O48" s="49">
        <v>0</v>
      </c>
      <c r="Q48" s="50"/>
    </row>
    <row r="49" spans="1:17" s="49" customFormat="1" x14ac:dyDescent="0.25">
      <c r="A49" s="69">
        <v>19114352</v>
      </c>
      <c r="B49" s="70" t="s">
        <v>557</v>
      </c>
      <c r="C49" s="49">
        <v>390</v>
      </c>
      <c r="D49" s="49">
        <v>0</v>
      </c>
      <c r="E49" s="49">
        <v>0</v>
      </c>
      <c r="G49" s="49">
        <v>322.5</v>
      </c>
      <c r="H49" s="49">
        <v>896</v>
      </c>
      <c r="I49" s="49">
        <v>0</v>
      </c>
      <c r="J49" s="49">
        <v>0</v>
      </c>
      <c r="L49" s="49">
        <v>0</v>
      </c>
      <c r="N49" s="49">
        <v>0</v>
      </c>
      <c r="O49" s="49">
        <v>0</v>
      </c>
      <c r="Q49" s="50"/>
    </row>
    <row r="50" spans="1:17" s="49" customFormat="1" x14ac:dyDescent="0.25">
      <c r="A50" s="69">
        <v>19116529</v>
      </c>
      <c r="B50" s="70" t="s">
        <v>834</v>
      </c>
      <c r="C50" s="49">
        <v>390</v>
      </c>
      <c r="D50" s="49">
        <v>0</v>
      </c>
      <c r="E50" s="49">
        <v>0</v>
      </c>
      <c r="G50" s="49">
        <v>322.5</v>
      </c>
      <c r="H50" s="49">
        <v>1280</v>
      </c>
      <c r="I50" s="49">
        <v>0</v>
      </c>
      <c r="J50" s="49">
        <v>0</v>
      </c>
      <c r="L50" s="49">
        <v>0</v>
      </c>
      <c r="N50" s="49">
        <v>0</v>
      </c>
      <c r="O50" s="49">
        <v>0</v>
      </c>
      <c r="Q50" s="50"/>
    </row>
    <row r="51" spans="1:17" s="49" customFormat="1" x14ac:dyDescent="0.25">
      <c r="A51" s="69">
        <v>19108475</v>
      </c>
      <c r="B51" s="70" t="s">
        <v>261</v>
      </c>
      <c r="C51" s="49">
        <v>0</v>
      </c>
      <c r="D51" s="49">
        <v>0</v>
      </c>
      <c r="E51" s="49">
        <v>0</v>
      </c>
      <c r="G51" s="49">
        <v>0</v>
      </c>
      <c r="H51" s="49">
        <v>1280</v>
      </c>
      <c r="I51" s="49">
        <v>0</v>
      </c>
      <c r="J51" s="49">
        <v>0</v>
      </c>
      <c r="L51" s="49">
        <v>0</v>
      </c>
      <c r="N51" s="49">
        <v>0</v>
      </c>
      <c r="O51" s="49">
        <v>0</v>
      </c>
      <c r="Q51" s="50"/>
    </row>
    <row r="52" spans="1:17" s="49" customFormat="1" x14ac:dyDescent="0.25">
      <c r="A52" s="69">
        <v>19103268</v>
      </c>
      <c r="B52" s="70" t="s">
        <v>165</v>
      </c>
      <c r="C52" s="49">
        <v>0</v>
      </c>
      <c r="D52" s="49">
        <v>0</v>
      </c>
      <c r="E52" s="49">
        <v>0</v>
      </c>
      <c r="G52" s="49">
        <v>0</v>
      </c>
      <c r="H52" s="49">
        <v>1280</v>
      </c>
      <c r="I52" s="49">
        <v>0</v>
      </c>
      <c r="J52" s="49">
        <v>0</v>
      </c>
      <c r="L52" s="49">
        <v>0</v>
      </c>
      <c r="N52" s="49">
        <v>0</v>
      </c>
      <c r="O52" s="49">
        <v>0</v>
      </c>
      <c r="Q52" s="50"/>
    </row>
    <row r="53" spans="1:17" s="49" customFormat="1" x14ac:dyDescent="0.25">
      <c r="A53" s="69">
        <v>19118920</v>
      </c>
      <c r="B53" s="70" t="s">
        <v>1237</v>
      </c>
      <c r="C53" s="49">
        <v>0</v>
      </c>
      <c r="D53" s="49">
        <v>0</v>
      </c>
      <c r="E53" s="49">
        <v>0</v>
      </c>
      <c r="G53" s="49">
        <v>0</v>
      </c>
      <c r="H53" s="49">
        <v>1280</v>
      </c>
      <c r="I53" s="49">
        <v>0</v>
      </c>
      <c r="J53" s="49">
        <v>0</v>
      </c>
      <c r="L53" s="49">
        <v>0</v>
      </c>
      <c r="N53" s="49">
        <v>0</v>
      </c>
      <c r="O53" s="49">
        <v>0</v>
      </c>
      <c r="Q53" s="50"/>
    </row>
    <row r="54" spans="1:17" s="49" customFormat="1" x14ac:dyDescent="0.25">
      <c r="A54" s="69">
        <v>19115447</v>
      </c>
      <c r="B54" s="70" t="s">
        <v>662</v>
      </c>
      <c r="C54" s="49">
        <v>0</v>
      </c>
      <c r="D54" s="49">
        <v>0</v>
      </c>
      <c r="E54" s="49">
        <v>0</v>
      </c>
      <c r="G54" s="49">
        <v>0</v>
      </c>
      <c r="H54" s="49">
        <v>1280</v>
      </c>
      <c r="I54" s="49">
        <v>0</v>
      </c>
      <c r="J54" s="49">
        <v>800</v>
      </c>
      <c r="L54" s="49">
        <v>0</v>
      </c>
      <c r="N54" s="49">
        <v>0</v>
      </c>
      <c r="O54" s="49">
        <v>0</v>
      </c>
      <c r="Q54" s="50"/>
    </row>
    <row r="55" spans="1:17" s="49" customFormat="1" x14ac:dyDescent="0.25">
      <c r="A55" s="69">
        <v>19116351</v>
      </c>
      <c r="B55" s="70" t="s">
        <v>806</v>
      </c>
      <c r="C55" s="49">
        <v>0</v>
      </c>
      <c r="D55" s="49">
        <v>0</v>
      </c>
      <c r="E55" s="49">
        <v>0</v>
      </c>
      <c r="G55" s="49">
        <v>645</v>
      </c>
      <c r="H55" s="49">
        <v>1280</v>
      </c>
      <c r="I55" s="49">
        <v>0</v>
      </c>
      <c r="J55" s="49">
        <v>0</v>
      </c>
      <c r="L55" s="49">
        <v>0</v>
      </c>
      <c r="N55" s="49">
        <v>0</v>
      </c>
      <c r="O55" s="49">
        <v>0</v>
      </c>
      <c r="Q55" s="50"/>
    </row>
    <row r="56" spans="1:17" s="49" customFormat="1" x14ac:dyDescent="0.25">
      <c r="A56" s="69">
        <v>19107806</v>
      </c>
      <c r="B56" s="70" t="s">
        <v>231</v>
      </c>
      <c r="C56" s="49">
        <v>0</v>
      </c>
      <c r="D56" s="49">
        <v>0</v>
      </c>
      <c r="E56" s="49">
        <v>0</v>
      </c>
      <c r="G56" s="49">
        <v>0</v>
      </c>
      <c r="H56" s="49">
        <v>1280</v>
      </c>
      <c r="I56" s="49">
        <v>0</v>
      </c>
      <c r="J56" s="49">
        <v>0</v>
      </c>
      <c r="L56" s="49">
        <v>0</v>
      </c>
      <c r="N56" s="49">
        <v>0</v>
      </c>
      <c r="O56" s="49">
        <v>0</v>
      </c>
      <c r="Q56" s="50"/>
    </row>
    <row r="57" spans="1:17" s="49" customFormat="1" x14ac:dyDescent="0.25">
      <c r="A57" s="69">
        <v>19116759</v>
      </c>
      <c r="B57" s="70" t="s">
        <v>872</v>
      </c>
      <c r="C57" s="49">
        <v>0</v>
      </c>
      <c r="D57" s="49">
        <v>0</v>
      </c>
      <c r="E57" s="49">
        <v>0</v>
      </c>
      <c r="G57" s="49">
        <v>322.5</v>
      </c>
      <c r="H57" s="49">
        <v>0</v>
      </c>
      <c r="I57" s="49">
        <v>1280</v>
      </c>
      <c r="J57" s="49">
        <v>0</v>
      </c>
      <c r="L57" s="49">
        <v>0</v>
      </c>
      <c r="N57" s="49">
        <v>500</v>
      </c>
      <c r="O57" s="49">
        <v>0</v>
      </c>
      <c r="Q57" s="50"/>
    </row>
    <row r="58" spans="1:17" s="49" customFormat="1" x14ac:dyDescent="0.25">
      <c r="A58" s="69">
        <v>19117615</v>
      </c>
      <c r="B58" s="70" t="s">
        <v>985</v>
      </c>
      <c r="C58" s="49">
        <v>0</v>
      </c>
      <c r="D58" s="49">
        <v>0</v>
      </c>
      <c r="E58" s="49">
        <v>0</v>
      </c>
      <c r="G58" s="49">
        <v>0</v>
      </c>
      <c r="H58" s="49">
        <v>0</v>
      </c>
      <c r="I58" s="49">
        <v>1280</v>
      </c>
      <c r="J58" s="49">
        <v>800</v>
      </c>
      <c r="L58" s="49">
        <v>0</v>
      </c>
      <c r="N58" s="49">
        <v>500</v>
      </c>
      <c r="O58" s="49">
        <v>0</v>
      </c>
      <c r="Q58" s="50"/>
    </row>
    <row r="59" spans="1:17" s="49" customFormat="1" x14ac:dyDescent="0.25">
      <c r="A59" s="69">
        <v>19114182</v>
      </c>
      <c r="B59" s="70" t="s">
        <v>533</v>
      </c>
      <c r="C59" s="49">
        <v>0</v>
      </c>
      <c r="D59" s="49">
        <v>0</v>
      </c>
      <c r="E59" s="49">
        <v>0</v>
      </c>
      <c r="G59" s="49">
        <v>0</v>
      </c>
      <c r="H59" s="49">
        <v>0</v>
      </c>
      <c r="I59" s="49">
        <v>1280</v>
      </c>
      <c r="J59" s="49">
        <v>0</v>
      </c>
      <c r="L59" s="49">
        <v>0</v>
      </c>
      <c r="N59" s="49">
        <v>0</v>
      </c>
      <c r="O59" s="49">
        <v>0</v>
      </c>
      <c r="Q59" s="50"/>
    </row>
    <row r="60" spans="1:17" s="49" customFormat="1" x14ac:dyDescent="0.25">
      <c r="A60" s="69">
        <v>19111827</v>
      </c>
      <c r="B60" s="70" t="s">
        <v>375</v>
      </c>
      <c r="C60" s="49">
        <v>0</v>
      </c>
      <c r="D60" s="49">
        <v>0</v>
      </c>
      <c r="E60" s="49">
        <v>0</v>
      </c>
      <c r="G60" s="49">
        <v>322.5</v>
      </c>
      <c r="H60" s="49">
        <v>0</v>
      </c>
      <c r="I60" s="49">
        <v>1280</v>
      </c>
      <c r="J60" s="49">
        <v>0</v>
      </c>
      <c r="L60" s="49">
        <v>0</v>
      </c>
      <c r="N60" s="49">
        <v>0</v>
      </c>
      <c r="O60" s="49">
        <v>0</v>
      </c>
      <c r="Q60" s="50"/>
    </row>
    <row r="61" spans="1:17" s="49" customFormat="1" x14ac:dyDescent="0.25">
      <c r="A61" s="69">
        <v>19115241</v>
      </c>
      <c r="B61" s="70" t="s">
        <v>647</v>
      </c>
      <c r="C61" s="49">
        <v>0</v>
      </c>
      <c r="D61" s="49">
        <v>780</v>
      </c>
      <c r="E61" s="49">
        <v>0</v>
      </c>
      <c r="G61" s="49">
        <v>645</v>
      </c>
      <c r="H61" s="49">
        <v>0</v>
      </c>
      <c r="I61" s="49">
        <v>1280</v>
      </c>
      <c r="J61" s="49">
        <v>0</v>
      </c>
      <c r="L61" s="49">
        <v>0</v>
      </c>
      <c r="N61" s="49">
        <v>500</v>
      </c>
      <c r="O61" s="49">
        <v>0</v>
      </c>
      <c r="Q61" s="50"/>
    </row>
    <row r="62" spans="1:17" s="49" customFormat="1" x14ac:dyDescent="0.25">
      <c r="A62" s="69">
        <v>19111919</v>
      </c>
      <c r="B62" s="70" t="s">
        <v>378</v>
      </c>
      <c r="C62" s="49">
        <v>0</v>
      </c>
      <c r="D62" s="49">
        <v>0</v>
      </c>
      <c r="E62" s="49">
        <v>0</v>
      </c>
      <c r="G62" s="49">
        <v>0</v>
      </c>
      <c r="H62" s="49">
        <v>1280</v>
      </c>
      <c r="I62" s="49">
        <v>0</v>
      </c>
      <c r="J62" s="49">
        <v>0</v>
      </c>
      <c r="L62" s="49">
        <v>0</v>
      </c>
      <c r="N62" s="49">
        <v>0</v>
      </c>
      <c r="O62" s="49">
        <v>0</v>
      </c>
      <c r="Q62" s="50"/>
    </row>
    <row r="63" spans="1:17" s="49" customFormat="1" x14ac:dyDescent="0.25">
      <c r="A63" s="69">
        <v>19117608</v>
      </c>
      <c r="B63" s="70" t="s">
        <v>979</v>
      </c>
      <c r="C63" s="49">
        <v>0</v>
      </c>
      <c r="D63" s="49">
        <v>0</v>
      </c>
      <c r="E63" s="49">
        <v>0</v>
      </c>
      <c r="G63" s="49">
        <v>645</v>
      </c>
      <c r="H63" s="49">
        <v>0</v>
      </c>
      <c r="I63" s="49">
        <v>1280</v>
      </c>
      <c r="J63" s="49">
        <v>0</v>
      </c>
      <c r="L63" s="49">
        <v>0</v>
      </c>
      <c r="N63" s="49">
        <v>500</v>
      </c>
      <c r="O63" s="49">
        <v>0</v>
      </c>
      <c r="Q63" s="50"/>
    </row>
    <row r="64" spans="1:17" s="49" customFormat="1" x14ac:dyDescent="0.25">
      <c r="A64" s="69">
        <v>19115029</v>
      </c>
      <c r="B64" s="70" t="s">
        <v>611</v>
      </c>
      <c r="C64" s="49">
        <v>390</v>
      </c>
      <c r="D64" s="49">
        <v>0</v>
      </c>
      <c r="E64" s="49">
        <v>0</v>
      </c>
      <c r="G64" s="49">
        <v>0</v>
      </c>
      <c r="H64" s="49">
        <v>0</v>
      </c>
      <c r="I64" s="49">
        <v>1280</v>
      </c>
      <c r="J64" s="49">
        <v>0</v>
      </c>
      <c r="L64" s="49">
        <v>0</v>
      </c>
      <c r="N64" s="49">
        <v>0</v>
      </c>
      <c r="O64" s="49">
        <v>0</v>
      </c>
      <c r="Q64" s="50"/>
    </row>
    <row r="65" spans="1:17" s="49" customFormat="1" x14ac:dyDescent="0.25">
      <c r="A65" s="69">
        <v>19119619</v>
      </c>
      <c r="B65" s="70" t="s">
        <v>1447</v>
      </c>
      <c r="C65" s="49">
        <v>0</v>
      </c>
      <c r="D65" s="49">
        <v>0</v>
      </c>
      <c r="E65" s="49">
        <v>0</v>
      </c>
      <c r="G65" s="49">
        <v>0</v>
      </c>
      <c r="H65" s="49">
        <v>640</v>
      </c>
      <c r="I65" s="49">
        <v>0</v>
      </c>
      <c r="J65" s="49">
        <v>0</v>
      </c>
      <c r="L65" s="49">
        <v>0</v>
      </c>
      <c r="N65" s="49">
        <v>0</v>
      </c>
      <c r="O65" s="49">
        <v>0</v>
      </c>
      <c r="Q65" s="50"/>
    </row>
    <row r="66" spans="1:17" s="49" customFormat="1" x14ac:dyDescent="0.25">
      <c r="A66" s="69">
        <v>19119622</v>
      </c>
      <c r="B66" s="70" t="s">
        <v>1453</v>
      </c>
      <c r="C66" s="49">
        <v>0</v>
      </c>
      <c r="D66" s="49">
        <v>0</v>
      </c>
      <c r="E66" s="49">
        <v>0</v>
      </c>
      <c r="G66" s="49">
        <v>0</v>
      </c>
      <c r="H66" s="49">
        <v>640</v>
      </c>
      <c r="I66" s="49">
        <v>0</v>
      </c>
      <c r="J66" s="49">
        <v>0</v>
      </c>
      <c r="L66" s="49">
        <v>0</v>
      </c>
      <c r="N66" s="49">
        <v>0</v>
      </c>
      <c r="O66" s="49">
        <v>0</v>
      </c>
      <c r="Q66" s="50"/>
    </row>
    <row r="67" spans="1:17" s="49" customFormat="1" x14ac:dyDescent="0.25">
      <c r="A67" s="69">
        <v>19106921</v>
      </c>
      <c r="B67" s="70" t="s">
        <v>204</v>
      </c>
      <c r="C67" s="49">
        <v>0</v>
      </c>
      <c r="D67" s="49">
        <v>0</v>
      </c>
      <c r="E67" s="49">
        <v>0</v>
      </c>
      <c r="G67" s="49">
        <v>0</v>
      </c>
      <c r="H67" s="49">
        <v>0</v>
      </c>
      <c r="I67" s="49">
        <v>1280</v>
      </c>
      <c r="J67" s="49">
        <v>0</v>
      </c>
      <c r="L67" s="49">
        <v>0</v>
      </c>
      <c r="N67" s="49">
        <v>0</v>
      </c>
      <c r="O67" s="49">
        <v>0</v>
      </c>
      <c r="Q67" s="50"/>
    </row>
    <row r="68" spans="1:17" s="49" customFormat="1" x14ac:dyDescent="0.25">
      <c r="A68" s="69">
        <v>19111570</v>
      </c>
      <c r="B68" s="70" t="s">
        <v>357</v>
      </c>
      <c r="C68" s="49">
        <v>0</v>
      </c>
      <c r="D68" s="49">
        <v>0</v>
      </c>
      <c r="E68" s="49">
        <v>0</v>
      </c>
      <c r="G68" s="49">
        <v>0</v>
      </c>
      <c r="H68" s="49">
        <v>1280</v>
      </c>
      <c r="I68" s="49">
        <v>0</v>
      </c>
      <c r="J68" s="49">
        <v>0</v>
      </c>
      <c r="L68" s="49">
        <v>0</v>
      </c>
      <c r="N68" s="49">
        <v>0</v>
      </c>
      <c r="O68" s="49">
        <v>0</v>
      </c>
      <c r="Q68" s="50"/>
    </row>
    <row r="69" spans="1:17" s="49" customFormat="1" x14ac:dyDescent="0.25">
      <c r="A69" s="69">
        <v>19112802</v>
      </c>
      <c r="B69" s="70" t="s">
        <v>419</v>
      </c>
      <c r="C69" s="49">
        <v>0</v>
      </c>
      <c r="D69" s="49">
        <v>0</v>
      </c>
      <c r="E69" s="49">
        <v>0</v>
      </c>
      <c r="G69" s="49">
        <v>645</v>
      </c>
      <c r="H69" s="49">
        <v>1280</v>
      </c>
      <c r="I69" s="49">
        <v>0</v>
      </c>
      <c r="J69" s="49">
        <v>0</v>
      </c>
      <c r="L69" s="49">
        <v>0</v>
      </c>
      <c r="N69" s="49">
        <v>0</v>
      </c>
      <c r="O69" s="49">
        <v>0</v>
      </c>
      <c r="Q69" s="50"/>
    </row>
    <row r="70" spans="1:17" s="49" customFormat="1" x14ac:dyDescent="0.25">
      <c r="A70" s="69">
        <v>19108615</v>
      </c>
      <c r="B70" s="70" t="s">
        <v>264</v>
      </c>
      <c r="C70" s="49">
        <v>0</v>
      </c>
      <c r="D70" s="49">
        <v>0</v>
      </c>
      <c r="E70" s="49">
        <v>0</v>
      </c>
      <c r="G70" s="49">
        <v>645</v>
      </c>
      <c r="H70" s="49">
        <v>1280</v>
      </c>
      <c r="I70" s="49">
        <v>0</v>
      </c>
      <c r="J70" s="49">
        <v>0</v>
      </c>
      <c r="L70" s="49">
        <v>0</v>
      </c>
      <c r="N70" s="49">
        <v>0</v>
      </c>
      <c r="O70" s="49">
        <v>0</v>
      </c>
      <c r="Q70" s="50"/>
    </row>
    <row r="71" spans="1:17" s="49" customFormat="1" x14ac:dyDescent="0.25">
      <c r="A71" s="69">
        <v>19107419</v>
      </c>
      <c r="B71" s="70" t="s">
        <v>213</v>
      </c>
      <c r="C71" s="49">
        <v>0</v>
      </c>
      <c r="D71" s="49">
        <v>0</v>
      </c>
      <c r="E71" s="49">
        <v>0</v>
      </c>
      <c r="G71" s="49">
        <v>645</v>
      </c>
      <c r="H71" s="49">
        <v>1280</v>
      </c>
      <c r="I71" s="49">
        <v>0</v>
      </c>
      <c r="J71" s="49">
        <v>0</v>
      </c>
      <c r="L71" s="49">
        <v>0</v>
      </c>
      <c r="N71" s="49">
        <v>0</v>
      </c>
      <c r="O71" s="49">
        <v>0</v>
      </c>
      <c r="Q71" s="50"/>
    </row>
    <row r="72" spans="1:17" s="49" customFormat="1" x14ac:dyDescent="0.25">
      <c r="A72" s="69">
        <v>19111641</v>
      </c>
      <c r="B72" s="70" t="s">
        <v>1446</v>
      </c>
      <c r="C72" s="49">
        <v>0</v>
      </c>
      <c r="D72" s="49">
        <v>0</v>
      </c>
      <c r="E72" s="49">
        <v>0</v>
      </c>
      <c r="G72" s="49">
        <v>322.5</v>
      </c>
      <c r="H72" s="49">
        <v>1280</v>
      </c>
      <c r="I72" s="49">
        <v>0</v>
      </c>
      <c r="J72" s="49">
        <v>0</v>
      </c>
      <c r="L72" s="49">
        <v>0</v>
      </c>
      <c r="N72" s="49">
        <v>0</v>
      </c>
      <c r="O72" s="49">
        <v>0</v>
      </c>
      <c r="Q72" s="50"/>
    </row>
    <row r="73" spans="1:17" s="49" customFormat="1" x14ac:dyDescent="0.25">
      <c r="A73" s="69">
        <v>19110329</v>
      </c>
      <c r="B73" s="70" t="s">
        <v>294</v>
      </c>
      <c r="C73" s="49">
        <v>0</v>
      </c>
      <c r="D73" s="49">
        <v>0</v>
      </c>
      <c r="E73" s="49">
        <v>0</v>
      </c>
      <c r="G73" s="49">
        <v>645</v>
      </c>
      <c r="H73" s="49">
        <v>1280</v>
      </c>
      <c r="I73" s="49">
        <v>0</v>
      </c>
      <c r="J73" s="49">
        <v>0</v>
      </c>
      <c r="L73" s="49">
        <v>0</v>
      </c>
      <c r="N73" s="49">
        <v>0</v>
      </c>
      <c r="O73" s="49">
        <v>0</v>
      </c>
      <c r="Q73" s="50"/>
    </row>
    <row r="74" spans="1:17" s="49" customFormat="1" x14ac:dyDescent="0.25">
      <c r="A74" s="69">
        <v>19118865</v>
      </c>
      <c r="B74" s="70" t="s">
        <v>1231</v>
      </c>
      <c r="C74" s="49">
        <v>0</v>
      </c>
      <c r="D74" s="49">
        <v>0</v>
      </c>
      <c r="E74" s="49">
        <v>0</v>
      </c>
      <c r="G74" s="49">
        <v>322.5</v>
      </c>
      <c r="H74" s="49">
        <v>1280</v>
      </c>
      <c r="I74" s="49">
        <v>0</v>
      </c>
      <c r="J74" s="49">
        <v>0</v>
      </c>
      <c r="L74" s="49">
        <v>0</v>
      </c>
      <c r="N74" s="49">
        <v>0</v>
      </c>
      <c r="O74" s="49">
        <v>0</v>
      </c>
      <c r="Q74" s="50"/>
    </row>
    <row r="75" spans="1:17" s="49" customFormat="1" x14ac:dyDescent="0.25">
      <c r="A75" s="69">
        <v>19111810</v>
      </c>
      <c r="B75" s="70" t="s">
        <v>372</v>
      </c>
      <c r="C75" s="49">
        <v>390</v>
      </c>
      <c r="D75" s="49">
        <v>0</v>
      </c>
      <c r="E75" s="49">
        <v>0</v>
      </c>
      <c r="G75" s="49">
        <v>322.5</v>
      </c>
      <c r="H75" s="49">
        <v>1280</v>
      </c>
      <c r="I75" s="49">
        <v>0</v>
      </c>
      <c r="J75" s="49">
        <v>0</v>
      </c>
      <c r="L75" s="49">
        <v>0</v>
      </c>
      <c r="N75" s="49">
        <v>0</v>
      </c>
      <c r="O75" s="49">
        <v>0</v>
      </c>
      <c r="Q75" s="50"/>
    </row>
    <row r="76" spans="1:17" s="49" customFormat="1" x14ac:dyDescent="0.25">
      <c r="A76" s="69">
        <v>19107467</v>
      </c>
      <c r="B76" s="70" t="s">
        <v>216</v>
      </c>
      <c r="C76" s="49">
        <v>0</v>
      </c>
      <c r="D76" s="49">
        <v>0</v>
      </c>
      <c r="E76" s="49">
        <v>0</v>
      </c>
      <c r="G76" s="49">
        <v>645</v>
      </c>
      <c r="H76" s="49">
        <v>1280</v>
      </c>
      <c r="I76" s="49">
        <v>0</v>
      </c>
      <c r="J76" s="49">
        <v>0</v>
      </c>
      <c r="L76" s="49">
        <v>0</v>
      </c>
      <c r="N76" s="49">
        <v>0</v>
      </c>
      <c r="O76" s="49">
        <v>0</v>
      </c>
      <c r="Q76" s="50"/>
    </row>
    <row r="77" spans="1:17" s="49" customFormat="1" x14ac:dyDescent="0.25">
      <c r="A77" s="69">
        <v>19119073</v>
      </c>
      <c r="B77" s="70" t="s">
        <v>1267</v>
      </c>
      <c r="C77" s="49">
        <v>0</v>
      </c>
      <c r="D77" s="49">
        <v>0</v>
      </c>
      <c r="E77" s="49">
        <v>0</v>
      </c>
      <c r="G77" s="49">
        <v>0</v>
      </c>
      <c r="H77" s="49">
        <v>640</v>
      </c>
      <c r="I77" s="49">
        <v>0</v>
      </c>
      <c r="J77" s="49">
        <v>0</v>
      </c>
      <c r="L77" s="49">
        <v>0</v>
      </c>
      <c r="N77" s="49">
        <v>0</v>
      </c>
      <c r="O77" s="49">
        <v>0</v>
      </c>
      <c r="Q77" s="50"/>
    </row>
    <row r="78" spans="1:17" s="49" customFormat="1" x14ac:dyDescent="0.25">
      <c r="A78" s="69">
        <v>19115162</v>
      </c>
      <c r="B78" s="70" t="s">
        <v>632</v>
      </c>
      <c r="C78" s="49">
        <v>0</v>
      </c>
      <c r="D78" s="49">
        <v>0</v>
      </c>
      <c r="E78" s="49">
        <v>0</v>
      </c>
      <c r="G78" s="49">
        <v>0</v>
      </c>
      <c r="H78" s="49">
        <v>640</v>
      </c>
      <c r="I78" s="49">
        <v>0</v>
      </c>
      <c r="J78" s="49">
        <v>0</v>
      </c>
      <c r="L78" s="49">
        <v>0</v>
      </c>
      <c r="N78" s="49">
        <v>0</v>
      </c>
      <c r="O78" s="49">
        <v>0</v>
      </c>
      <c r="Q78" s="50"/>
    </row>
    <row r="79" spans="1:17" s="49" customFormat="1" x14ac:dyDescent="0.25">
      <c r="A79" s="69">
        <v>19118529</v>
      </c>
      <c r="B79" s="70" t="s">
        <v>1165</v>
      </c>
      <c r="C79" s="49">
        <v>0</v>
      </c>
      <c r="D79" s="49">
        <v>0</v>
      </c>
      <c r="E79" s="49">
        <v>0</v>
      </c>
      <c r="G79" s="49">
        <v>645</v>
      </c>
      <c r="H79" s="49">
        <v>640</v>
      </c>
      <c r="I79" s="49">
        <v>0</v>
      </c>
      <c r="J79" s="49">
        <v>0</v>
      </c>
      <c r="L79" s="49">
        <v>0</v>
      </c>
      <c r="N79" s="49">
        <v>0</v>
      </c>
      <c r="O79" s="49">
        <v>0</v>
      </c>
      <c r="Q79" s="50"/>
    </row>
    <row r="80" spans="1:17" s="49" customFormat="1" x14ac:dyDescent="0.25">
      <c r="A80" s="69">
        <v>19119856</v>
      </c>
      <c r="B80" s="70" t="s">
        <v>1774</v>
      </c>
      <c r="C80" s="49">
        <v>0</v>
      </c>
      <c r="D80" s="49">
        <v>0</v>
      </c>
      <c r="E80" s="49">
        <v>0</v>
      </c>
      <c r="G80" s="49">
        <v>0</v>
      </c>
      <c r="H80" s="49">
        <v>640</v>
      </c>
      <c r="I80" s="49">
        <v>0</v>
      </c>
      <c r="J80" s="49">
        <v>0</v>
      </c>
      <c r="L80" s="49">
        <v>0</v>
      </c>
      <c r="N80" s="49">
        <v>0</v>
      </c>
      <c r="O80" s="49">
        <v>0</v>
      </c>
      <c r="Q80" s="50"/>
    </row>
    <row r="81" spans="1:17" s="49" customFormat="1" x14ac:dyDescent="0.25">
      <c r="A81" s="69">
        <v>19113090</v>
      </c>
      <c r="B81" s="70" t="s">
        <v>443</v>
      </c>
      <c r="C81" s="49">
        <v>0</v>
      </c>
      <c r="D81" s="49">
        <v>0</v>
      </c>
      <c r="E81" s="49">
        <v>0</v>
      </c>
      <c r="G81" s="49">
        <v>645</v>
      </c>
      <c r="H81" s="49">
        <v>896</v>
      </c>
      <c r="I81" s="49">
        <v>0</v>
      </c>
      <c r="J81" s="49">
        <v>0</v>
      </c>
      <c r="L81" s="49">
        <v>0</v>
      </c>
      <c r="N81" s="49">
        <v>0</v>
      </c>
      <c r="O81" s="49">
        <v>0</v>
      </c>
      <c r="Q81" s="50"/>
    </row>
    <row r="82" spans="1:17" s="49" customFormat="1" x14ac:dyDescent="0.25">
      <c r="A82" s="69">
        <v>19118088</v>
      </c>
      <c r="B82" s="70" t="s">
        <v>1054</v>
      </c>
      <c r="C82" s="49">
        <v>0</v>
      </c>
      <c r="D82" s="49">
        <v>0</v>
      </c>
      <c r="E82" s="49">
        <v>0</v>
      </c>
      <c r="G82" s="49">
        <v>645</v>
      </c>
      <c r="H82" s="49">
        <v>640</v>
      </c>
      <c r="I82" s="49">
        <v>0</v>
      </c>
      <c r="J82" s="49">
        <v>0</v>
      </c>
      <c r="L82" s="49">
        <v>0</v>
      </c>
      <c r="N82" s="49">
        <v>0</v>
      </c>
      <c r="O82" s="49">
        <v>0</v>
      </c>
      <c r="Q82" s="50"/>
    </row>
    <row r="83" spans="1:17" s="49" customFormat="1" x14ac:dyDescent="0.25">
      <c r="A83" s="69">
        <v>19118093</v>
      </c>
      <c r="B83" s="70" t="s">
        <v>1063</v>
      </c>
      <c r="C83" s="49">
        <v>390</v>
      </c>
      <c r="D83" s="49">
        <v>0</v>
      </c>
      <c r="E83" s="49">
        <v>0</v>
      </c>
      <c r="G83" s="49">
        <v>645</v>
      </c>
      <c r="H83" s="49">
        <v>1280</v>
      </c>
      <c r="I83" s="49">
        <v>0</v>
      </c>
      <c r="J83" s="49">
        <v>800</v>
      </c>
      <c r="L83" s="49">
        <v>0</v>
      </c>
      <c r="N83" s="49">
        <v>0</v>
      </c>
      <c r="O83" s="49">
        <v>0</v>
      </c>
      <c r="Q83" s="50"/>
    </row>
    <row r="84" spans="1:17" s="49" customFormat="1" x14ac:dyDescent="0.25">
      <c r="A84" s="69">
        <v>19117613</v>
      </c>
      <c r="B84" s="70" t="s">
        <v>982</v>
      </c>
      <c r="C84" s="49">
        <v>0</v>
      </c>
      <c r="D84" s="49">
        <v>0</v>
      </c>
      <c r="E84" s="49">
        <v>0</v>
      </c>
      <c r="G84" s="49">
        <v>645</v>
      </c>
      <c r="H84" s="49">
        <v>896</v>
      </c>
      <c r="I84" s="49">
        <v>0</v>
      </c>
      <c r="J84" s="49">
        <v>0</v>
      </c>
      <c r="L84" s="49">
        <v>0</v>
      </c>
      <c r="N84" s="49">
        <v>0</v>
      </c>
      <c r="O84" s="49">
        <v>0</v>
      </c>
      <c r="Q84" s="50"/>
    </row>
    <row r="85" spans="1:17" s="49" customFormat="1" x14ac:dyDescent="0.25">
      <c r="A85" s="69">
        <v>19118067</v>
      </c>
      <c r="B85" s="70" t="s">
        <v>1042</v>
      </c>
      <c r="C85" s="49">
        <v>0</v>
      </c>
      <c r="D85" s="49">
        <v>0</v>
      </c>
      <c r="E85" s="49">
        <v>0</v>
      </c>
      <c r="G85" s="49">
        <v>0</v>
      </c>
      <c r="H85" s="49">
        <v>896</v>
      </c>
      <c r="I85" s="49">
        <v>0</v>
      </c>
      <c r="J85" s="49">
        <v>800</v>
      </c>
      <c r="L85" s="49">
        <v>0</v>
      </c>
      <c r="N85" s="49">
        <v>0</v>
      </c>
      <c r="O85" s="49">
        <v>0</v>
      </c>
      <c r="Q85" s="50"/>
    </row>
    <row r="86" spans="1:17" s="49" customFormat="1" x14ac:dyDescent="0.25">
      <c r="A86" s="69">
        <v>19118266</v>
      </c>
      <c r="B86" s="70" t="s">
        <v>1096</v>
      </c>
      <c r="C86" s="49">
        <v>0</v>
      </c>
      <c r="D86" s="49">
        <v>0</v>
      </c>
      <c r="E86" s="49">
        <v>0</v>
      </c>
      <c r="G86" s="49">
        <v>0</v>
      </c>
      <c r="H86" s="49">
        <v>384</v>
      </c>
      <c r="I86" s="49">
        <v>0</v>
      </c>
      <c r="J86" s="49">
        <v>0</v>
      </c>
      <c r="L86" s="49">
        <v>0</v>
      </c>
      <c r="N86" s="49">
        <v>0</v>
      </c>
      <c r="O86" s="49">
        <v>0</v>
      </c>
      <c r="Q86" s="50"/>
    </row>
    <row r="87" spans="1:17" s="49" customFormat="1" x14ac:dyDescent="0.25">
      <c r="A87" s="69">
        <v>19118339</v>
      </c>
      <c r="B87" s="70" t="s">
        <v>1123</v>
      </c>
      <c r="C87" s="49">
        <v>0</v>
      </c>
      <c r="D87" s="49">
        <v>0</v>
      </c>
      <c r="E87" s="49">
        <v>0</v>
      </c>
      <c r="G87" s="49">
        <v>645</v>
      </c>
      <c r="H87" s="49">
        <v>896</v>
      </c>
      <c r="I87" s="49">
        <v>0</v>
      </c>
      <c r="J87" s="49">
        <v>0</v>
      </c>
      <c r="L87" s="49">
        <v>0</v>
      </c>
      <c r="N87" s="49">
        <v>0</v>
      </c>
      <c r="O87" s="49">
        <v>0</v>
      </c>
      <c r="Q87" s="50"/>
    </row>
    <row r="88" spans="1:17" s="49" customFormat="1" x14ac:dyDescent="0.25">
      <c r="A88" s="69">
        <v>19118954</v>
      </c>
      <c r="B88" s="70" t="s">
        <v>1240</v>
      </c>
      <c r="C88" s="49">
        <v>0</v>
      </c>
      <c r="D88" s="49">
        <v>0</v>
      </c>
      <c r="E88" s="49">
        <v>0</v>
      </c>
      <c r="G88" s="49">
        <v>645</v>
      </c>
      <c r="H88" s="49">
        <v>896</v>
      </c>
      <c r="I88" s="49">
        <v>0</v>
      </c>
      <c r="J88" s="49">
        <v>0</v>
      </c>
      <c r="L88" s="49">
        <v>0</v>
      </c>
      <c r="N88" s="49">
        <v>0</v>
      </c>
      <c r="O88" s="49">
        <v>0</v>
      </c>
      <c r="Q88" s="50"/>
    </row>
    <row r="89" spans="1:17" s="49" customFormat="1" x14ac:dyDescent="0.25">
      <c r="A89" s="69">
        <v>19119623</v>
      </c>
      <c r="B89" s="70" t="s">
        <v>1455</v>
      </c>
      <c r="C89" s="49">
        <v>0</v>
      </c>
      <c r="D89" s="49">
        <v>0</v>
      </c>
      <c r="E89" s="49">
        <v>0</v>
      </c>
      <c r="G89" s="49">
        <v>645</v>
      </c>
      <c r="H89" s="49">
        <v>896</v>
      </c>
      <c r="I89" s="49">
        <v>0</v>
      </c>
      <c r="J89" s="49">
        <v>0</v>
      </c>
      <c r="L89" s="49">
        <v>0</v>
      </c>
      <c r="N89" s="49">
        <v>0</v>
      </c>
      <c r="O89" s="49">
        <v>0</v>
      </c>
      <c r="Q89" s="50"/>
    </row>
    <row r="90" spans="1:17" s="49" customFormat="1" x14ac:dyDescent="0.25">
      <c r="A90" s="69">
        <v>19119140</v>
      </c>
      <c r="B90" s="70" t="s">
        <v>1276</v>
      </c>
      <c r="C90" s="49">
        <v>0</v>
      </c>
      <c r="D90" s="49">
        <v>0</v>
      </c>
      <c r="E90" s="49">
        <v>0</v>
      </c>
      <c r="G90" s="49">
        <v>645</v>
      </c>
      <c r="H90" s="49">
        <v>896</v>
      </c>
      <c r="I90" s="49">
        <v>0</v>
      </c>
      <c r="J90" s="49">
        <v>0</v>
      </c>
      <c r="L90" s="49">
        <v>0</v>
      </c>
      <c r="N90" s="49">
        <v>0</v>
      </c>
      <c r="O90" s="49">
        <v>0</v>
      </c>
      <c r="Q90" s="50"/>
    </row>
    <row r="91" spans="1:17" s="49" customFormat="1" x14ac:dyDescent="0.25">
      <c r="A91" s="69">
        <v>19115390</v>
      </c>
      <c r="B91" s="70" t="s">
        <v>659</v>
      </c>
      <c r="C91" s="49">
        <v>0</v>
      </c>
      <c r="D91" s="49">
        <v>0</v>
      </c>
      <c r="E91" s="49">
        <v>0</v>
      </c>
      <c r="G91" s="49">
        <v>645</v>
      </c>
      <c r="H91" s="49">
        <v>896</v>
      </c>
      <c r="I91" s="49">
        <v>0</v>
      </c>
      <c r="J91" s="49">
        <v>0</v>
      </c>
      <c r="L91" s="49">
        <v>0</v>
      </c>
      <c r="N91" s="49">
        <v>0</v>
      </c>
      <c r="O91" s="49">
        <v>0</v>
      </c>
      <c r="Q91" s="50"/>
    </row>
    <row r="92" spans="1:17" s="49" customFormat="1" x14ac:dyDescent="0.25">
      <c r="A92" s="69">
        <v>19113790</v>
      </c>
      <c r="B92" s="70" t="s">
        <v>497</v>
      </c>
      <c r="C92" s="49">
        <v>0</v>
      </c>
      <c r="D92" s="49">
        <v>0</v>
      </c>
      <c r="E92" s="49">
        <v>0</v>
      </c>
      <c r="G92" s="49">
        <v>0</v>
      </c>
      <c r="H92" s="49">
        <v>640</v>
      </c>
      <c r="I92" s="49">
        <v>0</v>
      </c>
      <c r="J92" s="49">
        <v>0</v>
      </c>
      <c r="L92" s="49">
        <v>0</v>
      </c>
      <c r="N92" s="49">
        <v>500</v>
      </c>
      <c r="O92" s="49">
        <v>0</v>
      </c>
      <c r="Q92" s="50"/>
    </row>
    <row r="93" spans="1:17" s="49" customFormat="1" x14ac:dyDescent="0.25">
      <c r="A93" s="69">
        <v>19119852</v>
      </c>
      <c r="B93" s="70" t="s">
        <v>1762</v>
      </c>
      <c r="C93" s="49">
        <v>0</v>
      </c>
      <c r="D93" s="49">
        <v>0</v>
      </c>
      <c r="E93" s="49">
        <v>0</v>
      </c>
      <c r="G93" s="49">
        <v>0</v>
      </c>
      <c r="H93" s="49">
        <v>640</v>
      </c>
      <c r="I93" s="49">
        <v>0</v>
      </c>
      <c r="J93" s="49">
        <v>0</v>
      </c>
      <c r="L93" s="49">
        <v>0</v>
      </c>
      <c r="N93" s="49">
        <v>0</v>
      </c>
      <c r="O93" s="49">
        <v>0</v>
      </c>
      <c r="Q93" s="50"/>
    </row>
    <row r="94" spans="1:17" s="49" customFormat="1" x14ac:dyDescent="0.25">
      <c r="A94" s="69">
        <v>19117753</v>
      </c>
      <c r="B94" s="70" t="s">
        <v>1006</v>
      </c>
      <c r="C94" s="49">
        <v>0</v>
      </c>
      <c r="D94" s="49">
        <v>0</v>
      </c>
      <c r="E94" s="49">
        <v>0</v>
      </c>
      <c r="G94" s="49">
        <v>0</v>
      </c>
      <c r="H94" s="49">
        <v>896</v>
      </c>
      <c r="I94" s="49">
        <v>0</v>
      </c>
      <c r="J94" s="49">
        <v>0</v>
      </c>
      <c r="L94" s="49">
        <v>0</v>
      </c>
      <c r="N94" s="49">
        <v>0</v>
      </c>
      <c r="O94" s="49">
        <v>0</v>
      </c>
      <c r="Q94" s="50"/>
    </row>
    <row r="95" spans="1:17" s="49" customFormat="1" x14ac:dyDescent="0.25">
      <c r="A95" s="69">
        <v>19116952</v>
      </c>
      <c r="B95" s="70" t="s">
        <v>890</v>
      </c>
      <c r="C95" s="49">
        <v>0</v>
      </c>
      <c r="D95" s="49">
        <v>780</v>
      </c>
      <c r="E95" s="49">
        <v>0</v>
      </c>
      <c r="G95" s="49">
        <v>322.5</v>
      </c>
      <c r="H95" s="49">
        <v>1280</v>
      </c>
      <c r="I95" s="49">
        <v>0</v>
      </c>
      <c r="J95" s="49">
        <v>0</v>
      </c>
      <c r="L95" s="49">
        <v>0</v>
      </c>
      <c r="N95" s="49">
        <v>0</v>
      </c>
      <c r="O95" s="49">
        <v>0</v>
      </c>
      <c r="Q95" s="50"/>
    </row>
    <row r="96" spans="1:17" s="49" customFormat="1" x14ac:dyDescent="0.25">
      <c r="A96" s="69">
        <v>19117124</v>
      </c>
      <c r="B96" s="70" t="s">
        <v>908</v>
      </c>
      <c r="C96" s="49">
        <v>390</v>
      </c>
      <c r="D96" s="49">
        <v>0</v>
      </c>
      <c r="E96" s="49">
        <v>0</v>
      </c>
      <c r="G96" s="49">
        <v>0</v>
      </c>
      <c r="H96" s="49">
        <v>896</v>
      </c>
      <c r="I96" s="49">
        <v>0</v>
      </c>
      <c r="J96" s="49">
        <v>0</v>
      </c>
      <c r="L96" s="49">
        <v>0</v>
      </c>
      <c r="N96" s="49">
        <v>0</v>
      </c>
      <c r="O96" s="49">
        <v>0</v>
      </c>
      <c r="Q96" s="50"/>
    </row>
    <row r="97" spans="1:17" s="49" customFormat="1" x14ac:dyDescent="0.25">
      <c r="A97" s="69">
        <v>19115312</v>
      </c>
      <c r="B97" s="70" t="s">
        <v>650</v>
      </c>
      <c r="C97" s="49">
        <v>0</v>
      </c>
      <c r="D97" s="49">
        <v>0</v>
      </c>
      <c r="E97" s="49">
        <v>0</v>
      </c>
      <c r="G97" s="49">
        <v>645</v>
      </c>
      <c r="H97" s="49">
        <v>384</v>
      </c>
      <c r="I97" s="49">
        <v>0</v>
      </c>
      <c r="J97" s="49">
        <v>0</v>
      </c>
      <c r="L97" s="49">
        <v>0</v>
      </c>
      <c r="N97" s="49">
        <v>0</v>
      </c>
      <c r="O97" s="49">
        <v>0</v>
      </c>
      <c r="Q97" s="50"/>
    </row>
    <row r="98" spans="1:17" s="49" customFormat="1" x14ac:dyDescent="0.25">
      <c r="A98" s="69">
        <v>19119685</v>
      </c>
      <c r="B98" s="70" t="s">
        <v>1703</v>
      </c>
      <c r="C98" s="49">
        <v>0</v>
      </c>
      <c r="D98" s="49">
        <v>0</v>
      </c>
      <c r="E98" s="49">
        <v>0</v>
      </c>
      <c r="G98" s="49">
        <v>0</v>
      </c>
      <c r="H98" s="49">
        <v>896</v>
      </c>
      <c r="I98" s="49">
        <v>0</v>
      </c>
      <c r="J98" s="49">
        <v>0</v>
      </c>
      <c r="L98" s="49">
        <v>0</v>
      </c>
      <c r="N98" s="49">
        <v>0</v>
      </c>
      <c r="O98" s="49">
        <v>0</v>
      </c>
      <c r="Q98" s="50"/>
    </row>
    <row r="99" spans="1:17" s="49" customFormat="1" x14ac:dyDescent="0.25">
      <c r="A99" s="69">
        <v>19117533</v>
      </c>
      <c r="B99" s="70" t="s">
        <v>970</v>
      </c>
      <c r="C99" s="49">
        <v>0</v>
      </c>
      <c r="D99" s="49">
        <v>0</v>
      </c>
      <c r="E99" s="49">
        <v>0</v>
      </c>
      <c r="G99" s="49">
        <v>0</v>
      </c>
      <c r="H99" s="49">
        <v>384</v>
      </c>
      <c r="I99" s="49">
        <v>0</v>
      </c>
      <c r="J99" s="49">
        <v>0</v>
      </c>
      <c r="L99" s="49">
        <v>0</v>
      </c>
      <c r="N99" s="49">
        <v>0</v>
      </c>
      <c r="O99" s="49">
        <v>0</v>
      </c>
      <c r="Q99" s="50"/>
    </row>
    <row r="100" spans="1:17" s="49" customFormat="1" x14ac:dyDescent="0.25">
      <c r="A100" s="69">
        <v>19117823</v>
      </c>
      <c r="B100" s="70" t="s">
        <v>1012</v>
      </c>
      <c r="C100" s="49">
        <v>0</v>
      </c>
      <c r="D100" s="49">
        <v>0</v>
      </c>
      <c r="E100" s="49">
        <v>0</v>
      </c>
      <c r="G100" s="49">
        <v>0</v>
      </c>
      <c r="H100" s="49">
        <v>640</v>
      </c>
      <c r="I100" s="49">
        <v>0</v>
      </c>
      <c r="J100" s="49">
        <v>0</v>
      </c>
      <c r="L100" s="49">
        <v>0</v>
      </c>
      <c r="N100" s="49">
        <v>0</v>
      </c>
      <c r="O100" s="49">
        <v>0</v>
      </c>
      <c r="Q100" s="50"/>
    </row>
    <row r="101" spans="1:17" s="49" customFormat="1" x14ac:dyDescent="0.25">
      <c r="A101" s="69">
        <v>19117411</v>
      </c>
      <c r="B101" s="70" t="s">
        <v>935</v>
      </c>
      <c r="C101" s="49">
        <v>0</v>
      </c>
      <c r="D101" s="49">
        <v>0</v>
      </c>
      <c r="E101" s="49">
        <v>0</v>
      </c>
      <c r="G101" s="49">
        <v>0</v>
      </c>
      <c r="H101" s="49">
        <v>640</v>
      </c>
      <c r="I101" s="49">
        <v>0</v>
      </c>
      <c r="J101" s="49">
        <v>0</v>
      </c>
      <c r="L101" s="49">
        <v>0</v>
      </c>
      <c r="N101" s="49">
        <v>0</v>
      </c>
      <c r="O101" s="49">
        <v>0</v>
      </c>
      <c r="Q101" s="50"/>
    </row>
    <row r="102" spans="1:17" s="49" customFormat="1" x14ac:dyDescent="0.25">
      <c r="A102" s="69">
        <v>19119515</v>
      </c>
      <c r="B102" s="70" t="s">
        <v>1408</v>
      </c>
      <c r="C102" s="49">
        <v>0</v>
      </c>
      <c r="D102" s="49">
        <v>0</v>
      </c>
      <c r="E102" s="49">
        <v>0</v>
      </c>
      <c r="G102" s="49">
        <v>0</v>
      </c>
      <c r="H102" s="49">
        <v>768</v>
      </c>
      <c r="I102" s="49">
        <v>0</v>
      </c>
      <c r="J102" s="49">
        <v>0</v>
      </c>
      <c r="L102" s="49">
        <v>0</v>
      </c>
      <c r="N102" s="49">
        <v>0</v>
      </c>
      <c r="O102" s="49">
        <v>0</v>
      </c>
      <c r="Q102" s="50"/>
    </row>
    <row r="103" spans="1:17" s="49" customFormat="1" x14ac:dyDescent="0.25">
      <c r="A103" s="69">
        <v>19116734</v>
      </c>
      <c r="B103" s="70" t="s">
        <v>860</v>
      </c>
      <c r="C103" s="49">
        <v>0</v>
      </c>
      <c r="D103" s="49">
        <v>0</v>
      </c>
      <c r="E103" s="49">
        <v>0</v>
      </c>
      <c r="G103" s="49">
        <v>0</v>
      </c>
      <c r="H103" s="49">
        <v>0</v>
      </c>
      <c r="I103" s="49">
        <v>1280</v>
      </c>
      <c r="J103" s="49">
        <v>800</v>
      </c>
      <c r="L103" s="49">
        <v>0</v>
      </c>
      <c r="N103" s="49">
        <v>500</v>
      </c>
      <c r="O103" s="49">
        <v>0</v>
      </c>
      <c r="Q103" s="50"/>
    </row>
    <row r="104" spans="1:17" s="49" customFormat="1" x14ac:dyDescent="0.25">
      <c r="A104" s="69">
        <v>19115102</v>
      </c>
      <c r="B104" s="70" t="s">
        <v>623</v>
      </c>
      <c r="C104" s="49">
        <v>0</v>
      </c>
      <c r="D104" s="49">
        <v>0</v>
      </c>
      <c r="E104" s="49">
        <v>0</v>
      </c>
      <c r="G104" s="49">
        <v>645</v>
      </c>
      <c r="H104" s="49">
        <v>0</v>
      </c>
      <c r="I104" s="49">
        <v>1280</v>
      </c>
      <c r="J104" s="49">
        <v>0</v>
      </c>
      <c r="L104" s="49">
        <v>0</v>
      </c>
      <c r="N104" s="49">
        <v>500</v>
      </c>
      <c r="O104" s="49">
        <v>0</v>
      </c>
      <c r="Q104" s="50"/>
    </row>
    <row r="105" spans="1:17" s="49" customFormat="1" x14ac:dyDescent="0.25">
      <c r="A105" s="69">
        <v>19115232</v>
      </c>
      <c r="B105" s="70" t="s">
        <v>635</v>
      </c>
      <c r="C105" s="49">
        <v>390</v>
      </c>
      <c r="D105" s="49">
        <v>0</v>
      </c>
      <c r="E105" s="49">
        <v>0</v>
      </c>
      <c r="G105" s="49">
        <v>0</v>
      </c>
      <c r="H105" s="49">
        <v>0</v>
      </c>
      <c r="I105" s="49">
        <v>1280</v>
      </c>
      <c r="J105" s="49">
        <v>0</v>
      </c>
      <c r="L105" s="49">
        <v>0</v>
      </c>
      <c r="N105" s="49">
        <v>500</v>
      </c>
      <c r="O105" s="49">
        <v>0</v>
      </c>
      <c r="Q105" s="50"/>
    </row>
    <row r="106" spans="1:17" s="49" customFormat="1" x14ac:dyDescent="0.25">
      <c r="A106" s="69">
        <v>19115332</v>
      </c>
      <c r="B106" s="70" t="s">
        <v>653</v>
      </c>
      <c r="C106" s="49">
        <v>0</v>
      </c>
      <c r="D106" s="49">
        <v>0</v>
      </c>
      <c r="E106" s="49">
        <v>0</v>
      </c>
      <c r="G106" s="49">
        <v>322.5</v>
      </c>
      <c r="H106" s="49">
        <v>0</v>
      </c>
      <c r="I106" s="49">
        <v>1280</v>
      </c>
      <c r="J106" s="49">
        <v>0</v>
      </c>
      <c r="L106" s="49">
        <v>0</v>
      </c>
      <c r="N106" s="49">
        <v>500</v>
      </c>
      <c r="O106" s="49">
        <v>0</v>
      </c>
      <c r="Q106" s="50"/>
    </row>
    <row r="107" spans="1:17" s="49" customFormat="1" x14ac:dyDescent="0.25">
      <c r="A107" s="69">
        <v>19115609</v>
      </c>
      <c r="B107" s="70" t="s">
        <v>695</v>
      </c>
      <c r="C107" s="49">
        <v>0</v>
      </c>
      <c r="D107" s="49">
        <v>0</v>
      </c>
      <c r="E107" s="49">
        <v>0</v>
      </c>
      <c r="G107" s="49">
        <v>322.5</v>
      </c>
      <c r="H107" s="49">
        <v>0</v>
      </c>
      <c r="I107" s="49">
        <v>1280</v>
      </c>
      <c r="J107" s="49">
        <v>0</v>
      </c>
      <c r="L107" s="49">
        <v>0</v>
      </c>
      <c r="N107" s="49">
        <v>500</v>
      </c>
      <c r="O107" s="49">
        <v>0</v>
      </c>
      <c r="Q107" s="50"/>
    </row>
    <row r="108" spans="1:17" s="49" customFormat="1" x14ac:dyDescent="0.25">
      <c r="A108" s="69">
        <v>19115696</v>
      </c>
      <c r="B108" s="70" t="s">
        <v>710</v>
      </c>
      <c r="C108" s="49">
        <v>0</v>
      </c>
      <c r="D108" s="49">
        <v>0</v>
      </c>
      <c r="E108" s="49">
        <v>0</v>
      </c>
      <c r="G108" s="49">
        <v>0</v>
      </c>
      <c r="H108" s="49">
        <v>0</v>
      </c>
      <c r="I108" s="49">
        <v>1280</v>
      </c>
      <c r="J108" s="49">
        <v>0</v>
      </c>
      <c r="L108" s="49">
        <v>0</v>
      </c>
      <c r="N108" s="49">
        <v>500</v>
      </c>
      <c r="O108" s="49">
        <v>0</v>
      </c>
      <c r="Q108" s="50"/>
    </row>
    <row r="109" spans="1:17" s="49" customFormat="1" x14ac:dyDescent="0.25">
      <c r="A109" s="69">
        <v>19117122</v>
      </c>
      <c r="B109" s="70" t="s">
        <v>905</v>
      </c>
      <c r="C109" s="49">
        <v>390</v>
      </c>
      <c r="D109" s="49">
        <v>0</v>
      </c>
      <c r="E109" s="49">
        <v>0</v>
      </c>
      <c r="G109" s="49">
        <v>0</v>
      </c>
      <c r="H109" s="49">
        <v>0</v>
      </c>
      <c r="I109" s="49">
        <v>1280</v>
      </c>
      <c r="J109" s="49">
        <v>800</v>
      </c>
      <c r="L109" s="49">
        <v>0</v>
      </c>
      <c r="N109" s="49">
        <v>500</v>
      </c>
      <c r="O109" s="49">
        <v>0</v>
      </c>
      <c r="Q109" s="50"/>
    </row>
    <row r="110" spans="1:17" s="49" customFormat="1" x14ac:dyDescent="0.25">
      <c r="A110" s="69">
        <v>19118353</v>
      </c>
      <c r="B110" s="70" t="s">
        <v>1132</v>
      </c>
      <c r="C110" s="49">
        <v>390</v>
      </c>
      <c r="D110" s="49">
        <v>0</v>
      </c>
      <c r="E110" s="49">
        <v>0</v>
      </c>
      <c r="G110" s="49">
        <v>0</v>
      </c>
      <c r="H110" s="49">
        <v>0</v>
      </c>
      <c r="I110" s="49">
        <v>1280</v>
      </c>
      <c r="J110" s="49">
        <v>0</v>
      </c>
      <c r="L110" s="49">
        <v>0</v>
      </c>
      <c r="N110" s="49">
        <v>500</v>
      </c>
      <c r="O110" s="49">
        <v>0</v>
      </c>
      <c r="Q110" s="50"/>
    </row>
    <row r="111" spans="1:17" s="49" customFormat="1" x14ac:dyDescent="0.25">
      <c r="A111" s="69">
        <v>19115713</v>
      </c>
      <c r="B111" s="70" t="s">
        <v>713</v>
      </c>
      <c r="C111" s="49">
        <v>0</v>
      </c>
      <c r="D111" s="49">
        <v>0</v>
      </c>
      <c r="E111" s="49">
        <v>0</v>
      </c>
      <c r="G111" s="49">
        <v>0</v>
      </c>
      <c r="H111" s="49">
        <v>0</v>
      </c>
      <c r="I111" s="49">
        <v>1280</v>
      </c>
      <c r="J111" s="49">
        <v>0</v>
      </c>
      <c r="L111" s="49">
        <v>0</v>
      </c>
      <c r="N111" s="49">
        <v>0</v>
      </c>
      <c r="O111" s="49">
        <v>0</v>
      </c>
      <c r="Q111" s="50"/>
    </row>
    <row r="112" spans="1:17" s="49" customFormat="1" x14ac:dyDescent="0.25">
      <c r="A112" s="69">
        <v>19119410</v>
      </c>
      <c r="B112" s="70" t="s">
        <v>1357</v>
      </c>
      <c r="C112" s="49">
        <v>0</v>
      </c>
      <c r="D112" s="49">
        <v>0</v>
      </c>
      <c r="E112" s="49">
        <v>0</v>
      </c>
      <c r="G112" s="49">
        <v>0</v>
      </c>
      <c r="H112" s="49">
        <v>0</v>
      </c>
      <c r="I112" s="49">
        <v>0</v>
      </c>
      <c r="J112" s="49">
        <v>0</v>
      </c>
      <c r="L112" s="49">
        <v>0</v>
      </c>
      <c r="N112" s="49">
        <v>500</v>
      </c>
      <c r="O112" s="49">
        <v>0</v>
      </c>
      <c r="Q112" s="50"/>
    </row>
    <row r="113" spans="1:17" s="49" customFormat="1" x14ac:dyDescent="0.25">
      <c r="A113" s="69">
        <v>19104643</v>
      </c>
      <c r="B113" s="70" t="s">
        <v>177</v>
      </c>
      <c r="C113" s="49">
        <v>0</v>
      </c>
      <c r="D113" s="49">
        <v>0</v>
      </c>
      <c r="E113" s="49">
        <v>0</v>
      </c>
      <c r="G113" s="49">
        <v>322.5</v>
      </c>
      <c r="H113" s="49">
        <v>0</v>
      </c>
      <c r="I113" s="49">
        <v>1280</v>
      </c>
      <c r="J113" s="49">
        <v>0</v>
      </c>
      <c r="L113" s="49">
        <v>0</v>
      </c>
      <c r="N113" s="49">
        <v>500</v>
      </c>
      <c r="O113" s="49">
        <v>0</v>
      </c>
      <c r="Q113" s="50"/>
    </row>
    <row r="114" spans="1:17" s="49" customFormat="1" x14ac:dyDescent="0.25">
      <c r="A114" s="69">
        <v>19115236</v>
      </c>
      <c r="B114" s="70" t="s">
        <v>641</v>
      </c>
      <c r="C114" s="49">
        <v>0</v>
      </c>
      <c r="D114" s="49">
        <v>0</v>
      </c>
      <c r="E114" s="49">
        <v>0</v>
      </c>
      <c r="G114" s="49">
        <v>645</v>
      </c>
      <c r="H114" s="49">
        <v>0</v>
      </c>
      <c r="I114" s="49">
        <v>1280</v>
      </c>
      <c r="J114" s="49">
        <v>0</v>
      </c>
      <c r="L114" s="49">
        <v>0</v>
      </c>
      <c r="N114" s="49">
        <v>500</v>
      </c>
      <c r="O114" s="49">
        <v>0</v>
      </c>
      <c r="Q114" s="50"/>
    </row>
    <row r="115" spans="1:17" s="49" customFormat="1" x14ac:dyDescent="0.25">
      <c r="A115" s="69">
        <v>19118525</v>
      </c>
      <c r="B115" s="70" t="s">
        <v>1162</v>
      </c>
      <c r="C115" s="49">
        <v>0</v>
      </c>
      <c r="D115" s="49">
        <v>0</v>
      </c>
      <c r="E115" s="49">
        <v>0</v>
      </c>
      <c r="G115" s="49">
        <v>0</v>
      </c>
      <c r="H115" s="49">
        <v>0</v>
      </c>
      <c r="I115" s="49">
        <v>0</v>
      </c>
      <c r="J115" s="49">
        <v>800</v>
      </c>
      <c r="L115" s="49">
        <v>0</v>
      </c>
      <c r="N115" s="49">
        <v>500</v>
      </c>
      <c r="O115" s="49">
        <v>0</v>
      </c>
      <c r="Q115" s="50"/>
    </row>
    <row r="116" spans="1:17" s="49" customFormat="1" x14ac:dyDescent="0.25">
      <c r="A116" s="69">
        <v>19119862</v>
      </c>
      <c r="B116" s="70" t="s">
        <v>1792</v>
      </c>
      <c r="C116" s="49">
        <v>0</v>
      </c>
      <c r="D116" s="49">
        <v>0</v>
      </c>
      <c r="E116" s="49">
        <v>0</v>
      </c>
      <c r="G116" s="49">
        <v>0</v>
      </c>
      <c r="H116" s="49">
        <v>0</v>
      </c>
      <c r="I116" s="49">
        <v>0</v>
      </c>
      <c r="J116" s="49">
        <v>0</v>
      </c>
      <c r="L116" s="49">
        <v>0</v>
      </c>
      <c r="N116" s="49">
        <v>500</v>
      </c>
      <c r="O116" s="49">
        <v>0</v>
      </c>
      <c r="Q116" s="50"/>
    </row>
    <row r="117" spans="1:17" s="49" customFormat="1" x14ac:dyDescent="0.25">
      <c r="A117" s="69">
        <v>19110558</v>
      </c>
      <c r="B117" s="70" t="s">
        <v>309</v>
      </c>
      <c r="C117" s="49">
        <v>390</v>
      </c>
      <c r="D117" s="49">
        <v>0</v>
      </c>
      <c r="E117" s="49">
        <v>0</v>
      </c>
      <c r="G117" s="49">
        <v>0</v>
      </c>
      <c r="H117" s="49">
        <v>896</v>
      </c>
      <c r="I117" s="49">
        <v>0</v>
      </c>
      <c r="J117" s="49">
        <v>0</v>
      </c>
      <c r="L117" s="49">
        <v>0</v>
      </c>
      <c r="N117" s="49">
        <v>0</v>
      </c>
      <c r="O117" s="49">
        <v>0</v>
      </c>
      <c r="Q117" s="50"/>
    </row>
    <row r="118" spans="1:17" s="49" customFormat="1" x14ac:dyDescent="0.25">
      <c r="A118" s="69">
        <v>19119776</v>
      </c>
      <c r="B118" s="70" t="s">
        <v>1728</v>
      </c>
      <c r="C118" s="49">
        <v>0</v>
      </c>
      <c r="D118" s="49">
        <v>0</v>
      </c>
      <c r="E118" s="49">
        <v>0</v>
      </c>
      <c r="G118" s="49">
        <v>0</v>
      </c>
      <c r="H118" s="49">
        <v>640</v>
      </c>
      <c r="I118" s="49">
        <v>0</v>
      </c>
      <c r="J118" s="49">
        <v>0</v>
      </c>
      <c r="L118" s="49">
        <v>0</v>
      </c>
      <c r="N118" s="49">
        <v>500</v>
      </c>
      <c r="O118" s="49">
        <v>0</v>
      </c>
      <c r="Q118" s="50"/>
    </row>
    <row r="119" spans="1:17" s="49" customFormat="1" x14ac:dyDescent="0.25">
      <c r="A119" s="69">
        <v>19116391</v>
      </c>
      <c r="B119" s="70" t="s">
        <v>809</v>
      </c>
      <c r="C119" s="49">
        <v>0</v>
      </c>
      <c r="D119" s="49">
        <v>0</v>
      </c>
      <c r="E119" s="49">
        <v>0</v>
      </c>
      <c r="G119" s="49">
        <v>645</v>
      </c>
      <c r="H119" s="49">
        <v>0</v>
      </c>
      <c r="I119" s="49">
        <v>1280</v>
      </c>
      <c r="J119" s="49">
        <v>0</v>
      </c>
      <c r="L119" s="49">
        <v>0</v>
      </c>
      <c r="N119" s="49">
        <v>0</v>
      </c>
      <c r="O119" s="49">
        <v>0</v>
      </c>
      <c r="Q119" s="50"/>
    </row>
    <row r="120" spans="1:17" s="49" customFormat="1" x14ac:dyDescent="0.25">
      <c r="A120" s="69">
        <v>19107185</v>
      </c>
      <c r="B120" s="70" t="s">
        <v>207</v>
      </c>
      <c r="C120" s="49">
        <v>0</v>
      </c>
      <c r="D120" s="49">
        <v>0</v>
      </c>
      <c r="E120" s="49">
        <v>0</v>
      </c>
      <c r="G120" s="49">
        <v>0</v>
      </c>
      <c r="H120" s="49">
        <v>0</v>
      </c>
      <c r="I120" s="49">
        <v>1280</v>
      </c>
      <c r="J120" s="49">
        <v>0</v>
      </c>
      <c r="L120" s="49">
        <v>0</v>
      </c>
      <c r="N120" s="49">
        <v>0</v>
      </c>
      <c r="O120" s="49">
        <v>0</v>
      </c>
      <c r="Q120" s="50"/>
    </row>
    <row r="121" spans="1:17" s="49" customFormat="1" x14ac:dyDescent="0.25">
      <c r="A121" s="69">
        <v>19113887</v>
      </c>
      <c r="B121" s="70" t="s">
        <v>503</v>
      </c>
      <c r="C121" s="49">
        <v>0</v>
      </c>
      <c r="D121" s="49">
        <v>0</v>
      </c>
      <c r="E121" s="49">
        <v>0</v>
      </c>
      <c r="G121" s="49">
        <v>0</v>
      </c>
      <c r="H121" s="49">
        <v>0</v>
      </c>
      <c r="I121" s="49">
        <v>1280</v>
      </c>
      <c r="J121" s="49">
        <v>0</v>
      </c>
      <c r="L121" s="49">
        <v>0</v>
      </c>
      <c r="N121" s="49">
        <v>0</v>
      </c>
      <c r="O121" s="49">
        <v>0</v>
      </c>
      <c r="Q121" s="50"/>
    </row>
    <row r="122" spans="1:17" s="49" customFormat="1" x14ac:dyDescent="0.25">
      <c r="A122" s="69">
        <v>19119214</v>
      </c>
      <c r="B122" s="70" t="s">
        <v>1303</v>
      </c>
      <c r="C122" s="49">
        <v>0</v>
      </c>
      <c r="D122" s="49">
        <v>0</v>
      </c>
      <c r="E122" s="49">
        <v>0</v>
      </c>
      <c r="G122" s="49">
        <v>0</v>
      </c>
      <c r="H122" s="49">
        <v>640</v>
      </c>
      <c r="I122" s="49">
        <v>0</v>
      </c>
      <c r="J122" s="49">
        <v>0</v>
      </c>
      <c r="L122" s="49">
        <v>0</v>
      </c>
      <c r="N122" s="49">
        <v>500</v>
      </c>
      <c r="O122" s="49">
        <v>0</v>
      </c>
      <c r="Q122" s="50"/>
    </row>
    <row r="123" spans="1:17" s="49" customFormat="1" x14ac:dyDescent="0.25">
      <c r="A123" s="69">
        <v>19110546</v>
      </c>
      <c r="B123" s="70" t="s">
        <v>303</v>
      </c>
      <c r="C123" s="49">
        <v>0</v>
      </c>
      <c r="D123" s="49">
        <v>0</v>
      </c>
      <c r="E123" s="49">
        <v>0</v>
      </c>
      <c r="G123" s="49">
        <v>645</v>
      </c>
      <c r="H123" s="49">
        <v>0</v>
      </c>
      <c r="I123" s="49">
        <v>1280</v>
      </c>
      <c r="J123" s="49">
        <v>0</v>
      </c>
      <c r="L123" s="49">
        <v>0</v>
      </c>
      <c r="N123" s="49">
        <v>0</v>
      </c>
      <c r="O123" s="49">
        <v>0</v>
      </c>
      <c r="Q123" s="50"/>
    </row>
    <row r="124" spans="1:17" s="49" customFormat="1" x14ac:dyDescent="0.25">
      <c r="A124" s="69">
        <v>19115510</v>
      </c>
      <c r="B124" s="70" t="s">
        <v>686</v>
      </c>
      <c r="C124" s="49">
        <v>0</v>
      </c>
      <c r="D124" s="49">
        <v>0</v>
      </c>
      <c r="E124" s="49">
        <v>0</v>
      </c>
      <c r="G124" s="49">
        <v>645</v>
      </c>
      <c r="H124" s="49">
        <v>0</v>
      </c>
      <c r="I124" s="49">
        <v>1280</v>
      </c>
      <c r="J124" s="49">
        <v>0</v>
      </c>
      <c r="L124" s="49">
        <v>0</v>
      </c>
      <c r="N124" s="49">
        <v>500</v>
      </c>
      <c r="O124" s="49">
        <v>0</v>
      </c>
      <c r="Q124" s="50"/>
    </row>
    <row r="125" spans="1:17" s="49" customFormat="1" x14ac:dyDescent="0.25">
      <c r="A125" s="69">
        <v>19116517</v>
      </c>
      <c r="B125" s="70" t="s">
        <v>831</v>
      </c>
      <c r="C125" s="49">
        <v>0</v>
      </c>
      <c r="D125" s="49">
        <v>0</v>
      </c>
      <c r="E125" s="49">
        <v>0</v>
      </c>
      <c r="G125" s="49">
        <v>645</v>
      </c>
      <c r="H125" s="49">
        <v>0</v>
      </c>
      <c r="I125" s="49">
        <v>1280</v>
      </c>
      <c r="J125" s="49">
        <v>0</v>
      </c>
      <c r="L125" s="49">
        <v>0</v>
      </c>
      <c r="N125" s="49">
        <v>500</v>
      </c>
      <c r="O125" s="49">
        <v>0</v>
      </c>
      <c r="Q125" s="50"/>
    </row>
    <row r="126" spans="1:17" s="49" customFormat="1" x14ac:dyDescent="0.25">
      <c r="A126" s="69">
        <v>19117825</v>
      </c>
      <c r="B126" s="70" t="s">
        <v>1015</v>
      </c>
      <c r="C126" s="49">
        <v>0</v>
      </c>
      <c r="D126" s="49">
        <v>0</v>
      </c>
      <c r="E126" s="49">
        <v>0</v>
      </c>
      <c r="G126" s="49">
        <v>645</v>
      </c>
      <c r="H126" s="49">
        <v>0</v>
      </c>
      <c r="I126" s="49">
        <v>1280</v>
      </c>
      <c r="J126" s="49">
        <v>800</v>
      </c>
      <c r="L126" s="49">
        <v>0</v>
      </c>
      <c r="N126" s="49">
        <v>500</v>
      </c>
      <c r="O126" s="49">
        <v>0</v>
      </c>
      <c r="Q126" s="50"/>
    </row>
    <row r="127" spans="1:17" s="49" customFormat="1" x14ac:dyDescent="0.25">
      <c r="A127" s="69">
        <v>19118260</v>
      </c>
      <c r="B127" s="70" t="s">
        <v>1084</v>
      </c>
      <c r="C127" s="49">
        <v>0</v>
      </c>
      <c r="D127" s="49">
        <v>0</v>
      </c>
      <c r="E127" s="49">
        <v>0</v>
      </c>
      <c r="G127" s="49">
        <v>0</v>
      </c>
      <c r="H127" s="49">
        <v>0</v>
      </c>
      <c r="I127" s="49">
        <v>1280</v>
      </c>
      <c r="J127" s="49">
        <v>800</v>
      </c>
      <c r="L127" s="49">
        <v>0</v>
      </c>
      <c r="N127" s="49">
        <v>500</v>
      </c>
      <c r="O127" s="49">
        <v>0</v>
      </c>
      <c r="Q127" s="50"/>
    </row>
    <row r="128" spans="1:17" s="49" customFormat="1" x14ac:dyDescent="0.25">
      <c r="A128" s="69">
        <v>19118352</v>
      </c>
      <c r="B128" s="70" t="s">
        <v>1129</v>
      </c>
      <c r="C128" s="49">
        <v>0</v>
      </c>
      <c r="D128" s="49">
        <v>0</v>
      </c>
      <c r="E128" s="49">
        <v>0</v>
      </c>
      <c r="G128" s="49">
        <v>645</v>
      </c>
      <c r="H128" s="49">
        <v>0</v>
      </c>
      <c r="I128" s="49">
        <v>1280</v>
      </c>
      <c r="J128" s="49">
        <v>0</v>
      </c>
      <c r="L128" s="49">
        <v>0</v>
      </c>
      <c r="N128" s="49">
        <v>500</v>
      </c>
      <c r="O128" s="49">
        <v>0</v>
      </c>
      <c r="Q128" s="50"/>
    </row>
    <row r="129" spans="1:17" s="49" customFormat="1" x14ac:dyDescent="0.25">
      <c r="A129" s="69">
        <v>19115452</v>
      </c>
      <c r="B129" s="70" t="s">
        <v>671</v>
      </c>
      <c r="C129" s="49">
        <v>390</v>
      </c>
      <c r="D129" s="49">
        <v>0</v>
      </c>
      <c r="E129" s="49">
        <v>0</v>
      </c>
      <c r="G129" s="49">
        <v>645</v>
      </c>
      <c r="H129" s="49">
        <v>0</v>
      </c>
      <c r="I129" s="49">
        <v>1280</v>
      </c>
      <c r="J129" s="49">
        <v>0</v>
      </c>
      <c r="L129" s="49">
        <v>0</v>
      </c>
      <c r="N129" s="49">
        <v>500</v>
      </c>
      <c r="O129" s="49">
        <v>0</v>
      </c>
      <c r="Q129" s="50"/>
    </row>
    <row r="130" spans="1:17" s="49" customFormat="1" x14ac:dyDescent="0.25">
      <c r="A130" s="69">
        <v>19117412</v>
      </c>
      <c r="B130" s="70" t="s">
        <v>938</v>
      </c>
      <c r="C130" s="49">
        <v>0</v>
      </c>
      <c r="D130" s="49">
        <v>0</v>
      </c>
      <c r="E130" s="49">
        <v>0</v>
      </c>
      <c r="G130" s="49">
        <v>322.5</v>
      </c>
      <c r="H130" s="49">
        <v>0</v>
      </c>
      <c r="I130" s="49">
        <v>1280</v>
      </c>
      <c r="J130" s="49">
        <v>0</v>
      </c>
      <c r="L130" s="49">
        <v>0</v>
      </c>
      <c r="N130" s="49">
        <v>500</v>
      </c>
      <c r="O130" s="49">
        <v>0</v>
      </c>
      <c r="Q130" s="50"/>
    </row>
    <row r="131" spans="1:17" s="49" customFormat="1" x14ac:dyDescent="0.25">
      <c r="A131" s="69">
        <v>19117525</v>
      </c>
      <c r="B131" s="70" t="s">
        <v>958</v>
      </c>
      <c r="C131" s="49">
        <v>0</v>
      </c>
      <c r="D131" s="49">
        <v>0</v>
      </c>
      <c r="E131" s="49">
        <v>0</v>
      </c>
      <c r="G131" s="49">
        <v>0</v>
      </c>
      <c r="H131" s="49">
        <v>0</v>
      </c>
      <c r="I131" s="49">
        <v>1280</v>
      </c>
      <c r="J131" s="49">
        <v>0</v>
      </c>
      <c r="L131" s="49">
        <v>0</v>
      </c>
      <c r="N131" s="49">
        <v>500</v>
      </c>
      <c r="O131" s="49">
        <v>0</v>
      </c>
      <c r="Q131" s="50"/>
    </row>
    <row r="132" spans="1:17" s="49" customFormat="1" x14ac:dyDescent="0.25">
      <c r="A132" s="69">
        <v>19112342</v>
      </c>
      <c r="B132" s="70" t="s">
        <v>397</v>
      </c>
      <c r="C132" s="49">
        <v>0</v>
      </c>
      <c r="D132" s="49">
        <v>0</v>
      </c>
      <c r="E132" s="49">
        <v>0</v>
      </c>
      <c r="G132" s="49">
        <v>645</v>
      </c>
      <c r="H132" s="49">
        <v>0</v>
      </c>
      <c r="I132" s="49">
        <v>1280</v>
      </c>
      <c r="J132" s="49">
        <v>0</v>
      </c>
      <c r="L132" s="49">
        <v>0</v>
      </c>
      <c r="N132" s="49">
        <v>0</v>
      </c>
      <c r="O132" s="49">
        <v>0</v>
      </c>
      <c r="Q132" s="50"/>
    </row>
    <row r="133" spans="1:17" s="49" customFormat="1" x14ac:dyDescent="0.25">
      <c r="A133" s="69">
        <v>19116752</v>
      </c>
      <c r="B133" s="70" t="s">
        <v>866</v>
      </c>
      <c r="C133" s="49">
        <v>390</v>
      </c>
      <c r="D133" s="49">
        <v>0</v>
      </c>
      <c r="E133" s="49">
        <v>0</v>
      </c>
      <c r="G133" s="49">
        <v>645</v>
      </c>
      <c r="H133" s="49">
        <v>0</v>
      </c>
      <c r="I133" s="49">
        <v>1280</v>
      </c>
      <c r="J133" s="49">
        <v>0</v>
      </c>
      <c r="L133" s="49">
        <v>0</v>
      </c>
      <c r="N133" s="49">
        <v>500</v>
      </c>
      <c r="O133" s="49">
        <v>0</v>
      </c>
      <c r="Q133" s="50"/>
    </row>
    <row r="134" spans="1:17" s="49" customFormat="1" x14ac:dyDescent="0.25">
      <c r="A134" s="69">
        <v>19115500</v>
      </c>
      <c r="B134" s="70" t="s">
        <v>683</v>
      </c>
      <c r="C134" s="49">
        <v>0</v>
      </c>
      <c r="D134" s="49">
        <v>0</v>
      </c>
      <c r="E134" s="49">
        <v>0</v>
      </c>
      <c r="G134" s="49">
        <v>645</v>
      </c>
      <c r="H134" s="49">
        <v>0</v>
      </c>
      <c r="I134" s="49">
        <v>1280</v>
      </c>
      <c r="J134" s="49">
        <v>0</v>
      </c>
      <c r="L134" s="49">
        <v>0</v>
      </c>
      <c r="N134" s="49">
        <v>500</v>
      </c>
      <c r="O134" s="49">
        <v>0</v>
      </c>
      <c r="Q134" s="50"/>
    </row>
    <row r="135" spans="1:17" s="49" customFormat="1" x14ac:dyDescent="0.25">
      <c r="A135" s="69">
        <v>19119775</v>
      </c>
      <c r="B135" s="70" t="s">
        <v>1725</v>
      </c>
      <c r="C135" s="49">
        <v>0</v>
      </c>
      <c r="D135" s="49">
        <v>0</v>
      </c>
      <c r="E135" s="49">
        <v>0</v>
      </c>
      <c r="G135" s="49">
        <v>0</v>
      </c>
      <c r="H135" s="49">
        <v>640</v>
      </c>
      <c r="I135" s="49">
        <v>0</v>
      </c>
      <c r="J135" s="49">
        <v>0</v>
      </c>
      <c r="L135" s="49">
        <v>0</v>
      </c>
      <c r="N135" s="49">
        <v>500</v>
      </c>
      <c r="O135" s="49">
        <v>0</v>
      </c>
      <c r="Q135" s="50"/>
    </row>
    <row r="136" spans="1:17" s="49" customFormat="1" x14ac:dyDescent="0.25">
      <c r="A136" s="69">
        <v>19116140</v>
      </c>
      <c r="B136" s="70" t="s">
        <v>758</v>
      </c>
      <c r="C136" s="49">
        <v>0</v>
      </c>
      <c r="D136" s="49">
        <v>0</v>
      </c>
      <c r="E136" s="49">
        <v>0</v>
      </c>
      <c r="G136" s="49">
        <v>0</v>
      </c>
      <c r="H136" s="49">
        <v>640</v>
      </c>
      <c r="I136" s="49">
        <v>0</v>
      </c>
      <c r="J136" s="49">
        <v>0</v>
      </c>
      <c r="L136" s="49">
        <v>0</v>
      </c>
      <c r="N136" s="49">
        <v>0</v>
      </c>
      <c r="O136" s="49">
        <v>0</v>
      </c>
      <c r="Q136" s="50"/>
    </row>
    <row r="137" spans="1:17" s="49" customFormat="1" x14ac:dyDescent="0.25">
      <c r="A137" s="69">
        <v>19119139</v>
      </c>
      <c r="B137" s="70" t="s">
        <v>1273</v>
      </c>
      <c r="C137" s="49">
        <v>0</v>
      </c>
      <c r="D137" s="49">
        <v>0</v>
      </c>
      <c r="E137" s="49">
        <v>0</v>
      </c>
      <c r="G137" s="49">
        <v>0</v>
      </c>
      <c r="H137" s="49">
        <v>0</v>
      </c>
      <c r="I137" s="49">
        <v>0</v>
      </c>
      <c r="J137" s="49">
        <v>800</v>
      </c>
      <c r="L137" s="49">
        <v>0</v>
      </c>
      <c r="N137" s="49">
        <v>0</v>
      </c>
      <c r="O137" s="49">
        <v>0</v>
      </c>
      <c r="Q137" s="50"/>
    </row>
    <row r="138" spans="1:17" s="49" customFormat="1" x14ac:dyDescent="0.25">
      <c r="A138" s="69">
        <v>19111518</v>
      </c>
      <c r="B138" s="70" t="s">
        <v>345</v>
      </c>
      <c r="C138" s="49">
        <v>390</v>
      </c>
      <c r="D138" s="49">
        <v>0</v>
      </c>
      <c r="E138" s="49">
        <v>0</v>
      </c>
      <c r="G138" s="49">
        <v>322.5</v>
      </c>
      <c r="H138" s="49">
        <v>1280</v>
      </c>
      <c r="I138" s="49">
        <v>0</v>
      </c>
      <c r="J138" s="49">
        <v>0</v>
      </c>
      <c r="L138" s="49">
        <v>0</v>
      </c>
      <c r="N138" s="49">
        <v>500</v>
      </c>
      <c r="O138" s="49">
        <v>0</v>
      </c>
      <c r="Q138" s="50"/>
    </row>
    <row r="139" spans="1:17" s="49" customFormat="1" x14ac:dyDescent="0.25">
      <c r="A139" s="69">
        <v>19112850</v>
      </c>
      <c r="B139" s="70" t="s">
        <v>425</v>
      </c>
      <c r="C139" s="49">
        <v>390</v>
      </c>
      <c r="D139" s="49">
        <v>0</v>
      </c>
      <c r="E139" s="49">
        <v>0</v>
      </c>
      <c r="G139" s="49">
        <v>645</v>
      </c>
      <c r="H139" s="49">
        <v>640</v>
      </c>
      <c r="I139" s="49">
        <v>0</v>
      </c>
      <c r="J139" s="49">
        <v>0</v>
      </c>
      <c r="L139" s="49">
        <v>0</v>
      </c>
      <c r="N139" s="49">
        <v>500</v>
      </c>
      <c r="O139" s="49">
        <v>0</v>
      </c>
      <c r="Q139" s="50"/>
    </row>
    <row r="140" spans="1:17" s="49" customFormat="1" x14ac:dyDescent="0.25">
      <c r="A140" s="69">
        <v>19115858</v>
      </c>
      <c r="B140" s="70" t="s">
        <v>722</v>
      </c>
      <c r="C140" s="49">
        <v>0</v>
      </c>
      <c r="D140" s="49">
        <v>0</v>
      </c>
      <c r="E140" s="49">
        <v>0</v>
      </c>
      <c r="G140" s="49">
        <v>322.5</v>
      </c>
      <c r="H140" s="49">
        <v>640</v>
      </c>
      <c r="I140" s="49">
        <v>0</v>
      </c>
      <c r="J140" s="49">
        <v>0</v>
      </c>
      <c r="L140" s="49">
        <v>0</v>
      </c>
      <c r="N140" s="49">
        <v>0</v>
      </c>
      <c r="O140" s="49">
        <v>0</v>
      </c>
      <c r="Q140" s="50"/>
    </row>
    <row r="141" spans="1:17" s="49" customFormat="1" x14ac:dyDescent="0.25">
      <c r="A141" s="69">
        <v>19116141</v>
      </c>
      <c r="B141" s="70" t="s">
        <v>761</v>
      </c>
      <c r="C141" s="49">
        <v>0</v>
      </c>
      <c r="D141" s="49">
        <v>0</v>
      </c>
      <c r="E141" s="49">
        <v>0</v>
      </c>
      <c r="G141" s="49">
        <v>0</v>
      </c>
      <c r="H141" s="49">
        <v>896</v>
      </c>
      <c r="I141" s="49">
        <v>0</v>
      </c>
      <c r="J141" s="49">
        <v>0</v>
      </c>
      <c r="L141" s="49">
        <v>0</v>
      </c>
      <c r="N141" s="49">
        <v>500</v>
      </c>
      <c r="O141" s="49">
        <v>0</v>
      </c>
      <c r="Q141" s="50"/>
    </row>
    <row r="142" spans="1:17" s="49" customFormat="1" x14ac:dyDescent="0.25">
      <c r="A142" s="69">
        <v>19117190</v>
      </c>
      <c r="B142" s="70" t="s">
        <v>917</v>
      </c>
      <c r="C142" s="49">
        <v>0</v>
      </c>
      <c r="D142" s="49">
        <v>0</v>
      </c>
      <c r="E142" s="49">
        <v>0</v>
      </c>
      <c r="G142" s="49">
        <v>0</v>
      </c>
      <c r="H142" s="49">
        <v>896</v>
      </c>
      <c r="I142" s="49">
        <v>0</v>
      </c>
      <c r="J142" s="49">
        <v>0</v>
      </c>
      <c r="L142" s="49">
        <v>0</v>
      </c>
      <c r="N142" s="49">
        <v>0</v>
      </c>
      <c r="O142" s="49">
        <v>0</v>
      </c>
      <c r="Q142" s="50"/>
    </row>
    <row r="143" spans="1:17" s="49" customFormat="1" x14ac:dyDescent="0.25">
      <c r="A143" s="69">
        <v>19118086</v>
      </c>
      <c r="B143" s="70" t="s">
        <v>1051</v>
      </c>
      <c r="C143" s="49">
        <v>0</v>
      </c>
      <c r="D143" s="49">
        <v>0</v>
      </c>
      <c r="E143" s="49">
        <v>0</v>
      </c>
      <c r="G143" s="49">
        <v>0</v>
      </c>
      <c r="H143" s="49">
        <v>896</v>
      </c>
      <c r="I143" s="49">
        <v>0</v>
      </c>
      <c r="J143" s="49">
        <v>800</v>
      </c>
      <c r="L143" s="49">
        <v>0</v>
      </c>
      <c r="N143" s="49">
        <v>0</v>
      </c>
      <c r="O143" s="49">
        <v>0</v>
      </c>
      <c r="Q143" s="50"/>
    </row>
    <row r="144" spans="1:17" s="49" customFormat="1" x14ac:dyDescent="0.25">
      <c r="A144" s="69">
        <v>19118149</v>
      </c>
      <c r="B144" s="70" t="s">
        <v>1072</v>
      </c>
      <c r="C144" s="49">
        <v>0</v>
      </c>
      <c r="D144" s="49">
        <v>0</v>
      </c>
      <c r="E144" s="49">
        <v>0</v>
      </c>
      <c r="G144" s="49">
        <v>322.5</v>
      </c>
      <c r="H144" s="49">
        <v>640</v>
      </c>
      <c r="I144" s="49">
        <v>0</v>
      </c>
      <c r="J144" s="49">
        <v>0</v>
      </c>
      <c r="L144" s="49">
        <v>0</v>
      </c>
      <c r="N144" s="49">
        <v>0</v>
      </c>
      <c r="O144" s="49">
        <v>0</v>
      </c>
      <c r="Q144" s="50"/>
    </row>
    <row r="145" spans="1:17" s="49" customFormat="1" x14ac:dyDescent="0.25">
      <c r="A145" s="69">
        <v>19119010</v>
      </c>
      <c r="B145" s="70" t="s">
        <v>1258</v>
      </c>
      <c r="C145" s="49">
        <v>0</v>
      </c>
      <c r="D145" s="49">
        <v>0</v>
      </c>
      <c r="E145" s="49">
        <v>0</v>
      </c>
      <c r="G145" s="49">
        <v>0</v>
      </c>
      <c r="H145" s="49">
        <v>640</v>
      </c>
      <c r="I145" s="49">
        <v>0</v>
      </c>
      <c r="J145" s="49">
        <v>0</v>
      </c>
      <c r="L145" s="49">
        <v>0</v>
      </c>
      <c r="N145" s="49">
        <v>0</v>
      </c>
      <c r="O145" s="49">
        <v>0</v>
      </c>
      <c r="Q145" s="50"/>
    </row>
    <row r="146" spans="1:17" s="49" customFormat="1" x14ac:dyDescent="0.25">
      <c r="A146" s="69">
        <v>19119413</v>
      </c>
      <c r="B146" s="70" t="s">
        <v>1364</v>
      </c>
      <c r="C146" s="49">
        <v>0</v>
      </c>
      <c r="D146" s="49">
        <v>0</v>
      </c>
      <c r="E146" s="49">
        <v>0</v>
      </c>
      <c r="G146" s="49">
        <v>0</v>
      </c>
      <c r="H146" s="49">
        <v>640</v>
      </c>
      <c r="I146" s="49">
        <v>0</v>
      </c>
      <c r="J146" s="49">
        <v>0</v>
      </c>
      <c r="L146" s="49">
        <v>0</v>
      </c>
      <c r="N146" s="49">
        <v>0</v>
      </c>
      <c r="O146" s="49">
        <v>0</v>
      </c>
      <c r="Q146" s="50"/>
    </row>
    <row r="147" spans="1:17" s="49" customFormat="1" x14ac:dyDescent="0.25">
      <c r="A147" s="69">
        <v>19118523</v>
      </c>
      <c r="B147" s="70" t="s">
        <v>1156</v>
      </c>
      <c r="C147" s="49">
        <v>0</v>
      </c>
      <c r="D147" s="49">
        <v>0</v>
      </c>
      <c r="E147" s="49">
        <v>0</v>
      </c>
      <c r="G147" s="49">
        <v>645</v>
      </c>
      <c r="H147" s="49">
        <v>640</v>
      </c>
      <c r="I147" s="49">
        <v>0</v>
      </c>
      <c r="J147" s="49">
        <v>0</v>
      </c>
      <c r="L147" s="49">
        <v>0</v>
      </c>
      <c r="N147" s="49">
        <v>500</v>
      </c>
      <c r="O147" s="49">
        <v>0</v>
      </c>
      <c r="Q147" s="50"/>
    </row>
    <row r="148" spans="1:17" s="49" customFormat="1" x14ac:dyDescent="0.25">
      <c r="A148" s="69">
        <v>19116199</v>
      </c>
      <c r="B148" s="70" t="s">
        <v>779</v>
      </c>
      <c r="C148" s="49">
        <v>390</v>
      </c>
      <c r="D148" s="49">
        <v>0</v>
      </c>
      <c r="E148" s="49">
        <v>0</v>
      </c>
      <c r="G148" s="49">
        <v>645</v>
      </c>
      <c r="H148" s="49">
        <v>640</v>
      </c>
      <c r="I148" s="49">
        <v>0</v>
      </c>
      <c r="J148" s="49">
        <v>0</v>
      </c>
      <c r="L148" s="49">
        <v>0</v>
      </c>
      <c r="N148" s="49">
        <v>500</v>
      </c>
      <c r="O148" s="49">
        <v>0</v>
      </c>
      <c r="Q148" s="50"/>
    </row>
    <row r="149" spans="1:17" s="49" customFormat="1" x14ac:dyDescent="0.25">
      <c r="A149" s="69">
        <v>19116279</v>
      </c>
      <c r="B149" s="70" t="s">
        <v>800</v>
      </c>
      <c r="C149" s="49">
        <v>0</v>
      </c>
      <c r="D149" s="49">
        <v>0</v>
      </c>
      <c r="E149" s="49">
        <v>0</v>
      </c>
      <c r="G149" s="49">
        <v>322.5</v>
      </c>
      <c r="H149" s="49">
        <v>640</v>
      </c>
      <c r="I149" s="49">
        <v>0</v>
      </c>
      <c r="J149" s="49">
        <v>0</v>
      </c>
      <c r="L149" s="49">
        <v>0</v>
      </c>
      <c r="N149" s="49">
        <v>500</v>
      </c>
      <c r="O149" s="49">
        <v>0</v>
      </c>
      <c r="Q149" s="50"/>
    </row>
    <row r="150" spans="1:17" s="49" customFormat="1" x14ac:dyDescent="0.25">
      <c r="A150" s="69">
        <v>19117185</v>
      </c>
      <c r="B150" s="70" t="s">
        <v>914</v>
      </c>
      <c r="C150" s="49">
        <v>0</v>
      </c>
      <c r="D150" s="49">
        <v>0</v>
      </c>
      <c r="E150" s="49">
        <v>0</v>
      </c>
      <c r="G150" s="49">
        <v>645</v>
      </c>
      <c r="H150" s="49">
        <v>896</v>
      </c>
      <c r="I150" s="49">
        <v>0</v>
      </c>
      <c r="J150" s="49">
        <v>0</v>
      </c>
      <c r="L150" s="49">
        <v>0</v>
      </c>
      <c r="N150" s="49">
        <v>0</v>
      </c>
      <c r="O150" s="49">
        <v>0</v>
      </c>
      <c r="Q150" s="50"/>
    </row>
    <row r="151" spans="1:17" s="49" customFormat="1" x14ac:dyDescent="0.25">
      <c r="A151" s="69">
        <v>19117827</v>
      </c>
      <c r="B151" s="70" t="s">
        <v>1018</v>
      </c>
      <c r="C151" s="49">
        <v>0</v>
      </c>
      <c r="D151" s="49">
        <v>0</v>
      </c>
      <c r="E151" s="49">
        <v>0</v>
      </c>
      <c r="G151" s="49">
        <v>645</v>
      </c>
      <c r="H151" s="49">
        <v>640</v>
      </c>
      <c r="I151" s="49">
        <v>0</v>
      </c>
      <c r="J151" s="49">
        <v>0</v>
      </c>
      <c r="L151" s="49">
        <v>0</v>
      </c>
      <c r="N151" s="49">
        <v>500</v>
      </c>
      <c r="O151" s="49">
        <v>0</v>
      </c>
      <c r="Q151" s="50"/>
    </row>
    <row r="152" spans="1:17" s="49" customFormat="1" x14ac:dyDescent="0.25">
      <c r="A152" s="69">
        <v>19117896</v>
      </c>
      <c r="B152" s="70" t="s">
        <v>1033</v>
      </c>
      <c r="C152" s="49">
        <v>0</v>
      </c>
      <c r="D152" s="49">
        <v>0</v>
      </c>
      <c r="E152" s="49">
        <v>0</v>
      </c>
      <c r="G152" s="49">
        <v>0</v>
      </c>
      <c r="H152" s="49">
        <v>896</v>
      </c>
      <c r="I152" s="49">
        <v>0</v>
      </c>
      <c r="J152" s="49">
        <v>0</v>
      </c>
      <c r="L152" s="49">
        <v>0</v>
      </c>
      <c r="N152" s="49">
        <v>0</v>
      </c>
      <c r="O152" s="49">
        <v>0</v>
      </c>
      <c r="Q152" s="50"/>
    </row>
    <row r="153" spans="1:17" s="49" customFormat="1" x14ac:dyDescent="0.25">
      <c r="A153" s="69">
        <v>19118092</v>
      </c>
      <c r="B153" s="70" t="s">
        <v>1060</v>
      </c>
      <c r="C153" s="49">
        <v>0</v>
      </c>
      <c r="D153" s="49">
        <v>0</v>
      </c>
      <c r="E153" s="49">
        <v>0</v>
      </c>
      <c r="G153" s="49">
        <v>645</v>
      </c>
      <c r="H153" s="49">
        <v>896</v>
      </c>
      <c r="I153" s="49">
        <v>0</v>
      </c>
      <c r="J153" s="49">
        <v>0</v>
      </c>
      <c r="L153" s="49">
        <v>0</v>
      </c>
      <c r="N153" s="49">
        <v>0</v>
      </c>
      <c r="O153" s="49">
        <v>0</v>
      </c>
      <c r="Q153" s="50"/>
    </row>
    <row r="154" spans="1:17" s="49" customFormat="1" x14ac:dyDescent="0.25">
      <c r="A154" s="69">
        <v>19118094</v>
      </c>
      <c r="B154" s="70" t="s">
        <v>1066</v>
      </c>
      <c r="C154" s="49">
        <v>0</v>
      </c>
      <c r="D154" s="49">
        <v>0</v>
      </c>
      <c r="E154" s="49">
        <v>0</v>
      </c>
      <c r="G154" s="49">
        <v>0</v>
      </c>
      <c r="H154" s="49">
        <v>640</v>
      </c>
      <c r="I154" s="49">
        <v>0</v>
      </c>
      <c r="J154" s="49">
        <v>800</v>
      </c>
      <c r="L154" s="49">
        <v>0</v>
      </c>
      <c r="N154" s="49">
        <v>500</v>
      </c>
      <c r="O154" s="49">
        <v>0</v>
      </c>
      <c r="Q154" s="50"/>
    </row>
    <row r="155" spans="1:17" s="49" customFormat="1" x14ac:dyDescent="0.25">
      <c r="A155" s="69">
        <v>19118150</v>
      </c>
      <c r="B155" s="70" t="s">
        <v>1075</v>
      </c>
      <c r="C155" s="49">
        <v>0</v>
      </c>
      <c r="D155" s="49">
        <v>0</v>
      </c>
      <c r="E155" s="49">
        <v>0</v>
      </c>
      <c r="G155" s="49">
        <v>645</v>
      </c>
      <c r="H155" s="49">
        <v>640</v>
      </c>
      <c r="I155" s="49">
        <v>0</v>
      </c>
      <c r="J155" s="49">
        <v>0</v>
      </c>
      <c r="L155" s="49">
        <v>0</v>
      </c>
      <c r="N155" s="49">
        <v>0</v>
      </c>
      <c r="O155" s="49">
        <v>0</v>
      </c>
      <c r="Q155" s="50"/>
    </row>
    <row r="156" spans="1:17" s="49" customFormat="1" x14ac:dyDescent="0.25">
      <c r="A156" s="69">
        <v>19118262</v>
      </c>
      <c r="B156" s="70" t="s">
        <v>1090</v>
      </c>
      <c r="C156" s="49">
        <v>0</v>
      </c>
      <c r="D156" s="49">
        <v>0</v>
      </c>
      <c r="E156" s="49">
        <v>0</v>
      </c>
      <c r="G156" s="49">
        <v>322.5</v>
      </c>
      <c r="H156" s="49">
        <v>640</v>
      </c>
      <c r="I156" s="49">
        <v>0</v>
      </c>
      <c r="J156" s="49">
        <v>0</v>
      </c>
      <c r="L156" s="49">
        <v>0</v>
      </c>
      <c r="N156" s="49">
        <v>500</v>
      </c>
      <c r="O156" s="49">
        <v>0</v>
      </c>
      <c r="Q156" s="50"/>
    </row>
    <row r="157" spans="1:17" s="49" customFormat="1" x14ac:dyDescent="0.25">
      <c r="A157" s="69">
        <v>19118264</v>
      </c>
      <c r="B157" s="70" t="s">
        <v>1093</v>
      </c>
      <c r="C157" s="49">
        <v>0</v>
      </c>
      <c r="D157" s="49">
        <v>0</v>
      </c>
      <c r="E157" s="49">
        <v>0</v>
      </c>
      <c r="G157" s="49">
        <v>645</v>
      </c>
      <c r="H157" s="49">
        <v>640</v>
      </c>
      <c r="I157" s="49">
        <v>0</v>
      </c>
      <c r="J157" s="49">
        <v>800</v>
      </c>
      <c r="L157" s="49">
        <v>0</v>
      </c>
      <c r="N157" s="49">
        <v>500</v>
      </c>
      <c r="O157" s="49">
        <v>0</v>
      </c>
      <c r="Q157" s="50"/>
    </row>
    <row r="158" spans="1:17" s="49" customFormat="1" x14ac:dyDescent="0.25">
      <c r="A158" s="69">
        <v>19116750</v>
      </c>
      <c r="B158" s="70" t="s">
        <v>863</v>
      </c>
      <c r="C158" s="49">
        <v>0</v>
      </c>
      <c r="D158" s="49">
        <v>0</v>
      </c>
      <c r="E158" s="49">
        <v>0</v>
      </c>
      <c r="G158" s="49">
        <v>645</v>
      </c>
      <c r="H158" s="49">
        <v>896</v>
      </c>
      <c r="I158" s="49">
        <v>0</v>
      </c>
      <c r="J158" s="49">
        <v>0</v>
      </c>
      <c r="L158" s="49">
        <v>0</v>
      </c>
      <c r="N158" s="49">
        <v>0</v>
      </c>
      <c r="O158" s="49">
        <v>0</v>
      </c>
      <c r="Q158" s="50"/>
    </row>
    <row r="159" spans="1:17" s="49" customFormat="1" x14ac:dyDescent="0.25">
      <c r="A159" s="69">
        <v>19119864</v>
      </c>
      <c r="B159" s="70" t="s">
        <v>1798</v>
      </c>
      <c r="C159" s="49">
        <v>0</v>
      </c>
      <c r="D159" s="49">
        <v>0</v>
      </c>
      <c r="E159" s="49">
        <v>0</v>
      </c>
      <c r="G159" s="49">
        <v>0</v>
      </c>
      <c r="H159" s="49">
        <v>640</v>
      </c>
      <c r="I159" s="49">
        <v>0</v>
      </c>
      <c r="J159" s="49">
        <v>0</v>
      </c>
      <c r="L159" s="49">
        <v>0</v>
      </c>
      <c r="N159" s="49">
        <v>0</v>
      </c>
      <c r="O159" s="49">
        <v>0</v>
      </c>
      <c r="Q159" s="50"/>
    </row>
    <row r="160" spans="1:17" s="49" customFormat="1" x14ac:dyDescent="0.25">
      <c r="A160" s="69">
        <v>19109196</v>
      </c>
      <c r="B160" s="70" t="s">
        <v>276</v>
      </c>
      <c r="C160" s="49">
        <v>390</v>
      </c>
      <c r="D160" s="49">
        <v>0</v>
      </c>
      <c r="E160" s="49">
        <v>0</v>
      </c>
      <c r="G160" s="49">
        <v>645</v>
      </c>
      <c r="H160" s="49">
        <v>0</v>
      </c>
      <c r="I160" s="49">
        <v>1280</v>
      </c>
      <c r="J160" s="49">
        <v>0</v>
      </c>
      <c r="L160" s="49">
        <v>0</v>
      </c>
      <c r="N160" s="49">
        <v>0</v>
      </c>
      <c r="O160" s="49">
        <v>0</v>
      </c>
      <c r="Q160" s="50"/>
    </row>
    <row r="161" spans="1:17" s="49" customFormat="1" x14ac:dyDescent="0.25">
      <c r="A161" s="69">
        <v>19114755</v>
      </c>
      <c r="B161" s="70" t="s">
        <v>587</v>
      </c>
      <c r="C161" s="49">
        <v>0</v>
      </c>
      <c r="D161" s="49">
        <v>0</v>
      </c>
      <c r="E161" s="49">
        <v>0</v>
      </c>
      <c r="G161" s="49">
        <v>0</v>
      </c>
      <c r="H161" s="49">
        <v>0</v>
      </c>
      <c r="I161" s="49">
        <v>1280</v>
      </c>
      <c r="J161" s="49">
        <v>0</v>
      </c>
      <c r="L161" s="49">
        <v>0</v>
      </c>
      <c r="N161" s="49">
        <v>0</v>
      </c>
      <c r="O161" s="49">
        <v>0</v>
      </c>
      <c r="Q161" s="50"/>
    </row>
    <row r="162" spans="1:17" s="49" customFormat="1" x14ac:dyDescent="0.25">
      <c r="A162" s="69">
        <v>19117004</v>
      </c>
      <c r="B162" s="70" t="s">
        <v>896</v>
      </c>
      <c r="C162" s="49">
        <v>0</v>
      </c>
      <c r="D162" s="49">
        <v>0</v>
      </c>
      <c r="E162" s="49">
        <v>0</v>
      </c>
      <c r="G162" s="49">
        <v>645</v>
      </c>
      <c r="H162" s="49">
        <v>0</v>
      </c>
      <c r="I162" s="49">
        <v>1280</v>
      </c>
      <c r="J162" s="49">
        <v>0</v>
      </c>
      <c r="L162" s="49">
        <v>0</v>
      </c>
      <c r="N162" s="49">
        <v>0</v>
      </c>
      <c r="O162" s="49">
        <v>0</v>
      </c>
      <c r="Q162" s="50"/>
    </row>
    <row r="163" spans="1:17" s="49" customFormat="1" x14ac:dyDescent="0.25">
      <c r="A163" s="69">
        <v>19117531</v>
      </c>
      <c r="B163" s="70" t="s">
        <v>967</v>
      </c>
      <c r="C163" s="49">
        <v>0</v>
      </c>
      <c r="D163" s="49">
        <v>0</v>
      </c>
      <c r="E163" s="49">
        <v>0</v>
      </c>
      <c r="G163" s="49">
        <v>0</v>
      </c>
      <c r="H163" s="49">
        <v>0</v>
      </c>
      <c r="I163" s="49">
        <v>1280</v>
      </c>
      <c r="J163" s="49">
        <v>0</v>
      </c>
      <c r="L163" s="49">
        <v>0</v>
      </c>
      <c r="N163" s="49">
        <v>0</v>
      </c>
      <c r="O163" s="49">
        <v>0</v>
      </c>
      <c r="Q163" s="50"/>
    </row>
    <row r="164" spans="1:17" s="49" customFormat="1" x14ac:dyDescent="0.25">
      <c r="A164" s="69">
        <v>19118338</v>
      </c>
      <c r="B164" s="70" t="s">
        <v>1120</v>
      </c>
      <c r="C164" s="49">
        <v>0</v>
      </c>
      <c r="D164" s="49">
        <v>0</v>
      </c>
      <c r="E164" s="49">
        <v>0</v>
      </c>
      <c r="G164" s="49">
        <v>645</v>
      </c>
      <c r="H164" s="49">
        <v>0</v>
      </c>
      <c r="I164" s="49">
        <v>1280</v>
      </c>
      <c r="J164" s="49">
        <v>0</v>
      </c>
      <c r="L164" s="49">
        <v>0</v>
      </c>
      <c r="N164" s="49">
        <v>0</v>
      </c>
      <c r="O164" s="49">
        <v>0</v>
      </c>
      <c r="Q164" s="50"/>
    </row>
    <row r="165" spans="1:17" s="49" customFormat="1" x14ac:dyDescent="0.25">
      <c r="A165" s="69">
        <v>19118802</v>
      </c>
      <c r="B165" s="70" t="s">
        <v>1216</v>
      </c>
      <c r="C165" s="49">
        <v>0</v>
      </c>
      <c r="D165" s="49">
        <v>0</v>
      </c>
      <c r="E165" s="49">
        <v>0</v>
      </c>
      <c r="G165" s="49">
        <v>645</v>
      </c>
      <c r="H165" s="49">
        <v>1024</v>
      </c>
      <c r="I165" s="49">
        <v>0</v>
      </c>
      <c r="J165" s="49">
        <v>0</v>
      </c>
      <c r="L165" s="49">
        <v>0</v>
      </c>
      <c r="N165" s="49">
        <v>500</v>
      </c>
      <c r="O165" s="49">
        <v>0</v>
      </c>
      <c r="Q165" s="50"/>
    </row>
    <row r="166" spans="1:17" s="49" customFormat="1" x14ac:dyDescent="0.25">
      <c r="A166" s="69">
        <v>19119005</v>
      </c>
      <c r="B166" s="70" t="s">
        <v>1249</v>
      </c>
      <c r="C166" s="49">
        <v>0</v>
      </c>
      <c r="D166" s="49">
        <v>0</v>
      </c>
      <c r="E166" s="49">
        <v>0</v>
      </c>
      <c r="G166" s="49">
        <v>645</v>
      </c>
      <c r="H166" s="49">
        <v>1024</v>
      </c>
      <c r="I166" s="49">
        <v>0</v>
      </c>
      <c r="J166" s="49">
        <v>0</v>
      </c>
      <c r="L166" s="49">
        <v>0</v>
      </c>
      <c r="N166" s="49">
        <v>500</v>
      </c>
      <c r="O166" s="49">
        <v>0</v>
      </c>
      <c r="Q166" s="50"/>
    </row>
    <row r="167" spans="1:17" s="49" customFormat="1" x14ac:dyDescent="0.25">
      <c r="A167" s="69">
        <v>19119004</v>
      </c>
      <c r="B167" s="70" t="s">
        <v>1246</v>
      </c>
      <c r="C167" s="49">
        <v>0</v>
      </c>
      <c r="D167" s="49">
        <v>0</v>
      </c>
      <c r="E167" s="49">
        <v>0</v>
      </c>
      <c r="G167" s="49">
        <v>645</v>
      </c>
      <c r="H167" s="49">
        <v>0</v>
      </c>
      <c r="I167" s="49">
        <v>0</v>
      </c>
      <c r="J167" s="49">
        <v>0</v>
      </c>
      <c r="L167" s="49">
        <v>0</v>
      </c>
      <c r="N167" s="49">
        <v>0</v>
      </c>
      <c r="O167" s="49">
        <v>0</v>
      </c>
      <c r="Q167" s="50"/>
    </row>
    <row r="168" spans="1:17" s="49" customFormat="1" x14ac:dyDescent="0.25">
      <c r="A168" s="69">
        <v>19119406</v>
      </c>
      <c r="B168" s="70" t="s">
        <v>1348</v>
      </c>
      <c r="C168" s="49">
        <v>0</v>
      </c>
      <c r="D168" s="49">
        <v>0</v>
      </c>
      <c r="E168" s="49">
        <v>0</v>
      </c>
      <c r="G168" s="49">
        <v>0</v>
      </c>
      <c r="H168" s="49">
        <v>1024</v>
      </c>
      <c r="I168" s="49">
        <v>0</v>
      </c>
      <c r="J168" s="49">
        <v>0</v>
      </c>
      <c r="L168" s="49">
        <v>0</v>
      </c>
      <c r="N168" s="49">
        <v>0</v>
      </c>
      <c r="O168" s="49">
        <v>0</v>
      </c>
      <c r="Q168" s="50"/>
    </row>
    <row r="169" spans="1:17" s="49" customFormat="1" x14ac:dyDescent="0.25">
      <c r="A169" s="69">
        <v>19119311</v>
      </c>
      <c r="B169" s="70" t="s">
        <v>1318</v>
      </c>
      <c r="C169" s="49">
        <v>0</v>
      </c>
      <c r="D169" s="49">
        <v>0</v>
      </c>
      <c r="E169" s="49">
        <v>0</v>
      </c>
      <c r="G169" s="49">
        <v>0</v>
      </c>
      <c r="H169" s="49">
        <v>512</v>
      </c>
      <c r="I169" s="49">
        <v>0</v>
      </c>
      <c r="J169" s="49">
        <v>0</v>
      </c>
      <c r="L169" s="49">
        <v>0</v>
      </c>
      <c r="N169" s="49">
        <v>500</v>
      </c>
      <c r="O169" s="49">
        <v>0</v>
      </c>
      <c r="Q169" s="50"/>
    </row>
    <row r="170" spans="1:17" s="49" customFormat="1" x14ac:dyDescent="0.25">
      <c r="A170" s="69">
        <v>19112343</v>
      </c>
      <c r="B170" s="70" t="s">
        <v>400</v>
      </c>
      <c r="C170" s="49">
        <v>0</v>
      </c>
      <c r="D170" s="49">
        <v>780</v>
      </c>
      <c r="E170" s="49">
        <v>0</v>
      </c>
      <c r="G170" s="49">
        <v>645</v>
      </c>
      <c r="H170" s="49">
        <v>1280</v>
      </c>
      <c r="I170" s="49">
        <v>0</v>
      </c>
      <c r="J170" s="49">
        <v>0</v>
      </c>
      <c r="L170" s="49">
        <v>0</v>
      </c>
      <c r="N170" s="49">
        <v>0</v>
      </c>
      <c r="O170" s="49">
        <v>0</v>
      </c>
      <c r="Q170" s="50"/>
    </row>
    <row r="171" spans="1:17" s="49" customFormat="1" x14ac:dyDescent="0.25">
      <c r="A171" s="69">
        <v>19116018</v>
      </c>
      <c r="B171" s="70" t="s">
        <v>743</v>
      </c>
      <c r="C171" s="49">
        <v>390</v>
      </c>
      <c r="D171" s="49">
        <v>0</v>
      </c>
      <c r="E171" s="49">
        <v>0</v>
      </c>
      <c r="G171" s="49">
        <v>645</v>
      </c>
      <c r="H171" s="49">
        <v>1280</v>
      </c>
      <c r="I171" s="49">
        <v>0</v>
      </c>
      <c r="J171" s="49">
        <v>0</v>
      </c>
      <c r="L171" s="49">
        <v>0</v>
      </c>
      <c r="N171" s="49">
        <v>0</v>
      </c>
      <c r="O171" s="49">
        <v>0</v>
      </c>
      <c r="Q171" s="50"/>
    </row>
    <row r="172" spans="1:17" s="49" customFormat="1" x14ac:dyDescent="0.25">
      <c r="A172" s="69">
        <v>19119626</v>
      </c>
      <c r="B172" s="70" t="s">
        <v>1459</v>
      </c>
      <c r="C172" s="49">
        <v>0</v>
      </c>
      <c r="D172" s="49">
        <v>0</v>
      </c>
      <c r="E172" s="49">
        <v>0</v>
      </c>
      <c r="G172" s="49">
        <v>645</v>
      </c>
      <c r="H172" s="49">
        <v>896</v>
      </c>
      <c r="I172" s="49">
        <v>0</v>
      </c>
      <c r="J172" s="49">
        <v>0</v>
      </c>
      <c r="L172" s="49">
        <v>0</v>
      </c>
      <c r="N172" s="49">
        <v>0</v>
      </c>
      <c r="O172" s="49">
        <v>0</v>
      </c>
      <c r="Q172" s="50"/>
    </row>
    <row r="173" spans="1:17" s="49" customFormat="1" x14ac:dyDescent="0.25">
      <c r="A173" s="69">
        <v>19119328</v>
      </c>
      <c r="B173" s="70" t="s">
        <v>1327</v>
      </c>
      <c r="C173" s="49">
        <v>0</v>
      </c>
      <c r="D173" s="49">
        <v>0</v>
      </c>
      <c r="E173" s="49">
        <v>0</v>
      </c>
      <c r="G173" s="49">
        <v>322.5</v>
      </c>
      <c r="H173" s="49">
        <v>896</v>
      </c>
      <c r="I173" s="49">
        <v>0</v>
      </c>
      <c r="J173" s="49">
        <v>0</v>
      </c>
      <c r="L173" s="49">
        <v>0</v>
      </c>
      <c r="N173" s="49">
        <v>0</v>
      </c>
      <c r="O173" s="49">
        <v>0</v>
      </c>
      <c r="Q173" s="50"/>
    </row>
    <row r="174" spans="1:17" s="49" customFormat="1" x14ac:dyDescent="0.25">
      <c r="A174" s="69">
        <v>19119855</v>
      </c>
      <c r="B174" s="70" t="s">
        <v>1771</v>
      </c>
      <c r="C174" s="49">
        <v>0</v>
      </c>
      <c r="D174" s="49">
        <v>0</v>
      </c>
      <c r="E174" s="49">
        <v>0</v>
      </c>
      <c r="G174" s="49">
        <v>645</v>
      </c>
      <c r="H174" s="49">
        <v>896</v>
      </c>
      <c r="I174" s="49">
        <v>0</v>
      </c>
      <c r="J174" s="49">
        <v>800</v>
      </c>
      <c r="L174" s="49">
        <v>0</v>
      </c>
      <c r="N174" s="49">
        <v>0</v>
      </c>
      <c r="O174" s="49">
        <v>0</v>
      </c>
      <c r="Q174" s="50"/>
    </row>
    <row r="175" spans="1:17" s="49" customFormat="1" x14ac:dyDescent="0.25">
      <c r="A175" s="69">
        <v>19102470</v>
      </c>
      <c r="B175" s="70" t="s">
        <v>156</v>
      </c>
      <c r="C175" s="49">
        <v>0</v>
      </c>
      <c r="D175" s="49">
        <v>0</v>
      </c>
      <c r="E175" s="49">
        <v>491.83</v>
      </c>
      <c r="G175" s="49">
        <v>967.5</v>
      </c>
      <c r="H175" s="49">
        <v>1280</v>
      </c>
      <c r="I175" s="49">
        <v>0</v>
      </c>
      <c r="J175" s="49">
        <v>0</v>
      </c>
      <c r="L175" s="49">
        <v>0</v>
      </c>
      <c r="N175" s="49">
        <v>0</v>
      </c>
      <c r="O175" s="49">
        <v>3024.33</v>
      </c>
      <c r="Q175" s="50"/>
    </row>
    <row r="176" spans="1:17" s="49" customFormat="1" x14ac:dyDescent="0.25">
      <c r="A176" s="71">
        <v>19114875</v>
      </c>
      <c r="B176" s="70" t="s">
        <v>599</v>
      </c>
      <c r="C176" s="49">
        <v>0</v>
      </c>
      <c r="D176" s="49">
        <v>0</v>
      </c>
      <c r="E176" s="49">
        <v>491.83</v>
      </c>
      <c r="G176" s="49">
        <v>0</v>
      </c>
      <c r="H176" s="49">
        <v>0</v>
      </c>
      <c r="I176" s="49">
        <v>0</v>
      </c>
      <c r="J176" s="49">
        <v>0</v>
      </c>
      <c r="L176" s="49">
        <v>0</v>
      </c>
      <c r="N176" s="49">
        <v>0</v>
      </c>
      <c r="O176" s="49">
        <v>2500</v>
      </c>
      <c r="Q176" s="50"/>
    </row>
    <row r="177" spans="1:17" s="49" customFormat="1" x14ac:dyDescent="0.25">
      <c r="A177" s="72">
        <v>19105175</v>
      </c>
      <c r="B177" s="70" t="s">
        <v>180</v>
      </c>
      <c r="C177" s="49">
        <v>0</v>
      </c>
      <c r="D177" s="49">
        <v>0</v>
      </c>
      <c r="E177" s="49">
        <v>0</v>
      </c>
      <c r="G177" s="49">
        <v>322.5</v>
      </c>
      <c r="H177" s="49">
        <v>1280</v>
      </c>
      <c r="I177" s="49">
        <v>0</v>
      </c>
      <c r="J177" s="49">
        <v>0</v>
      </c>
      <c r="L177" s="49">
        <v>0</v>
      </c>
      <c r="N177" s="49">
        <v>0</v>
      </c>
      <c r="O177" s="49">
        <v>0</v>
      </c>
      <c r="Q177" s="50"/>
    </row>
    <row r="178" spans="1:17" s="49" customFormat="1" x14ac:dyDescent="0.25">
      <c r="A178" s="72">
        <v>19118690</v>
      </c>
      <c r="B178" s="70" t="s">
        <v>1186</v>
      </c>
      <c r="C178" s="49">
        <v>0</v>
      </c>
      <c r="D178" s="49">
        <v>0</v>
      </c>
      <c r="E178" s="49">
        <v>0</v>
      </c>
      <c r="G178" s="49">
        <v>645</v>
      </c>
      <c r="H178" s="49">
        <v>1280</v>
      </c>
      <c r="I178" s="49">
        <v>0</v>
      </c>
      <c r="J178" s="49">
        <v>800</v>
      </c>
      <c r="L178" s="49">
        <v>0</v>
      </c>
      <c r="N178" s="49">
        <v>0</v>
      </c>
      <c r="O178" s="49">
        <v>0</v>
      </c>
      <c r="Q178" s="50"/>
    </row>
    <row r="179" spans="1:17" s="49" customFormat="1" x14ac:dyDescent="0.25">
      <c r="A179" s="72">
        <v>19118691</v>
      </c>
      <c r="B179" s="70" t="s">
        <v>1189</v>
      </c>
      <c r="C179" s="49">
        <v>390</v>
      </c>
      <c r="D179" s="49">
        <v>0</v>
      </c>
      <c r="E179" s="49">
        <v>0</v>
      </c>
      <c r="G179" s="49">
        <v>322.5</v>
      </c>
      <c r="H179" s="49">
        <v>1280</v>
      </c>
      <c r="I179" s="49">
        <v>0</v>
      </c>
      <c r="J179" s="49">
        <v>800</v>
      </c>
      <c r="L179" s="49">
        <v>0</v>
      </c>
      <c r="N179" s="49">
        <v>0</v>
      </c>
      <c r="O179" s="49">
        <v>0</v>
      </c>
      <c r="Q179" s="50"/>
    </row>
    <row r="180" spans="1:17" s="49" customFormat="1" x14ac:dyDescent="0.25">
      <c r="A180" s="73">
        <v>19106655</v>
      </c>
      <c r="B180" s="70" t="s">
        <v>201</v>
      </c>
      <c r="C180" s="49">
        <v>390</v>
      </c>
      <c r="D180" s="49">
        <v>0</v>
      </c>
      <c r="E180" s="49">
        <v>0</v>
      </c>
      <c r="G180" s="49">
        <v>645</v>
      </c>
      <c r="H180" s="49">
        <v>1280</v>
      </c>
      <c r="I180" s="49">
        <v>0</v>
      </c>
      <c r="J180" s="49">
        <v>0</v>
      </c>
      <c r="L180" s="49">
        <v>0</v>
      </c>
      <c r="N180" s="49">
        <v>0</v>
      </c>
      <c r="O180" s="49">
        <v>0</v>
      </c>
      <c r="Q180" s="50"/>
    </row>
    <row r="181" spans="1:17" s="49" customFormat="1" x14ac:dyDescent="0.25">
      <c r="A181" s="72">
        <v>19119203</v>
      </c>
      <c r="B181" s="70" t="s">
        <v>1291</v>
      </c>
      <c r="C181" s="49">
        <v>0</v>
      </c>
      <c r="D181" s="49">
        <v>0</v>
      </c>
      <c r="E181" s="49">
        <v>0</v>
      </c>
      <c r="G181" s="49">
        <v>645</v>
      </c>
      <c r="H181" s="49">
        <v>1280</v>
      </c>
      <c r="I181" s="49">
        <v>0</v>
      </c>
      <c r="J181" s="49">
        <v>0</v>
      </c>
      <c r="L181" s="49">
        <v>0</v>
      </c>
      <c r="N181" s="49">
        <v>0</v>
      </c>
      <c r="O181" s="49">
        <v>0</v>
      </c>
      <c r="Q181" s="50"/>
    </row>
    <row r="182" spans="1:17" s="49" customFormat="1" x14ac:dyDescent="0.25">
      <c r="A182" s="72">
        <v>19119456</v>
      </c>
      <c r="B182" s="70" t="s">
        <v>1394</v>
      </c>
      <c r="C182" s="49">
        <v>0</v>
      </c>
      <c r="D182" s="49">
        <v>0</v>
      </c>
      <c r="E182" s="49">
        <v>0</v>
      </c>
      <c r="G182" s="49">
        <v>645</v>
      </c>
      <c r="H182" s="49">
        <v>1280</v>
      </c>
      <c r="I182" s="49">
        <v>0</v>
      </c>
      <c r="J182" s="49">
        <v>0</v>
      </c>
      <c r="L182" s="49">
        <v>0</v>
      </c>
      <c r="N182" s="49">
        <v>0</v>
      </c>
      <c r="O182" s="49">
        <v>0</v>
      </c>
      <c r="Q182" s="50"/>
    </row>
    <row r="183" spans="1:17" s="49" customFormat="1" x14ac:dyDescent="0.25">
      <c r="A183" s="72">
        <v>19116889</v>
      </c>
      <c r="B183" s="70" t="s">
        <v>887</v>
      </c>
      <c r="C183" s="49">
        <v>0</v>
      </c>
      <c r="D183" s="49">
        <v>0</v>
      </c>
      <c r="E183" s="49">
        <v>0</v>
      </c>
      <c r="G183" s="49">
        <v>645</v>
      </c>
      <c r="H183" s="49">
        <v>1280</v>
      </c>
      <c r="I183" s="49">
        <v>0</v>
      </c>
      <c r="J183" s="49">
        <v>0</v>
      </c>
      <c r="L183" s="49">
        <v>0</v>
      </c>
      <c r="N183" s="49">
        <v>0</v>
      </c>
      <c r="O183" s="49">
        <v>0</v>
      </c>
      <c r="Q183" s="50"/>
    </row>
    <row r="184" spans="1:17" s="49" customFormat="1" x14ac:dyDescent="0.25">
      <c r="A184" s="72">
        <v>19107746</v>
      </c>
      <c r="B184" s="70" t="s">
        <v>228</v>
      </c>
      <c r="C184" s="49">
        <v>0</v>
      </c>
      <c r="D184" s="49">
        <v>0</v>
      </c>
      <c r="E184" s="49">
        <v>0</v>
      </c>
      <c r="G184" s="49">
        <v>645</v>
      </c>
      <c r="H184" s="49">
        <v>1280</v>
      </c>
      <c r="I184" s="49">
        <v>0</v>
      </c>
      <c r="J184" s="49">
        <v>0</v>
      </c>
      <c r="L184" s="49">
        <v>0</v>
      </c>
      <c r="N184" s="49">
        <v>0</v>
      </c>
      <c r="O184" s="49">
        <v>0</v>
      </c>
      <c r="Q184" s="50"/>
    </row>
    <row r="185" spans="1:17" s="49" customFormat="1" x14ac:dyDescent="0.25">
      <c r="A185" s="72">
        <v>19111474</v>
      </c>
      <c r="B185" s="70" t="s">
        <v>339</v>
      </c>
      <c r="C185" s="49">
        <v>0</v>
      </c>
      <c r="D185" s="49">
        <v>0</v>
      </c>
      <c r="E185" s="49">
        <v>0</v>
      </c>
      <c r="G185" s="49">
        <v>322.5</v>
      </c>
      <c r="H185" s="49">
        <v>1280</v>
      </c>
      <c r="I185" s="49">
        <v>0</v>
      </c>
      <c r="J185" s="49">
        <v>0</v>
      </c>
      <c r="L185" s="49">
        <v>0</v>
      </c>
      <c r="N185" s="49">
        <v>0</v>
      </c>
      <c r="O185" s="49">
        <v>0</v>
      </c>
      <c r="Q185" s="50"/>
    </row>
    <row r="186" spans="1:17" s="49" customFormat="1" x14ac:dyDescent="0.25">
      <c r="A186" s="74">
        <v>19117696</v>
      </c>
      <c r="B186" s="70" t="s">
        <v>988</v>
      </c>
      <c r="C186" s="49">
        <v>0</v>
      </c>
      <c r="D186" s="49">
        <v>0</v>
      </c>
      <c r="E186" s="49">
        <v>0</v>
      </c>
      <c r="G186" s="49">
        <v>322.5</v>
      </c>
      <c r="H186" s="49">
        <v>1280</v>
      </c>
      <c r="I186" s="49">
        <v>0</v>
      </c>
      <c r="J186" s="49">
        <v>0</v>
      </c>
      <c r="L186" s="49">
        <v>0</v>
      </c>
      <c r="N186" s="49">
        <v>0</v>
      </c>
      <c r="O186" s="49">
        <v>0</v>
      </c>
      <c r="Q186" s="50"/>
    </row>
    <row r="187" spans="1:17" s="49" customFormat="1" x14ac:dyDescent="0.25">
      <c r="A187" s="72">
        <v>19118422</v>
      </c>
      <c r="B187" s="70" t="s">
        <v>1150</v>
      </c>
      <c r="C187" s="49">
        <v>0</v>
      </c>
      <c r="D187" s="49">
        <v>0</v>
      </c>
      <c r="E187" s="49">
        <v>0</v>
      </c>
      <c r="G187" s="49">
        <v>0</v>
      </c>
      <c r="H187" s="49">
        <v>896</v>
      </c>
      <c r="I187" s="49">
        <v>0</v>
      </c>
      <c r="J187" s="49">
        <v>0</v>
      </c>
      <c r="L187" s="49">
        <v>0</v>
      </c>
      <c r="N187" s="49">
        <v>0</v>
      </c>
      <c r="O187" s="49">
        <v>0</v>
      </c>
      <c r="Q187" s="50"/>
    </row>
    <row r="188" spans="1:17" s="49" customFormat="1" x14ac:dyDescent="0.25">
      <c r="A188" s="72">
        <v>19117571</v>
      </c>
      <c r="B188" s="70" t="s">
        <v>973</v>
      </c>
      <c r="C188" s="49">
        <v>0</v>
      </c>
      <c r="D188" s="49">
        <v>0</v>
      </c>
      <c r="E188" s="49">
        <v>0</v>
      </c>
      <c r="G188" s="49">
        <v>645</v>
      </c>
      <c r="H188" s="49">
        <v>896</v>
      </c>
      <c r="I188" s="49">
        <v>0</v>
      </c>
      <c r="J188" s="49">
        <v>800</v>
      </c>
      <c r="L188" s="49">
        <v>0</v>
      </c>
      <c r="N188" s="49">
        <v>0</v>
      </c>
      <c r="O188" s="49">
        <v>0</v>
      </c>
      <c r="Q188" s="50"/>
    </row>
    <row r="189" spans="1:17" s="49" customFormat="1" x14ac:dyDescent="0.25">
      <c r="A189" s="72">
        <v>19108132</v>
      </c>
      <c r="B189" s="70" t="s">
        <v>245</v>
      </c>
      <c r="C189" s="49">
        <v>390</v>
      </c>
      <c r="D189" s="49">
        <v>0</v>
      </c>
      <c r="E189" s="49">
        <v>0</v>
      </c>
      <c r="G189" s="49">
        <v>645</v>
      </c>
      <c r="H189" s="49">
        <v>1280</v>
      </c>
      <c r="I189" s="49">
        <v>0</v>
      </c>
      <c r="J189" s="49">
        <v>0</v>
      </c>
      <c r="L189" s="49">
        <v>0</v>
      </c>
      <c r="N189" s="49">
        <v>0</v>
      </c>
      <c r="O189" s="49">
        <v>0</v>
      </c>
      <c r="Q189" s="50"/>
    </row>
    <row r="190" spans="1:17" s="49" customFormat="1" x14ac:dyDescent="0.25">
      <c r="A190" s="71">
        <v>19111567</v>
      </c>
      <c r="B190" s="70" t="s">
        <v>351</v>
      </c>
      <c r="C190" s="49">
        <v>0</v>
      </c>
      <c r="D190" s="49">
        <v>0</v>
      </c>
      <c r="E190" s="49">
        <v>0</v>
      </c>
      <c r="G190" s="49">
        <v>0</v>
      </c>
      <c r="H190" s="49">
        <v>896</v>
      </c>
      <c r="I190" s="49">
        <v>0</v>
      </c>
      <c r="J190" s="49">
        <v>0</v>
      </c>
      <c r="L190" s="49">
        <v>0</v>
      </c>
      <c r="N190" s="49">
        <v>0</v>
      </c>
      <c r="O190" s="49">
        <v>0</v>
      </c>
      <c r="Q190" s="50"/>
    </row>
    <row r="191" spans="1:17" s="49" customFormat="1" x14ac:dyDescent="0.25">
      <c r="A191" s="72">
        <v>19113984</v>
      </c>
      <c r="B191" s="70" t="s">
        <v>518</v>
      </c>
      <c r="C191" s="49">
        <v>0</v>
      </c>
      <c r="D191" s="49">
        <v>0</v>
      </c>
      <c r="E191" s="49">
        <v>0</v>
      </c>
      <c r="G191" s="49">
        <v>0</v>
      </c>
      <c r="H191" s="49">
        <v>896</v>
      </c>
      <c r="I191" s="49">
        <v>0</v>
      </c>
      <c r="J191" s="49">
        <v>0</v>
      </c>
      <c r="L191" s="49">
        <v>0</v>
      </c>
      <c r="N191" s="49">
        <v>0</v>
      </c>
      <c r="O191" s="49">
        <v>0</v>
      </c>
      <c r="Q191" s="50"/>
    </row>
    <row r="192" spans="1:17" s="49" customFormat="1" x14ac:dyDescent="0.25">
      <c r="A192" s="75">
        <v>19114017</v>
      </c>
      <c r="B192" s="70" t="s">
        <v>521</v>
      </c>
      <c r="C192" s="49">
        <v>0</v>
      </c>
      <c r="D192" s="49">
        <v>0</v>
      </c>
      <c r="E192" s="49">
        <v>0</v>
      </c>
      <c r="G192" s="49">
        <v>645</v>
      </c>
      <c r="H192" s="49">
        <v>896</v>
      </c>
      <c r="I192" s="49">
        <v>0</v>
      </c>
      <c r="J192" s="49">
        <v>0</v>
      </c>
      <c r="L192" s="49">
        <v>0</v>
      </c>
      <c r="N192" s="49">
        <v>0</v>
      </c>
      <c r="O192" s="49">
        <v>0</v>
      </c>
      <c r="Q192" s="50"/>
    </row>
    <row r="193" spans="1:17" s="49" customFormat="1" x14ac:dyDescent="0.25">
      <c r="A193" s="75">
        <v>19114231</v>
      </c>
      <c r="B193" s="70" t="s">
        <v>539</v>
      </c>
      <c r="C193" s="49">
        <v>390</v>
      </c>
      <c r="D193" s="49">
        <v>0</v>
      </c>
      <c r="E193" s="49">
        <v>0</v>
      </c>
      <c r="G193" s="49">
        <v>645</v>
      </c>
      <c r="H193" s="49">
        <v>1280</v>
      </c>
      <c r="I193" s="49">
        <v>0</v>
      </c>
      <c r="J193" s="49">
        <v>0</v>
      </c>
      <c r="L193" s="49">
        <v>1000</v>
      </c>
      <c r="N193" s="49">
        <v>0</v>
      </c>
      <c r="O193" s="49">
        <v>0</v>
      </c>
      <c r="Q193" s="50"/>
    </row>
    <row r="194" spans="1:17" s="49" customFormat="1" x14ac:dyDescent="0.25">
      <c r="A194" s="75">
        <v>19114587</v>
      </c>
      <c r="B194" s="70" t="s">
        <v>578</v>
      </c>
      <c r="C194" s="49">
        <v>0</v>
      </c>
      <c r="D194" s="49">
        <v>0</v>
      </c>
      <c r="E194" s="49">
        <v>0</v>
      </c>
      <c r="G194" s="49">
        <v>322.5</v>
      </c>
      <c r="H194" s="49">
        <v>896</v>
      </c>
      <c r="I194" s="49">
        <v>0</v>
      </c>
      <c r="J194" s="49">
        <v>0</v>
      </c>
      <c r="L194" s="49">
        <v>0</v>
      </c>
      <c r="N194" s="49">
        <v>0</v>
      </c>
      <c r="O194" s="49">
        <v>0</v>
      </c>
      <c r="Q194" s="50"/>
    </row>
    <row r="195" spans="1:17" s="49" customFormat="1" x14ac:dyDescent="0.25">
      <c r="A195" s="75">
        <v>19114588</v>
      </c>
      <c r="B195" s="70" t="s">
        <v>581</v>
      </c>
      <c r="C195" s="49">
        <v>390</v>
      </c>
      <c r="D195" s="49">
        <v>0</v>
      </c>
      <c r="E195" s="49">
        <v>0</v>
      </c>
      <c r="G195" s="49">
        <v>645</v>
      </c>
      <c r="H195" s="49">
        <v>1280</v>
      </c>
      <c r="I195" s="49">
        <v>0</v>
      </c>
      <c r="J195" s="49">
        <v>0</v>
      </c>
      <c r="L195" s="49">
        <v>0</v>
      </c>
      <c r="N195" s="49">
        <v>0</v>
      </c>
      <c r="O195" s="49">
        <v>0</v>
      </c>
      <c r="Q195" s="50"/>
    </row>
    <row r="196" spans="1:17" s="49" customFormat="1" x14ac:dyDescent="0.25">
      <c r="A196" s="75">
        <v>19115030</v>
      </c>
      <c r="B196" s="70" t="s">
        <v>614</v>
      </c>
      <c r="C196" s="49">
        <v>0</v>
      </c>
      <c r="D196" s="49">
        <v>0</v>
      </c>
      <c r="E196" s="49">
        <v>0</v>
      </c>
      <c r="G196" s="49">
        <v>645</v>
      </c>
      <c r="H196" s="49">
        <v>1280</v>
      </c>
      <c r="I196" s="49">
        <v>0</v>
      </c>
      <c r="J196" s="49">
        <v>0</v>
      </c>
      <c r="L196" s="49">
        <v>0</v>
      </c>
      <c r="N196" s="49">
        <v>0</v>
      </c>
      <c r="O196" s="49">
        <v>0</v>
      </c>
      <c r="Q196" s="50"/>
    </row>
    <row r="197" spans="1:17" s="49" customFormat="1" x14ac:dyDescent="0.25">
      <c r="A197" s="75">
        <v>19115714</v>
      </c>
      <c r="B197" s="70" t="s">
        <v>716</v>
      </c>
      <c r="C197" s="49">
        <v>390</v>
      </c>
      <c r="D197" s="49">
        <v>0</v>
      </c>
      <c r="E197" s="49">
        <v>0</v>
      </c>
      <c r="G197" s="49">
        <v>322.5</v>
      </c>
      <c r="H197" s="49">
        <v>1280</v>
      </c>
      <c r="I197" s="49">
        <v>0</v>
      </c>
      <c r="J197" s="49">
        <v>0</v>
      </c>
      <c r="L197" s="49">
        <v>0</v>
      </c>
      <c r="N197" s="49">
        <v>0</v>
      </c>
      <c r="O197" s="49">
        <v>0</v>
      </c>
      <c r="Q197" s="50"/>
    </row>
    <row r="198" spans="1:17" s="49" customFormat="1" x14ac:dyDescent="0.25">
      <c r="A198" s="75">
        <v>19116201</v>
      </c>
      <c r="B198" s="70" t="s">
        <v>785</v>
      </c>
      <c r="C198" s="49">
        <v>0</v>
      </c>
      <c r="D198" s="49">
        <v>0</v>
      </c>
      <c r="E198" s="49">
        <v>0</v>
      </c>
      <c r="G198" s="49">
        <v>0</v>
      </c>
      <c r="H198" s="49">
        <v>896</v>
      </c>
      <c r="I198" s="49">
        <v>0</v>
      </c>
      <c r="J198" s="49">
        <v>0</v>
      </c>
      <c r="L198" s="49">
        <v>0</v>
      </c>
      <c r="N198" s="49">
        <v>0</v>
      </c>
      <c r="O198" s="49">
        <v>0</v>
      </c>
      <c r="Q198" s="50"/>
    </row>
    <row r="199" spans="1:17" s="49" customFormat="1" x14ac:dyDescent="0.25">
      <c r="A199" s="71">
        <v>19117863</v>
      </c>
      <c r="B199" s="70" t="s">
        <v>1021</v>
      </c>
      <c r="C199" s="49">
        <v>0</v>
      </c>
      <c r="D199" s="49">
        <v>0</v>
      </c>
      <c r="E199" s="49">
        <v>0</v>
      </c>
      <c r="G199" s="49">
        <v>645</v>
      </c>
      <c r="H199" s="49">
        <v>1280</v>
      </c>
      <c r="I199" s="49">
        <v>0</v>
      </c>
      <c r="J199" s="49">
        <v>800</v>
      </c>
      <c r="L199" s="49">
        <v>0</v>
      </c>
      <c r="N199" s="49">
        <v>0</v>
      </c>
      <c r="O199" s="49">
        <v>0</v>
      </c>
      <c r="Q199" s="50"/>
    </row>
    <row r="200" spans="1:17" s="49" customFormat="1" x14ac:dyDescent="0.25">
      <c r="A200" s="71">
        <v>19118689</v>
      </c>
      <c r="B200" s="70" t="s">
        <v>1183</v>
      </c>
      <c r="C200" s="49">
        <v>0</v>
      </c>
      <c r="D200" s="49">
        <v>0</v>
      </c>
      <c r="E200" s="49">
        <v>0</v>
      </c>
      <c r="G200" s="49">
        <v>645</v>
      </c>
      <c r="H200" s="49">
        <v>1280</v>
      </c>
      <c r="I200" s="49">
        <v>0</v>
      </c>
      <c r="J200" s="49">
        <v>800</v>
      </c>
      <c r="L200" s="49">
        <v>0</v>
      </c>
      <c r="N200" s="49">
        <v>0</v>
      </c>
      <c r="O200" s="49">
        <v>0</v>
      </c>
      <c r="Q200" s="50"/>
    </row>
    <row r="201" spans="1:17" s="49" customFormat="1" x14ac:dyDescent="0.25">
      <c r="A201" s="71">
        <v>19119866</v>
      </c>
      <c r="B201" s="70" t="s">
        <v>1804</v>
      </c>
      <c r="C201" s="49">
        <v>0</v>
      </c>
      <c r="D201" s="49">
        <v>0</v>
      </c>
      <c r="E201" s="49">
        <v>0</v>
      </c>
      <c r="G201" s="49">
        <v>0</v>
      </c>
      <c r="H201" s="49">
        <v>896</v>
      </c>
      <c r="I201" s="49">
        <v>0</v>
      </c>
      <c r="J201" s="49">
        <v>800</v>
      </c>
      <c r="L201" s="49">
        <v>0</v>
      </c>
      <c r="N201" s="49">
        <v>0</v>
      </c>
      <c r="O201" s="49">
        <v>0</v>
      </c>
      <c r="Q201" s="50"/>
    </row>
    <row r="202" spans="1:17" s="49" customFormat="1" x14ac:dyDescent="0.25">
      <c r="A202" s="71">
        <v>19119861</v>
      </c>
      <c r="B202" s="70" t="s">
        <v>1789</v>
      </c>
      <c r="C202" s="49">
        <v>0</v>
      </c>
      <c r="D202" s="49">
        <v>0</v>
      </c>
      <c r="E202" s="49">
        <v>0</v>
      </c>
      <c r="G202" s="49">
        <v>0</v>
      </c>
      <c r="H202" s="49">
        <v>896</v>
      </c>
      <c r="I202" s="49">
        <v>0</v>
      </c>
      <c r="J202" s="49">
        <v>0</v>
      </c>
      <c r="L202" s="49">
        <v>0</v>
      </c>
      <c r="N202" s="49">
        <v>0</v>
      </c>
      <c r="O202" s="49">
        <v>0</v>
      </c>
      <c r="Q202" s="50"/>
    </row>
    <row r="203" spans="1:17" s="49" customFormat="1" x14ac:dyDescent="0.25">
      <c r="A203" s="71">
        <v>19119857</v>
      </c>
      <c r="B203" s="70" t="s">
        <v>1777</v>
      </c>
      <c r="C203" s="49">
        <v>0</v>
      </c>
      <c r="D203" s="49">
        <v>0</v>
      </c>
      <c r="E203" s="49">
        <v>0</v>
      </c>
      <c r="G203" s="49">
        <v>0</v>
      </c>
      <c r="H203" s="49">
        <v>1280</v>
      </c>
      <c r="I203" s="49">
        <v>0</v>
      </c>
      <c r="J203" s="49">
        <v>0</v>
      </c>
      <c r="L203" s="49">
        <v>0</v>
      </c>
      <c r="N203" s="49">
        <v>0</v>
      </c>
      <c r="O203" s="49">
        <v>0</v>
      </c>
      <c r="Q203" s="50"/>
    </row>
    <row r="204" spans="1:17" s="49" customFormat="1" x14ac:dyDescent="0.25">
      <c r="A204" s="71">
        <v>19118524</v>
      </c>
      <c r="B204" s="70" t="s">
        <v>1159</v>
      </c>
      <c r="C204" s="49">
        <v>0</v>
      </c>
      <c r="D204" s="49">
        <v>0</v>
      </c>
      <c r="E204" s="49">
        <v>0</v>
      </c>
      <c r="G204" s="49">
        <v>0</v>
      </c>
      <c r="H204" s="49">
        <v>896</v>
      </c>
      <c r="I204" s="49">
        <v>0</v>
      </c>
      <c r="J204" s="49">
        <v>0</v>
      </c>
      <c r="L204" s="49">
        <v>0</v>
      </c>
      <c r="N204" s="49">
        <v>0</v>
      </c>
      <c r="O204" s="49">
        <v>0</v>
      </c>
      <c r="Q204" s="50"/>
    </row>
    <row r="205" spans="1:17" s="49" customFormat="1" x14ac:dyDescent="0.25">
      <c r="A205" s="71">
        <v>19103797</v>
      </c>
      <c r="B205" s="70" t="s">
        <v>171</v>
      </c>
      <c r="C205" s="49">
        <v>390</v>
      </c>
      <c r="D205" s="49">
        <v>0</v>
      </c>
      <c r="E205" s="49">
        <v>0</v>
      </c>
      <c r="G205" s="49">
        <v>645</v>
      </c>
      <c r="H205" s="49">
        <v>1280</v>
      </c>
      <c r="I205" s="49">
        <v>0</v>
      </c>
      <c r="J205" s="49">
        <v>0</v>
      </c>
      <c r="L205" s="49">
        <v>0</v>
      </c>
      <c r="N205" s="49">
        <v>0</v>
      </c>
      <c r="O205" s="49">
        <v>0</v>
      </c>
      <c r="Q205" s="50"/>
    </row>
    <row r="206" spans="1:17" s="49" customFormat="1" x14ac:dyDescent="0.25">
      <c r="A206" s="71">
        <v>19115495</v>
      </c>
      <c r="B206" s="70" t="s">
        <v>674</v>
      </c>
      <c r="C206" s="49">
        <v>0</v>
      </c>
      <c r="D206" s="49">
        <v>0</v>
      </c>
      <c r="E206" s="49">
        <v>0</v>
      </c>
      <c r="G206" s="49">
        <v>645</v>
      </c>
      <c r="H206" s="49">
        <v>896</v>
      </c>
      <c r="I206" s="49">
        <v>0</v>
      </c>
      <c r="J206" s="49">
        <v>0</v>
      </c>
      <c r="L206" s="49">
        <v>0</v>
      </c>
      <c r="N206" s="49">
        <v>0</v>
      </c>
      <c r="O206" s="49">
        <v>0</v>
      </c>
      <c r="Q206" s="50"/>
    </row>
    <row r="207" spans="1:17" s="49" customFormat="1" x14ac:dyDescent="0.25">
      <c r="A207" s="76">
        <v>19115517</v>
      </c>
      <c r="B207" s="70" t="s">
        <v>689</v>
      </c>
      <c r="C207" s="49">
        <v>0</v>
      </c>
      <c r="D207" s="49">
        <v>0</v>
      </c>
      <c r="E207" s="49">
        <v>0</v>
      </c>
      <c r="G207" s="49">
        <v>645</v>
      </c>
      <c r="H207" s="49">
        <v>896</v>
      </c>
      <c r="I207" s="49">
        <v>0</v>
      </c>
      <c r="J207" s="49">
        <v>0</v>
      </c>
      <c r="L207" s="49">
        <v>0</v>
      </c>
      <c r="N207" s="49">
        <v>0</v>
      </c>
      <c r="O207" s="49">
        <v>0</v>
      </c>
      <c r="Q207" s="50"/>
    </row>
    <row r="208" spans="1:17" s="49" customFormat="1" x14ac:dyDescent="0.25">
      <c r="A208" s="75">
        <v>19109336</v>
      </c>
      <c r="B208" s="70" t="s">
        <v>282</v>
      </c>
      <c r="C208" s="49">
        <v>0</v>
      </c>
      <c r="D208" s="49">
        <v>0</v>
      </c>
      <c r="E208" s="49">
        <v>0</v>
      </c>
      <c r="G208" s="49">
        <v>645</v>
      </c>
      <c r="H208" s="49">
        <v>896</v>
      </c>
      <c r="I208" s="49">
        <v>0</v>
      </c>
      <c r="J208" s="49">
        <v>0</v>
      </c>
      <c r="L208" s="49">
        <v>0</v>
      </c>
      <c r="N208" s="49">
        <v>0</v>
      </c>
      <c r="O208" s="49">
        <v>0</v>
      </c>
      <c r="Q208" s="50"/>
    </row>
    <row r="209" spans="1:17" s="49" customFormat="1" x14ac:dyDescent="0.25">
      <c r="A209" s="76">
        <v>19117702</v>
      </c>
      <c r="B209" s="70" t="s">
        <v>991</v>
      </c>
      <c r="C209" s="49">
        <v>0</v>
      </c>
      <c r="D209" s="49">
        <v>0</v>
      </c>
      <c r="E209" s="49">
        <v>0</v>
      </c>
      <c r="G209" s="49">
        <v>645</v>
      </c>
      <c r="H209" s="49">
        <v>896</v>
      </c>
      <c r="I209" s="49">
        <v>0</v>
      </c>
      <c r="J209" s="49">
        <v>0</v>
      </c>
      <c r="L209" s="49">
        <v>0</v>
      </c>
      <c r="N209" s="49">
        <v>0</v>
      </c>
      <c r="O209" s="49">
        <v>0</v>
      </c>
      <c r="Q209" s="50"/>
    </row>
    <row r="210" spans="1:17" s="49" customFormat="1" x14ac:dyDescent="0.25">
      <c r="A210" s="75">
        <v>19118134</v>
      </c>
      <c r="B210" s="70" t="s">
        <v>1069</v>
      </c>
      <c r="C210" s="49">
        <v>0</v>
      </c>
      <c r="D210" s="49">
        <v>0</v>
      </c>
      <c r="E210" s="49">
        <v>0</v>
      </c>
      <c r="G210" s="49">
        <v>645</v>
      </c>
      <c r="H210" s="49">
        <v>1280</v>
      </c>
      <c r="I210" s="49">
        <v>0</v>
      </c>
      <c r="J210" s="49">
        <v>800</v>
      </c>
      <c r="L210" s="49">
        <v>0</v>
      </c>
      <c r="N210" s="49">
        <v>0</v>
      </c>
      <c r="O210" s="49">
        <v>0</v>
      </c>
      <c r="Q210" s="50"/>
    </row>
    <row r="211" spans="1:17" s="49" customFormat="1" x14ac:dyDescent="0.25">
      <c r="A211" s="75">
        <v>19117005</v>
      </c>
      <c r="B211" s="70" t="s">
        <v>899</v>
      </c>
      <c r="C211" s="49">
        <v>0</v>
      </c>
      <c r="D211" s="49">
        <v>0</v>
      </c>
      <c r="E211" s="49">
        <v>0</v>
      </c>
      <c r="G211" s="49">
        <v>645</v>
      </c>
      <c r="H211" s="49">
        <v>1280</v>
      </c>
      <c r="I211" s="49">
        <v>0</v>
      </c>
      <c r="J211" s="49">
        <v>0</v>
      </c>
      <c r="L211" s="49">
        <v>0</v>
      </c>
      <c r="N211" s="49">
        <v>0</v>
      </c>
      <c r="O211" s="49">
        <v>0</v>
      </c>
      <c r="Q211" s="50"/>
    </row>
    <row r="212" spans="1:17" s="49" customFormat="1" x14ac:dyDescent="0.25">
      <c r="A212" s="75">
        <v>19119628</v>
      </c>
      <c r="B212" s="70" t="s">
        <v>1463</v>
      </c>
      <c r="C212" s="49">
        <v>0</v>
      </c>
      <c r="D212" s="49">
        <v>0</v>
      </c>
      <c r="E212" s="49">
        <v>0</v>
      </c>
      <c r="G212" s="49">
        <v>0</v>
      </c>
      <c r="H212" s="49">
        <v>1280</v>
      </c>
      <c r="I212" s="49">
        <v>0</v>
      </c>
      <c r="J212" s="49">
        <v>0</v>
      </c>
      <c r="L212" s="49">
        <v>0</v>
      </c>
      <c r="N212" s="49">
        <v>0</v>
      </c>
      <c r="O212" s="49">
        <v>0</v>
      </c>
      <c r="Q212" s="50"/>
    </row>
    <row r="213" spans="1:17" s="49" customFormat="1" x14ac:dyDescent="0.25">
      <c r="A213" s="75">
        <v>19119779</v>
      </c>
      <c r="B213" s="70" t="s">
        <v>1737</v>
      </c>
      <c r="C213" s="49">
        <v>0</v>
      </c>
      <c r="D213" s="49">
        <v>0</v>
      </c>
      <c r="E213" s="49">
        <v>0</v>
      </c>
      <c r="G213" s="49">
        <v>645</v>
      </c>
      <c r="H213" s="49">
        <v>1280</v>
      </c>
      <c r="I213" s="49">
        <v>0</v>
      </c>
      <c r="J213" s="49">
        <v>0</v>
      </c>
      <c r="L213" s="49">
        <v>0</v>
      </c>
      <c r="N213" s="49">
        <v>0</v>
      </c>
      <c r="O213" s="49">
        <v>0</v>
      </c>
      <c r="Q213" s="50"/>
    </row>
    <row r="214" spans="1:17" s="49" customFormat="1" x14ac:dyDescent="0.25">
      <c r="A214" s="75">
        <v>19119688</v>
      </c>
      <c r="B214" s="70" t="s">
        <v>1712</v>
      </c>
      <c r="C214" s="49">
        <v>0</v>
      </c>
      <c r="D214" s="49">
        <v>0</v>
      </c>
      <c r="E214" s="49">
        <v>0</v>
      </c>
      <c r="G214" s="49">
        <v>645</v>
      </c>
      <c r="H214" s="49">
        <v>1280</v>
      </c>
      <c r="I214" s="49">
        <v>0</v>
      </c>
      <c r="J214" s="49">
        <v>0</v>
      </c>
      <c r="L214" s="49">
        <v>0</v>
      </c>
      <c r="N214" s="49">
        <v>0</v>
      </c>
      <c r="O214" s="49">
        <v>0</v>
      </c>
      <c r="Q214" s="50"/>
    </row>
    <row r="215" spans="1:17" s="49" customFormat="1" x14ac:dyDescent="0.25">
      <c r="A215" s="75">
        <v>19103339</v>
      </c>
      <c r="B215" s="70" t="s">
        <v>168</v>
      </c>
      <c r="C215" s="49">
        <v>0</v>
      </c>
      <c r="D215" s="49">
        <v>0</v>
      </c>
      <c r="E215" s="49">
        <v>0</v>
      </c>
      <c r="G215" s="49">
        <v>645</v>
      </c>
      <c r="H215" s="49">
        <v>0</v>
      </c>
      <c r="I215" s="49">
        <v>0</v>
      </c>
      <c r="J215" s="49">
        <v>0</v>
      </c>
      <c r="L215" s="49">
        <v>0</v>
      </c>
      <c r="N215" s="49">
        <v>0</v>
      </c>
      <c r="O215" s="49">
        <v>0</v>
      </c>
      <c r="Q215" s="50"/>
    </row>
    <row r="216" spans="1:17" s="49" customFormat="1" x14ac:dyDescent="0.25">
      <c r="A216" s="77">
        <v>19114926</v>
      </c>
      <c r="B216" s="70" t="s">
        <v>602</v>
      </c>
      <c r="C216" s="49">
        <v>0</v>
      </c>
      <c r="D216" s="49">
        <v>780</v>
      </c>
      <c r="E216" s="49">
        <v>0</v>
      </c>
      <c r="G216" s="49">
        <v>0</v>
      </c>
      <c r="H216" s="49">
        <v>1280</v>
      </c>
      <c r="I216" s="49">
        <v>0</v>
      </c>
      <c r="J216" s="49">
        <v>0</v>
      </c>
      <c r="L216" s="49">
        <v>1000</v>
      </c>
      <c r="N216" s="49">
        <v>0</v>
      </c>
      <c r="O216" s="49">
        <v>0</v>
      </c>
      <c r="Q216" s="50"/>
    </row>
    <row r="217" spans="1:17" s="49" customFormat="1" x14ac:dyDescent="0.25">
      <c r="A217" s="75">
        <v>19119141</v>
      </c>
      <c r="B217" s="70" t="s">
        <v>1279</v>
      </c>
      <c r="C217" s="49">
        <v>390</v>
      </c>
      <c r="D217" s="49">
        <v>0</v>
      </c>
      <c r="E217" s="49">
        <v>0</v>
      </c>
      <c r="G217" s="49">
        <v>645</v>
      </c>
      <c r="H217" s="49">
        <v>1280</v>
      </c>
      <c r="I217" s="49">
        <v>0</v>
      </c>
      <c r="J217" s="49">
        <v>0</v>
      </c>
      <c r="L217" s="49">
        <v>0</v>
      </c>
      <c r="N217" s="49">
        <v>0</v>
      </c>
      <c r="O217" s="49">
        <v>0</v>
      </c>
      <c r="Q217" s="50"/>
    </row>
    <row r="218" spans="1:17" s="49" customFormat="1" x14ac:dyDescent="0.25">
      <c r="A218" s="75">
        <v>19118151</v>
      </c>
      <c r="B218" s="70" t="s">
        <v>1078</v>
      </c>
      <c r="C218" s="49">
        <v>0</v>
      </c>
      <c r="D218" s="49">
        <v>0</v>
      </c>
      <c r="E218" s="49">
        <v>0</v>
      </c>
      <c r="G218" s="49">
        <v>645</v>
      </c>
      <c r="H218" s="49">
        <v>1280</v>
      </c>
      <c r="I218" s="49">
        <v>0</v>
      </c>
      <c r="J218" s="49">
        <v>0</v>
      </c>
      <c r="L218" s="49">
        <v>0</v>
      </c>
      <c r="N218" s="49">
        <v>0</v>
      </c>
      <c r="O218" s="49">
        <v>0</v>
      </c>
      <c r="Q218" s="50"/>
    </row>
    <row r="219" spans="1:17" s="49" customFormat="1" x14ac:dyDescent="0.25">
      <c r="A219" s="75">
        <v>19114471</v>
      </c>
      <c r="B219" s="70" t="s">
        <v>569</v>
      </c>
      <c r="C219" s="49">
        <v>0</v>
      </c>
      <c r="D219" s="49">
        <v>0</v>
      </c>
      <c r="E219" s="49">
        <v>0</v>
      </c>
      <c r="G219" s="49">
        <v>645</v>
      </c>
      <c r="H219" s="49">
        <v>1280</v>
      </c>
      <c r="I219" s="49">
        <v>0</v>
      </c>
      <c r="J219" s="49">
        <v>0</v>
      </c>
      <c r="L219" s="49">
        <v>0</v>
      </c>
      <c r="N219" s="49">
        <v>0</v>
      </c>
      <c r="O219" s="49">
        <v>0</v>
      </c>
      <c r="Q219" s="50"/>
    </row>
    <row r="220" spans="1:17" s="49" customFormat="1" x14ac:dyDescent="0.25">
      <c r="A220" s="75">
        <v>19112546</v>
      </c>
      <c r="B220" s="70" t="s">
        <v>406</v>
      </c>
      <c r="C220" s="49">
        <v>0</v>
      </c>
      <c r="D220" s="49">
        <v>0</v>
      </c>
      <c r="E220" s="49">
        <v>0</v>
      </c>
      <c r="G220" s="49">
        <v>322.5</v>
      </c>
      <c r="H220" s="49">
        <v>1280</v>
      </c>
      <c r="I220" s="49">
        <v>0</v>
      </c>
      <c r="J220" s="49">
        <v>0</v>
      </c>
      <c r="L220" s="49">
        <v>0</v>
      </c>
      <c r="N220" s="49">
        <v>0</v>
      </c>
      <c r="O220" s="49">
        <v>0</v>
      </c>
      <c r="Q220" s="50"/>
    </row>
    <row r="221" spans="1:17" s="49" customFormat="1" x14ac:dyDescent="0.25">
      <c r="A221" s="75">
        <v>19113914</v>
      </c>
      <c r="B221" s="70" t="s">
        <v>509</v>
      </c>
      <c r="C221" s="49">
        <v>390</v>
      </c>
      <c r="D221" s="49">
        <v>0</v>
      </c>
      <c r="E221" s="49">
        <v>0</v>
      </c>
      <c r="G221" s="49">
        <v>322.5</v>
      </c>
      <c r="H221" s="49">
        <v>896</v>
      </c>
      <c r="I221" s="49">
        <v>0</v>
      </c>
      <c r="J221" s="49">
        <v>0</v>
      </c>
      <c r="L221" s="49">
        <v>0</v>
      </c>
      <c r="N221" s="49">
        <v>0</v>
      </c>
      <c r="O221" s="49">
        <v>0</v>
      </c>
      <c r="Q221" s="50"/>
    </row>
    <row r="222" spans="1:17" s="49" customFormat="1" x14ac:dyDescent="0.25">
      <c r="A222" s="75">
        <v>19115954</v>
      </c>
      <c r="B222" s="70" t="s">
        <v>731</v>
      </c>
      <c r="C222" s="49">
        <v>0</v>
      </c>
      <c r="D222" s="49">
        <v>0</v>
      </c>
      <c r="E222" s="49">
        <v>0</v>
      </c>
      <c r="G222" s="49">
        <v>0</v>
      </c>
      <c r="H222" s="49">
        <v>1280</v>
      </c>
      <c r="I222" s="49">
        <v>0</v>
      </c>
      <c r="J222" s="49">
        <v>0</v>
      </c>
      <c r="L222" s="49">
        <v>0</v>
      </c>
      <c r="N222" s="49">
        <v>0</v>
      </c>
      <c r="O222" s="49">
        <v>0</v>
      </c>
      <c r="Q222" s="50"/>
    </row>
    <row r="223" spans="1:17" s="49" customFormat="1" x14ac:dyDescent="0.25">
      <c r="A223" s="75">
        <v>19116200</v>
      </c>
      <c r="B223" s="70" t="s">
        <v>782</v>
      </c>
      <c r="C223" s="49">
        <v>0</v>
      </c>
      <c r="D223" s="49">
        <v>0</v>
      </c>
      <c r="E223" s="49">
        <v>0</v>
      </c>
      <c r="G223" s="49">
        <v>322.5</v>
      </c>
      <c r="H223" s="49">
        <v>1280</v>
      </c>
      <c r="I223" s="49">
        <v>0</v>
      </c>
      <c r="J223" s="49">
        <v>0</v>
      </c>
      <c r="L223" s="49">
        <v>0</v>
      </c>
      <c r="N223" s="49">
        <v>0</v>
      </c>
      <c r="O223" s="49">
        <v>0</v>
      </c>
      <c r="Q223" s="50"/>
    </row>
    <row r="224" spans="1:17" s="49" customFormat="1" x14ac:dyDescent="0.25">
      <c r="A224" s="75">
        <v>19117003</v>
      </c>
      <c r="B224" s="70" t="s">
        <v>893</v>
      </c>
      <c r="C224" s="49">
        <v>0</v>
      </c>
      <c r="D224" s="49">
        <v>0</v>
      </c>
      <c r="E224" s="49">
        <v>0</v>
      </c>
      <c r="G224" s="49">
        <v>0</v>
      </c>
      <c r="H224" s="49">
        <v>1280</v>
      </c>
      <c r="I224" s="49">
        <v>0</v>
      </c>
      <c r="J224" s="49">
        <v>0</v>
      </c>
      <c r="L224" s="49">
        <v>0</v>
      </c>
      <c r="N224" s="49">
        <v>0</v>
      </c>
      <c r="O224" s="49">
        <v>0</v>
      </c>
      <c r="Q224" s="50"/>
    </row>
    <row r="225" spans="1:17" s="49" customFormat="1" x14ac:dyDescent="0.25">
      <c r="A225" s="75">
        <v>19117410</v>
      </c>
      <c r="B225" s="70" t="s">
        <v>932</v>
      </c>
      <c r="C225" s="49">
        <v>0</v>
      </c>
      <c r="D225" s="49">
        <v>0</v>
      </c>
      <c r="E225" s="49">
        <v>0</v>
      </c>
      <c r="G225" s="49">
        <v>0</v>
      </c>
      <c r="H225" s="49">
        <v>384</v>
      </c>
      <c r="I225" s="49">
        <v>0</v>
      </c>
      <c r="J225" s="49">
        <v>0</v>
      </c>
      <c r="L225" s="49">
        <v>0</v>
      </c>
      <c r="N225" s="49">
        <v>0</v>
      </c>
      <c r="O225" s="49">
        <v>0</v>
      </c>
      <c r="Q225" s="50"/>
    </row>
    <row r="226" spans="1:17" s="49" customFormat="1" x14ac:dyDescent="0.25">
      <c r="A226" s="75">
        <v>19118267</v>
      </c>
      <c r="B226" s="70" t="s">
        <v>1099</v>
      </c>
      <c r="C226" s="49">
        <v>0</v>
      </c>
      <c r="D226" s="49">
        <v>0</v>
      </c>
      <c r="E226" s="49">
        <v>0</v>
      </c>
      <c r="G226" s="49">
        <v>0</v>
      </c>
      <c r="H226" s="49">
        <v>1024</v>
      </c>
      <c r="I226" s="49">
        <v>0</v>
      </c>
      <c r="J226" s="49">
        <v>0</v>
      </c>
      <c r="L226" s="49">
        <v>0</v>
      </c>
      <c r="N226" s="49">
        <v>0</v>
      </c>
      <c r="O226" s="49">
        <v>0</v>
      </c>
      <c r="Q226" s="50"/>
    </row>
    <row r="227" spans="1:17" s="49" customFormat="1" x14ac:dyDescent="0.25">
      <c r="A227" s="73">
        <v>19118334</v>
      </c>
      <c r="B227" s="70" t="s">
        <v>1111</v>
      </c>
      <c r="C227" s="49">
        <v>0</v>
      </c>
      <c r="D227" s="49">
        <v>0</v>
      </c>
      <c r="E227" s="49">
        <v>0</v>
      </c>
      <c r="G227" s="49">
        <v>645</v>
      </c>
      <c r="H227" s="49">
        <v>640</v>
      </c>
      <c r="I227" s="49">
        <v>0</v>
      </c>
      <c r="J227" s="49">
        <v>0</v>
      </c>
      <c r="L227" s="49">
        <v>0</v>
      </c>
      <c r="N227" s="49">
        <v>0</v>
      </c>
      <c r="O227" s="49">
        <v>0</v>
      </c>
      <c r="Q227" s="50"/>
    </row>
    <row r="228" spans="1:17" s="49" customFormat="1" x14ac:dyDescent="0.25">
      <c r="A228" s="73">
        <v>19118337</v>
      </c>
      <c r="B228" s="70" t="s">
        <v>1117</v>
      </c>
      <c r="C228" s="49">
        <v>0</v>
      </c>
      <c r="D228" s="49">
        <v>0</v>
      </c>
      <c r="E228" s="49">
        <v>0</v>
      </c>
      <c r="G228" s="49">
        <v>0</v>
      </c>
      <c r="H228" s="49">
        <v>1280</v>
      </c>
      <c r="I228" s="49">
        <v>0</v>
      </c>
      <c r="J228" s="49">
        <v>0</v>
      </c>
      <c r="L228" s="49">
        <v>0</v>
      </c>
      <c r="N228" s="49">
        <v>0</v>
      </c>
      <c r="O228" s="49">
        <v>0</v>
      </c>
      <c r="Q228" s="50"/>
    </row>
    <row r="229" spans="1:17" s="49" customFormat="1" x14ac:dyDescent="0.25">
      <c r="A229" s="72">
        <v>19118864</v>
      </c>
      <c r="B229" s="70" t="s">
        <v>1228</v>
      </c>
      <c r="C229" s="49">
        <v>0</v>
      </c>
      <c r="D229" s="49">
        <v>0</v>
      </c>
      <c r="E229" s="49">
        <v>0</v>
      </c>
      <c r="G229" s="49">
        <v>0</v>
      </c>
      <c r="H229" s="49">
        <v>640</v>
      </c>
      <c r="I229" s="49">
        <v>0</v>
      </c>
      <c r="J229" s="49">
        <v>0</v>
      </c>
      <c r="L229" s="49">
        <v>0</v>
      </c>
      <c r="N229" s="49">
        <v>0</v>
      </c>
      <c r="O229" s="49">
        <v>0</v>
      </c>
      <c r="Q229" s="50"/>
    </row>
    <row r="230" spans="1:17" s="49" customFormat="1" x14ac:dyDescent="0.25">
      <c r="A230" s="72">
        <v>19119208</v>
      </c>
      <c r="B230" s="70" t="s">
        <v>1300</v>
      </c>
      <c r="C230" s="49">
        <v>0</v>
      </c>
      <c r="D230" s="49">
        <v>0</v>
      </c>
      <c r="E230" s="49">
        <v>0</v>
      </c>
      <c r="G230" s="49">
        <v>0</v>
      </c>
      <c r="H230" s="49">
        <v>1024</v>
      </c>
      <c r="I230" s="49">
        <v>0</v>
      </c>
      <c r="J230" s="49">
        <v>800</v>
      </c>
      <c r="L230" s="49">
        <v>0</v>
      </c>
      <c r="N230" s="49">
        <v>0</v>
      </c>
      <c r="O230" s="49">
        <v>0</v>
      </c>
      <c r="Q230" s="50"/>
    </row>
    <row r="231" spans="1:17" s="49" customFormat="1" x14ac:dyDescent="0.25">
      <c r="A231" s="72">
        <v>19115450</v>
      </c>
      <c r="B231" s="70" t="s">
        <v>665</v>
      </c>
      <c r="C231" s="49">
        <v>390</v>
      </c>
      <c r="D231" s="49">
        <v>0</v>
      </c>
      <c r="E231" s="49">
        <v>0</v>
      </c>
      <c r="G231" s="49">
        <v>645</v>
      </c>
      <c r="H231" s="49">
        <v>1280</v>
      </c>
      <c r="I231" s="49">
        <v>0</v>
      </c>
      <c r="J231" s="49">
        <v>0</v>
      </c>
      <c r="L231" s="49">
        <v>0</v>
      </c>
      <c r="N231" s="49">
        <v>0</v>
      </c>
      <c r="O231" s="49">
        <v>0</v>
      </c>
      <c r="Q231" s="50"/>
    </row>
    <row r="232" spans="1:17" s="49" customFormat="1" x14ac:dyDescent="0.25">
      <c r="A232" s="71">
        <v>19108331</v>
      </c>
      <c r="B232" s="70" t="s">
        <v>255</v>
      </c>
      <c r="C232" s="49">
        <v>0</v>
      </c>
      <c r="D232" s="49">
        <v>0</v>
      </c>
      <c r="E232" s="49">
        <v>0</v>
      </c>
      <c r="G232" s="49">
        <v>322.5</v>
      </c>
      <c r="H232" s="49">
        <v>1280</v>
      </c>
      <c r="I232" s="49">
        <v>0</v>
      </c>
      <c r="J232" s="49">
        <v>0</v>
      </c>
      <c r="L232" s="49">
        <v>0</v>
      </c>
      <c r="N232" s="49">
        <v>0</v>
      </c>
      <c r="O232" s="49">
        <v>0</v>
      </c>
      <c r="Q232" s="50"/>
    </row>
    <row r="233" spans="1:17" s="49" customFormat="1" x14ac:dyDescent="0.25">
      <c r="A233" s="71">
        <v>19110443</v>
      </c>
      <c r="B233" s="70" t="s">
        <v>1445</v>
      </c>
      <c r="C233" s="49">
        <v>0</v>
      </c>
      <c r="D233" s="49">
        <v>0</v>
      </c>
      <c r="E233" s="49">
        <v>0</v>
      </c>
      <c r="G233" s="49">
        <v>645</v>
      </c>
      <c r="H233" s="49">
        <v>1280</v>
      </c>
      <c r="I233" s="49">
        <v>0</v>
      </c>
      <c r="J233" s="49">
        <v>0</v>
      </c>
      <c r="L233" s="49">
        <v>0</v>
      </c>
      <c r="N233" s="49">
        <v>0</v>
      </c>
      <c r="O233" s="49">
        <v>0</v>
      </c>
      <c r="Q233" s="50"/>
    </row>
    <row r="234" spans="1:17" s="49" customFormat="1" x14ac:dyDescent="0.25">
      <c r="A234" s="71">
        <v>19110923</v>
      </c>
      <c r="B234" s="70" t="s">
        <v>318</v>
      </c>
      <c r="C234" s="49">
        <v>0</v>
      </c>
      <c r="D234" s="49">
        <v>0</v>
      </c>
      <c r="E234" s="49">
        <v>0</v>
      </c>
      <c r="G234" s="49">
        <v>0</v>
      </c>
      <c r="H234" s="49">
        <v>640</v>
      </c>
      <c r="I234" s="49">
        <v>0</v>
      </c>
      <c r="J234" s="49">
        <v>0</v>
      </c>
      <c r="L234" s="49">
        <v>0</v>
      </c>
      <c r="N234" s="49">
        <v>0</v>
      </c>
      <c r="O234" s="49">
        <v>0</v>
      </c>
      <c r="Q234" s="50"/>
    </row>
    <row r="235" spans="1:17" s="49" customFormat="1" x14ac:dyDescent="0.25">
      <c r="A235" s="71">
        <v>19111666</v>
      </c>
      <c r="B235" s="70" t="s">
        <v>369</v>
      </c>
      <c r="C235" s="49">
        <v>0</v>
      </c>
      <c r="D235" s="49">
        <v>0</v>
      </c>
      <c r="E235" s="49">
        <v>0</v>
      </c>
      <c r="G235" s="49">
        <v>0</v>
      </c>
      <c r="H235" s="49">
        <v>640</v>
      </c>
      <c r="I235" s="49">
        <v>0</v>
      </c>
      <c r="J235" s="49">
        <v>0</v>
      </c>
      <c r="L235" s="49">
        <v>0</v>
      </c>
      <c r="N235" s="49">
        <v>0</v>
      </c>
      <c r="O235" s="49">
        <v>0</v>
      </c>
      <c r="Q235" s="50"/>
    </row>
    <row r="236" spans="1:17" s="49" customFormat="1" x14ac:dyDescent="0.25">
      <c r="A236" s="78">
        <v>19113091</v>
      </c>
      <c r="B236" s="70" t="s">
        <v>446</v>
      </c>
      <c r="C236" s="49">
        <v>0</v>
      </c>
      <c r="D236" s="49">
        <v>780</v>
      </c>
      <c r="E236" s="49">
        <v>0</v>
      </c>
      <c r="G236" s="49">
        <v>645</v>
      </c>
      <c r="H236" s="49">
        <v>1280</v>
      </c>
      <c r="I236" s="49">
        <v>0</v>
      </c>
      <c r="J236" s="49">
        <v>0</v>
      </c>
      <c r="L236" s="49">
        <v>0</v>
      </c>
      <c r="N236" s="49">
        <v>0</v>
      </c>
      <c r="O236" s="49">
        <v>0</v>
      </c>
      <c r="Q236" s="50"/>
    </row>
    <row r="237" spans="1:17" s="49" customFormat="1" x14ac:dyDescent="0.25">
      <c r="A237" s="73">
        <v>19113706</v>
      </c>
      <c r="B237" s="70" t="s">
        <v>488</v>
      </c>
      <c r="C237" s="49">
        <v>390</v>
      </c>
      <c r="D237" s="49">
        <v>0</v>
      </c>
      <c r="E237" s="49">
        <v>0</v>
      </c>
      <c r="G237" s="49">
        <v>645</v>
      </c>
      <c r="H237" s="49">
        <v>1280</v>
      </c>
      <c r="I237" s="49">
        <v>0</v>
      </c>
      <c r="J237" s="49">
        <v>0</v>
      </c>
      <c r="L237" s="49">
        <v>0</v>
      </c>
      <c r="N237" s="49">
        <v>0</v>
      </c>
      <c r="O237" s="49">
        <v>0</v>
      </c>
      <c r="Q237" s="50"/>
    </row>
    <row r="238" spans="1:17" s="49" customFormat="1" x14ac:dyDescent="0.25">
      <c r="A238" s="72">
        <v>19114317</v>
      </c>
      <c r="B238" s="70" t="s">
        <v>554</v>
      </c>
      <c r="C238" s="49">
        <v>0</v>
      </c>
      <c r="D238" s="49">
        <v>0</v>
      </c>
      <c r="E238" s="49">
        <v>0</v>
      </c>
      <c r="G238" s="49">
        <v>0</v>
      </c>
      <c r="H238" s="49">
        <v>256</v>
      </c>
      <c r="I238" s="49">
        <v>0</v>
      </c>
      <c r="J238" s="49">
        <v>0</v>
      </c>
      <c r="L238" s="49">
        <v>0</v>
      </c>
      <c r="N238" s="49">
        <v>0</v>
      </c>
      <c r="O238" s="49">
        <v>0</v>
      </c>
      <c r="Q238" s="50"/>
    </row>
    <row r="239" spans="1:17" s="49" customFormat="1" x14ac:dyDescent="0.25">
      <c r="A239" s="72">
        <v>19115611</v>
      </c>
      <c r="B239" s="70" t="s">
        <v>701</v>
      </c>
      <c r="C239" s="49">
        <v>0</v>
      </c>
      <c r="D239" s="49">
        <v>0</v>
      </c>
      <c r="E239" s="49">
        <v>0</v>
      </c>
      <c r="G239" s="49">
        <v>645</v>
      </c>
      <c r="H239" s="49">
        <v>640</v>
      </c>
      <c r="I239" s="49">
        <v>0</v>
      </c>
      <c r="J239" s="49">
        <v>0</v>
      </c>
      <c r="L239" s="49">
        <v>0</v>
      </c>
      <c r="N239" s="49">
        <v>0</v>
      </c>
      <c r="O239" s="49">
        <v>0</v>
      </c>
      <c r="Q239" s="50"/>
    </row>
    <row r="240" spans="1:17" s="49" customFormat="1" x14ac:dyDescent="0.25">
      <c r="A240" s="72">
        <v>19116016</v>
      </c>
      <c r="B240" s="70" t="s">
        <v>737</v>
      </c>
      <c r="C240" s="49">
        <v>390</v>
      </c>
      <c r="D240" s="49">
        <v>0</v>
      </c>
      <c r="E240" s="49">
        <v>0</v>
      </c>
      <c r="G240" s="49">
        <v>0</v>
      </c>
      <c r="H240" s="49">
        <v>640</v>
      </c>
      <c r="I240" s="49">
        <v>0</v>
      </c>
      <c r="J240" s="49">
        <v>0</v>
      </c>
      <c r="L240" s="49">
        <v>0</v>
      </c>
      <c r="N240" s="49">
        <v>0</v>
      </c>
      <c r="O240" s="49">
        <v>0</v>
      </c>
      <c r="Q240" s="50"/>
    </row>
    <row r="241" spans="1:17" s="49" customFormat="1" x14ac:dyDescent="0.25">
      <c r="A241" s="71">
        <v>19116079</v>
      </c>
      <c r="B241" s="70" t="s">
        <v>749</v>
      </c>
      <c r="C241" s="49">
        <v>0</v>
      </c>
      <c r="D241" s="49">
        <v>0</v>
      </c>
      <c r="E241" s="49">
        <v>0</v>
      </c>
      <c r="G241" s="49">
        <v>0</v>
      </c>
      <c r="H241" s="49">
        <v>512</v>
      </c>
      <c r="I241" s="49">
        <v>0</v>
      </c>
      <c r="J241" s="49">
        <v>0</v>
      </c>
      <c r="L241" s="49">
        <v>0</v>
      </c>
      <c r="N241" s="49">
        <v>0</v>
      </c>
      <c r="O241" s="49">
        <v>0</v>
      </c>
      <c r="Q241" s="50"/>
    </row>
    <row r="242" spans="1:17" s="49" customFormat="1" x14ac:dyDescent="0.25">
      <c r="A242" s="72">
        <v>19116085</v>
      </c>
      <c r="B242" s="70" t="s">
        <v>755</v>
      </c>
      <c r="C242" s="49">
        <v>0</v>
      </c>
      <c r="D242" s="49">
        <v>0</v>
      </c>
      <c r="E242" s="49">
        <v>0</v>
      </c>
      <c r="G242" s="49">
        <v>322.5</v>
      </c>
      <c r="H242" s="49">
        <v>1024</v>
      </c>
      <c r="I242" s="49">
        <v>0</v>
      </c>
      <c r="J242" s="49">
        <v>0</v>
      </c>
      <c r="L242" s="49">
        <v>0</v>
      </c>
      <c r="N242" s="49">
        <v>0</v>
      </c>
      <c r="O242" s="49">
        <v>0</v>
      </c>
      <c r="Q242" s="50"/>
    </row>
    <row r="243" spans="1:17" s="49" customFormat="1" x14ac:dyDescent="0.25">
      <c r="A243" s="72">
        <v>19116194</v>
      </c>
      <c r="B243" s="70" t="s">
        <v>773</v>
      </c>
      <c r="C243" s="49">
        <v>0</v>
      </c>
      <c r="D243" s="49">
        <v>0</v>
      </c>
      <c r="E243" s="49">
        <v>0</v>
      </c>
      <c r="G243" s="49">
        <v>322.5</v>
      </c>
      <c r="H243" s="49">
        <v>640</v>
      </c>
      <c r="I243" s="49">
        <v>0</v>
      </c>
      <c r="J243" s="49">
        <v>0</v>
      </c>
      <c r="L243" s="49">
        <v>0</v>
      </c>
      <c r="N243" s="49">
        <v>0</v>
      </c>
      <c r="O243" s="49">
        <v>0</v>
      </c>
      <c r="Q243" s="50"/>
    </row>
    <row r="244" spans="1:17" s="49" customFormat="1" x14ac:dyDescent="0.25">
      <c r="A244" s="72">
        <v>19118014</v>
      </c>
      <c r="B244" s="70" t="s">
        <v>1039</v>
      </c>
      <c r="C244" s="49">
        <v>0</v>
      </c>
      <c r="D244" s="49">
        <v>0</v>
      </c>
      <c r="E244" s="49">
        <v>0</v>
      </c>
      <c r="G244" s="49">
        <v>0</v>
      </c>
      <c r="H244" s="49">
        <v>896</v>
      </c>
      <c r="I244" s="49">
        <v>0</v>
      </c>
      <c r="J244" s="49">
        <v>0</v>
      </c>
      <c r="L244" s="49">
        <v>0</v>
      </c>
      <c r="N244" s="49">
        <v>0</v>
      </c>
      <c r="O244" s="49">
        <v>0</v>
      </c>
      <c r="Q244" s="50"/>
    </row>
    <row r="245" spans="1:17" s="49" customFormat="1" x14ac:dyDescent="0.25">
      <c r="A245" s="72">
        <v>19118090</v>
      </c>
      <c r="B245" s="70" t="s">
        <v>1057</v>
      </c>
      <c r="C245" s="49">
        <v>0</v>
      </c>
      <c r="D245" s="49">
        <v>0</v>
      </c>
      <c r="E245" s="49">
        <v>0</v>
      </c>
      <c r="G245" s="49">
        <v>322.5</v>
      </c>
      <c r="H245" s="49">
        <v>1280</v>
      </c>
      <c r="I245" s="49">
        <v>0</v>
      </c>
      <c r="J245" s="49">
        <v>0</v>
      </c>
      <c r="L245" s="49">
        <v>0</v>
      </c>
      <c r="N245" s="49">
        <v>0</v>
      </c>
      <c r="O245" s="49">
        <v>0</v>
      </c>
      <c r="Q245" s="50"/>
    </row>
    <row r="246" spans="1:17" s="49" customFormat="1" x14ac:dyDescent="0.25">
      <c r="A246" s="73">
        <v>19118335</v>
      </c>
      <c r="B246" s="70" t="s">
        <v>1114</v>
      </c>
      <c r="C246" s="49">
        <v>0</v>
      </c>
      <c r="D246" s="49">
        <v>0</v>
      </c>
      <c r="E246" s="49">
        <v>0</v>
      </c>
      <c r="G246" s="49">
        <v>645</v>
      </c>
      <c r="H246" s="49">
        <v>896</v>
      </c>
      <c r="I246" s="49">
        <v>0</v>
      </c>
      <c r="J246" s="49">
        <v>800</v>
      </c>
      <c r="L246" s="49">
        <v>0</v>
      </c>
      <c r="N246" s="49">
        <v>0</v>
      </c>
      <c r="O246" s="49">
        <v>0</v>
      </c>
      <c r="Q246" s="50"/>
    </row>
    <row r="247" spans="1:17" s="49" customFormat="1" x14ac:dyDescent="0.25">
      <c r="A247" s="73">
        <v>19118412</v>
      </c>
      <c r="B247" s="70" t="s">
        <v>1141</v>
      </c>
      <c r="C247" s="49">
        <v>0</v>
      </c>
      <c r="D247" s="49">
        <v>0</v>
      </c>
      <c r="E247" s="49">
        <v>0</v>
      </c>
      <c r="G247" s="49">
        <v>322.5</v>
      </c>
      <c r="H247" s="49">
        <v>896</v>
      </c>
      <c r="I247" s="49">
        <v>0</v>
      </c>
      <c r="J247" s="49">
        <v>0</v>
      </c>
      <c r="L247" s="49">
        <v>0</v>
      </c>
      <c r="N247" s="49">
        <v>0</v>
      </c>
      <c r="O247" s="49">
        <v>0</v>
      </c>
      <c r="Q247" s="50"/>
    </row>
    <row r="248" spans="1:17" s="49" customFormat="1" x14ac:dyDescent="0.25">
      <c r="A248" s="72">
        <v>19119860</v>
      </c>
      <c r="B248" s="70" t="s">
        <v>1786</v>
      </c>
      <c r="C248" s="49">
        <v>0</v>
      </c>
      <c r="D248" s="49">
        <v>0</v>
      </c>
      <c r="E248" s="49">
        <v>0</v>
      </c>
      <c r="G248" s="49">
        <v>0</v>
      </c>
      <c r="H248" s="49">
        <v>0</v>
      </c>
      <c r="I248" s="49">
        <v>0</v>
      </c>
      <c r="J248" s="49">
        <v>800</v>
      </c>
      <c r="L248" s="49">
        <v>0</v>
      </c>
      <c r="N248" s="49">
        <v>0</v>
      </c>
      <c r="O248" s="49">
        <v>0</v>
      </c>
      <c r="Q248" s="50"/>
    </row>
    <row r="249" spans="1:17" s="49" customFormat="1" x14ac:dyDescent="0.25">
      <c r="A249" s="72">
        <v>19119854</v>
      </c>
      <c r="B249" s="70" t="s">
        <v>1768</v>
      </c>
      <c r="C249" s="49">
        <v>0</v>
      </c>
      <c r="D249" s="49">
        <v>0</v>
      </c>
      <c r="E249" s="49">
        <v>0</v>
      </c>
      <c r="G249" s="49">
        <v>0</v>
      </c>
      <c r="H249" s="49">
        <v>0</v>
      </c>
      <c r="I249" s="49">
        <v>0</v>
      </c>
      <c r="J249" s="49">
        <v>800</v>
      </c>
      <c r="L249" s="49">
        <v>0</v>
      </c>
      <c r="N249" s="49">
        <v>0</v>
      </c>
      <c r="O249" s="49">
        <v>0</v>
      </c>
      <c r="Q249" s="50"/>
    </row>
    <row r="250" spans="1:17" s="49" customFormat="1" x14ac:dyDescent="0.25">
      <c r="A250" s="72">
        <v>19118162</v>
      </c>
      <c r="B250" s="70" t="s">
        <v>1655</v>
      </c>
      <c r="C250" s="49">
        <v>0</v>
      </c>
      <c r="D250" s="49">
        <v>0</v>
      </c>
      <c r="E250" s="49">
        <v>0</v>
      </c>
      <c r="G250" s="49">
        <v>322.5</v>
      </c>
      <c r="H250" s="49">
        <v>1280</v>
      </c>
      <c r="I250" s="49">
        <v>0</v>
      </c>
      <c r="J250" s="49">
        <v>800</v>
      </c>
      <c r="L250" s="49">
        <v>0</v>
      </c>
      <c r="N250" s="49">
        <v>0</v>
      </c>
      <c r="O250" s="49">
        <v>0</v>
      </c>
      <c r="Q250" s="50"/>
    </row>
    <row r="251" spans="1:17" s="49" customFormat="1" x14ac:dyDescent="0.25">
      <c r="A251" s="72">
        <v>19119630</v>
      </c>
      <c r="B251" s="70" t="s">
        <v>1467</v>
      </c>
      <c r="C251" s="49">
        <v>0</v>
      </c>
      <c r="D251" s="49">
        <v>0</v>
      </c>
      <c r="E251" s="49">
        <v>0</v>
      </c>
      <c r="G251" s="49">
        <v>0</v>
      </c>
      <c r="H251" s="49">
        <v>1280</v>
      </c>
      <c r="I251" s="49">
        <v>0</v>
      </c>
      <c r="J251" s="49">
        <v>0</v>
      </c>
      <c r="L251" s="49">
        <v>1000</v>
      </c>
      <c r="N251" s="49">
        <v>0</v>
      </c>
      <c r="O251" s="49">
        <v>0</v>
      </c>
      <c r="Q251" s="50"/>
    </row>
    <row r="252" spans="1:17" s="49" customFormat="1" x14ac:dyDescent="0.25">
      <c r="A252" s="72">
        <v>19117895</v>
      </c>
      <c r="B252" s="70" t="s">
        <v>1030</v>
      </c>
      <c r="C252" s="49">
        <v>0</v>
      </c>
      <c r="D252" s="49">
        <v>0</v>
      </c>
      <c r="E252" s="49">
        <v>0</v>
      </c>
      <c r="G252" s="49">
        <v>0</v>
      </c>
      <c r="H252" s="49">
        <v>1280</v>
      </c>
      <c r="I252" s="49">
        <v>0</v>
      </c>
      <c r="J252" s="49">
        <v>0</v>
      </c>
      <c r="L252" s="49">
        <v>0</v>
      </c>
      <c r="N252" s="49">
        <v>0</v>
      </c>
      <c r="O252" s="49">
        <v>0</v>
      </c>
      <c r="Q252" s="50"/>
    </row>
    <row r="253" spans="1:17" s="49" customFormat="1" x14ac:dyDescent="0.25">
      <c r="A253" s="72">
        <v>19118729</v>
      </c>
      <c r="B253" s="70" t="s">
        <v>1198</v>
      </c>
      <c r="C253" s="49">
        <v>0</v>
      </c>
      <c r="D253" s="49">
        <v>0</v>
      </c>
      <c r="E253" s="49">
        <v>0</v>
      </c>
      <c r="G253" s="49">
        <v>322.5</v>
      </c>
      <c r="H253" s="49">
        <v>1280</v>
      </c>
      <c r="I253" s="49">
        <v>0</v>
      </c>
      <c r="J253" s="49">
        <v>800</v>
      </c>
      <c r="L253" s="49">
        <v>0</v>
      </c>
      <c r="N253" s="49">
        <v>0</v>
      </c>
      <c r="O253" s="49">
        <v>0</v>
      </c>
      <c r="Q253" s="50"/>
    </row>
    <row r="254" spans="1:17" s="49" customFormat="1" x14ac:dyDescent="0.25">
      <c r="A254" s="72">
        <v>19116796</v>
      </c>
      <c r="B254" s="70" t="s">
        <v>875</v>
      </c>
      <c r="C254" s="49">
        <v>0</v>
      </c>
      <c r="D254" s="49">
        <v>0</v>
      </c>
      <c r="E254" s="49">
        <v>0</v>
      </c>
      <c r="G254" s="49">
        <v>645</v>
      </c>
      <c r="H254" s="49">
        <v>1280</v>
      </c>
      <c r="I254" s="49">
        <v>0</v>
      </c>
      <c r="J254" s="49">
        <v>0</v>
      </c>
      <c r="L254" s="49">
        <v>0</v>
      </c>
      <c r="N254" s="49">
        <v>0</v>
      </c>
      <c r="O254" s="49">
        <v>0</v>
      </c>
      <c r="Q254" s="50"/>
    </row>
    <row r="255" spans="1:17" s="49" customFormat="1" x14ac:dyDescent="0.25">
      <c r="A255" s="78">
        <v>19117006</v>
      </c>
      <c r="B255" s="70" t="s">
        <v>902</v>
      </c>
      <c r="C255" s="49">
        <v>0</v>
      </c>
      <c r="D255" s="49">
        <v>0</v>
      </c>
      <c r="E255" s="49">
        <v>0</v>
      </c>
      <c r="G255" s="49">
        <v>645</v>
      </c>
      <c r="H255" s="49">
        <v>1280</v>
      </c>
      <c r="I255" s="49">
        <v>0</v>
      </c>
      <c r="J255" s="49">
        <v>800</v>
      </c>
      <c r="L255" s="49">
        <v>0</v>
      </c>
      <c r="N255" s="49">
        <v>0</v>
      </c>
      <c r="O255" s="49">
        <v>0</v>
      </c>
      <c r="Q255" s="50"/>
    </row>
    <row r="256" spans="1:17" s="49" customFormat="1" x14ac:dyDescent="0.25">
      <c r="A256" s="71">
        <v>19117192</v>
      </c>
      <c r="B256" s="70" t="s">
        <v>920</v>
      </c>
      <c r="C256" s="49">
        <v>0</v>
      </c>
      <c r="D256" s="49">
        <v>0</v>
      </c>
      <c r="E256" s="49">
        <v>0</v>
      </c>
      <c r="G256" s="49">
        <v>645</v>
      </c>
      <c r="H256" s="49">
        <v>1280</v>
      </c>
      <c r="I256" s="49">
        <v>0</v>
      </c>
      <c r="J256" s="49">
        <v>0</v>
      </c>
      <c r="L256" s="49">
        <v>0</v>
      </c>
      <c r="N256" s="49">
        <v>0</v>
      </c>
      <c r="O256" s="49">
        <v>0</v>
      </c>
      <c r="Q256" s="50"/>
    </row>
    <row r="257" spans="1:17" s="49" customFormat="1" x14ac:dyDescent="0.25">
      <c r="A257" s="71">
        <v>19117751</v>
      </c>
      <c r="B257" s="70" t="s">
        <v>1003</v>
      </c>
      <c r="C257" s="49">
        <v>0</v>
      </c>
      <c r="D257" s="49">
        <v>0</v>
      </c>
      <c r="E257" s="49">
        <v>0</v>
      </c>
      <c r="G257" s="49">
        <v>645</v>
      </c>
      <c r="H257" s="49">
        <v>1280</v>
      </c>
      <c r="I257" s="49">
        <v>0</v>
      </c>
      <c r="J257" s="49">
        <v>0</v>
      </c>
      <c r="L257" s="49">
        <v>0</v>
      </c>
      <c r="N257" s="49">
        <v>0</v>
      </c>
      <c r="O257" s="49">
        <v>0</v>
      </c>
      <c r="Q257" s="50"/>
    </row>
    <row r="258" spans="1:17" s="49" customFormat="1" x14ac:dyDescent="0.25">
      <c r="A258" s="71">
        <v>19118416</v>
      </c>
      <c r="B258" s="70" t="s">
        <v>1147</v>
      </c>
      <c r="C258" s="49">
        <v>0</v>
      </c>
      <c r="D258" s="49">
        <v>0</v>
      </c>
      <c r="E258" s="49">
        <v>0</v>
      </c>
      <c r="G258" s="49">
        <v>645</v>
      </c>
      <c r="H258" s="49">
        <v>1280</v>
      </c>
      <c r="I258" s="49">
        <v>0</v>
      </c>
      <c r="J258" s="49">
        <v>0</v>
      </c>
      <c r="L258" s="49">
        <v>0</v>
      </c>
      <c r="N258" s="49">
        <v>0</v>
      </c>
      <c r="O258" s="49">
        <v>0</v>
      </c>
      <c r="Q258" s="50"/>
    </row>
    <row r="259" spans="1:17" s="49" customFormat="1" x14ac:dyDescent="0.25">
      <c r="A259" s="71">
        <v>19117991</v>
      </c>
      <c r="B259" s="70" t="s">
        <v>1036</v>
      </c>
      <c r="C259" s="49">
        <v>0</v>
      </c>
      <c r="D259" s="49">
        <v>0</v>
      </c>
      <c r="E259" s="49">
        <v>0</v>
      </c>
      <c r="G259" s="49">
        <v>645</v>
      </c>
      <c r="H259" s="49">
        <v>1280</v>
      </c>
      <c r="I259" s="49">
        <v>0</v>
      </c>
      <c r="J259" s="49">
        <v>800</v>
      </c>
      <c r="L259" s="49">
        <v>0</v>
      </c>
      <c r="N259" s="49">
        <v>0</v>
      </c>
      <c r="O259" s="49">
        <v>0</v>
      </c>
      <c r="Q259" s="50"/>
    </row>
    <row r="260" spans="1:17" s="49" customFormat="1" x14ac:dyDescent="0.25">
      <c r="A260" s="75">
        <v>19119868</v>
      </c>
      <c r="B260" s="70" t="s">
        <v>1810</v>
      </c>
      <c r="C260" s="49">
        <v>0</v>
      </c>
      <c r="D260" s="49">
        <v>0</v>
      </c>
      <c r="E260" s="49">
        <v>0</v>
      </c>
      <c r="G260" s="49">
        <v>0</v>
      </c>
      <c r="H260" s="49">
        <v>1280</v>
      </c>
      <c r="I260" s="49">
        <v>0</v>
      </c>
      <c r="J260" s="49">
        <v>0</v>
      </c>
      <c r="L260" s="49">
        <v>0</v>
      </c>
      <c r="N260" s="49">
        <v>0</v>
      </c>
      <c r="O260" s="49">
        <v>0</v>
      </c>
      <c r="Q260" s="50"/>
    </row>
    <row r="261" spans="1:17" s="49" customFormat="1" x14ac:dyDescent="0.25">
      <c r="A261" s="71">
        <v>19119858</v>
      </c>
      <c r="B261" s="70" t="s">
        <v>1780</v>
      </c>
      <c r="C261" s="49">
        <v>0</v>
      </c>
      <c r="D261" s="49">
        <v>0</v>
      </c>
      <c r="E261" s="49">
        <v>0</v>
      </c>
      <c r="G261" s="49">
        <v>0</v>
      </c>
      <c r="H261" s="49">
        <v>1280</v>
      </c>
      <c r="I261" s="49">
        <v>0</v>
      </c>
      <c r="J261" s="49">
        <v>0</v>
      </c>
      <c r="L261" s="49">
        <v>0</v>
      </c>
      <c r="N261" s="49">
        <v>0</v>
      </c>
      <c r="O261" s="49">
        <v>0</v>
      </c>
      <c r="Q261" s="50"/>
    </row>
    <row r="262" spans="1:17" s="49" customFormat="1" x14ac:dyDescent="0.25">
      <c r="A262" s="71">
        <v>19119621</v>
      </c>
      <c r="B262" s="70" t="s">
        <v>1451</v>
      </c>
      <c r="C262" s="49">
        <v>0</v>
      </c>
      <c r="D262" s="49">
        <v>0</v>
      </c>
      <c r="E262" s="49">
        <v>0</v>
      </c>
      <c r="G262" s="49">
        <v>0</v>
      </c>
      <c r="H262" s="49">
        <v>1280</v>
      </c>
      <c r="I262" s="49">
        <v>0</v>
      </c>
      <c r="J262" s="49">
        <v>0</v>
      </c>
      <c r="L262" s="49">
        <v>1000</v>
      </c>
      <c r="N262" s="49">
        <v>0</v>
      </c>
      <c r="O262" s="49">
        <v>0</v>
      </c>
      <c r="Q262" s="50"/>
    </row>
    <row r="263" spans="1:17" s="49" customFormat="1" x14ac:dyDescent="0.25">
      <c r="A263" s="71">
        <v>19119418</v>
      </c>
      <c r="B263" s="70" t="s">
        <v>1367</v>
      </c>
      <c r="C263" s="49">
        <v>390</v>
      </c>
      <c r="D263" s="49">
        <v>0</v>
      </c>
      <c r="E263" s="49">
        <v>0</v>
      </c>
      <c r="G263" s="49">
        <v>645</v>
      </c>
      <c r="H263" s="49">
        <v>1280</v>
      </c>
      <c r="I263" s="49">
        <v>0</v>
      </c>
      <c r="J263" s="49">
        <v>800</v>
      </c>
      <c r="L263" s="49">
        <v>0</v>
      </c>
      <c r="N263" s="49">
        <v>0</v>
      </c>
      <c r="O263" s="49">
        <v>0</v>
      </c>
      <c r="Q263" s="50"/>
    </row>
    <row r="264" spans="1:17" s="49" customFormat="1" x14ac:dyDescent="0.25">
      <c r="A264" s="71">
        <v>19119620</v>
      </c>
      <c r="B264" s="70" t="s">
        <v>1449</v>
      </c>
      <c r="C264" s="49">
        <v>0</v>
      </c>
      <c r="D264" s="49">
        <v>0</v>
      </c>
      <c r="E264" s="49">
        <v>0</v>
      </c>
      <c r="G264" s="49">
        <v>322.5</v>
      </c>
      <c r="H264" s="49">
        <v>1024</v>
      </c>
      <c r="I264" s="49">
        <v>0</v>
      </c>
      <c r="J264" s="49">
        <v>0</v>
      </c>
      <c r="L264" s="49">
        <v>0</v>
      </c>
      <c r="N264" s="49">
        <v>0</v>
      </c>
      <c r="O264" s="49">
        <v>0</v>
      </c>
      <c r="Q264" s="50"/>
    </row>
    <row r="265" spans="1:17" s="49" customFormat="1" x14ac:dyDescent="0.25">
      <c r="A265" s="71">
        <v>19117408</v>
      </c>
      <c r="B265" s="70" t="s">
        <v>929</v>
      </c>
      <c r="C265" s="49">
        <v>0</v>
      </c>
      <c r="D265" s="49">
        <v>0</v>
      </c>
      <c r="E265" s="49">
        <v>0</v>
      </c>
      <c r="G265" s="49">
        <v>322.5</v>
      </c>
      <c r="H265" s="49">
        <v>1280</v>
      </c>
      <c r="I265" s="49">
        <v>0</v>
      </c>
      <c r="J265" s="49">
        <v>800</v>
      </c>
      <c r="L265" s="49">
        <v>0</v>
      </c>
      <c r="N265" s="49">
        <v>0</v>
      </c>
      <c r="O265" s="49">
        <v>0</v>
      </c>
      <c r="Q265" s="50"/>
    </row>
    <row r="266" spans="1:17" s="49" customFormat="1" x14ac:dyDescent="0.25">
      <c r="A266" s="71">
        <v>19119403</v>
      </c>
      <c r="B266" s="70" t="s">
        <v>1342</v>
      </c>
      <c r="C266" s="49">
        <v>0</v>
      </c>
      <c r="D266" s="49">
        <v>0</v>
      </c>
      <c r="E266" s="49">
        <v>0</v>
      </c>
      <c r="G266" s="49">
        <v>1290</v>
      </c>
      <c r="H266" s="49">
        <v>1280</v>
      </c>
      <c r="I266" s="49">
        <v>0</v>
      </c>
      <c r="J266" s="49">
        <v>800</v>
      </c>
      <c r="L266" s="49">
        <v>0</v>
      </c>
      <c r="N266" s="49">
        <v>0</v>
      </c>
      <c r="O266" s="49">
        <v>0</v>
      </c>
      <c r="Q266" s="50"/>
    </row>
    <row r="267" spans="1:17" s="49" customFormat="1" x14ac:dyDescent="0.25">
      <c r="A267" s="69">
        <v>19113333</v>
      </c>
      <c r="B267" s="70" t="s">
        <v>452</v>
      </c>
      <c r="C267" s="49">
        <v>0</v>
      </c>
      <c r="D267" s="49">
        <v>0</v>
      </c>
      <c r="E267" s="49">
        <v>0</v>
      </c>
      <c r="G267" s="49">
        <v>645</v>
      </c>
      <c r="H267" s="49">
        <v>1280</v>
      </c>
      <c r="I267" s="49">
        <v>0</v>
      </c>
      <c r="J267" s="49">
        <v>0</v>
      </c>
      <c r="L267" s="49">
        <v>0</v>
      </c>
      <c r="N267" s="49">
        <v>0</v>
      </c>
      <c r="O267" s="49">
        <v>0</v>
      </c>
      <c r="Q267" s="50"/>
    </row>
    <row r="268" spans="1:17" s="49" customFormat="1" x14ac:dyDescent="0.25">
      <c r="A268" s="69">
        <v>19113017</v>
      </c>
      <c r="B268" s="70" t="s">
        <v>436</v>
      </c>
      <c r="C268" s="49">
        <v>0</v>
      </c>
      <c r="D268" s="49">
        <v>0</v>
      </c>
      <c r="E268" s="49">
        <v>0</v>
      </c>
      <c r="G268" s="49">
        <v>645</v>
      </c>
      <c r="H268" s="49">
        <v>1280</v>
      </c>
      <c r="I268" s="49">
        <v>0</v>
      </c>
      <c r="J268" s="49">
        <v>0</v>
      </c>
      <c r="L268" s="49">
        <v>0</v>
      </c>
      <c r="N268" s="49">
        <v>0</v>
      </c>
      <c r="O268" s="49">
        <v>0</v>
      </c>
      <c r="Q268" s="50"/>
    </row>
    <row r="269" spans="1:17" s="49" customFormat="1" x14ac:dyDescent="0.25">
      <c r="A269" s="69">
        <v>19116850</v>
      </c>
      <c r="B269" s="70" t="s">
        <v>881</v>
      </c>
      <c r="C269" s="49">
        <v>0</v>
      </c>
      <c r="D269" s="49">
        <v>0</v>
      </c>
      <c r="E269" s="49">
        <v>0</v>
      </c>
      <c r="G269" s="49">
        <v>645</v>
      </c>
      <c r="H269" s="49">
        <v>1280</v>
      </c>
      <c r="I269" s="49">
        <v>0</v>
      </c>
      <c r="J269" s="49">
        <v>0</v>
      </c>
      <c r="L269" s="49">
        <v>0</v>
      </c>
      <c r="N269" s="49">
        <v>0</v>
      </c>
      <c r="O269" s="49">
        <v>0</v>
      </c>
      <c r="Q269" s="50"/>
    </row>
    <row r="270" spans="1:17" s="49" customFormat="1" x14ac:dyDescent="0.25">
      <c r="A270" s="69">
        <v>19118399</v>
      </c>
      <c r="B270" s="70" t="s">
        <v>1138</v>
      </c>
      <c r="C270" s="49">
        <v>0</v>
      </c>
      <c r="D270" s="49">
        <v>0</v>
      </c>
      <c r="E270" s="49">
        <v>0</v>
      </c>
      <c r="G270" s="49">
        <v>645</v>
      </c>
      <c r="H270" s="49">
        <v>1280</v>
      </c>
      <c r="I270" s="49">
        <v>0</v>
      </c>
      <c r="J270" s="49">
        <v>800</v>
      </c>
      <c r="L270" s="49">
        <v>0</v>
      </c>
      <c r="N270" s="49">
        <v>0</v>
      </c>
      <c r="O270" s="49">
        <v>0</v>
      </c>
      <c r="Q270" s="50"/>
    </row>
    <row r="271" spans="1:17" s="49" customFormat="1" x14ac:dyDescent="0.25">
      <c r="A271" s="69">
        <v>19119423</v>
      </c>
      <c r="B271" s="70" t="s">
        <v>1373</v>
      </c>
      <c r="C271" s="49">
        <v>0</v>
      </c>
      <c r="D271" s="49">
        <v>0</v>
      </c>
      <c r="E271" s="49">
        <v>0</v>
      </c>
      <c r="G271" s="49">
        <v>645</v>
      </c>
      <c r="H271" s="49">
        <v>1280</v>
      </c>
      <c r="I271" s="49">
        <v>0</v>
      </c>
      <c r="J271" s="49">
        <v>800</v>
      </c>
      <c r="L271" s="49">
        <v>0</v>
      </c>
      <c r="N271" s="49">
        <v>0</v>
      </c>
      <c r="O271" s="49">
        <v>0</v>
      </c>
      <c r="Q271" s="50"/>
    </row>
    <row r="272" spans="1:17" s="49" customFormat="1" x14ac:dyDescent="0.25">
      <c r="A272" s="69">
        <v>19119627</v>
      </c>
      <c r="B272" s="70" t="s">
        <v>1461</v>
      </c>
      <c r="C272" s="49">
        <v>0</v>
      </c>
      <c r="D272" s="49">
        <v>0</v>
      </c>
      <c r="E272" s="49">
        <v>0</v>
      </c>
      <c r="G272" s="49">
        <v>645</v>
      </c>
      <c r="H272" s="49">
        <v>640</v>
      </c>
      <c r="I272" s="49">
        <v>0</v>
      </c>
      <c r="J272" s="49">
        <v>800</v>
      </c>
      <c r="L272" s="49">
        <v>0</v>
      </c>
      <c r="N272" s="49">
        <v>0</v>
      </c>
      <c r="O272" s="49">
        <v>0</v>
      </c>
      <c r="Q272" s="50"/>
    </row>
    <row r="273" spans="1:17" s="49" customFormat="1" x14ac:dyDescent="0.25">
      <c r="A273" s="69">
        <v>19119425</v>
      </c>
      <c r="B273" s="70" t="s">
        <v>1379</v>
      </c>
      <c r="C273" s="49">
        <v>0</v>
      </c>
      <c r="D273" s="49">
        <v>0</v>
      </c>
      <c r="E273" s="49">
        <v>0</v>
      </c>
      <c r="G273" s="49">
        <v>322.5</v>
      </c>
      <c r="H273" s="49">
        <v>1024</v>
      </c>
      <c r="I273" s="49">
        <v>0</v>
      </c>
      <c r="J273" s="49">
        <v>0</v>
      </c>
      <c r="L273" s="49">
        <v>0</v>
      </c>
      <c r="N273" s="49">
        <v>0</v>
      </c>
      <c r="O273" s="49">
        <v>0</v>
      </c>
      <c r="Q273" s="50"/>
    </row>
    <row r="274" spans="1:17" s="49" customFormat="1" x14ac:dyDescent="0.25">
      <c r="A274" s="69">
        <v>19119691</v>
      </c>
      <c r="B274" s="70" t="s">
        <v>1715</v>
      </c>
      <c r="C274" s="49">
        <v>0</v>
      </c>
      <c r="D274" s="49">
        <v>0</v>
      </c>
      <c r="E274" s="49">
        <v>0</v>
      </c>
      <c r="G274" s="49">
        <v>0</v>
      </c>
      <c r="H274" s="49">
        <v>1024</v>
      </c>
      <c r="I274" s="49">
        <v>0</v>
      </c>
      <c r="J274" s="49">
        <v>800</v>
      </c>
      <c r="L274" s="49">
        <v>0</v>
      </c>
      <c r="N274" s="49">
        <v>0</v>
      </c>
      <c r="O274" s="49">
        <v>0</v>
      </c>
      <c r="Q274" s="50"/>
    </row>
    <row r="275" spans="1:17" s="49" customFormat="1" x14ac:dyDescent="0.25">
      <c r="A275" s="69">
        <v>19119411</v>
      </c>
      <c r="B275" s="70" t="s">
        <v>1360</v>
      </c>
      <c r="C275" s="49">
        <v>0</v>
      </c>
      <c r="D275" s="49">
        <v>0</v>
      </c>
      <c r="E275" s="49">
        <v>0</v>
      </c>
      <c r="G275" s="49">
        <v>322.5</v>
      </c>
      <c r="H275" s="49">
        <v>1024</v>
      </c>
      <c r="I275" s="49">
        <v>0</v>
      </c>
      <c r="J275" s="49">
        <v>0</v>
      </c>
      <c r="L275" s="49">
        <v>0</v>
      </c>
      <c r="N275" s="49">
        <v>0</v>
      </c>
      <c r="O275" s="49">
        <v>0</v>
      </c>
      <c r="Q275" s="50"/>
    </row>
    <row r="276" spans="1:17" s="49" customFormat="1" x14ac:dyDescent="0.25">
      <c r="A276" s="69">
        <v>19119426</v>
      </c>
      <c r="B276" s="70" t="s">
        <v>1382</v>
      </c>
      <c r="C276" s="49">
        <v>0</v>
      </c>
      <c r="D276" s="49">
        <v>0</v>
      </c>
      <c r="E276" s="49">
        <v>0</v>
      </c>
      <c r="G276" s="49">
        <v>645</v>
      </c>
      <c r="H276" s="49">
        <v>1024</v>
      </c>
      <c r="I276" s="49">
        <v>0</v>
      </c>
      <c r="J276" s="49">
        <v>0</v>
      </c>
      <c r="L276" s="49">
        <v>0</v>
      </c>
      <c r="N276" s="49">
        <v>0</v>
      </c>
      <c r="O276" s="49">
        <v>0</v>
      </c>
      <c r="Q276" s="50"/>
    </row>
    <row r="277" spans="1:17" s="49" customFormat="1" x14ac:dyDescent="0.25">
      <c r="A277" s="69">
        <v>19119783</v>
      </c>
      <c r="B277" s="70" t="s">
        <v>1749</v>
      </c>
      <c r="C277" s="49">
        <v>0</v>
      </c>
      <c r="D277" s="49">
        <v>0</v>
      </c>
      <c r="E277" s="49">
        <v>0</v>
      </c>
      <c r="G277" s="49">
        <v>322.5</v>
      </c>
      <c r="H277" s="49">
        <v>768</v>
      </c>
      <c r="I277" s="49">
        <v>0</v>
      </c>
      <c r="J277" s="49">
        <v>0</v>
      </c>
      <c r="L277" s="49">
        <v>0</v>
      </c>
      <c r="N277" s="49">
        <v>0</v>
      </c>
      <c r="O277" s="49">
        <v>0</v>
      </c>
      <c r="Q277" s="50"/>
    </row>
    <row r="278" spans="1:17" s="49" customFormat="1" x14ac:dyDescent="0.25">
      <c r="A278" s="69">
        <v>19119412</v>
      </c>
      <c r="B278" s="70" t="s">
        <v>1363</v>
      </c>
      <c r="C278" s="49">
        <v>0</v>
      </c>
      <c r="D278" s="49">
        <v>0</v>
      </c>
      <c r="E278" s="49">
        <v>0</v>
      </c>
      <c r="G278" s="49">
        <v>322.5</v>
      </c>
      <c r="H278" s="49">
        <v>1280</v>
      </c>
      <c r="I278" s="49">
        <v>0</v>
      </c>
      <c r="J278" s="49">
        <v>800</v>
      </c>
      <c r="L278" s="49">
        <v>0</v>
      </c>
      <c r="N278" s="49">
        <v>0</v>
      </c>
      <c r="O278" s="49">
        <v>0</v>
      </c>
      <c r="Q278" s="50"/>
    </row>
    <row r="279" spans="1:17" s="49" customFormat="1" x14ac:dyDescent="0.25">
      <c r="A279" s="69">
        <v>19119427</v>
      </c>
      <c r="B279" s="70" t="s">
        <v>1385</v>
      </c>
      <c r="C279" s="49">
        <v>0</v>
      </c>
      <c r="D279" s="49">
        <v>0</v>
      </c>
      <c r="E279" s="49">
        <v>0</v>
      </c>
      <c r="G279" s="49">
        <v>645</v>
      </c>
      <c r="H279" s="49">
        <v>768</v>
      </c>
      <c r="I279" s="49">
        <v>0</v>
      </c>
      <c r="J279" s="49">
        <v>0</v>
      </c>
      <c r="L279" s="49">
        <v>0</v>
      </c>
      <c r="N279" s="49">
        <v>0</v>
      </c>
      <c r="O279" s="49">
        <v>0</v>
      </c>
      <c r="Q279" s="50"/>
    </row>
    <row r="280" spans="1:17" s="49" customFormat="1" x14ac:dyDescent="0.25">
      <c r="A280" s="69">
        <v>19112769</v>
      </c>
      <c r="B280" s="70" t="s">
        <v>416</v>
      </c>
      <c r="C280" s="49">
        <v>0</v>
      </c>
      <c r="D280" s="49">
        <v>780</v>
      </c>
      <c r="E280" s="49">
        <v>0</v>
      </c>
      <c r="G280" s="49">
        <v>645</v>
      </c>
      <c r="H280" s="49">
        <v>1280</v>
      </c>
      <c r="I280" s="49">
        <v>0</v>
      </c>
      <c r="J280" s="49">
        <v>0</v>
      </c>
      <c r="L280" s="49">
        <v>0</v>
      </c>
      <c r="N280" s="49">
        <v>0</v>
      </c>
      <c r="O280" s="49">
        <v>0</v>
      </c>
      <c r="Q280" s="50"/>
    </row>
    <row r="281" spans="1:17" s="49" customFormat="1" x14ac:dyDescent="0.25">
      <c r="A281" s="69">
        <v>19119444</v>
      </c>
      <c r="B281" s="70" t="s">
        <v>1391</v>
      </c>
      <c r="C281" s="49">
        <v>0</v>
      </c>
      <c r="D281" s="49">
        <v>0</v>
      </c>
      <c r="E281" s="49">
        <v>0</v>
      </c>
      <c r="G281" s="49">
        <v>645</v>
      </c>
      <c r="H281" s="49">
        <v>1280</v>
      </c>
      <c r="I281" s="49">
        <v>0</v>
      </c>
      <c r="J281" s="49">
        <v>0</v>
      </c>
      <c r="L281" s="49">
        <v>0</v>
      </c>
      <c r="N281" s="49">
        <v>0</v>
      </c>
      <c r="O281" s="49">
        <v>0</v>
      </c>
      <c r="Q281" s="50"/>
    </row>
    <row r="282" spans="1:17" s="49" customFormat="1" x14ac:dyDescent="0.25">
      <c r="A282" s="69">
        <v>19119631</v>
      </c>
      <c r="B282" s="70" t="s">
        <v>1469</v>
      </c>
      <c r="C282" s="49">
        <v>0</v>
      </c>
      <c r="D282" s="49">
        <v>0</v>
      </c>
      <c r="E282" s="49">
        <v>0</v>
      </c>
      <c r="G282" s="49">
        <v>645</v>
      </c>
      <c r="H282" s="49">
        <v>1280</v>
      </c>
      <c r="I282" s="49">
        <v>0</v>
      </c>
      <c r="J282" s="49">
        <v>0</v>
      </c>
      <c r="L282" s="49">
        <v>0</v>
      </c>
      <c r="N282" s="49">
        <v>0</v>
      </c>
      <c r="O282" s="49">
        <v>0</v>
      </c>
      <c r="Q282" s="50"/>
    </row>
    <row r="283" spans="1:17" s="49" customFormat="1" x14ac:dyDescent="0.25">
      <c r="A283" s="69">
        <v>19114021</v>
      </c>
      <c r="B283" s="70" t="s">
        <v>527</v>
      </c>
      <c r="C283" s="49">
        <v>390</v>
      </c>
      <c r="D283" s="49">
        <v>0</v>
      </c>
      <c r="E283" s="49">
        <v>0</v>
      </c>
      <c r="G283" s="49">
        <v>645</v>
      </c>
      <c r="H283" s="49">
        <v>1280</v>
      </c>
      <c r="I283" s="49">
        <v>0</v>
      </c>
      <c r="J283" s="49">
        <v>0</v>
      </c>
      <c r="L283" s="49">
        <v>0</v>
      </c>
      <c r="N283" s="49">
        <v>0</v>
      </c>
      <c r="O283" s="49">
        <v>0</v>
      </c>
      <c r="Q283" s="50"/>
    </row>
    <row r="284" spans="1:17" s="49" customFormat="1" x14ac:dyDescent="0.25">
      <c r="A284" s="69">
        <v>19119863</v>
      </c>
      <c r="B284" s="70" t="s">
        <v>1795</v>
      </c>
      <c r="C284" s="49">
        <v>0</v>
      </c>
      <c r="D284" s="49">
        <v>0</v>
      </c>
      <c r="E284" s="49">
        <v>0</v>
      </c>
      <c r="G284" s="49">
        <v>645</v>
      </c>
      <c r="H284" s="49">
        <v>1280</v>
      </c>
      <c r="I284" s="49">
        <v>0</v>
      </c>
      <c r="J284" s="49">
        <v>0</v>
      </c>
      <c r="L284" s="49">
        <v>0</v>
      </c>
      <c r="N284" s="49">
        <v>0</v>
      </c>
      <c r="O284" s="49">
        <v>0</v>
      </c>
      <c r="Q284" s="50"/>
    </row>
    <row r="285" spans="1:17" s="49" customFormat="1" x14ac:dyDescent="0.25">
      <c r="A285" s="69">
        <v>19119867</v>
      </c>
      <c r="B285" s="70" t="s">
        <v>1807</v>
      </c>
      <c r="C285" s="49">
        <v>0</v>
      </c>
      <c r="D285" s="49">
        <v>0</v>
      </c>
      <c r="E285" s="49">
        <v>0</v>
      </c>
      <c r="G285" s="49">
        <v>322.5</v>
      </c>
      <c r="H285" s="49">
        <v>1024</v>
      </c>
      <c r="I285" s="49">
        <v>0</v>
      </c>
      <c r="J285" s="49">
        <v>0</v>
      </c>
      <c r="L285" s="49">
        <v>0</v>
      </c>
      <c r="N285" s="49">
        <v>0</v>
      </c>
      <c r="O285" s="49">
        <v>0</v>
      </c>
      <c r="Q285" s="50"/>
    </row>
    <row r="286" spans="1:17" s="49" customFormat="1" x14ac:dyDescent="0.25">
      <c r="A286" s="69">
        <v>19114973</v>
      </c>
      <c r="B286" s="70" t="s">
        <v>608</v>
      </c>
      <c r="C286" s="49">
        <v>390</v>
      </c>
      <c r="D286" s="49">
        <v>0</v>
      </c>
      <c r="E286" s="49">
        <v>0</v>
      </c>
      <c r="G286" s="49">
        <v>645</v>
      </c>
      <c r="H286" s="49">
        <v>1280</v>
      </c>
      <c r="I286" s="49">
        <v>0</v>
      </c>
      <c r="J286" s="49">
        <v>0</v>
      </c>
      <c r="L286" s="49">
        <v>0</v>
      </c>
      <c r="N286" s="49">
        <v>0</v>
      </c>
      <c r="O286" s="49">
        <v>0</v>
      </c>
      <c r="Q286" s="50"/>
    </row>
    <row r="287" spans="1:17" s="49" customFormat="1" x14ac:dyDescent="0.25">
      <c r="A287" s="69">
        <v>19109853</v>
      </c>
      <c r="B287" s="70" t="s">
        <v>285</v>
      </c>
      <c r="C287" s="49">
        <v>0</v>
      </c>
      <c r="D287" s="49">
        <v>0</v>
      </c>
      <c r="E287" s="49">
        <v>0</v>
      </c>
      <c r="G287" s="49">
        <v>0</v>
      </c>
      <c r="H287" s="49">
        <v>1280</v>
      </c>
      <c r="I287" s="49">
        <v>0</v>
      </c>
      <c r="J287" s="49">
        <v>0</v>
      </c>
      <c r="L287" s="49">
        <v>0</v>
      </c>
      <c r="N287" s="49">
        <v>0</v>
      </c>
      <c r="O287" s="49">
        <v>0</v>
      </c>
      <c r="Q287" s="50"/>
    </row>
    <row r="288" spans="1:17" s="49" customFormat="1" x14ac:dyDescent="0.25">
      <c r="A288" s="69">
        <v>19111102</v>
      </c>
      <c r="B288" s="70" t="s">
        <v>321</v>
      </c>
      <c r="C288" s="49">
        <v>0</v>
      </c>
      <c r="D288" s="49">
        <v>0</v>
      </c>
      <c r="E288" s="49">
        <v>0</v>
      </c>
      <c r="G288" s="49">
        <v>645</v>
      </c>
      <c r="H288" s="49">
        <v>640</v>
      </c>
      <c r="I288" s="49">
        <v>0</v>
      </c>
      <c r="J288" s="49">
        <v>0</v>
      </c>
      <c r="L288" s="49">
        <v>0</v>
      </c>
      <c r="N288" s="49">
        <v>0</v>
      </c>
      <c r="O288" s="49">
        <v>0</v>
      </c>
      <c r="Q288" s="50"/>
    </row>
    <row r="289" spans="1:17" s="49" customFormat="1" x14ac:dyDescent="0.25">
      <c r="A289" s="69">
        <v>19112090</v>
      </c>
      <c r="B289" s="70" t="s">
        <v>391</v>
      </c>
      <c r="C289" s="49">
        <v>390</v>
      </c>
      <c r="D289" s="49">
        <v>0</v>
      </c>
      <c r="E289" s="49">
        <v>0</v>
      </c>
      <c r="G289" s="49">
        <v>322.5</v>
      </c>
      <c r="H289" s="49">
        <v>1280</v>
      </c>
      <c r="I289" s="49">
        <v>0</v>
      </c>
      <c r="J289" s="49">
        <v>0</v>
      </c>
      <c r="L289" s="49">
        <v>0</v>
      </c>
      <c r="N289" s="49">
        <v>0</v>
      </c>
      <c r="O289" s="49">
        <v>0</v>
      </c>
      <c r="Q289" s="50"/>
    </row>
    <row r="290" spans="1:17" s="49" customFormat="1" x14ac:dyDescent="0.25">
      <c r="A290" s="69">
        <v>19113339</v>
      </c>
      <c r="B290" s="70" t="s">
        <v>461</v>
      </c>
      <c r="C290" s="49">
        <v>0</v>
      </c>
      <c r="D290" s="49">
        <v>0</v>
      </c>
      <c r="E290" s="49">
        <v>0</v>
      </c>
      <c r="G290" s="49">
        <v>322.5</v>
      </c>
      <c r="H290" s="49">
        <v>1280</v>
      </c>
      <c r="I290" s="49">
        <v>0</v>
      </c>
      <c r="J290" s="49">
        <v>0</v>
      </c>
      <c r="L290" s="49">
        <v>0</v>
      </c>
      <c r="N290" s="49">
        <v>0</v>
      </c>
      <c r="O290" s="49">
        <v>0</v>
      </c>
      <c r="Q290" s="50"/>
    </row>
    <row r="291" spans="1:17" s="49" customFormat="1" x14ac:dyDescent="0.25">
      <c r="A291" s="79">
        <v>19113426</v>
      </c>
      <c r="B291" s="70" t="s">
        <v>470</v>
      </c>
      <c r="C291" s="49">
        <v>0</v>
      </c>
      <c r="D291" s="49">
        <v>0</v>
      </c>
      <c r="E291" s="49">
        <v>0</v>
      </c>
      <c r="G291" s="49">
        <v>645</v>
      </c>
      <c r="H291" s="49">
        <v>896</v>
      </c>
      <c r="I291" s="49">
        <v>0</v>
      </c>
      <c r="J291" s="49">
        <v>0</v>
      </c>
      <c r="L291" s="49">
        <v>0</v>
      </c>
      <c r="N291" s="49">
        <v>0</v>
      </c>
      <c r="O291" s="49">
        <v>0</v>
      </c>
      <c r="Q291" s="50"/>
    </row>
    <row r="292" spans="1:17" s="49" customFormat="1" x14ac:dyDescent="0.25">
      <c r="A292" s="72">
        <v>19113967</v>
      </c>
      <c r="B292" s="70" t="s">
        <v>512</v>
      </c>
      <c r="C292" s="49">
        <v>390</v>
      </c>
      <c r="D292" s="49">
        <v>0</v>
      </c>
      <c r="E292" s="49">
        <v>0</v>
      </c>
      <c r="G292" s="49">
        <v>0</v>
      </c>
      <c r="H292" s="49">
        <v>1280</v>
      </c>
      <c r="I292" s="49">
        <v>0</v>
      </c>
      <c r="J292" s="49">
        <v>0</v>
      </c>
      <c r="L292" s="49">
        <v>0</v>
      </c>
      <c r="N292" s="49">
        <v>0</v>
      </c>
      <c r="O292" s="49">
        <v>0</v>
      </c>
      <c r="Q292" s="50"/>
    </row>
    <row r="293" spans="1:17" s="49" customFormat="1" x14ac:dyDescent="0.25">
      <c r="A293" s="72">
        <v>19115451</v>
      </c>
      <c r="B293" s="70" t="s">
        <v>668</v>
      </c>
      <c r="C293" s="49">
        <v>0</v>
      </c>
      <c r="D293" s="49">
        <v>0</v>
      </c>
      <c r="E293" s="49">
        <v>0</v>
      </c>
      <c r="G293" s="49">
        <v>645</v>
      </c>
      <c r="H293" s="49">
        <v>768</v>
      </c>
      <c r="I293" s="49">
        <v>0</v>
      </c>
      <c r="J293" s="49">
        <v>0</v>
      </c>
      <c r="L293" s="49">
        <v>0</v>
      </c>
      <c r="N293" s="49">
        <v>0</v>
      </c>
      <c r="O293" s="49">
        <v>0</v>
      </c>
      <c r="Q293" s="50"/>
    </row>
    <row r="294" spans="1:17" s="49" customFormat="1" x14ac:dyDescent="0.25">
      <c r="A294" s="72">
        <v>19116461</v>
      </c>
      <c r="B294" s="70" t="s">
        <v>819</v>
      </c>
      <c r="C294" s="49">
        <v>0</v>
      </c>
      <c r="D294" s="49">
        <v>0</v>
      </c>
      <c r="E294" s="49">
        <v>0</v>
      </c>
      <c r="G294" s="49">
        <v>322.5</v>
      </c>
      <c r="H294" s="49">
        <v>640</v>
      </c>
      <c r="I294" s="49">
        <v>0</v>
      </c>
      <c r="J294" s="49">
        <v>0</v>
      </c>
      <c r="L294" s="49">
        <v>0</v>
      </c>
      <c r="N294" s="49">
        <v>0</v>
      </c>
      <c r="O294" s="49">
        <v>0</v>
      </c>
      <c r="Q294" s="50"/>
    </row>
    <row r="295" spans="1:17" s="49" customFormat="1" x14ac:dyDescent="0.25">
      <c r="A295" s="73">
        <v>19117320</v>
      </c>
      <c r="B295" s="70" t="s">
        <v>926</v>
      </c>
      <c r="C295" s="49">
        <v>0</v>
      </c>
      <c r="D295" s="49">
        <v>0</v>
      </c>
      <c r="E295" s="49">
        <v>0</v>
      </c>
      <c r="G295" s="49">
        <v>645</v>
      </c>
      <c r="H295" s="49">
        <v>1024</v>
      </c>
      <c r="I295" s="49">
        <v>0</v>
      </c>
      <c r="J295" s="49">
        <v>0</v>
      </c>
      <c r="L295" s="49">
        <v>0</v>
      </c>
      <c r="N295" s="49">
        <v>0</v>
      </c>
      <c r="O295" s="49">
        <v>0</v>
      </c>
      <c r="Q295" s="50"/>
    </row>
    <row r="296" spans="1:17" s="49" customFormat="1" x14ac:dyDescent="0.25">
      <c r="A296" s="72">
        <v>19118862</v>
      </c>
      <c r="B296" s="70" t="s">
        <v>1222</v>
      </c>
      <c r="C296" s="49">
        <v>0</v>
      </c>
      <c r="D296" s="49">
        <v>0</v>
      </c>
      <c r="E296" s="49">
        <v>0</v>
      </c>
      <c r="G296" s="49">
        <v>0</v>
      </c>
      <c r="H296" s="49">
        <v>1024</v>
      </c>
      <c r="I296" s="49">
        <v>0</v>
      </c>
      <c r="J296" s="49">
        <v>0</v>
      </c>
      <c r="L296" s="49">
        <v>0</v>
      </c>
      <c r="N296" s="49">
        <v>0</v>
      </c>
      <c r="O296" s="49">
        <v>0</v>
      </c>
      <c r="Q296" s="50"/>
    </row>
    <row r="297" spans="1:17" s="49" customFormat="1" x14ac:dyDescent="0.25">
      <c r="A297" s="72">
        <v>19119784</v>
      </c>
      <c r="B297" s="70" t="s">
        <v>1752</v>
      </c>
      <c r="C297" s="49">
        <v>0</v>
      </c>
      <c r="D297" s="49">
        <v>0</v>
      </c>
      <c r="E297" s="49">
        <v>0</v>
      </c>
      <c r="G297" s="49">
        <v>0</v>
      </c>
      <c r="H297" s="49">
        <v>1280</v>
      </c>
      <c r="I297" s="49">
        <v>0</v>
      </c>
      <c r="J297" s="49">
        <v>0</v>
      </c>
      <c r="L297" s="49">
        <v>0</v>
      </c>
      <c r="N297" s="49">
        <v>0</v>
      </c>
      <c r="O297" s="49">
        <v>0</v>
      </c>
      <c r="Q297" s="50"/>
    </row>
    <row r="298" spans="1:17" s="49" customFormat="1" x14ac:dyDescent="0.25">
      <c r="A298" s="72">
        <v>19119781</v>
      </c>
      <c r="B298" s="70" t="s">
        <v>1743</v>
      </c>
      <c r="C298" s="49">
        <v>0</v>
      </c>
      <c r="D298" s="49">
        <v>0</v>
      </c>
      <c r="E298" s="49">
        <v>0</v>
      </c>
      <c r="G298" s="49">
        <v>0</v>
      </c>
      <c r="H298" s="49">
        <v>1280</v>
      </c>
      <c r="I298" s="49">
        <v>0</v>
      </c>
      <c r="J298" s="49">
        <v>800</v>
      </c>
      <c r="L298" s="49">
        <v>0</v>
      </c>
      <c r="N298" s="49">
        <v>0</v>
      </c>
      <c r="O298" s="49">
        <v>0</v>
      </c>
      <c r="Q298" s="50"/>
    </row>
    <row r="299" spans="1:17" s="49" customFormat="1" x14ac:dyDescent="0.25">
      <c r="A299" s="73">
        <v>19119777</v>
      </c>
      <c r="B299" s="70" t="s">
        <v>1731</v>
      </c>
      <c r="C299" s="49">
        <v>0</v>
      </c>
      <c r="D299" s="49">
        <v>0</v>
      </c>
      <c r="E299" s="49">
        <v>0</v>
      </c>
      <c r="G299" s="49">
        <v>0</v>
      </c>
      <c r="H299" s="49">
        <v>640</v>
      </c>
      <c r="I299" s="49">
        <v>0</v>
      </c>
      <c r="J299" s="49">
        <v>800</v>
      </c>
      <c r="L299" s="49">
        <v>0</v>
      </c>
      <c r="N299" s="49">
        <v>0</v>
      </c>
      <c r="O299" s="49">
        <v>0</v>
      </c>
      <c r="Q299" s="50"/>
    </row>
    <row r="300" spans="1:17" s="49" customFormat="1" x14ac:dyDescent="0.25">
      <c r="A300" s="72">
        <v>19107914</v>
      </c>
      <c r="B300" s="70" t="s">
        <v>239</v>
      </c>
      <c r="C300" s="49">
        <v>0</v>
      </c>
      <c r="D300" s="49">
        <v>0</v>
      </c>
      <c r="E300" s="49">
        <v>0</v>
      </c>
      <c r="G300" s="49">
        <v>0</v>
      </c>
      <c r="H300" s="49">
        <v>896</v>
      </c>
      <c r="I300" s="49">
        <v>0</v>
      </c>
      <c r="J300" s="49">
        <v>0</v>
      </c>
      <c r="L300" s="49">
        <v>0</v>
      </c>
      <c r="N300" s="49">
        <v>0</v>
      </c>
      <c r="O300" s="49">
        <v>0</v>
      </c>
      <c r="Q300" s="50"/>
    </row>
    <row r="301" spans="1:17" s="49" customFormat="1" x14ac:dyDescent="0.25">
      <c r="A301" s="72">
        <v>19116656</v>
      </c>
      <c r="B301" s="70" t="s">
        <v>854</v>
      </c>
      <c r="C301" s="49">
        <v>0</v>
      </c>
      <c r="D301" s="49">
        <v>0</v>
      </c>
      <c r="E301" s="49">
        <v>0</v>
      </c>
      <c r="G301" s="49">
        <v>645</v>
      </c>
      <c r="H301" s="49">
        <v>640</v>
      </c>
      <c r="I301" s="49">
        <v>0</v>
      </c>
      <c r="J301" s="49">
        <v>0</v>
      </c>
      <c r="L301" s="49">
        <v>0</v>
      </c>
      <c r="N301" s="49">
        <v>0</v>
      </c>
      <c r="O301" s="49">
        <v>0</v>
      </c>
      <c r="Q301" s="50"/>
    </row>
    <row r="302" spans="1:17" s="49" customFormat="1" x14ac:dyDescent="0.25">
      <c r="A302" s="72">
        <v>19110281</v>
      </c>
      <c r="B302" s="70" t="s">
        <v>291</v>
      </c>
      <c r="C302" s="49">
        <v>0</v>
      </c>
      <c r="D302" s="49">
        <v>0</v>
      </c>
      <c r="E302" s="49">
        <v>0</v>
      </c>
      <c r="G302" s="49">
        <v>322.5</v>
      </c>
      <c r="H302" s="49">
        <v>0</v>
      </c>
      <c r="I302" s="49">
        <v>1280</v>
      </c>
      <c r="J302" s="49">
        <v>0</v>
      </c>
      <c r="L302" s="49">
        <v>0</v>
      </c>
      <c r="N302" s="49">
        <v>0</v>
      </c>
      <c r="O302" s="49">
        <v>0</v>
      </c>
      <c r="Q302" s="50"/>
    </row>
    <row r="303" spans="1:17" s="49" customFormat="1" x14ac:dyDescent="0.25">
      <c r="A303" s="72">
        <v>19115497</v>
      </c>
      <c r="B303" s="70" t="s">
        <v>677</v>
      </c>
      <c r="C303" s="49">
        <v>0</v>
      </c>
      <c r="D303" s="49">
        <v>0</v>
      </c>
      <c r="E303" s="49">
        <v>0</v>
      </c>
      <c r="G303" s="49">
        <v>322.5</v>
      </c>
      <c r="H303" s="49">
        <v>0</v>
      </c>
      <c r="I303" s="49">
        <v>1280</v>
      </c>
      <c r="J303" s="49">
        <v>0</v>
      </c>
      <c r="L303" s="49">
        <v>0</v>
      </c>
      <c r="N303" s="49">
        <v>0</v>
      </c>
      <c r="O303" s="49">
        <v>0</v>
      </c>
      <c r="Q303" s="50"/>
    </row>
    <row r="304" spans="1:17" s="49" customFormat="1" x14ac:dyDescent="0.25">
      <c r="A304" s="72">
        <v>19116144</v>
      </c>
      <c r="B304" s="70" t="s">
        <v>767</v>
      </c>
      <c r="C304" s="49">
        <v>0</v>
      </c>
      <c r="D304" s="49">
        <v>0</v>
      </c>
      <c r="E304" s="49">
        <v>0</v>
      </c>
      <c r="G304" s="49">
        <v>645</v>
      </c>
      <c r="H304" s="49">
        <v>0</v>
      </c>
      <c r="I304" s="49">
        <v>1280</v>
      </c>
      <c r="J304" s="49">
        <v>0</v>
      </c>
      <c r="L304" s="49">
        <v>0</v>
      </c>
      <c r="N304" s="49">
        <v>0</v>
      </c>
      <c r="O304" s="49">
        <v>0</v>
      </c>
      <c r="Q304" s="50"/>
    </row>
    <row r="305" spans="1:17" s="49" customFormat="1" x14ac:dyDescent="0.25">
      <c r="A305" s="79">
        <v>19116236</v>
      </c>
      <c r="B305" s="70" t="s">
        <v>788</v>
      </c>
      <c r="C305" s="49">
        <v>0</v>
      </c>
      <c r="D305" s="49">
        <v>0</v>
      </c>
      <c r="E305" s="49">
        <v>0</v>
      </c>
      <c r="G305" s="49">
        <v>0</v>
      </c>
      <c r="H305" s="49">
        <v>0</v>
      </c>
      <c r="I305" s="49">
        <v>1280</v>
      </c>
      <c r="J305" s="49">
        <v>0</v>
      </c>
      <c r="L305" s="49">
        <v>0</v>
      </c>
      <c r="N305" s="49">
        <v>0</v>
      </c>
      <c r="O305" s="49">
        <v>0</v>
      </c>
      <c r="Q305" s="50"/>
    </row>
    <row r="306" spans="1:17" s="49" customFormat="1" x14ac:dyDescent="0.25">
      <c r="A306" s="72">
        <v>19116462</v>
      </c>
      <c r="B306" s="70" t="s">
        <v>822</v>
      </c>
      <c r="C306" s="49">
        <v>390</v>
      </c>
      <c r="D306" s="49">
        <v>0</v>
      </c>
      <c r="E306" s="49">
        <v>0</v>
      </c>
      <c r="G306" s="49">
        <v>0</v>
      </c>
      <c r="H306" s="49">
        <v>0</v>
      </c>
      <c r="I306" s="49">
        <v>1280</v>
      </c>
      <c r="J306" s="49">
        <v>0</v>
      </c>
      <c r="L306" s="49">
        <v>0</v>
      </c>
      <c r="N306" s="49">
        <v>0</v>
      </c>
      <c r="O306" s="49">
        <v>0</v>
      </c>
      <c r="Q306" s="50"/>
    </row>
    <row r="307" spans="1:17" s="49" customFormat="1" x14ac:dyDescent="0.25">
      <c r="A307" s="80">
        <v>19118798</v>
      </c>
      <c r="B307" s="70" t="s">
        <v>1207</v>
      </c>
      <c r="C307" s="49">
        <v>0</v>
      </c>
      <c r="D307" s="49">
        <v>0</v>
      </c>
      <c r="E307" s="49">
        <v>0</v>
      </c>
      <c r="G307" s="49">
        <v>322.5</v>
      </c>
      <c r="H307" s="49">
        <v>1024</v>
      </c>
      <c r="I307" s="49">
        <v>0</v>
      </c>
      <c r="J307" s="49">
        <v>0</v>
      </c>
      <c r="L307" s="49">
        <v>0</v>
      </c>
      <c r="N307" s="49">
        <v>0</v>
      </c>
      <c r="O307" s="49">
        <v>0</v>
      </c>
      <c r="Q307" s="50"/>
    </row>
    <row r="308" spans="1:17" s="49" customFormat="1" x14ac:dyDescent="0.25">
      <c r="A308" s="80">
        <v>19115032</v>
      </c>
      <c r="B308" s="70" t="s">
        <v>617</v>
      </c>
      <c r="C308" s="49">
        <v>0</v>
      </c>
      <c r="D308" s="49">
        <v>0</v>
      </c>
      <c r="E308" s="49">
        <v>0</v>
      </c>
      <c r="G308" s="49">
        <v>0</v>
      </c>
      <c r="H308" s="49">
        <v>0</v>
      </c>
      <c r="I308" s="49">
        <v>1280</v>
      </c>
      <c r="J308" s="49">
        <v>0</v>
      </c>
      <c r="L308" s="49">
        <v>0</v>
      </c>
      <c r="N308" s="49">
        <v>0</v>
      </c>
      <c r="O308" s="49">
        <v>0</v>
      </c>
      <c r="Q308" s="50"/>
    </row>
    <row r="309" spans="1:17" s="49" customFormat="1" x14ac:dyDescent="0.25">
      <c r="A309" s="80">
        <v>19114869</v>
      </c>
      <c r="B309" s="70" t="s">
        <v>593</v>
      </c>
      <c r="C309" s="49">
        <v>0</v>
      </c>
      <c r="D309" s="49">
        <v>0</v>
      </c>
      <c r="E309" s="49">
        <v>0</v>
      </c>
      <c r="G309" s="49">
        <v>645</v>
      </c>
      <c r="H309" s="49">
        <v>1280</v>
      </c>
      <c r="I309" s="49">
        <v>0</v>
      </c>
      <c r="J309" s="49">
        <v>0</v>
      </c>
      <c r="L309" s="49">
        <v>0</v>
      </c>
      <c r="N309" s="49">
        <v>0</v>
      </c>
      <c r="O309" s="49">
        <v>0</v>
      </c>
      <c r="Q309" s="50"/>
    </row>
    <row r="310" spans="1:17" s="49" customFormat="1" x14ac:dyDescent="0.25">
      <c r="A310" s="80">
        <v>19115499</v>
      </c>
      <c r="B310" s="70" t="s">
        <v>680</v>
      </c>
      <c r="C310" s="49">
        <v>0</v>
      </c>
      <c r="D310" s="49">
        <v>0</v>
      </c>
      <c r="E310" s="49">
        <v>0</v>
      </c>
      <c r="G310" s="49">
        <v>322.5</v>
      </c>
      <c r="H310" s="49">
        <v>1280</v>
      </c>
      <c r="I310" s="49">
        <v>0</v>
      </c>
      <c r="J310" s="49">
        <v>0</v>
      </c>
      <c r="L310" s="49">
        <v>0</v>
      </c>
      <c r="N310" s="49">
        <v>0</v>
      </c>
      <c r="O310" s="49">
        <v>0</v>
      </c>
      <c r="Q310" s="50"/>
    </row>
    <row r="311" spans="1:17" s="49" customFormat="1" x14ac:dyDescent="0.25">
      <c r="A311" s="80">
        <v>19117315</v>
      </c>
      <c r="B311" s="70" t="s">
        <v>923</v>
      </c>
      <c r="C311" s="49">
        <v>0</v>
      </c>
      <c r="D311" s="49">
        <v>0</v>
      </c>
      <c r="E311" s="49">
        <v>0</v>
      </c>
      <c r="G311" s="49">
        <v>0</v>
      </c>
      <c r="H311" s="49">
        <v>1280</v>
      </c>
      <c r="I311" s="49">
        <v>0</v>
      </c>
      <c r="J311" s="49">
        <v>800</v>
      </c>
      <c r="L311" s="49">
        <v>0</v>
      </c>
      <c r="N311" s="49">
        <v>0</v>
      </c>
      <c r="O311" s="49">
        <v>0</v>
      </c>
      <c r="Q311" s="50"/>
    </row>
    <row r="312" spans="1:17" s="49" customFormat="1" x14ac:dyDescent="0.25">
      <c r="A312" s="80">
        <v>19113285</v>
      </c>
      <c r="B312" s="70" t="s">
        <v>449</v>
      </c>
      <c r="C312" s="49">
        <v>0</v>
      </c>
      <c r="D312" s="49">
        <v>0</v>
      </c>
      <c r="E312" s="49">
        <v>0</v>
      </c>
      <c r="G312" s="49">
        <v>0</v>
      </c>
      <c r="H312" s="49">
        <v>1280</v>
      </c>
      <c r="I312" s="49">
        <v>0</v>
      </c>
      <c r="J312" s="49">
        <v>0</v>
      </c>
      <c r="L312" s="49">
        <v>0</v>
      </c>
      <c r="N312" s="49">
        <v>0</v>
      </c>
      <c r="O312" s="49">
        <v>0</v>
      </c>
      <c r="Q312" s="50"/>
    </row>
    <row r="313" spans="1:17" s="49" customFormat="1" x14ac:dyDescent="0.25">
      <c r="A313" s="81">
        <v>19119778</v>
      </c>
      <c r="B313" s="70" t="s">
        <v>1734</v>
      </c>
      <c r="C313" s="49">
        <v>0</v>
      </c>
      <c r="D313" s="49">
        <v>0</v>
      </c>
      <c r="E313" s="49">
        <v>0</v>
      </c>
      <c r="G313" s="49">
        <v>0</v>
      </c>
      <c r="H313" s="49">
        <v>1280</v>
      </c>
      <c r="I313" s="49">
        <v>0</v>
      </c>
      <c r="J313" s="49">
        <v>0</v>
      </c>
      <c r="L313" s="49">
        <v>0</v>
      </c>
      <c r="N313" s="49">
        <v>0</v>
      </c>
      <c r="O313" s="49">
        <v>0</v>
      </c>
      <c r="Q313" s="50"/>
    </row>
    <row r="314" spans="1:17" s="49" customFormat="1" x14ac:dyDescent="0.25">
      <c r="A314" s="72">
        <v>19119330</v>
      </c>
      <c r="B314" s="70" t="s">
        <v>1333</v>
      </c>
      <c r="C314" s="49">
        <v>0</v>
      </c>
      <c r="D314" s="49">
        <v>0</v>
      </c>
      <c r="E314" s="49">
        <v>0</v>
      </c>
      <c r="G314" s="49">
        <v>0</v>
      </c>
      <c r="H314" s="49">
        <v>896</v>
      </c>
      <c r="I314" s="49">
        <v>0</v>
      </c>
      <c r="J314" s="49">
        <v>0</v>
      </c>
      <c r="L314" s="49">
        <v>0</v>
      </c>
      <c r="N314" s="49">
        <v>0</v>
      </c>
      <c r="O314" s="49">
        <v>0</v>
      </c>
      <c r="Q314" s="50"/>
    </row>
    <row r="315" spans="1:17" s="49" customFormat="1" x14ac:dyDescent="0.25">
      <c r="A315" s="72">
        <v>19116196</v>
      </c>
      <c r="B315" s="70" t="s">
        <v>776</v>
      </c>
      <c r="C315" s="49">
        <v>390</v>
      </c>
      <c r="D315" s="49">
        <v>0</v>
      </c>
      <c r="E315" s="49">
        <v>0</v>
      </c>
      <c r="G315" s="49">
        <v>0</v>
      </c>
      <c r="H315" s="49">
        <v>1280</v>
      </c>
      <c r="I315" s="49">
        <v>0</v>
      </c>
      <c r="J315" s="49">
        <v>0</v>
      </c>
      <c r="L315" s="49">
        <v>0</v>
      </c>
      <c r="N315" s="49">
        <v>0</v>
      </c>
      <c r="O315" s="49">
        <v>0</v>
      </c>
      <c r="Q315" s="50"/>
    </row>
    <row r="316" spans="1:17" s="49" customFormat="1" x14ac:dyDescent="0.25">
      <c r="A316" s="72">
        <v>19119419</v>
      </c>
      <c r="B316" s="70" t="s">
        <v>1370</v>
      </c>
      <c r="C316" s="49">
        <v>0</v>
      </c>
      <c r="D316" s="49">
        <v>0</v>
      </c>
      <c r="E316" s="49">
        <v>0</v>
      </c>
      <c r="G316" s="49">
        <v>645</v>
      </c>
      <c r="H316" s="49">
        <v>1024</v>
      </c>
      <c r="I316" s="49">
        <v>0</v>
      </c>
      <c r="J316" s="49">
        <v>0</v>
      </c>
      <c r="L316" s="49">
        <v>0</v>
      </c>
      <c r="N316" s="49">
        <v>0</v>
      </c>
      <c r="O316" s="49">
        <v>0</v>
      </c>
      <c r="Q316" s="50"/>
    </row>
    <row r="317" spans="1:17" s="49" customFormat="1" x14ac:dyDescent="0.25">
      <c r="A317" s="72">
        <v>19119684</v>
      </c>
      <c r="B317" s="70" t="s">
        <v>1700</v>
      </c>
      <c r="C317" s="49">
        <v>0</v>
      </c>
      <c r="D317" s="49">
        <v>0</v>
      </c>
      <c r="E317" s="49">
        <v>0</v>
      </c>
      <c r="G317" s="49">
        <v>322.5</v>
      </c>
      <c r="H317" s="49">
        <v>896</v>
      </c>
      <c r="I317" s="49">
        <v>0</v>
      </c>
      <c r="J317" s="49">
        <v>0</v>
      </c>
      <c r="L317" s="49">
        <v>0</v>
      </c>
      <c r="N317" s="49">
        <v>0</v>
      </c>
      <c r="O317" s="49">
        <v>0</v>
      </c>
      <c r="Q317" s="50"/>
    </row>
    <row r="318" spans="1:17" s="49" customFormat="1" x14ac:dyDescent="0.25">
      <c r="A318" s="72">
        <v>19117527</v>
      </c>
      <c r="B318" s="70" t="s">
        <v>964</v>
      </c>
      <c r="C318" s="49">
        <v>0</v>
      </c>
      <c r="D318" s="49">
        <v>0</v>
      </c>
      <c r="E318" s="49">
        <v>0</v>
      </c>
      <c r="G318" s="49">
        <v>0</v>
      </c>
      <c r="H318" s="49">
        <v>896</v>
      </c>
      <c r="I318" s="49">
        <v>0</v>
      </c>
      <c r="J318" s="49">
        <v>0</v>
      </c>
      <c r="L318" s="49">
        <v>0</v>
      </c>
      <c r="N318" s="49">
        <v>0</v>
      </c>
      <c r="O318" s="49">
        <v>0</v>
      </c>
      <c r="Q318" s="50"/>
    </row>
    <row r="319" spans="1:17" s="49" customFormat="1" x14ac:dyDescent="0.25">
      <c r="A319" s="79">
        <v>19117749</v>
      </c>
      <c r="B319" s="70" t="s">
        <v>1000</v>
      </c>
      <c r="C319" s="49">
        <v>0</v>
      </c>
      <c r="D319" s="49">
        <v>0</v>
      </c>
      <c r="E319" s="49">
        <v>0</v>
      </c>
      <c r="G319" s="49">
        <v>0</v>
      </c>
      <c r="H319" s="49">
        <v>896</v>
      </c>
      <c r="I319" s="49">
        <v>0</v>
      </c>
      <c r="J319" s="49">
        <v>0</v>
      </c>
      <c r="L319" s="49">
        <v>0</v>
      </c>
      <c r="N319" s="49">
        <v>0</v>
      </c>
      <c r="O319" s="49">
        <v>0</v>
      </c>
      <c r="Q319" s="50"/>
    </row>
    <row r="320" spans="1:17" s="49" customFormat="1" x14ac:dyDescent="0.25">
      <c r="A320" s="79">
        <v>19118863</v>
      </c>
      <c r="B320" s="70" t="s">
        <v>1225</v>
      </c>
      <c r="C320" s="49">
        <v>0</v>
      </c>
      <c r="D320" s="49">
        <v>0</v>
      </c>
      <c r="E320" s="49">
        <v>0</v>
      </c>
      <c r="G320" s="49">
        <v>0</v>
      </c>
      <c r="H320" s="49">
        <v>896</v>
      </c>
      <c r="I320" s="49">
        <v>0</v>
      </c>
      <c r="J320" s="49">
        <v>0</v>
      </c>
      <c r="L320" s="49">
        <v>0</v>
      </c>
      <c r="N320" s="49">
        <v>0</v>
      </c>
      <c r="O320" s="49">
        <v>0</v>
      </c>
      <c r="Q320" s="50"/>
    </row>
    <row r="321" spans="1:17" s="49" customFormat="1" x14ac:dyDescent="0.25">
      <c r="A321" s="79">
        <v>19119257</v>
      </c>
      <c r="B321" s="70" t="s">
        <v>1306</v>
      </c>
      <c r="C321" s="49">
        <v>0</v>
      </c>
      <c r="D321" s="49">
        <v>0</v>
      </c>
      <c r="E321" s="49">
        <v>0</v>
      </c>
      <c r="G321" s="49">
        <v>0</v>
      </c>
      <c r="H321" s="49">
        <v>896</v>
      </c>
      <c r="I321" s="49">
        <v>0</v>
      </c>
      <c r="J321" s="49">
        <v>0</v>
      </c>
      <c r="L321" s="49">
        <v>0</v>
      </c>
      <c r="N321" s="49">
        <v>0</v>
      </c>
      <c r="O321" s="49">
        <v>0</v>
      </c>
      <c r="Q321" s="50"/>
    </row>
    <row r="322" spans="1:17" s="49" customFormat="1" x14ac:dyDescent="0.25">
      <c r="A322" s="79">
        <v>19118731</v>
      </c>
      <c r="B322" s="70" t="s">
        <v>1201</v>
      </c>
      <c r="C322" s="49">
        <v>0</v>
      </c>
      <c r="D322" s="49">
        <v>0</v>
      </c>
      <c r="E322" s="49">
        <v>0</v>
      </c>
      <c r="G322" s="49">
        <v>0</v>
      </c>
      <c r="H322" s="49">
        <v>896</v>
      </c>
      <c r="I322" s="49">
        <v>0</v>
      </c>
      <c r="J322" s="49">
        <v>0</v>
      </c>
      <c r="L322" s="49">
        <v>0</v>
      </c>
      <c r="N322" s="49">
        <v>0</v>
      </c>
      <c r="O322" s="49">
        <v>0</v>
      </c>
      <c r="Q322" s="50"/>
    </row>
    <row r="323" spans="1:17" s="49" customFormat="1" x14ac:dyDescent="0.25">
      <c r="A323" s="79">
        <v>19119006</v>
      </c>
      <c r="B323" s="70" t="s">
        <v>1252</v>
      </c>
      <c r="C323" s="49">
        <v>0</v>
      </c>
      <c r="D323" s="49">
        <v>0</v>
      </c>
      <c r="E323" s="49">
        <v>0</v>
      </c>
      <c r="G323" s="49">
        <v>0</v>
      </c>
      <c r="H323" s="49">
        <v>896</v>
      </c>
      <c r="I323" s="49">
        <v>0</v>
      </c>
      <c r="J323" s="49">
        <v>0</v>
      </c>
      <c r="L323" s="49">
        <v>0</v>
      </c>
      <c r="N323" s="49">
        <v>0</v>
      </c>
      <c r="O323" s="49">
        <v>0</v>
      </c>
      <c r="Q323" s="50"/>
    </row>
    <row r="324" spans="1:17" s="49" customFormat="1" x14ac:dyDescent="0.25">
      <c r="A324" s="79">
        <v>19108965</v>
      </c>
      <c r="B324" s="70" t="s">
        <v>270</v>
      </c>
      <c r="C324" s="49">
        <v>0</v>
      </c>
      <c r="D324" s="49">
        <v>0</v>
      </c>
      <c r="E324" s="49">
        <v>0</v>
      </c>
      <c r="G324" s="49">
        <v>322.5</v>
      </c>
      <c r="H324" s="49">
        <v>0</v>
      </c>
      <c r="I324" s="49">
        <v>1280</v>
      </c>
      <c r="J324" s="49">
        <v>0</v>
      </c>
      <c r="L324" s="49">
        <v>0</v>
      </c>
      <c r="N324" s="49">
        <v>0</v>
      </c>
      <c r="O324" s="49">
        <v>0</v>
      </c>
      <c r="Q324" s="50"/>
    </row>
    <row r="325" spans="1:17" s="49" customFormat="1" x14ac:dyDescent="0.25">
      <c r="A325" s="79">
        <v>19112085</v>
      </c>
      <c r="B325" s="70" t="s">
        <v>388</v>
      </c>
      <c r="C325" s="49">
        <v>0</v>
      </c>
      <c r="D325" s="49">
        <v>0</v>
      </c>
      <c r="E325" s="49">
        <v>0</v>
      </c>
      <c r="G325" s="49">
        <v>0</v>
      </c>
      <c r="H325" s="49">
        <v>0</v>
      </c>
      <c r="I325" s="49">
        <v>1280</v>
      </c>
      <c r="J325" s="49">
        <v>0</v>
      </c>
      <c r="L325" s="49">
        <v>0</v>
      </c>
      <c r="N325" s="49">
        <v>0</v>
      </c>
      <c r="O325" s="49">
        <v>0</v>
      </c>
      <c r="Q325" s="50"/>
    </row>
    <row r="326" spans="1:17" s="49" customFormat="1" x14ac:dyDescent="0.25">
      <c r="A326" s="79">
        <v>19113571</v>
      </c>
      <c r="B326" s="70" t="s">
        <v>476</v>
      </c>
      <c r="C326" s="49">
        <v>0</v>
      </c>
      <c r="D326" s="49">
        <v>0</v>
      </c>
      <c r="E326" s="49">
        <v>0</v>
      </c>
      <c r="G326" s="49">
        <v>0</v>
      </c>
      <c r="H326" s="49">
        <v>0</v>
      </c>
      <c r="I326" s="49">
        <v>1280</v>
      </c>
      <c r="J326" s="49">
        <v>0</v>
      </c>
      <c r="L326" s="49">
        <v>0</v>
      </c>
      <c r="N326" s="49">
        <v>0</v>
      </c>
      <c r="O326" s="49">
        <v>0</v>
      </c>
      <c r="Q326" s="50"/>
    </row>
    <row r="327" spans="1:17" s="49" customFormat="1" x14ac:dyDescent="0.25">
      <c r="A327" s="79">
        <v>19114071</v>
      </c>
      <c r="B327" s="70" t="s">
        <v>530</v>
      </c>
      <c r="C327" s="49">
        <v>0</v>
      </c>
      <c r="D327" s="49">
        <v>0</v>
      </c>
      <c r="E327" s="49">
        <v>0</v>
      </c>
      <c r="G327" s="49">
        <v>322.5</v>
      </c>
      <c r="H327" s="49">
        <v>0</v>
      </c>
      <c r="I327" s="49">
        <v>1280</v>
      </c>
      <c r="J327" s="49">
        <v>0</v>
      </c>
      <c r="L327" s="49">
        <v>0</v>
      </c>
      <c r="N327" s="49">
        <v>0</v>
      </c>
      <c r="O327" s="49">
        <v>0</v>
      </c>
      <c r="Q327" s="50"/>
    </row>
    <row r="328" spans="1:17" s="49" customFormat="1" x14ac:dyDescent="0.25">
      <c r="A328" s="79">
        <v>19114275</v>
      </c>
      <c r="B328" s="70" t="s">
        <v>545</v>
      </c>
      <c r="C328" s="49">
        <v>0</v>
      </c>
      <c r="D328" s="49">
        <v>0</v>
      </c>
      <c r="E328" s="49">
        <v>0</v>
      </c>
      <c r="G328" s="49">
        <v>322.5</v>
      </c>
      <c r="H328" s="49">
        <v>0</v>
      </c>
      <c r="I328" s="49">
        <v>1280</v>
      </c>
      <c r="J328" s="49">
        <v>0</v>
      </c>
      <c r="L328" s="49">
        <v>0</v>
      </c>
      <c r="N328" s="49">
        <v>0</v>
      </c>
      <c r="O328" s="49">
        <v>0</v>
      </c>
      <c r="Q328" s="50"/>
    </row>
    <row r="329" spans="1:17" s="49" customFormat="1" x14ac:dyDescent="0.25">
      <c r="A329" s="80">
        <v>19114314</v>
      </c>
      <c r="B329" s="70" t="s">
        <v>548</v>
      </c>
      <c r="C329" s="49">
        <v>0</v>
      </c>
      <c r="D329" s="49">
        <v>0</v>
      </c>
      <c r="E329" s="49">
        <v>0</v>
      </c>
      <c r="G329" s="49">
        <v>0</v>
      </c>
      <c r="H329" s="49">
        <v>0</v>
      </c>
      <c r="I329" s="49">
        <v>1280</v>
      </c>
      <c r="J329" s="49">
        <v>0</v>
      </c>
      <c r="L329" s="49">
        <v>0</v>
      </c>
      <c r="N329" s="49">
        <v>0</v>
      </c>
      <c r="O329" s="49">
        <v>0</v>
      </c>
      <c r="Q329" s="50"/>
    </row>
    <row r="330" spans="1:17" s="49" customFormat="1" x14ac:dyDescent="0.25">
      <c r="A330" s="80">
        <v>19116255</v>
      </c>
      <c r="B330" s="70" t="s">
        <v>794</v>
      </c>
      <c r="C330" s="49">
        <v>0</v>
      </c>
      <c r="D330" s="49">
        <v>0</v>
      </c>
      <c r="E330" s="49">
        <v>0</v>
      </c>
      <c r="G330" s="49">
        <v>645</v>
      </c>
      <c r="H330" s="49">
        <v>0</v>
      </c>
      <c r="I330" s="49">
        <v>1280</v>
      </c>
      <c r="J330" s="49">
        <v>0</v>
      </c>
      <c r="L330" s="49">
        <v>0</v>
      </c>
      <c r="N330" s="49">
        <v>0</v>
      </c>
      <c r="O330" s="49">
        <v>0</v>
      </c>
      <c r="Q330" s="50"/>
    </row>
    <row r="331" spans="1:17" s="49" customFormat="1" x14ac:dyDescent="0.25">
      <c r="A331" s="80">
        <v>19118732</v>
      </c>
      <c r="B331" s="70" t="s">
        <v>1204</v>
      </c>
      <c r="C331" s="49">
        <v>0</v>
      </c>
      <c r="D331" s="49">
        <v>0</v>
      </c>
      <c r="E331" s="49">
        <v>0</v>
      </c>
      <c r="G331" s="49">
        <v>645</v>
      </c>
      <c r="H331" s="49">
        <v>0</v>
      </c>
      <c r="I331" s="49">
        <v>1280</v>
      </c>
      <c r="J331" s="49">
        <v>0</v>
      </c>
      <c r="L331" s="49">
        <v>0</v>
      </c>
      <c r="N331" s="49">
        <v>0</v>
      </c>
      <c r="O331" s="49">
        <v>0</v>
      </c>
      <c r="Q331" s="50"/>
    </row>
    <row r="332" spans="1:17" s="49" customFormat="1" x14ac:dyDescent="0.25">
      <c r="A332" s="80">
        <v>19113423</v>
      </c>
      <c r="B332" s="70" t="s">
        <v>467</v>
      </c>
      <c r="C332" s="49">
        <v>0</v>
      </c>
      <c r="D332" s="49">
        <v>0</v>
      </c>
      <c r="E332" s="49">
        <v>0</v>
      </c>
      <c r="G332" s="49">
        <v>322.5</v>
      </c>
      <c r="H332" s="49">
        <v>0</v>
      </c>
      <c r="I332" s="49">
        <v>1280</v>
      </c>
      <c r="J332" s="49">
        <v>0</v>
      </c>
      <c r="L332" s="49">
        <v>0</v>
      </c>
      <c r="N332" s="49">
        <v>0</v>
      </c>
      <c r="O332" s="49">
        <v>0</v>
      </c>
      <c r="Q332" s="50"/>
    </row>
    <row r="333" spans="1:17" s="49" customFormat="1" x14ac:dyDescent="0.25">
      <c r="A333" s="80">
        <v>19118799</v>
      </c>
      <c r="B333" s="70" t="s">
        <v>1210</v>
      </c>
      <c r="C333" s="49">
        <v>0</v>
      </c>
      <c r="D333" s="49">
        <v>0</v>
      </c>
      <c r="E333" s="49">
        <v>0</v>
      </c>
      <c r="G333" s="49">
        <v>0</v>
      </c>
      <c r="H333" s="49">
        <v>768</v>
      </c>
      <c r="I333" s="49">
        <v>0</v>
      </c>
      <c r="J333" s="49">
        <v>0</v>
      </c>
      <c r="L333" s="49">
        <v>0</v>
      </c>
      <c r="N333" s="49">
        <v>0</v>
      </c>
      <c r="O333" s="49">
        <v>0</v>
      </c>
      <c r="Q333" s="50"/>
    </row>
    <row r="334" spans="1:17" s="49" customFormat="1" x14ac:dyDescent="0.25">
      <c r="A334" s="80">
        <v>19113335</v>
      </c>
      <c r="B334" s="70" t="s">
        <v>455</v>
      </c>
      <c r="C334" s="49">
        <v>390</v>
      </c>
      <c r="D334" s="49">
        <v>0</v>
      </c>
      <c r="E334" s="49">
        <v>0</v>
      </c>
      <c r="G334" s="49">
        <v>0</v>
      </c>
      <c r="H334" s="49">
        <v>0</v>
      </c>
      <c r="I334" s="49">
        <v>1280</v>
      </c>
      <c r="J334" s="49">
        <v>0</v>
      </c>
      <c r="L334" s="49">
        <v>0</v>
      </c>
      <c r="N334" s="49">
        <v>0</v>
      </c>
      <c r="O334" s="49">
        <v>0</v>
      </c>
      <c r="Q334" s="50"/>
    </row>
    <row r="335" spans="1:17" s="49" customFormat="1" x14ac:dyDescent="0.25">
      <c r="A335" s="80">
        <v>19113336</v>
      </c>
      <c r="B335" s="70" t="s">
        <v>458</v>
      </c>
      <c r="C335" s="49">
        <v>0</v>
      </c>
      <c r="D335" s="49">
        <v>0</v>
      </c>
      <c r="E335" s="49">
        <v>0</v>
      </c>
      <c r="G335" s="49">
        <v>0</v>
      </c>
      <c r="H335" s="49">
        <v>0</v>
      </c>
      <c r="I335" s="49">
        <v>1280</v>
      </c>
      <c r="J335" s="49">
        <v>0</v>
      </c>
      <c r="L335" s="49">
        <v>0</v>
      </c>
      <c r="N335" s="49">
        <v>0</v>
      </c>
      <c r="O335" s="49">
        <v>0</v>
      </c>
      <c r="Q335" s="50"/>
    </row>
    <row r="336" spans="1:17" s="49" customFormat="1" x14ac:dyDescent="0.25">
      <c r="A336" s="80">
        <v>19113398</v>
      </c>
      <c r="B336" s="70" t="s">
        <v>464</v>
      </c>
      <c r="C336" s="49">
        <v>0</v>
      </c>
      <c r="D336" s="49">
        <v>0</v>
      </c>
      <c r="E336" s="49">
        <v>0</v>
      </c>
      <c r="G336" s="49">
        <v>0</v>
      </c>
      <c r="H336" s="49">
        <v>0</v>
      </c>
      <c r="I336" s="49">
        <v>1280</v>
      </c>
      <c r="J336" s="49">
        <v>0</v>
      </c>
      <c r="L336" s="49">
        <v>0</v>
      </c>
      <c r="N336" s="49">
        <v>0</v>
      </c>
      <c r="O336" s="49">
        <v>0</v>
      </c>
      <c r="Q336" s="50"/>
    </row>
    <row r="337" spans="1:17" s="49" customFormat="1" x14ac:dyDescent="0.25">
      <c r="A337" s="80">
        <v>19113573</v>
      </c>
      <c r="B337" s="70" t="s">
        <v>479</v>
      </c>
      <c r="C337" s="49">
        <v>0</v>
      </c>
      <c r="D337" s="49">
        <v>0</v>
      </c>
      <c r="E337" s="49">
        <v>0</v>
      </c>
      <c r="G337" s="49">
        <v>0</v>
      </c>
      <c r="H337" s="49">
        <v>0</v>
      </c>
      <c r="I337" s="49">
        <v>1280</v>
      </c>
      <c r="J337" s="49">
        <v>0</v>
      </c>
      <c r="L337" s="49">
        <v>0</v>
      </c>
      <c r="N337" s="49">
        <v>0</v>
      </c>
      <c r="O337" s="49">
        <v>0</v>
      </c>
      <c r="Q337" s="50"/>
    </row>
    <row r="338" spans="1:17" s="49" customFormat="1" x14ac:dyDescent="0.25">
      <c r="A338" s="80">
        <v>19113709</v>
      </c>
      <c r="B338" s="70" t="s">
        <v>491</v>
      </c>
      <c r="C338" s="49">
        <v>0</v>
      </c>
      <c r="D338" s="49">
        <v>0</v>
      </c>
      <c r="E338" s="49">
        <v>0</v>
      </c>
      <c r="G338" s="49">
        <v>322.5</v>
      </c>
      <c r="H338" s="49">
        <v>0</v>
      </c>
      <c r="I338" s="49">
        <v>1280</v>
      </c>
      <c r="J338" s="49">
        <v>0</v>
      </c>
      <c r="L338" s="49">
        <v>0</v>
      </c>
      <c r="N338" s="49">
        <v>0</v>
      </c>
      <c r="O338" s="49">
        <v>0</v>
      </c>
      <c r="Q338" s="50"/>
    </row>
    <row r="339" spans="1:17" s="49" customFormat="1" x14ac:dyDescent="0.25">
      <c r="A339" s="80">
        <v>19116247</v>
      </c>
      <c r="B339" s="70" t="s">
        <v>791</v>
      </c>
      <c r="C339" s="49">
        <v>0</v>
      </c>
      <c r="D339" s="49">
        <v>0</v>
      </c>
      <c r="E339" s="49">
        <v>0</v>
      </c>
      <c r="G339" s="49">
        <v>0</v>
      </c>
      <c r="H339" s="49">
        <v>0</v>
      </c>
      <c r="I339" s="49">
        <v>1280</v>
      </c>
      <c r="J339" s="49">
        <v>0</v>
      </c>
      <c r="L339" s="49">
        <v>0</v>
      </c>
      <c r="N339" s="49">
        <v>0</v>
      </c>
      <c r="O339" s="49">
        <v>0</v>
      </c>
      <c r="Q339" s="50"/>
    </row>
    <row r="340" spans="1:17" s="49" customFormat="1" x14ac:dyDescent="0.25">
      <c r="A340" s="80">
        <v>19118693</v>
      </c>
      <c r="B340" s="70" t="s">
        <v>1195</v>
      </c>
      <c r="C340" s="49">
        <v>0</v>
      </c>
      <c r="D340" s="49">
        <v>0</v>
      </c>
      <c r="E340" s="49">
        <v>0</v>
      </c>
      <c r="G340" s="49">
        <v>322.5</v>
      </c>
      <c r="H340" s="49">
        <v>0</v>
      </c>
      <c r="I340" s="49">
        <v>1280</v>
      </c>
      <c r="J340" s="49">
        <v>0</v>
      </c>
      <c r="L340" s="49">
        <v>0</v>
      </c>
      <c r="N340" s="49">
        <v>0</v>
      </c>
      <c r="O340" s="49">
        <v>0</v>
      </c>
      <c r="Q340" s="50"/>
    </row>
    <row r="341" spans="1:17" s="49" customFormat="1" x14ac:dyDescent="0.25">
      <c r="A341" s="80">
        <v>19119011</v>
      </c>
      <c r="B341" s="70" t="s">
        <v>1261</v>
      </c>
      <c r="C341" s="49">
        <v>0</v>
      </c>
      <c r="D341" s="49">
        <v>0</v>
      </c>
      <c r="E341" s="49">
        <v>0</v>
      </c>
      <c r="G341" s="49">
        <v>0</v>
      </c>
      <c r="H341" s="49">
        <v>768</v>
      </c>
      <c r="I341" s="49">
        <v>0</v>
      </c>
      <c r="J341" s="49">
        <v>0</v>
      </c>
      <c r="L341" s="49">
        <v>0</v>
      </c>
      <c r="N341" s="49">
        <v>0</v>
      </c>
      <c r="O341" s="49">
        <v>0</v>
      </c>
      <c r="Q341" s="50"/>
    </row>
    <row r="342" spans="1:17" s="49" customFormat="1" x14ac:dyDescent="0.25">
      <c r="A342" s="80">
        <v>19119172</v>
      </c>
      <c r="B342" s="70" t="s">
        <v>1288</v>
      </c>
      <c r="C342" s="49">
        <v>0</v>
      </c>
      <c r="D342" s="49">
        <v>0</v>
      </c>
      <c r="E342" s="49">
        <v>0</v>
      </c>
      <c r="G342" s="49">
        <v>0</v>
      </c>
      <c r="H342" s="49">
        <v>768</v>
      </c>
      <c r="I342" s="49">
        <v>0</v>
      </c>
      <c r="J342" s="49">
        <v>0</v>
      </c>
      <c r="L342" s="49">
        <v>0</v>
      </c>
      <c r="N342" s="49">
        <v>0</v>
      </c>
      <c r="O342" s="49">
        <v>0</v>
      </c>
      <c r="Q342" s="50"/>
    </row>
    <row r="343" spans="1:17" s="49" customFormat="1" x14ac:dyDescent="0.25">
      <c r="A343" s="80">
        <v>19103800</v>
      </c>
      <c r="B343" s="70" t="s">
        <v>174</v>
      </c>
      <c r="C343" s="49">
        <v>0</v>
      </c>
      <c r="D343" s="49">
        <v>0</v>
      </c>
      <c r="E343" s="49">
        <v>0</v>
      </c>
      <c r="G343" s="49">
        <v>0</v>
      </c>
      <c r="H343" s="49">
        <v>1280</v>
      </c>
      <c r="I343" s="49">
        <v>0</v>
      </c>
      <c r="J343" s="49">
        <v>0</v>
      </c>
      <c r="L343" s="49">
        <v>0</v>
      </c>
      <c r="N343" s="49">
        <v>0</v>
      </c>
      <c r="O343" s="49">
        <v>0</v>
      </c>
      <c r="Q343" s="50"/>
    </row>
    <row r="344" spans="1:17" s="49" customFormat="1" x14ac:dyDescent="0.25">
      <c r="A344" s="80">
        <v>19105397</v>
      </c>
      <c r="B344" s="70" t="s">
        <v>192</v>
      </c>
      <c r="C344" s="49">
        <v>390</v>
      </c>
      <c r="D344" s="49">
        <v>0</v>
      </c>
      <c r="E344" s="49">
        <v>0</v>
      </c>
      <c r="G344" s="49">
        <v>0</v>
      </c>
      <c r="H344" s="49">
        <v>1280</v>
      </c>
      <c r="I344" s="49">
        <v>0</v>
      </c>
      <c r="J344" s="49">
        <v>0</v>
      </c>
      <c r="L344" s="49">
        <v>0</v>
      </c>
      <c r="N344" s="49">
        <v>0</v>
      </c>
      <c r="O344" s="49">
        <v>0</v>
      </c>
      <c r="Q344" s="50"/>
    </row>
    <row r="345" spans="1:17" s="49" customFormat="1" x14ac:dyDescent="0.25">
      <c r="A345" s="80">
        <v>19107913</v>
      </c>
      <c r="B345" s="70" t="s">
        <v>235</v>
      </c>
      <c r="C345" s="49">
        <v>0</v>
      </c>
      <c r="D345" s="49">
        <v>780</v>
      </c>
      <c r="E345" s="49">
        <v>0</v>
      </c>
      <c r="G345" s="49">
        <v>322.5</v>
      </c>
      <c r="H345" s="49">
        <v>1280</v>
      </c>
      <c r="I345" s="49">
        <v>0</v>
      </c>
      <c r="J345" s="49">
        <v>0</v>
      </c>
      <c r="L345" s="49">
        <v>0</v>
      </c>
      <c r="N345" s="49">
        <v>0</v>
      </c>
      <c r="O345" s="49">
        <v>0</v>
      </c>
      <c r="Q345" s="50"/>
    </row>
    <row r="346" spans="1:17" s="49" customFormat="1" x14ac:dyDescent="0.25">
      <c r="A346" s="80">
        <v>19118612</v>
      </c>
      <c r="B346" s="70" t="s">
        <v>1177</v>
      </c>
      <c r="C346" s="49">
        <v>0</v>
      </c>
      <c r="D346" s="49">
        <v>0</v>
      </c>
      <c r="E346" s="49">
        <v>0</v>
      </c>
      <c r="G346" s="49">
        <v>0</v>
      </c>
      <c r="H346" s="49">
        <v>1280</v>
      </c>
      <c r="I346" s="49">
        <v>0</v>
      </c>
      <c r="J346" s="49">
        <v>0</v>
      </c>
      <c r="L346" s="49">
        <v>0</v>
      </c>
      <c r="N346" s="49">
        <v>0</v>
      </c>
      <c r="O346" s="49">
        <v>0</v>
      </c>
      <c r="Q346" s="50"/>
    </row>
    <row r="347" spans="1:17" s="49" customFormat="1" x14ac:dyDescent="0.25">
      <c r="A347" s="73">
        <v>19116464</v>
      </c>
      <c r="B347" s="70" t="s">
        <v>828</v>
      </c>
      <c r="C347" s="49">
        <v>0</v>
      </c>
      <c r="D347" s="49">
        <v>0</v>
      </c>
      <c r="E347" s="49">
        <v>0</v>
      </c>
      <c r="G347" s="49">
        <v>0</v>
      </c>
      <c r="H347" s="49">
        <v>1280</v>
      </c>
      <c r="I347" s="49">
        <v>0</v>
      </c>
      <c r="J347" s="49">
        <v>0</v>
      </c>
      <c r="L347" s="49">
        <v>0</v>
      </c>
      <c r="N347" s="49">
        <v>0</v>
      </c>
      <c r="O347" s="49">
        <v>0</v>
      </c>
      <c r="Q347" s="50"/>
    </row>
    <row r="348" spans="1:17" s="49" customFormat="1" x14ac:dyDescent="0.25">
      <c r="A348" s="73">
        <v>19119512</v>
      </c>
      <c r="B348" s="70" t="s">
        <v>1400</v>
      </c>
      <c r="C348" s="49">
        <v>0</v>
      </c>
      <c r="D348" s="49">
        <v>0</v>
      </c>
      <c r="E348" s="49">
        <v>0</v>
      </c>
      <c r="G348" s="49">
        <v>0</v>
      </c>
      <c r="H348" s="49">
        <v>1280</v>
      </c>
      <c r="I348" s="49">
        <v>0</v>
      </c>
      <c r="J348" s="49">
        <v>0</v>
      </c>
      <c r="L348" s="49">
        <v>0</v>
      </c>
      <c r="N348" s="49">
        <v>0</v>
      </c>
      <c r="O348" s="49">
        <v>0</v>
      </c>
      <c r="Q348" s="50"/>
    </row>
    <row r="349" spans="1:17" s="49" customFormat="1" x14ac:dyDescent="0.25">
      <c r="A349" s="72">
        <v>19119259</v>
      </c>
      <c r="B349" s="70" t="s">
        <v>1309</v>
      </c>
      <c r="C349" s="49">
        <v>0</v>
      </c>
      <c r="D349" s="49">
        <v>0</v>
      </c>
      <c r="E349" s="49">
        <v>0</v>
      </c>
      <c r="G349" s="49">
        <v>0</v>
      </c>
      <c r="H349" s="49">
        <v>1280</v>
      </c>
      <c r="I349" s="50">
        <v>0</v>
      </c>
      <c r="J349" s="49">
        <v>0</v>
      </c>
      <c r="L349" s="49">
        <v>0</v>
      </c>
      <c r="N349" s="49">
        <v>0</v>
      </c>
      <c r="O349" s="50">
        <v>0</v>
      </c>
      <c r="Q349" s="50"/>
    </row>
    <row r="350" spans="1:17" s="49" customFormat="1" x14ac:dyDescent="0.25">
      <c r="A350" s="72">
        <v>19110182</v>
      </c>
      <c r="B350" s="70" t="s">
        <v>288</v>
      </c>
      <c r="C350" s="49">
        <v>390</v>
      </c>
      <c r="D350" s="49">
        <v>0</v>
      </c>
      <c r="E350" s="49">
        <v>0</v>
      </c>
      <c r="G350" s="49">
        <v>645</v>
      </c>
      <c r="H350" s="49">
        <v>1536</v>
      </c>
      <c r="I350" s="49">
        <v>0</v>
      </c>
      <c r="J350" s="49">
        <v>0</v>
      </c>
      <c r="L350" s="49">
        <v>0</v>
      </c>
      <c r="N350" s="49">
        <v>0</v>
      </c>
      <c r="O350" s="49">
        <v>0</v>
      </c>
      <c r="Q350" s="50"/>
    </row>
    <row r="351" spans="1:17" s="49" customFormat="1" x14ac:dyDescent="0.25">
      <c r="A351" s="82">
        <v>19111573</v>
      </c>
      <c r="B351" s="70" t="s">
        <v>360</v>
      </c>
      <c r="C351" s="49">
        <v>0</v>
      </c>
      <c r="D351" s="49">
        <v>0</v>
      </c>
      <c r="E351" s="49">
        <v>0</v>
      </c>
      <c r="G351" s="49">
        <v>645</v>
      </c>
      <c r="H351" s="49">
        <v>1536</v>
      </c>
      <c r="I351" s="49">
        <v>0</v>
      </c>
      <c r="J351" s="49">
        <v>0</v>
      </c>
      <c r="L351" s="49">
        <v>0</v>
      </c>
      <c r="N351" s="49">
        <v>0</v>
      </c>
      <c r="O351" s="49">
        <v>0</v>
      </c>
      <c r="Q351" s="50"/>
    </row>
    <row r="352" spans="1:17" s="49" customFormat="1" x14ac:dyDescent="0.25">
      <c r="A352" s="79">
        <v>19117607</v>
      </c>
      <c r="B352" s="70" t="s">
        <v>976</v>
      </c>
      <c r="C352" s="49">
        <v>0</v>
      </c>
      <c r="D352" s="49">
        <v>0</v>
      </c>
      <c r="E352" s="49">
        <v>0</v>
      </c>
      <c r="G352" s="49">
        <v>645</v>
      </c>
      <c r="H352" s="49">
        <v>1280</v>
      </c>
      <c r="I352" s="49">
        <v>0</v>
      </c>
      <c r="J352" s="49">
        <v>800</v>
      </c>
      <c r="L352" s="49">
        <v>0</v>
      </c>
      <c r="N352" s="49">
        <v>0</v>
      </c>
      <c r="O352" s="49">
        <v>0</v>
      </c>
      <c r="Q352" s="50"/>
    </row>
    <row r="353" spans="1:17" s="49" customFormat="1" x14ac:dyDescent="0.25">
      <c r="A353" s="79">
        <v>19116278</v>
      </c>
      <c r="B353" s="70" t="s">
        <v>797</v>
      </c>
      <c r="C353" s="49">
        <v>0</v>
      </c>
      <c r="D353" s="49">
        <v>0</v>
      </c>
      <c r="E353" s="49">
        <v>0</v>
      </c>
      <c r="G353" s="49">
        <v>0</v>
      </c>
      <c r="H353" s="49">
        <v>1280</v>
      </c>
      <c r="I353" s="49">
        <v>0</v>
      </c>
      <c r="J353" s="49">
        <v>0</v>
      </c>
      <c r="L353" s="49">
        <v>0</v>
      </c>
      <c r="N353" s="49">
        <v>0</v>
      </c>
      <c r="O353" s="49">
        <v>0</v>
      </c>
      <c r="Q353" s="50"/>
    </row>
    <row r="354" spans="1:17" s="49" customFormat="1" x14ac:dyDescent="0.25">
      <c r="A354" s="79">
        <v>19116654</v>
      </c>
      <c r="B354" s="70" t="s">
        <v>851</v>
      </c>
      <c r="C354" s="49">
        <v>0</v>
      </c>
      <c r="D354" s="49">
        <v>0</v>
      </c>
      <c r="E354" s="49">
        <v>0</v>
      </c>
      <c r="G354" s="49">
        <v>322.5</v>
      </c>
      <c r="H354" s="49">
        <v>640</v>
      </c>
      <c r="I354" s="49">
        <v>0</v>
      </c>
      <c r="J354" s="49">
        <v>0</v>
      </c>
      <c r="L354" s="49">
        <v>0</v>
      </c>
      <c r="N354" s="49">
        <v>0</v>
      </c>
      <c r="O354" s="49">
        <v>0</v>
      </c>
      <c r="Q354" s="50"/>
    </row>
    <row r="355" spans="1:17" s="49" customFormat="1" x14ac:dyDescent="0.25">
      <c r="A355" s="79">
        <v>19108148</v>
      </c>
      <c r="B355" s="70" t="s">
        <v>248</v>
      </c>
      <c r="C355" s="49">
        <v>0</v>
      </c>
      <c r="D355" s="49">
        <v>0</v>
      </c>
      <c r="E355" s="49">
        <v>0</v>
      </c>
      <c r="G355" s="49">
        <v>322.5</v>
      </c>
      <c r="H355" s="49">
        <v>1280</v>
      </c>
      <c r="I355" s="49">
        <v>0</v>
      </c>
      <c r="J355" s="49">
        <v>0</v>
      </c>
      <c r="L355" s="49">
        <v>0</v>
      </c>
      <c r="N355" s="49">
        <v>0</v>
      </c>
      <c r="O355" s="49">
        <v>0</v>
      </c>
      <c r="Q355" s="50"/>
    </row>
    <row r="356" spans="1:17" s="49" customFormat="1" x14ac:dyDescent="0.25">
      <c r="A356" s="79">
        <v>19109050</v>
      </c>
      <c r="B356" s="70" t="s">
        <v>273</v>
      </c>
      <c r="C356" s="49">
        <v>0</v>
      </c>
      <c r="D356" s="49">
        <v>0</v>
      </c>
      <c r="E356" s="49">
        <v>0</v>
      </c>
      <c r="G356" s="49">
        <v>0</v>
      </c>
      <c r="H356" s="49">
        <v>1024</v>
      </c>
      <c r="I356" s="50">
        <v>0</v>
      </c>
      <c r="J356" s="49">
        <v>0</v>
      </c>
      <c r="L356" s="49">
        <v>0</v>
      </c>
      <c r="N356" s="49">
        <v>0</v>
      </c>
      <c r="O356" s="50">
        <v>0</v>
      </c>
      <c r="Q356" s="50"/>
    </row>
    <row r="357" spans="1:17" s="49" customFormat="1" x14ac:dyDescent="0.25">
      <c r="A357" s="72">
        <v>19111517</v>
      </c>
      <c r="B357" s="70" t="s">
        <v>342</v>
      </c>
      <c r="C357" s="49">
        <v>0</v>
      </c>
      <c r="D357" s="49">
        <v>0</v>
      </c>
      <c r="E357" s="49">
        <v>0</v>
      </c>
      <c r="G357" s="49">
        <v>0</v>
      </c>
      <c r="H357" s="49">
        <v>1024</v>
      </c>
      <c r="I357" s="49">
        <v>0</v>
      </c>
      <c r="J357" s="49">
        <v>0</v>
      </c>
      <c r="L357" s="49">
        <v>0</v>
      </c>
      <c r="N357" s="49">
        <v>0</v>
      </c>
      <c r="O357" s="49">
        <v>0</v>
      </c>
      <c r="Q357" s="50"/>
    </row>
    <row r="358" spans="1:17" s="49" customFormat="1" x14ac:dyDescent="0.25">
      <c r="A358" s="72">
        <v>19112569</v>
      </c>
      <c r="B358" s="70" t="s">
        <v>409</v>
      </c>
      <c r="C358" s="49">
        <v>0</v>
      </c>
      <c r="D358" s="49">
        <v>0</v>
      </c>
      <c r="E358" s="49">
        <v>0</v>
      </c>
      <c r="G358" s="49">
        <v>322.5</v>
      </c>
      <c r="H358" s="49">
        <v>1280</v>
      </c>
      <c r="I358" s="49">
        <v>0</v>
      </c>
      <c r="J358" s="49">
        <v>0</v>
      </c>
      <c r="L358" s="49">
        <v>0</v>
      </c>
      <c r="N358" s="49">
        <v>0</v>
      </c>
      <c r="O358" s="49">
        <v>0</v>
      </c>
      <c r="Q358" s="50"/>
    </row>
    <row r="359" spans="1:17" s="49" customFormat="1" x14ac:dyDescent="0.25">
      <c r="A359" s="72">
        <v>19114232</v>
      </c>
      <c r="B359" s="70" t="s">
        <v>542</v>
      </c>
      <c r="C359" s="49">
        <v>0</v>
      </c>
      <c r="D359" s="49">
        <v>0</v>
      </c>
      <c r="E359" s="49">
        <v>0</v>
      </c>
      <c r="G359" s="49">
        <v>0</v>
      </c>
      <c r="H359" s="49">
        <v>1280</v>
      </c>
      <c r="I359" s="49">
        <v>0</v>
      </c>
      <c r="J359" s="49">
        <v>0</v>
      </c>
      <c r="L359" s="49">
        <v>0</v>
      </c>
      <c r="N359" s="49">
        <v>0</v>
      </c>
      <c r="O359" s="49">
        <v>0</v>
      </c>
      <c r="Q359" s="50"/>
    </row>
    <row r="360" spans="1:17" s="49" customFormat="1" x14ac:dyDescent="0.25">
      <c r="A360" s="72">
        <v>19114628</v>
      </c>
      <c r="B360" s="70" t="s">
        <v>584</v>
      </c>
      <c r="C360" s="49">
        <v>0</v>
      </c>
      <c r="D360" s="49">
        <v>0</v>
      </c>
      <c r="E360" s="49">
        <v>0</v>
      </c>
      <c r="G360" s="49">
        <v>0</v>
      </c>
      <c r="H360" s="49">
        <v>1280</v>
      </c>
      <c r="I360" s="49">
        <v>0</v>
      </c>
      <c r="J360" s="49">
        <v>0</v>
      </c>
      <c r="L360" s="49">
        <v>0</v>
      </c>
      <c r="N360" s="49">
        <v>0</v>
      </c>
      <c r="O360" s="49">
        <v>0</v>
      </c>
      <c r="Q360" s="50"/>
    </row>
    <row r="361" spans="1:17" s="49" customFormat="1" x14ac:dyDescent="0.25">
      <c r="A361" s="71">
        <v>19114872</v>
      </c>
      <c r="B361" s="70" t="s">
        <v>596</v>
      </c>
      <c r="C361" s="49">
        <v>0</v>
      </c>
      <c r="D361" s="49">
        <v>0</v>
      </c>
      <c r="E361" s="49">
        <v>0</v>
      </c>
      <c r="G361" s="49">
        <v>322.5</v>
      </c>
      <c r="H361" s="49">
        <v>1280</v>
      </c>
      <c r="I361" s="49">
        <v>0</v>
      </c>
      <c r="J361" s="49">
        <v>0</v>
      </c>
      <c r="L361" s="49">
        <v>0</v>
      </c>
      <c r="N361" s="49">
        <v>0</v>
      </c>
      <c r="O361" s="49">
        <v>0</v>
      </c>
      <c r="Q361" s="50"/>
    </row>
    <row r="362" spans="1:17" s="49" customFormat="1" x14ac:dyDescent="0.25">
      <c r="A362" s="72">
        <v>19115157</v>
      </c>
      <c r="B362" s="70" t="s">
        <v>629</v>
      </c>
      <c r="C362" s="49">
        <v>0</v>
      </c>
      <c r="D362" s="49">
        <v>0</v>
      </c>
      <c r="E362" s="49">
        <v>0</v>
      </c>
      <c r="G362" s="49">
        <v>322.5</v>
      </c>
      <c r="H362" s="49">
        <v>1280</v>
      </c>
      <c r="I362" s="49">
        <v>0</v>
      </c>
      <c r="J362" s="49">
        <v>0</v>
      </c>
      <c r="L362" s="49">
        <v>0</v>
      </c>
      <c r="N362" s="49">
        <v>0</v>
      </c>
      <c r="O362" s="49">
        <v>0</v>
      </c>
      <c r="Q362" s="50"/>
    </row>
    <row r="363" spans="1:17" s="49" customFormat="1" x14ac:dyDescent="0.25">
      <c r="A363" s="73">
        <v>19116606</v>
      </c>
      <c r="B363" s="70" t="s">
        <v>843</v>
      </c>
      <c r="C363" s="49">
        <v>390</v>
      </c>
      <c r="D363" s="49">
        <v>0</v>
      </c>
      <c r="E363" s="49">
        <v>0</v>
      </c>
      <c r="G363" s="49">
        <v>322.5</v>
      </c>
      <c r="H363" s="49">
        <v>1280</v>
      </c>
      <c r="I363" s="49">
        <v>0</v>
      </c>
      <c r="J363" s="49">
        <v>0</v>
      </c>
      <c r="L363" s="49">
        <v>0</v>
      </c>
      <c r="N363" s="49">
        <v>0</v>
      </c>
      <c r="O363" s="49">
        <v>0</v>
      </c>
      <c r="Q363" s="50"/>
    </row>
    <row r="364" spans="1:17" s="49" customFormat="1" x14ac:dyDescent="0.25">
      <c r="A364" s="72">
        <v>19117414</v>
      </c>
      <c r="B364" s="70" t="s">
        <v>943</v>
      </c>
      <c r="C364" s="49">
        <v>0</v>
      </c>
      <c r="D364" s="49">
        <v>0</v>
      </c>
      <c r="E364" s="49">
        <v>0</v>
      </c>
      <c r="G364" s="49">
        <v>322.5</v>
      </c>
      <c r="H364" s="49">
        <v>1024</v>
      </c>
      <c r="I364" s="49">
        <v>0</v>
      </c>
      <c r="J364" s="49">
        <v>0</v>
      </c>
      <c r="L364" s="49">
        <v>0</v>
      </c>
      <c r="N364" s="49">
        <v>0</v>
      </c>
      <c r="O364" s="49">
        <v>0</v>
      </c>
      <c r="Q364" s="50"/>
    </row>
    <row r="365" spans="1:17" s="49" customFormat="1" x14ac:dyDescent="0.25">
      <c r="A365" s="72">
        <v>19117526</v>
      </c>
      <c r="B365" s="70" t="s">
        <v>961</v>
      </c>
      <c r="C365" s="49">
        <v>0</v>
      </c>
      <c r="D365" s="49">
        <v>0</v>
      </c>
      <c r="E365" s="49">
        <v>0</v>
      </c>
      <c r="G365" s="49">
        <v>322.5</v>
      </c>
      <c r="H365" s="49">
        <v>1280</v>
      </c>
      <c r="I365" s="49">
        <v>0</v>
      </c>
      <c r="J365" s="49">
        <v>0</v>
      </c>
      <c r="L365" s="49">
        <v>0</v>
      </c>
      <c r="N365" s="49">
        <v>0</v>
      </c>
      <c r="O365" s="49">
        <v>0</v>
      </c>
      <c r="Q365" s="50"/>
    </row>
    <row r="366" spans="1:17" s="49" customFormat="1" x14ac:dyDescent="0.25">
      <c r="A366" s="73">
        <v>19117866</v>
      </c>
      <c r="B366" s="70" t="s">
        <v>1027</v>
      </c>
      <c r="C366" s="49">
        <v>0</v>
      </c>
      <c r="D366" s="49">
        <v>0</v>
      </c>
      <c r="E366" s="49">
        <v>0</v>
      </c>
      <c r="G366" s="49">
        <v>0</v>
      </c>
      <c r="H366" s="49">
        <v>1024</v>
      </c>
      <c r="I366" s="49">
        <v>0</v>
      </c>
      <c r="J366" s="49">
        <v>0</v>
      </c>
      <c r="L366" s="49">
        <v>0</v>
      </c>
      <c r="N366" s="49">
        <v>0</v>
      </c>
      <c r="O366" s="49">
        <v>0</v>
      </c>
      <c r="Q366" s="50"/>
    </row>
    <row r="367" spans="1:17" s="49" customFormat="1" x14ac:dyDescent="0.25">
      <c r="A367" s="72">
        <v>19118269</v>
      </c>
      <c r="B367" s="70" t="s">
        <v>1102</v>
      </c>
      <c r="C367" s="49">
        <v>0</v>
      </c>
      <c r="D367" s="49">
        <v>0</v>
      </c>
      <c r="E367" s="49">
        <v>0</v>
      </c>
      <c r="G367" s="49">
        <v>322.5</v>
      </c>
      <c r="H367" s="49">
        <v>1280</v>
      </c>
      <c r="I367" s="49">
        <v>0</v>
      </c>
      <c r="J367" s="49">
        <v>800</v>
      </c>
      <c r="L367" s="49">
        <v>0</v>
      </c>
      <c r="N367" s="49">
        <v>0</v>
      </c>
      <c r="O367" s="49">
        <v>0</v>
      </c>
      <c r="Q367" s="50"/>
    </row>
    <row r="368" spans="1:17" s="49" customFormat="1" x14ac:dyDescent="0.25">
      <c r="A368" s="72">
        <v>19118610</v>
      </c>
      <c r="B368" s="70" t="s">
        <v>1174</v>
      </c>
      <c r="C368" s="49">
        <v>0</v>
      </c>
      <c r="D368" s="49">
        <v>0</v>
      </c>
      <c r="E368" s="49">
        <v>0</v>
      </c>
      <c r="G368" s="49">
        <v>322.5</v>
      </c>
      <c r="H368" s="49">
        <v>1024</v>
      </c>
      <c r="I368" s="49">
        <v>0</v>
      </c>
      <c r="J368" s="49">
        <v>0</v>
      </c>
      <c r="L368" s="49">
        <v>0</v>
      </c>
      <c r="N368" s="49">
        <v>0</v>
      </c>
      <c r="O368" s="49">
        <v>0</v>
      </c>
      <c r="Q368" s="50"/>
    </row>
    <row r="369" spans="1:17" s="49" customFormat="1" x14ac:dyDescent="0.25">
      <c r="A369" s="72">
        <v>19119003</v>
      </c>
      <c r="B369" s="70" t="s">
        <v>1243</v>
      </c>
      <c r="C369" s="49">
        <v>0</v>
      </c>
      <c r="D369" s="49">
        <v>0</v>
      </c>
      <c r="E369" s="49">
        <v>0</v>
      </c>
      <c r="G369" s="49">
        <v>322.5</v>
      </c>
      <c r="H369" s="49">
        <v>0</v>
      </c>
      <c r="I369" s="49">
        <v>0</v>
      </c>
      <c r="J369" s="49">
        <v>0</v>
      </c>
      <c r="L369" s="49">
        <v>0</v>
      </c>
      <c r="N369" s="49">
        <v>0</v>
      </c>
      <c r="O369" s="49">
        <v>0</v>
      </c>
      <c r="Q369" s="50"/>
    </row>
    <row r="370" spans="1:17" s="49" customFormat="1" x14ac:dyDescent="0.25">
      <c r="A370" s="72">
        <v>19119143</v>
      </c>
      <c r="B370" s="70" t="s">
        <v>1282</v>
      </c>
      <c r="C370" s="49">
        <v>0</v>
      </c>
      <c r="D370" s="49">
        <v>0</v>
      </c>
      <c r="E370" s="49">
        <v>0</v>
      </c>
      <c r="G370" s="49">
        <v>0</v>
      </c>
      <c r="H370" s="49">
        <v>1024</v>
      </c>
      <c r="I370" s="49">
        <v>0</v>
      </c>
      <c r="J370" s="49">
        <v>0</v>
      </c>
      <c r="L370" s="49">
        <v>0</v>
      </c>
      <c r="N370" s="49">
        <v>0</v>
      </c>
      <c r="O370" s="49">
        <v>0</v>
      </c>
      <c r="Q370" s="50"/>
    </row>
    <row r="371" spans="1:17" s="49" customFormat="1" x14ac:dyDescent="0.25">
      <c r="A371" s="72">
        <v>19117747</v>
      </c>
      <c r="B371" s="70" t="s">
        <v>994</v>
      </c>
      <c r="C371" s="49">
        <v>0</v>
      </c>
      <c r="D371" s="49">
        <v>0</v>
      </c>
      <c r="E371" s="49">
        <v>0</v>
      </c>
      <c r="G371" s="49">
        <v>0</v>
      </c>
      <c r="H371" s="49">
        <v>1280</v>
      </c>
      <c r="I371" s="49">
        <v>0</v>
      </c>
      <c r="J371" s="49">
        <v>800</v>
      </c>
      <c r="L371" s="49">
        <v>0</v>
      </c>
      <c r="N371" s="49">
        <v>0</v>
      </c>
      <c r="O371" s="49">
        <v>0</v>
      </c>
      <c r="Q371" s="50"/>
    </row>
    <row r="372" spans="1:17" s="49" customFormat="1" x14ac:dyDescent="0.25">
      <c r="A372" s="82">
        <v>19119329</v>
      </c>
      <c r="B372" s="70" t="s">
        <v>1330</v>
      </c>
      <c r="C372" s="49">
        <v>0</v>
      </c>
      <c r="D372" s="49">
        <v>0</v>
      </c>
      <c r="E372" s="49">
        <v>0</v>
      </c>
      <c r="G372" s="49">
        <v>0</v>
      </c>
      <c r="H372" s="49">
        <v>640</v>
      </c>
      <c r="I372" s="49">
        <v>0</v>
      </c>
      <c r="J372" s="49">
        <v>0</v>
      </c>
      <c r="L372" s="49">
        <v>0</v>
      </c>
      <c r="N372" s="49">
        <v>0</v>
      </c>
      <c r="O372" s="49">
        <v>0</v>
      </c>
      <c r="Q372" s="50"/>
    </row>
    <row r="373" spans="1:17" s="49" customFormat="1" x14ac:dyDescent="0.25">
      <c r="A373" s="78">
        <v>19119332</v>
      </c>
      <c r="B373" s="70" t="s">
        <v>1336</v>
      </c>
      <c r="C373" s="49">
        <v>390</v>
      </c>
      <c r="D373" s="49">
        <v>0</v>
      </c>
      <c r="E373" s="49">
        <v>0</v>
      </c>
      <c r="G373" s="49">
        <v>0</v>
      </c>
      <c r="H373" s="49">
        <v>1280</v>
      </c>
      <c r="I373" s="49">
        <v>0</v>
      </c>
      <c r="J373" s="49">
        <v>0</v>
      </c>
      <c r="L373" s="49">
        <v>0</v>
      </c>
      <c r="N373" s="49">
        <v>0</v>
      </c>
      <c r="O373" s="49">
        <v>0</v>
      </c>
      <c r="Q373" s="50"/>
    </row>
    <row r="374" spans="1:17" s="49" customFormat="1" x14ac:dyDescent="0.25">
      <c r="A374" s="81">
        <v>19119513</v>
      </c>
      <c r="B374" s="70" t="s">
        <v>1403</v>
      </c>
      <c r="C374" s="49">
        <v>0</v>
      </c>
      <c r="D374" s="49">
        <v>0</v>
      </c>
      <c r="E374" s="49">
        <v>0</v>
      </c>
      <c r="G374" s="49">
        <v>0</v>
      </c>
      <c r="H374" s="49">
        <v>640</v>
      </c>
      <c r="I374" s="49">
        <v>0</v>
      </c>
      <c r="J374" s="49">
        <v>0</v>
      </c>
      <c r="L374" s="49">
        <v>0</v>
      </c>
      <c r="N374" s="49">
        <v>0</v>
      </c>
      <c r="O374" s="49">
        <v>0</v>
      </c>
      <c r="Q374" s="50"/>
    </row>
    <row r="375" spans="1:17" s="49" customFormat="1" x14ac:dyDescent="0.25">
      <c r="A375" s="83">
        <v>19119514</v>
      </c>
      <c r="B375" s="70" t="s">
        <v>1405</v>
      </c>
      <c r="C375" s="49">
        <v>0</v>
      </c>
      <c r="D375" s="49">
        <v>0</v>
      </c>
      <c r="E375" s="49">
        <v>0</v>
      </c>
      <c r="G375" s="49">
        <v>0</v>
      </c>
      <c r="H375" s="49">
        <v>640</v>
      </c>
      <c r="I375" s="49">
        <v>0</v>
      </c>
      <c r="J375" s="49">
        <v>0</v>
      </c>
      <c r="L375" s="49">
        <v>0</v>
      </c>
      <c r="N375" s="49">
        <v>0</v>
      </c>
      <c r="O375" s="49">
        <v>0</v>
      </c>
      <c r="Q375" s="50"/>
    </row>
    <row r="376" spans="1:17" s="49" customFormat="1" x14ac:dyDescent="0.25">
      <c r="A376" s="79">
        <v>19119774</v>
      </c>
      <c r="B376" s="70" t="s">
        <v>1721</v>
      </c>
      <c r="C376" s="49">
        <v>0</v>
      </c>
      <c r="D376" s="49">
        <v>0</v>
      </c>
      <c r="E376" s="49">
        <v>0</v>
      </c>
      <c r="G376" s="49">
        <v>322.5</v>
      </c>
      <c r="H376" s="49">
        <v>896</v>
      </c>
      <c r="I376" s="49">
        <v>0</v>
      </c>
      <c r="J376" s="49">
        <v>0</v>
      </c>
      <c r="L376" s="49">
        <v>0</v>
      </c>
      <c r="N376" s="49">
        <v>0</v>
      </c>
      <c r="O376" s="49">
        <v>0</v>
      </c>
      <c r="Q376" s="50"/>
    </row>
    <row r="377" spans="1:17" s="49" customFormat="1" x14ac:dyDescent="0.25">
      <c r="A377" s="75">
        <v>19115606</v>
      </c>
      <c r="B377" s="70" t="s">
        <v>692</v>
      </c>
      <c r="C377" s="49">
        <v>0</v>
      </c>
      <c r="D377" s="49">
        <v>0</v>
      </c>
      <c r="E377" s="49">
        <v>0</v>
      </c>
      <c r="G377" s="49">
        <v>322.5</v>
      </c>
      <c r="H377" s="49">
        <v>1280</v>
      </c>
      <c r="I377" s="49">
        <v>0</v>
      </c>
      <c r="J377" s="49">
        <v>0</v>
      </c>
      <c r="L377" s="49">
        <v>0</v>
      </c>
      <c r="N377" s="49">
        <v>0</v>
      </c>
      <c r="O377" s="49">
        <v>0</v>
      </c>
      <c r="Q377" s="50"/>
    </row>
    <row r="378" spans="1:17" s="49" customFormat="1" x14ac:dyDescent="0.25">
      <c r="A378" s="71">
        <v>19116341</v>
      </c>
      <c r="B378" s="70" t="s">
        <v>803</v>
      </c>
      <c r="C378" s="49">
        <v>390</v>
      </c>
      <c r="D378" s="49">
        <v>0</v>
      </c>
      <c r="E378" s="49">
        <v>0</v>
      </c>
      <c r="G378" s="49">
        <v>0</v>
      </c>
      <c r="H378" s="49">
        <v>1280</v>
      </c>
      <c r="I378" s="49">
        <v>0</v>
      </c>
      <c r="J378" s="49">
        <v>0</v>
      </c>
      <c r="L378" s="49">
        <v>0</v>
      </c>
      <c r="N378" s="49">
        <v>0</v>
      </c>
      <c r="O378" s="49">
        <v>0</v>
      </c>
      <c r="Q378" s="50"/>
    </row>
    <row r="379" spans="1:17" s="49" customFormat="1" x14ac:dyDescent="0.25">
      <c r="A379" s="77">
        <v>19109263</v>
      </c>
      <c r="B379" s="70" t="s">
        <v>279</v>
      </c>
      <c r="C379" s="49">
        <v>0</v>
      </c>
      <c r="D379" s="49">
        <v>0</v>
      </c>
      <c r="E379" s="49">
        <v>0</v>
      </c>
      <c r="G379" s="49">
        <v>645</v>
      </c>
      <c r="H379" s="49">
        <v>1280</v>
      </c>
      <c r="I379" s="49">
        <v>0</v>
      </c>
      <c r="J379" s="49">
        <v>0</v>
      </c>
      <c r="L379" s="49">
        <v>0</v>
      </c>
      <c r="N379" s="49">
        <v>0</v>
      </c>
      <c r="O379" s="49">
        <v>0</v>
      </c>
      <c r="Q379" s="50"/>
    </row>
    <row r="380" spans="1:17" s="49" customFormat="1" x14ac:dyDescent="0.25">
      <c r="A380" s="83">
        <v>19119932</v>
      </c>
      <c r="B380" s="70" t="s">
        <v>1824</v>
      </c>
      <c r="C380" s="49">
        <v>0</v>
      </c>
      <c r="D380" s="49">
        <v>0</v>
      </c>
      <c r="E380" s="49">
        <v>0</v>
      </c>
      <c r="G380" s="49">
        <v>0</v>
      </c>
      <c r="H380" s="49">
        <v>0</v>
      </c>
      <c r="I380" s="49">
        <v>0</v>
      </c>
      <c r="J380" s="49">
        <v>800</v>
      </c>
      <c r="L380" s="49">
        <v>0</v>
      </c>
      <c r="N380" s="49">
        <v>0</v>
      </c>
      <c r="O380" s="49">
        <v>0</v>
      </c>
      <c r="Q380" s="50"/>
    </row>
    <row r="381" spans="1:17" s="49" customFormat="1" x14ac:dyDescent="0.25">
      <c r="A381" s="79">
        <v>19119934</v>
      </c>
      <c r="B381" s="70" t="s">
        <v>1828</v>
      </c>
      <c r="C381" s="49">
        <v>0</v>
      </c>
      <c r="D381" s="49">
        <v>0</v>
      </c>
      <c r="E381" s="49">
        <v>0</v>
      </c>
      <c r="G381" s="49">
        <v>0</v>
      </c>
      <c r="H381" s="49">
        <v>0</v>
      </c>
      <c r="I381" s="49">
        <v>0</v>
      </c>
      <c r="J381" s="49">
        <v>800</v>
      </c>
      <c r="L381" s="49">
        <v>0</v>
      </c>
      <c r="N381" s="49">
        <v>0</v>
      </c>
      <c r="O381" s="49">
        <v>0</v>
      </c>
      <c r="Q381" s="50"/>
    </row>
    <row r="382" spans="1:17" s="49" customFormat="1" x14ac:dyDescent="0.25">
      <c r="A382" s="79">
        <v>19119936</v>
      </c>
      <c r="B382" s="70" t="s">
        <v>1832</v>
      </c>
      <c r="C382" s="49">
        <v>0</v>
      </c>
      <c r="D382" s="49">
        <v>0</v>
      </c>
      <c r="E382" s="49">
        <v>0</v>
      </c>
      <c r="G382" s="49">
        <v>0</v>
      </c>
      <c r="H382" s="49">
        <v>0</v>
      </c>
      <c r="I382" s="49">
        <v>0</v>
      </c>
      <c r="J382" s="49">
        <v>800</v>
      </c>
      <c r="L382" s="49">
        <v>0</v>
      </c>
      <c r="N382" s="49">
        <v>0</v>
      </c>
      <c r="O382" s="49">
        <v>0</v>
      </c>
      <c r="Q382" s="50"/>
    </row>
    <row r="383" spans="1:17" s="49" customFormat="1" x14ac:dyDescent="0.25">
      <c r="A383" s="79">
        <v>19119938</v>
      </c>
      <c r="B383" s="70" t="s">
        <v>1836</v>
      </c>
      <c r="C383" s="49">
        <v>0</v>
      </c>
      <c r="D383" s="49">
        <v>0</v>
      </c>
      <c r="E383" s="49">
        <v>0</v>
      </c>
      <c r="G383" s="49">
        <v>0</v>
      </c>
      <c r="H383" s="49">
        <v>0</v>
      </c>
      <c r="I383" s="49">
        <v>0</v>
      </c>
      <c r="J383" s="49">
        <v>800</v>
      </c>
      <c r="L383" s="49">
        <v>0</v>
      </c>
      <c r="N383" s="49">
        <v>0</v>
      </c>
      <c r="O383" s="49">
        <v>0</v>
      </c>
      <c r="Q383" s="50"/>
    </row>
    <row r="384" spans="1:17" s="49" customFormat="1" x14ac:dyDescent="0.25">
      <c r="A384" s="70">
        <v>19116843</v>
      </c>
      <c r="B384" s="70" t="s">
        <v>878</v>
      </c>
      <c r="C384" s="49">
        <v>0</v>
      </c>
      <c r="D384" s="49">
        <v>0</v>
      </c>
      <c r="E384" s="49">
        <v>0</v>
      </c>
      <c r="G384" s="49">
        <v>322.5</v>
      </c>
      <c r="H384" s="49">
        <v>0</v>
      </c>
      <c r="I384" s="49">
        <v>0</v>
      </c>
      <c r="J384" s="49">
        <v>800</v>
      </c>
      <c r="L384" s="49">
        <v>0</v>
      </c>
      <c r="N384" s="49">
        <v>0</v>
      </c>
      <c r="O384" s="49">
        <v>0</v>
      </c>
      <c r="Q384" s="50"/>
    </row>
    <row r="385" spans="1:17" s="49" customFormat="1" x14ac:dyDescent="0.25">
      <c r="A385" s="70">
        <v>19118692</v>
      </c>
      <c r="B385" s="70" t="s">
        <v>1192</v>
      </c>
      <c r="C385" s="49">
        <v>0</v>
      </c>
      <c r="D385" s="49">
        <v>0</v>
      </c>
      <c r="E385" s="49">
        <v>0</v>
      </c>
      <c r="G385" s="49">
        <v>645</v>
      </c>
      <c r="H385" s="49">
        <v>0</v>
      </c>
      <c r="I385" s="49">
        <v>1280</v>
      </c>
      <c r="J385" s="49">
        <v>0</v>
      </c>
      <c r="L385" s="49">
        <v>0</v>
      </c>
      <c r="N385" s="49">
        <v>0</v>
      </c>
      <c r="O385" s="49">
        <v>0</v>
      </c>
      <c r="Q385" s="50"/>
    </row>
    <row r="386" spans="1:17" s="49" customFormat="1" x14ac:dyDescent="0.25">
      <c r="A386" s="70">
        <v>19119204</v>
      </c>
      <c r="B386" s="70" t="s">
        <v>1294</v>
      </c>
      <c r="C386" s="49">
        <v>0</v>
      </c>
      <c r="D386" s="49">
        <v>0</v>
      </c>
      <c r="E386" s="49">
        <v>0</v>
      </c>
      <c r="G386" s="49">
        <v>645</v>
      </c>
      <c r="H386" s="49">
        <v>0</v>
      </c>
      <c r="I386" s="49">
        <v>0</v>
      </c>
      <c r="J386" s="49">
        <v>0</v>
      </c>
      <c r="L386" s="49">
        <v>0</v>
      </c>
      <c r="N386" s="49">
        <v>0</v>
      </c>
      <c r="O386" s="49">
        <v>0</v>
      </c>
      <c r="Q386" s="50"/>
    </row>
    <row r="387" spans="1:17" s="49" customFormat="1" x14ac:dyDescent="0.25">
      <c r="A387" s="70">
        <v>19119859</v>
      </c>
      <c r="B387" s="70" t="s">
        <v>1783</v>
      </c>
      <c r="C387" s="49">
        <v>0</v>
      </c>
      <c r="D387" s="49">
        <v>0</v>
      </c>
      <c r="E387" s="49">
        <v>0</v>
      </c>
      <c r="G387" s="49">
        <v>0</v>
      </c>
      <c r="H387" s="49">
        <v>0</v>
      </c>
      <c r="I387" s="49">
        <v>0</v>
      </c>
      <c r="J387" s="49">
        <v>800</v>
      </c>
      <c r="L387" s="49">
        <v>0</v>
      </c>
      <c r="N387" s="49">
        <v>0</v>
      </c>
      <c r="O387" s="49">
        <v>0</v>
      </c>
      <c r="Q387" s="50"/>
    </row>
    <row r="388" spans="1:17" x14ac:dyDescent="0.25">
      <c r="A388" s="53"/>
      <c r="B388" s="57"/>
      <c r="C388" s="49"/>
      <c r="D388" s="49"/>
      <c r="E388" s="49"/>
      <c r="G388" s="49"/>
      <c r="H388" s="49"/>
      <c r="I388" s="49"/>
      <c r="J388" s="49"/>
      <c r="N388" s="49"/>
      <c r="O388" s="49"/>
    </row>
    <row r="389" spans="1:17" x14ac:dyDescent="0.25">
      <c r="A389" s="53"/>
      <c r="B389" s="53"/>
      <c r="C389" s="49"/>
      <c r="D389" s="49"/>
      <c r="E389" s="49"/>
      <c r="G389" s="49"/>
      <c r="H389" s="49"/>
      <c r="I389" s="49"/>
      <c r="J389" s="49"/>
      <c r="N389" s="49"/>
      <c r="O389" s="49"/>
    </row>
    <row r="390" spans="1:17" x14ac:dyDescent="0.25">
      <c r="A390" s="53"/>
      <c r="B390" s="53"/>
      <c r="C390" s="49"/>
      <c r="D390" s="49"/>
      <c r="E390" s="49"/>
      <c r="G390" s="49"/>
      <c r="H390" s="49"/>
      <c r="I390" s="49"/>
      <c r="J390" s="49"/>
      <c r="N390" s="49"/>
      <c r="O390" s="49"/>
    </row>
    <row r="391" spans="1:17" x14ac:dyDescent="0.25">
      <c r="A391" s="53"/>
      <c r="B391" s="53"/>
      <c r="G391" s="49"/>
      <c r="H391" s="48"/>
      <c r="J391" s="48"/>
    </row>
    <row r="392" spans="1:17" x14ac:dyDescent="0.25">
      <c r="A392" s="53"/>
      <c r="B392" s="53"/>
      <c r="G392" s="49"/>
      <c r="H392" s="48"/>
      <c r="J392" s="48"/>
    </row>
    <row r="393" spans="1:17" x14ac:dyDescent="0.25">
      <c r="A393" s="53"/>
      <c r="B393" s="53"/>
      <c r="G393" s="49"/>
      <c r="H393" s="48"/>
      <c r="J393" s="48"/>
    </row>
    <row r="394" spans="1:17" x14ac:dyDescent="0.25">
      <c r="A394" s="53"/>
      <c r="B394" s="53"/>
      <c r="G394" s="49"/>
      <c r="H394" s="48"/>
      <c r="J394" s="48"/>
    </row>
    <row r="395" spans="1:17" x14ac:dyDescent="0.25">
      <c r="A395" s="54"/>
      <c r="B395" s="54"/>
      <c r="C395" s="51"/>
      <c r="D395" s="51"/>
      <c r="E395" s="51"/>
      <c r="G395" s="49"/>
      <c r="H395" s="48"/>
      <c r="I395" s="51"/>
      <c r="J395" s="51"/>
      <c r="N395" s="51"/>
      <c r="O395" s="51"/>
    </row>
    <row r="396" spans="1:17" x14ac:dyDescent="0.25">
      <c r="A396" s="55"/>
      <c r="B396" s="55"/>
      <c r="C396" s="52"/>
      <c r="D396" s="52"/>
      <c r="E396" s="52"/>
      <c r="I396" s="52"/>
      <c r="J396" s="48"/>
      <c r="N396" s="52"/>
      <c r="O396" s="52"/>
    </row>
    <row r="397" spans="1:17" x14ac:dyDescent="0.25">
      <c r="A397" s="55"/>
      <c r="B397" s="55"/>
      <c r="C397" s="52"/>
      <c r="D397" s="52"/>
      <c r="E397" s="52"/>
      <c r="I397" s="52"/>
      <c r="J397" s="48"/>
      <c r="N397" s="52"/>
      <c r="O397" s="52"/>
    </row>
    <row r="398" spans="1:17" x14ac:dyDescent="0.25">
      <c r="A398" s="55"/>
      <c r="B398" s="55"/>
      <c r="C398" s="52"/>
      <c r="D398" s="52"/>
      <c r="E398" s="52"/>
      <c r="G398" s="49"/>
      <c r="I398" s="52"/>
      <c r="J398" s="48"/>
      <c r="N398" s="52"/>
      <c r="O398" s="52"/>
    </row>
    <row r="399" spans="1:17" x14ac:dyDescent="0.25">
      <c r="A399" s="55"/>
      <c r="B399" s="55"/>
      <c r="C399" s="52"/>
      <c r="D399" s="52"/>
      <c r="E399" s="52"/>
      <c r="I399" s="52"/>
      <c r="J399" s="48"/>
      <c r="N399" s="52"/>
      <c r="O399" s="52"/>
    </row>
    <row r="400" spans="1:17" x14ac:dyDescent="0.25">
      <c r="A400" s="55"/>
      <c r="B400" s="55"/>
      <c r="C400" s="52"/>
      <c r="D400" s="52"/>
      <c r="E400" s="52"/>
      <c r="I400" s="52"/>
      <c r="J400" s="48"/>
      <c r="N400" s="52"/>
      <c r="O400" s="52"/>
    </row>
    <row r="401" spans="1:15" x14ac:dyDescent="0.25">
      <c r="A401" s="55"/>
      <c r="B401" s="55"/>
      <c r="C401" s="52"/>
      <c r="D401" s="52"/>
      <c r="E401" s="52"/>
      <c r="I401" s="52"/>
      <c r="J401" s="48"/>
      <c r="N401" s="52"/>
      <c r="O401" s="52"/>
    </row>
    <row r="402" spans="1:15" x14ac:dyDescent="0.25">
      <c r="A402" s="55"/>
      <c r="B402" s="55"/>
      <c r="C402" s="52"/>
      <c r="D402" s="52"/>
      <c r="E402" s="52"/>
      <c r="I402" s="52"/>
      <c r="J402" s="48"/>
      <c r="N402" s="52"/>
      <c r="O402" s="52"/>
    </row>
    <row r="403" spans="1:15" x14ac:dyDescent="0.25">
      <c r="A403" s="55"/>
      <c r="B403" s="55"/>
      <c r="C403" s="52"/>
      <c r="D403" s="52"/>
      <c r="E403" s="52"/>
      <c r="I403" s="52"/>
      <c r="J403" s="48"/>
      <c r="N403" s="52"/>
      <c r="O403" s="52"/>
    </row>
    <row r="404" spans="1:15" x14ac:dyDescent="0.25">
      <c r="A404" s="55"/>
      <c r="B404" s="55"/>
      <c r="C404" s="52"/>
      <c r="D404" s="52"/>
      <c r="E404" s="52"/>
      <c r="I404" s="52"/>
      <c r="J404" s="48"/>
      <c r="N404" s="52"/>
      <c r="O404" s="52"/>
    </row>
    <row r="405" spans="1:15" x14ac:dyDescent="0.25">
      <c r="A405" s="55"/>
      <c r="B405" s="55"/>
      <c r="C405" s="52"/>
      <c r="D405" s="52"/>
      <c r="E405" s="52"/>
      <c r="I405" s="52"/>
      <c r="J405" s="48"/>
      <c r="N405" s="52"/>
      <c r="O405" s="52"/>
    </row>
    <row r="406" spans="1:15" x14ac:dyDescent="0.25">
      <c r="A406" s="55"/>
      <c r="B406" s="55"/>
      <c r="C406" s="52"/>
      <c r="D406" s="52"/>
      <c r="E406" s="52"/>
      <c r="I406" s="52"/>
      <c r="J406" s="48"/>
      <c r="N406" s="52"/>
      <c r="O406" s="52"/>
    </row>
    <row r="407" spans="1:15" x14ac:dyDescent="0.25">
      <c r="A407" s="55"/>
      <c r="B407" s="55"/>
      <c r="C407" s="52"/>
      <c r="D407" s="52"/>
      <c r="E407" s="52"/>
      <c r="I407" s="52"/>
      <c r="J407" s="48"/>
      <c r="N407" s="52"/>
      <c r="O407" s="52"/>
    </row>
    <row r="408" spans="1:15" x14ac:dyDescent="0.25">
      <c r="A408" s="55"/>
      <c r="B408" s="55"/>
      <c r="C408" s="52"/>
      <c r="D408" s="52"/>
      <c r="E408" s="52"/>
      <c r="I408" s="52"/>
      <c r="J408" s="48"/>
      <c r="N408" s="52"/>
      <c r="O408" s="52"/>
    </row>
    <row r="409" spans="1:15" x14ac:dyDescent="0.25">
      <c r="A409" s="55"/>
      <c r="B409" s="55"/>
      <c r="C409" s="52"/>
      <c r="D409" s="52"/>
      <c r="E409" s="52"/>
      <c r="I409" s="52"/>
      <c r="J409" s="48"/>
      <c r="N409" s="52"/>
      <c r="O409" s="52"/>
    </row>
    <row r="410" spans="1:15" x14ac:dyDescent="0.25">
      <c r="A410" s="55"/>
      <c r="B410" s="55"/>
      <c r="C410" s="52"/>
      <c r="D410" s="52"/>
      <c r="E410" s="52"/>
      <c r="I410" s="52"/>
      <c r="J410" s="48"/>
      <c r="N410" s="52"/>
      <c r="O410" s="52"/>
    </row>
    <row r="411" spans="1:15" x14ac:dyDescent="0.25">
      <c r="A411" s="55"/>
      <c r="B411" s="55"/>
      <c r="C411" s="52"/>
      <c r="D411" s="52"/>
      <c r="E411" s="52"/>
      <c r="I411" s="52"/>
      <c r="J411" s="48"/>
      <c r="N411" s="52"/>
      <c r="O411" s="52"/>
    </row>
    <row r="412" spans="1:15" x14ac:dyDescent="0.25">
      <c r="A412" s="55"/>
      <c r="B412" s="55"/>
      <c r="C412" s="52"/>
      <c r="D412" s="52"/>
      <c r="E412" s="52"/>
      <c r="I412" s="52"/>
      <c r="J412" s="48"/>
      <c r="N412" s="52"/>
      <c r="O412" s="52"/>
    </row>
    <row r="413" spans="1:15" x14ac:dyDescent="0.25">
      <c r="A413" s="55"/>
      <c r="B413" s="55"/>
      <c r="C413" s="52"/>
      <c r="D413" s="52"/>
      <c r="E413" s="52"/>
      <c r="I413" s="52"/>
      <c r="J413" s="48"/>
      <c r="N413" s="52"/>
      <c r="O413" s="52"/>
    </row>
    <row r="414" spans="1:15" x14ac:dyDescent="0.25">
      <c r="A414" s="55"/>
      <c r="B414" s="55"/>
      <c r="C414" s="52"/>
      <c r="D414" s="52"/>
      <c r="E414" s="52"/>
      <c r="I414" s="52"/>
      <c r="J414" s="48"/>
      <c r="N414" s="52"/>
      <c r="O414" s="52"/>
    </row>
  </sheetData>
  <autoFilter ref="A1:AY414" xr:uid="{DE8B5809-532F-4F1E-9149-3943AC1D2B0A}"/>
  <conditionalFormatting sqref="A1">
    <cfRule type="duplicateValues" dxfId="451" priority="805"/>
    <cfRule type="duplicateValues" dxfId="450" priority="806"/>
    <cfRule type="duplicateValues" dxfId="449" priority="807"/>
    <cfRule type="duplicateValues" dxfId="448" priority="808"/>
    <cfRule type="duplicateValues" dxfId="447" priority="809"/>
    <cfRule type="duplicateValues" dxfId="446" priority="810"/>
    <cfRule type="duplicateValues" dxfId="445" priority="811"/>
    <cfRule type="duplicateValues" dxfId="444" priority="812"/>
    <cfRule type="duplicateValues" dxfId="443" priority="813"/>
    <cfRule type="duplicateValues" dxfId="442" priority="814"/>
    <cfRule type="duplicateValues" dxfId="441" priority="815"/>
    <cfRule type="duplicateValues" dxfId="440" priority="816"/>
    <cfRule type="duplicateValues" dxfId="439" priority="817"/>
    <cfRule type="duplicateValues" dxfId="438" priority="818"/>
    <cfRule type="duplicateValues" dxfId="437" priority="819"/>
    <cfRule type="duplicateValues" dxfId="436" priority="820"/>
    <cfRule type="duplicateValues" dxfId="435" priority="821"/>
    <cfRule type="duplicateValues" dxfId="434" priority="822"/>
    <cfRule type="duplicateValues" dxfId="433" priority="823"/>
    <cfRule type="duplicateValues" dxfId="432" priority="824"/>
    <cfRule type="duplicateValues" dxfId="431" priority="825"/>
    <cfRule type="duplicateValues" dxfId="430" priority="826"/>
    <cfRule type="duplicateValues" dxfId="429" priority="827"/>
    <cfRule type="duplicateValues" dxfId="428" priority="828"/>
    <cfRule type="duplicateValues" dxfId="427" priority="829"/>
    <cfRule type="duplicateValues" dxfId="426" priority="830"/>
    <cfRule type="duplicateValues" dxfId="425" priority="831"/>
    <cfRule type="duplicateValues" dxfId="424" priority="832"/>
    <cfRule type="duplicateValues" dxfId="423" priority="749"/>
    <cfRule type="duplicateValues" dxfId="422" priority="833"/>
    <cfRule type="duplicateValues" dxfId="421" priority="834"/>
    <cfRule type="duplicateValues" dxfId="420" priority="836"/>
    <cfRule type="duplicateValues" dxfId="419" priority="837"/>
    <cfRule type="duplicateValues" dxfId="418" priority="838"/>
    <cfRule type="duplicateValues" dxfId="417" priority="839"/>
    <cfRule type="duplicateValues" dxfId="416" priority="840"/>
    <cfRule type="duplicateValues" dxfId="415" priority="841"/>
    <cfRule type="duplicateValues" dxfId="414" priority="842"/>
    <cfRule type="duplicateValues" dxfId="413" priority="843"/>
    <cfRule type="duplicateValues" dxfId="412" priority="844"/>
    <cfRule type="duplicateValues" dxfId="411" priority="845"/>
    <cfRule type="duplicateValues" dxfId="410" priority="846"/>
    <cfRule type="duplicateValues" dxfId="409" priority="847"/>
    <cfRule type="duplicateValues" dxfId="408" priority="848"/>
    <cfRule type="duplicateValues" dxfId="407" priority="849"/>
    <cfRule type="duplicateValues" dxfId="406" priority="850"/>
    <cfRule type="duplicateValues" dxfId="405" priority="851"/>
    <cfRule type="duplicateValues" dxfId="404" priority="852"/>
    <cfRule type="duplicateValues" dxfId="403" priority="853"/>
    <cfRule type="duplicateValues" dxfId="402" priority="854"/>
    <cfRule type="duplicateValues" dxfId="401" priority="855"/>
    <cfRule type="timePeriod" dxfId="400" priority="856" timePeriod="yesterday">
      <formula>FLOOR(A1,1)=TODAY()-1</formula>
    </cfRule>
    <cfRule type="duplicateValues" dxfId="399" priority="857"/>
    <cfRule type="duplicateValues" dxfId="398" priority="858"/>
    <cfRule type="duplicateValues" dxfId="397" priority="859"/>
    <cfRule type="duplicateValues" dxfId="396" priority="860"/>
    <cfRule type="duplicateValues" dxfId="395" priority="861"/>
    <cfRule type="duplicateValues" dxfId="394" priority="862"/>
    <cfRule type="duplicateValues" dxfId="393" priority="863"/>
    <cfRule type="duplicateValues" dxfId="392" priority="693"/>
    <cfRule type="duplicateValues" dxfId="391" priority="694"/>
    <cfRule type="duplicateValues" dxfId="390" priority="695"/>
    <cfRule type="duplicateValues" dxfId="389" priority="696"/>
    <cfRule type="duplicateValues" dxfId="388" priority="697"/>
    <cfRule type="duplicateValues" dxfId="387" priority="698"/>
    <cfRule type="aboveAverage" dxfId="386" priority="699" aboveAverage="0"/>
    <cfRule type="duplicateValues" dxfId="385" priority="700"/>
    <cfRule type="duplicateValues" dxfId="384" priority="701"/>
    <cfRule type="duplicateValues" dxfId="383" priority="702"/>
    <cfRule type="duplicateValues" dxfId="382" priority="703"/>
    <cfRule type="duplicateValues" dxfId="381" priority="704"/>
    <cfRule type="duplicateValues" dxfId="380" priority="705"/>
    <cfRule type="duplicateValues" dxfId="379" priority="706"/>
    <cfRule type="duplicateValues" dxfId="378" priority="707"/>
    <cfRule type="duplicateValues" dxfId="377" priority="708"/>
    <cfRule type="duplicateValues" dxfId="376" priority="709"/>
    <cfRule type="duplicateValues" dxfId="375" priority="710"/>
    <cfRule type="duplicateValues" dxfId="374" priority="711"/>
    <cfRule type="duplicateValues" dxfId="373" priority="712"/>
    <cfRule type="duplicateValues" dxfId="372" priority="713"/>
    <cfRule type="duplicateValues" dxfId="371" priority="714"/>
    <cfRule type="duplicateValues" dxfId="370" priority="715"/>
    <cfRule type="duplicateValues" dxfId="369" priority="716"/>
    <cfRule type="duplicateValues" dxfId="368" priority="717"/>
    <cfRule type="duplicateValues" dxfId="367" priority="718"/>
    <cfRule type="duplicateValues" dxfId="366" priority="719"/>
    <cfRule type="duplicateValues" dxfId="365" priority="720"/>
    <cfRule type="duplicateValues" dxfId="364" priority="721"/>
    <cfRule type="duplicateValues" dxfId="363" priority="722"/>
    <cfRule type="duplicateValues" dxfId="362" priority="723"/>
    <cfRule type="duplicateValues" dxfId="361" priority="724"/>
    <cfRule type="duplicateValues" dxfId="360" priority="725"/>
    <cfRule type="duplicateValues" dxfId="359" priority="726"/>
    <cfRule type="duplicateValues" dxfId="358" priority="727"/>
    <cfRule type="duplicateValues" dxfId="357" priority="728"/>
    <cfRule type="duplicateValues" dxfId="356" priority="729"/>
    <cfRule type="duplicateValues" dxfId="355" priority="730"/>
    <cfRule type="duplicateValues" dxfId="354" priority="731"/>
    <cfRule type="duplicateValues" dxfId="353" priority="732"/>
    <cfRule type="duplicateValues" dxfId="352" priority="733"/>
    <cfRule type="duplicateValues" dxfId="351" priority="734"/>
    <cfRule type="duplicateValues" dxfId="350" priority="735"/>
    <cfRule type="duplicateValues" dxfId="349" priority="736"/>
    <cfRule type="duplicateValues" dxfId="348" priority="737"/>
    <cfRule type="duplicateValues" dxfId="347" priority="738"/>
    <cfRule type="duplicateValues" dxfId="346" priority="739"/>
    <cfRule type="duplicateValues" dxfId="345" priority="740"/>
    <cfRule type="duplicateValues" dxfId="344" priority="741"/>
    <cfRule type="duplicateValues" dxfId="343" priority="742"/>
    <cfRule type="duplicateValues" dxfId="342" priority="743"/>
    <cfRule type="duplicateValues" dxfId="341" priority="744"/>
    <cfRule type="duplicateValues" dxfId="340" priority="745"/>
    <cfRule type="duplicateValues" dxfId="339" priority="746"/>
    <cfRule type="duplicateValues" dxfId="338" priority="747"/>
    <cfRule type="duplicateValues" dxfId="337" priority="748"/>
    <cfRule type="duplicateValues" dxfId="336" priority="835"/>
    <cfRule type="duplicateValues" dxfId="335" priority="750"/>
    <cfRule type="duplicateValues" dxfId="334" priority="751"/>
    <cfRule type="duplicateValues" dxfId="333" priority="752"/>
    <cfRule type="duplicateValues" dxfId="332" priority="753"/>
    <cfRule type="duplicateValues" dxfId="331" priority="754"/>
    <cfRule type="duplicateValues" dxfId="330" priority="755"/>
    <cfRule type="duplicateValues" dxfId="329" priority="756"/>
    <cfRule type="duplicateValues" dxfId="328" priority="757"/>
    <cfRule type="duplicateValues" dxfId="327" priority="758"/>
    <cfRule type="duplicateValues" dxfId="326" priority="759"/>
    <cfRule type="duplicateValues" dxfId="325" priority="760"/>
    <cfRule type="duplicateValues" dxfId="324" priority="761"/>
    <cfRule type="duplicateValues" dxfId="323" priority="762"/>
    <cfRule type="duplicateValues" dxfId="322" priority="763"/>
    <cfRule type="duplicateValues" dxfId="321" priority="764"/>
    <cfRule type="duplicateValues" dxfId="320" priority="765"/>
    <cfRule type="duplicateValues" dxfId="319" priority="766"/>
    <cfRule type="duplicateValues" dxfId="318" priority="767"/>
    <cfRule type="duplicateValues" dxfId="317" priority="768"/>
    <cfRule type="duplicateValues" dxfId="316" priority="769"/>
    <cfRule type="duplicateValues" dxfId="315" priority="770"/>
    <cfRule type="duplicateValues" dxfId="314" priority="771"/>
    <cfRule type="duplicateValues" dxfId="313" priority="772"/>
    <cfRule type="duplicateValues" dxfId="312" priority="773"/>
    <cfRule type="duplicateValues" dxfId="311" priority="774"/>
    <cfRule type="duplicateValues" dxfId="310" priority="775"/>
    <cfRule type="duplicateValues" dxfId="309" priority="776"/>
    <cfRule type="duplicateValues" dxfId="308" priority="777"/>
    <cfRule type="duplicateValues" dxfId="307" priority="778"/>
    <cfRule type="duplicateValues" dxfId="306" priority="779"/>
    <cfRule type="duplicateValues" dxfId="305" priority="780"/>
    <cfRule type="duplicateValues" dxfId="304" priority="781"/>
    <cfRule type="duplicateValues" dxfId="303" priority="782"/>
    <cfRule type="duplicateValues" dxfId="302" priority="783"/>
    <cfRule type="duplicateValues" dxfId="301" priority="784"/>
    <cfRule type="duplicateValues" dxfId="300" priority="785"/>
    <cfRule type="duplicateValues" dxfId="299" priority="786"/>
    <cfRule type="duplicateValues" dxfId="298" priority="787"/>
    <cfRule type="duplicateValues" dxfId="297" priority="788"/>
    <cfRule type="duplicateValues" dxfId="296" priority="789"/>
    <cfRule type="duplicateValues" dxfId="295" priority="790"/>
    <cfRule type="duplicateValues" dxfId="294" priority="791"/>
    <cfRule type="duplicateValues" dxfId="293" priority="792"/>
    <cfRule type="duplicateValues" dxfId="292" priority="793"/>
    <cfRule type="duplicateValues" dxfId="291" priority="794"/>
    <cfRule type="duplicateValues" dxfId="290" priority="795"/>
    <cfRule type="duplicateValues" dxfId="289" priority="796"/>
    <cfRule type="duplicateValues" dxfId="288" priority="797"/>
    <cfRule type="duplicateValues" dxfId="287" priority="798"/>
    <cfRule type="duplicateValues" dxfId="286" priority="799"/>
    <cfRule type="duplicateValues" dxfId="285" priority="800"/>
    <cfRule type="duplicateValues" dxfId="284" priority="801"/>
    <cfRule type="duplicateValues" dxfId="283" priority="802"/>
    <cfRule type="duplicateValues" dxfId="282" priority="803"/>
    <cfRule type="duplicateValues" dxfId="281" priority="804"/>
  </conditionalFormatting>
  <conditionalFormatting sqref="A388:A390">
    <cfRule type="duplicateValues" dxfId="254" priority="309"/>
    <cfRule type="duplicateValues" dxfId="253" priority="310"/>
    <cfRule type="duplicateValues" dxfId="252" priority="311"/>
    <cfRule type="duplicateValues" dxfId="251" priority="283"/>
    <cfRule type="duplicateValues" dxfId="250" priority="303"/>
    <cfRule type="duplicateValues" dxfId="249" priority="304"/>
    <cfRule type="duplicateValues" dxfId="248" priority="305"/>
    <cfRule type="duplicateValues" dxfId="247" priority="306"/>
    <cfRule type="duplicateValues" dxfId="246" priority="307"/>
    <cfRule type="duplicateValues" dxfId="245" priority="308"/>
  </conditionalFormatting>
  <conditionalFormatting sqref="A391:A395">
    <cfRule type="duplicateValues" dxfId="244" priority="652"/>
    <cfRule type="duplicateValues" dxfId="243" priority="653"/>
    <cfRule type="duplicateValues" dxfId="242" priority="654"/>
    <cfRule type="duplicateValues" dxfId="241" priority="655"/>
    <cfRule type="duplicateValues" dxfId="240" priority="656"/>
    <cfRule type="duplicateValues" dxfId="239" priority="657"/>
  </conditionalFormatting>
  <conditionalFormatting sqref="A391:A414">
    <cfRule type="duplicateValues" dxfId="238" priority="644"/>
    <cfRule type="duplicateValues" dxfId="237" priority="645"/>
    <cfRule type="duplicateValues" dxfId="236" priority="646"/>
    <cfRule type="duplicateValues" dxfId="235" priority="647"/>
    <cfRule type="duplicateValues" dxfId="234" priority="648"/>
    <cfRule type="duplicateValues" dxfId="233" priority="650"/>
    <cfRule type="duplicateValues" dxfId="232" priority="651"/>
    <cfRule type="duplicateValues" dxfId="231" priority="661"/>
    <cfRule type="duplicateValues" dxfId="230" priority="649"/>
  </conditionalFormatting>
  <conditionalFormatting sqref="A396:A414">
    <cfRule type="duplicateValues" dxfId="229" priority="662"/>
    <cfRule type="duplicateValues" dxfId="228" priority="663"/>
  </conditionalFormatting>
  <conditionalFormatting sqref="A1:B1">
    <cfRule type="duplicateValues" dxfId="227" priority="685"/>
  </conditionalFormatting>
  <conditionalFormatting sqref="B1">
    <cfRule type="duplicateValues" dxfId="226" priority="684"/>
  </conditionalFormatting>
  <conditionalFormatting sqref="A2:A172">
    <cfRule type="duplicateValues" dxfId="216" priority="216"/>
    <cfRule type="duplicateValues" dxfId="215" priority="217"/>
    <cfRule type="duplicateValues" dxfId="217" priority="218"/>
  </conditionalFormatting>
  <conditionalFormatting sqref="A2:A290">
    <cfRule type="duplicateValues" dxfId="214" priority="215"/>
  </conditionalFormatting>
  <conditionalFormatting sqref="A173:A175">
    <cfRule type="duplicateValues" dxfId="213" priority="211"/>
    <cfRule type="duplicateValues" dxfId="212" priority="212"/>
    <cfRule type="duplicateValues" dxfId="211" priority="213"/>
  </conditionalFormatting>
  <conditionalFormatting sqref="A173:A290">
    <cfRule type="duplicateValues" dxfId="210" priority="214"/>
  </conditionalFormatting>
  <conditionalFormatting sqref="A177:A188">
    <cfRule type="duplicateValues" dxfId="207" priority="206"/>
    <cfRule type="duplicateValues" dxfId="208" priority="207"/>
    <cfRule type="duplicateValues" dxfId="206" priority="208"/>
    <cfRule type="duplicateValues" dxfId="205" priority="209"/>
    <cfRule type="duplicateValues" dxfId="209" priority="210"/>
  </conditionalFormatting>
  <conditionalFormatting sqref="A189">
    <cfRule type="duplicateValues" dxfId="199" priority="181"/>
    <cfRule type="duplicateValues" dxfId="198" priority="182"/>
    <cfRule type="duplicateValues" dxfId="197" priority="183"/>
    <cfRule type="duplicateValues" dxfId="196" priority="184"/>
    <cfRule type="duplicateValues" dxfId="204" priority="185"/>
    <cfRule type="duplicateValues" dxfId="195" priority="196"/>
    <cfRule type="duplicateValues" dxfId="200" priority="197"/>
    <cfRule type="duplicateValues" dxfId="201" priority="198"/>
    <cfRule type="duplicateValues" dxfId="202" priority="199"/>
    <cfRule type="duplicateValues" dxfId="194" priority="200"/>
    <cfRule type="duplicateValues" dxfId="203" priority="201"/>
    <cfRule type="duplicateValues" dxfId="190" priority="202"/>
    <cfRule type="duplicateValues" dxfId="191" priority="203"/>
    <cfRule type="duplicateValues" dxfId="192" priority="204"/>
    <cfRule type="duplicateValues" dxfId="193" priority="205"/>
  </conditionalFormatting>
  <conditionalFormatting sqref="A190:A207">
    <cfRule type="duplicateValues" dxfId="187" priority="186"/>
    <cfRule type="duplicateValues" dxfId="188" priority="187"/>
    <cfRule type="duplicateValues" dxfId="189" priority="188"/>
    <cfRule type="duplicateValues" dxfId="180" priority="189"/>
    <cfRule type="duplicateValues" dxfId="181" priority="190"/>
    <cfRule type="duplicateValues" dxfId="183" priority="191"/>
    <cfRule type="duplicateValues" dxfId="182" priority="192"/>
    <cfRule type="duplicateValues" dxfId="184" priority="193"/>
    <cfRule type="duplicateValues" dxfId="185" priority="194"/>
    <cfRule type="duplicateValues" dxfId="186" priority="195"/>
  </conditionalFormatting>
  <conditionalFormatting sqref="A200">
    <cfRule type="duplicateValues" dxfId="179" priority="176"/>
    <cfRule type="duplicateValues" dxfId="178" priority="177"/>
    <cfRule type="duplicateValues" dxfId="176" priority="178"/>
    <cfRule type="duplicateValues" dxfId="177" priority="179"/>
    <cfRule type="duplicateValues" dxfId="175" priority="180"/>
  </conditionalFormatting>
  <conditionalFormatting sqref="A201">
    <cfRule type="duplicateValues" dxfId="170" priority="171"/>
    <cfRule type="duplicateValues" dxfId="171" priority="172"/>
    <cfRule type="duplicateValues" dxfId="172" priority="173"/>
    <cfRule type="duplicateValues" dxfId="173" priority="174"/>
    <cfRule type="duplicateValues" dxfId="174" priority="175"/>
  </conditionalFormatting>
  <conditionalFormatting sqref="A205">
    <cfRule type="duplicateValues" dxfId="165" priority="156"/>
    <cfRule type="duplicateValues" dxfId="166" priority="157"/>
    <cfRule type="duplicateValues" dxfId="167" priority="158"/>
    <cfRule type="duplicateValues" dxfId="168" priority="159"/>
    <cfRule type="duplicateValues" dxfId="169" priority="160"/>
  </conditionalFormatting>
  <conditionalFormatting sqref="A206:A207">
    <cfRule type="duplicateValues" dxfId="164" priority="161"/>
    <cfRule type="duplicateValues" dxfId="163" priority="162"/>
    <cfRule type="duplicateValues" dxfId="162" priority="163"/>
    <cfRule type="duplicateValues" dxfId="161" priority="164"/>
    <cfRule type="duplicateValues" dxfId="160" priority="165"/>
  </conditionalFormatting>
  <conditionalFormatting sqref="A208:A223">
    <cfRule type="duplicateValues" dxfId="155" priority="166"/>
    <cfRule type="duplicateValues" dxfId="158" priority="167"/>
    <cfRule type="duplicateValues" dxfId="159" priority="168"/>
    <cfRule type="duplicateValues" dxfId="156" priority="169"/>
    <cfRule type="duplicateValues" dxfId="157" priority="170"/>
  </conditionalFormatting>
  <conditionalFormatting sqref="A224:A241">
    <cfRule type="duplicateValues" dxfId="150" priority="151"/>
    <cfRule type="duplicateValues" dxfId="151" priority="152"/>
    <cfRule type="duplicateValues" dxfId="152" priority="153"/>
    <cfRule type="duplicateValues" dxfId="154" priority="154"/>
    <cfRule type="duplicateValues" dxfId="153" priority="155"/>
  </conditionalFormatting>
  <conditionalFormatting sqref="A242:A266">
    <cfRule type="duplicateValues" dxfId="142" priority="141"/>
    <cfRule type="duplicateValues" dxfId="141" priority="142"/>
    <cfRule type="duplicateValues" dxfId="140" priority="143"/>
    <cfRule type="duplicateValues" dxfId="149" priority="144"/>
    <cfRule type="duplicateValues" dxfId="148" priority="145"/>
    <cfRule type="duplicateValues" dxfId="147" priority="146"/>
    <cfRule type="duplicateValues" dxfId="146" priority="147"/>
    <cfRule type="duplicateValues" dxfId="143" priority="148"/>
    <cfRule type="duplicateValues" dxfId="145" priority="149"/>
    <cfRule type="duplicateValues" dxfId="144" priority="150"/>
  </conditionalFormatting>
  <conditionalFormatting sqref="A259">
    <cfRule type="duplicateValues" dxfId="137" priority="136"/>
    <cfRule type="duplicateValues" dxfId="136" priority="137"/>
    <cfRule type="duplicateValues" dxfId="138" priority="138"/>
    <cfRule type="duplicateValues" dxfId="139" priority="139"/>
    <cfRule type="duplicateValues" dxfId="135" priority="140"/>
  </conditionalFormatting>
  <conditionalFormatting sqref="A260">
    <cfRule type="duplicateValues" dxfId="134" priority="131"/>
    <cfRule type="duplicateValues" dxfId="133" priority="132"/>
    <cfRule type="duplicateValues" dxfId="130" priority="133"/>
    <cfRule type="duplicateValues" dxfId="131" priority="134"/>
    <cfRule type="duplicateValues" dxfId="132" priority="135"/>
  </conditionalFormatting>
  <conditionalFormatting sqref="A263">
    <cfRule type="duplicateValues" dxfId="128" priority="114"/>
    <cfRule type="duplicateValues" dxfId="129" priority="115"/>
    <cfRule type="duplicateValues" dxfId="127" priority="116"/>
    <cfRule type="duplicateValues" dxfId="126" priority="117"/>
    <cfRule type="duplicateValues" dxfId="125" priority="118"/>
  </conditionalFormatting>
  <conditionalFormatting sqref="A264">
    <cfRule type="duplicateValues" dxfId="121" priority="119"/>
    <cfRule type="duplicateValues" dxfId="120" priority="120"/>
    <cfRule type="duplicateValues" dxfId="124" priority="121"/>
    <cfRule type="duplicateValues" dxfId="123" priority="122"/>
    <cfRule type="duplicateValues" dxfId="122" priority="123"/>
  </conditionalFormatting>
  <conditionalFormatting sqref="A265:A266">
    <cfRule type="duplicateValues" dxfId="116" priority="124"/>
    <cfRule type="duplicateValues" dxfId="115" priority="125"/>
    <cfRule type="duplicateValues" dxfId="119" priority="126"/>
    <cfRule type="duplicateValues" dxfId="117" priority="127"/>
    <cfRule type="duplicateValues" dxfId="118" priority="128"/>
  </conditionalFormatting>
  <conditionalFormatting sqref="A267:A290">
    <cfRule type="duplicateValues" dxfId="108" priority="105"/>
    <cfRule type="duplicateValues" dxfId="107" priority="106"/>
    <cfRule type="duplicateValues" dxfId="106" priority="107"/>
    <cfRule type="duplicateValues" dxfId="105" priority="108"/>
    <cfRule type="duplicateValues" dxfId="114" priority="109"/>
    <cfRule type="duplicateValues" dxfId="104" priority="110"/>
    <cfRule type="duplicateValues" dxfId="113" priority="111"/>
    <cfRule type="duplicateValues" dxfId="109" priority="112"/>
    <cfRule type="duplicateValues" dxfId="112" priority="113"/>
    <cfRule type="duplicateValues" dxfId="110" priority="129"/>
    <cfRule type="duplicateValues" dxfId="111" priority="130"/>
  </conditionalFormatting>
  <conditionalFormatting sqref="A291:A302">
    <cfRule type="duplicateValues" dxfId="101" priority="91"/>
    <cfRule type="duplicateValues" dxfId="102" priority="92"/>
    <cfRule type="duplicateValues" dxfId="103" priority="93"/>
    <cfRule type="duplicateValues" dxfId="100" priority="94"/>
    <cfRule type="duplicateValues" dxfId="99" priority="95"/>
  </conditionalFormatting>
  <conditionalFormatting sqref="A303">
    <cfRule type="duplicateValues" dxfId="94" priority="66"/>
    <cfRule type="duplicateValues" dxfId="97" priority="67"/>
    <cfRule type="duplicateValues" dxfId="98" priority="68"/>
    <cfRule type="duplicateValues" dxfId="84" priority="69"/>
    <cfRule type="duplicateValues" dxfId="91" priority="70"/>
    <cfRule type="duplicateValues" dxfId="88" priority="71"/>
    <cfRule type="duplicateValues" dxfId="87" priority="72"/>
    <cfRule type="duplicateValues" dxfId="86" priority="73"/>
    <cfRule type="duplicateValues" dxfId="85" priority="74"/>
    <cfRule type="duplicateValues" dxfId="95" priority="75"/>
    <cfRule type="duplicateValues" dxfId="96" priority="76"/>
    <cfRule type="duplicateValues" dxfId="93" priority="77"/>
    <cfRule type="duplicateValues" dxfId="92" priority="78"/>
    <cfRule type="duplicateValues" dxfId="90" priority="79"/>
    <cfRule type="duplicateValues" dxfId="89" priority="80"/>
  </conditionalFormatting>
  <conditionalFormatting sqref="A304">
    <cfRule type="duplicateValues" dxfId="77" priority="81"/>
    <cfRule type="duplicateValues" dxfId="76" priority="82"/>
    <cfRule type="duplicateValues" dxfId="78" priority="83"/>
    <cfRule type="duplicateValues" dxfId="79" priority="84"/>
    <cfRule type="duplicateValues" dxfId="80" priority="85"/>
    <cfRule type="duplicateValues" dxfId="81" priority="86"/>
    <cfRule type="duplicateValues" dxfId="75" priority="87"/>
    <cfRule type="duplicateValues" dxfId="82" priority="88"/>
    <cfRule type="duplicateValues" dxfId="83" priority="89"/>
    <cfRule type="duplicateValues" dxfId="74" priority="90"/>
  </conditionalFormatting>
  <conditionalFormatting sqref="A305:A309">
    <cfRule type="duplicateValues" dxfId="70" priority="96"/>
    <cfRule type="duplicateValues" dxfId="71" priority="97"/>
    <cfRule type="duplicateValues" dxfId="72" priority="98"/>
    <cfRule type="duplicateValues" dxfId="69" priority="99"/>
    <cfRule type="duplicateValues" dxfId="73" priority="100"/>
  </conditionalFormatting>
  <conditionalFormatting sqref="A313">
    <cfRule type="duplicateValues" dxfId="62" priority="55"/>
    <cfRule type="duplicateValues" dxfId="63" priority="56"/>
    <cfRule type="duplicateValues" dxfId="64" priority="57"/>
    <cfRule type="duplicateValues" dxfId="65" priority="58"/>
    <cfRule type="duplicateValues" dxfId="61" priority="59"/>
    <cfRule type="duplicateValues" dxfId="66" priority="60"/>
    <cfRule type="duplicateValues" dxfId="67" priority="61"/>
    <cfRule type="duplicateValues" dxfId="68" priority="62"/>
    <cfRule type="duplicateValues" dxfId="59" priority="63"/>
    <cfRule type="duplicateValues" dxfId="60" priority="64"/>
  </conditionalFormatting>
  <conditionalFormatting sqref="A314:A328 A310:A312">
    <cfRule type="expression" dxfId="58" priority="102" stopIfTrue="1">
      <formula>AND(COUNTIF($C$2:$C$348, A310)&gt;1,NOT(ISBLANK(A310)))</formula>
    </cfRule>
  </conditionalFormatting>
  <conditionalFormatting sqref="A314:A328 A365:A368 A370:A380 A310:A312">
    <cfRule type="expression" dxfId="57" priority="65" stopIfTrue="1">
      <formula>AND(COUNTIF($C:$C, A310)&gt;1,NOT(ISBLANK(A310)))</formula>
    </cfRule>
  </conditionalFormatting>
  <conditionalFormatting sqref="A320">
    <cfRule type="expression" dxfId="56" priority="54" stopIfTrue="1">
      <formula>AND(COUNTIF($C$151:$C$151, A320)&gt;1,NOT(ISBLANK(A320)))</formula>
    </cfRule>
  </conditionalFormatting>
  <conditionalFormatting sqref="A321">
    <cfRule type="expression" dxfId="55" priority="103" stopIfTrue="1">
      <formula>AND(COUNTIF($C$152:$C$152, A321)&gt;1,NOT(ISBLANK(A321)))</formula>
    </cfRule>
    <cfRule type="expression" dxfId="54" priority="104" stopIfTrue="1">
      <formula>AND(COUNTIF($C$2:$C$348, A321)&gt;1,NOT(ISBLANK(A321)))</formula>
    </cfRule>
  </conditionalFormatting>
  <conditionalFormatting sqref="A325">
    <cfRule type="expression" dxfId="53" priority="52" stopIfTrue="1">
      <formula>AND(COUNTIF($C$156:$C$156, A325)&gt;1,NOT(ISBLANK(A325)))</formula>
    </cfRule>
  </conditionalFormatting>
  <conditionalFormatting sqref="A326">
    <cfRule type="expression" dxfId="52" priority="53" stopIfTrue="1">
      <formula>AND(COUNTIF($C$157:$C$157, A326)&gt;1,NOT(ISBLANK(A326)))</formula>
    </cfRule>
  </conditionalFormatting>
  <conditionalFormatting sqref="A327:A328">
    <cfRule type="expression" dxfId="51" priority="101" stopIfTrue="1">
      <formula>AND(COUNTIF($C$158:$C$160, A327)&gt;1,NOT(ISBLANK(A327)))</formula>
    </cfRule>
  </conditionalFormatting>
  <conditionalFormatting sqref="A329:A349">
    <cfRule type="duplicateValues" dxfId="47" priority="48"/>
    <cfRule type="duplicateValues" dxfId="48" priority="49"/>
    <cfRule type="duplicateValues" dxfId="49" priority="50"/>
    <cfRule type="duplicateValues" dxfId="50" priority="51"/>
  </conditionalFormatting>
  <conditionalFormatting sqref="A329:A350">
    <cfRule type="duplicateValues" dxfId="46" priority="47"/>
  </conditionalFormatting>
  <conditionalFormatting sqref="A347">
    <cfRule type="duplicateValues" dxfId="44" priority="42"/>
    <cfRule type="duplicateValues" dxfId="43" priority="43"/>
    <cfRule type="duplicateValues" dxfId="41" priority="44"/>
    <cfRule type="duplicateValues" dxfId="45" priority="45"/>
    <cfRule type="duplicateValues" dxfId="42" priority="46"/>
  </conditionalFormatting>
  <conditionalFormatting sqref="A350">
    <cfRule type="duplicateValues" dxfId="34" priority="35"/>
    <cfRule type="duplicateValues" dxfId="35" priority="36"/>
    <cfRule type="duplicateValues" dxfId="40" priority="37"/>
    <cfRule type="duplicateValues" dxfId="39" priority="38"/>
    <cfRule type="duplicateValues" dxfId="38" priority="39"/>
    <cfRule type="duplicateValues" dxfId="37" priority="40"/>
    <cfRule type="duplicateValues" dxfId="36" priority="41"/>
  </conditionalFormatting>
  <conditionalFormatting sqref="A351">
    <cfRule type="duplicateValues" dxfId="24" priority="25"/>
    <cfRule type="duplicateValues" dxfId="25" priority="26"/>
    <cfRule type="duplicateValues" dxfId="26" priority="27"/>
    <cfRule type="duplicateValues" dxfId="27" priority="28"/>
    <cfRule type="duplicateValues" dxfId="28" priority="29"/>
    <cfRule type="duplicateValues" dxfId="33" priority="30"/>
    <cfRule type="duplicateValues" dxfId="29" priority="31"/>
    <cfRule type="duplicateValues" dxfId="30" priority="32"/>
    <cfRule type="duplicateValues" dxfId="31" priority="33"/>
    <cfRule type="duplicateValues" dxfId="32" priority="34"/>
  </conditionalFormatting>
  <conditionalFormatting sqref="A352:A364">
    <cfRule type="duplicateValues" dxfId="20" priority="20"/>
    <cfRule type="duplicateValues" dxfId="21" priority="21"/>
    <cfRule type="duplicateValues" dxfId="22" priority="22"/>
    <cfRule type="duplicateValues" dxfId="23" priority="23"/>
    <cfRule type="duplicateValues" dxfId="19" priority="24"/>
  </conditionalFormatting>
  <conditionalFormatting sqref="A369">
    <cfRule type="duplicateValues" dxfId="10" priority="9"/>
    <cfRule type="duplicateValues" dxfId="9" priority="10"/>
    <cfRule type="duplicateValues" dxfId="11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</conditionalFormatting>
  <conditionalFormatting sqref="A370:A380 A365:A368">
    <cfRule type="expression" dxfId="8" priority="19" stopIfTrue="1">
      <formula>AND(COUNTIF($C$2:$C$390, A365)&gt;1,NOT(ISBLANK(A365)))</formula>
    </cfRule>
  </conditionalFormatting>
  <conditionalFormatting sqref="A378">
    <cfRule type="expression" dxfId="7" priority="8" stopIfTrue="1">
      <formula>AND(COUNTIF($C$193:$C$193, A378)&gt;1,NOT(ISBLANK(A378)))</formula>
    </cfRule>
  </conditionalFormatting>
  <conditionalFormatting sqref="A380">
    <cfRule type="expression" dxfId="6" priority="7" stopIfTrue="1">
      <formula>AND(COUNTIF($C$199:$C$199, A380)&gt;1,NOT(ISBLANK(A380)))</formula>
    </cfRule>
  </conditionalFormatting>
  <conditionalFormatting sqref="A381:A383">
    <cfRule type="expression" dxfId="2" priority="3" stopIfTrue="1">
      <formula>AND(COUNTIF($C:$C, A381)&gt;1,NOT(ISBLANK(A381)))</formula>
    </cfRule>
    <cfRule type="expression" dxfId="3" priority="4" stopIfTrue="1">
      <formula>AND(COUNTIF($C$2:$C$390, A381)&gt;1,NOT(ISBLANK(A381)))</formula>
    </cfRule>
    <cfRule type="expression" dxfId="4" priority="5" stopIfTrue="1">
      <formula>AND(COUNTIF($C$200:$C$202, A381)&gt;1,NOT(ISBLANK(A381)))</formula>
    </cfRule>
    <cfRule type="expression" dxfId="5" priority="6" stopIfTrue="1">
      <formula>AND(COUNTIF($C$2:$C$390, A381)&gt;1,NOT(ISBLANK(A381)))</formula>
    </cfRule>
  </conditionalFormatting>
  <conditionalFormatting sqref="A384:A387">
    <cfRule type="duplicateValues" dxfId="1" priority="1"/>
    <cfRule type="duplicateValues" dxfId="0" priority="2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DESGLOSE </vt:lpstr>
      <vt:lpstr>BD</vt:lpstr>
      <vt:lpstr>COMPENSACIONES </vt:lpstr>
      <vt:lpstr>BD_COMPENSACIONES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>Genesis Sarahi Alvaro Ortega</cp:lastModifiedBy>
  <cp:revision/>
  <dcterms:created xsi:type="dcterms:W3CDTF">2024-11-14T21:34:51Z</dcterms:created>
  <dcterms:modified xsi:type="dcterms:W3CDTF">2025-06-19T21:27:43Z</dcterms:modified>
  <cp:category/>
  <cp:contentStatus/>
</cp:coreProperties>
</file>