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clidcorp-my.sharepoint.com/personal/b_lovillo_lipu_com_mx/Documents/LOGISTICS/INDICADORES PLANEACION Y TRAFICO/2025/JULIO 2025/NS Y VOK/"/>
    </mc:Choice>
  </mc:AlternateContent>
  <xr:revisionPtr revIDLastSave="332" documentId="13_ncr:1_{3F8F7583-2173-48B9-BEB4-9834C0DC8D63}" xr6:coauthVersionLast="47" xr6:coauthVersionMax="47" xr10:uidLastSave="{A4489E62-1D0A-42F3-9617-40FB12D18440}"/>
  <bookViews>
    <workbookView xWindow="-120" yWindow="-120" windowWidth="20730" windowHeight="11040" tabRatio="764" firstSheet="4" activeTab="9" xr2:uid="{0D860095-94C1-4387-BB4C-64AB0ACCFC7E}"/>
  </bookViews>
  <sheets>
    <sheet name="reportes" sheetId="1" state="hidden" r:id="rId1"/>
    <sheet name="Viajes ok Coord" sheetId="19" state="hidden" r:id="rId2"/>
    <sheet name="Nivel de servicio Coord" sheetId="17" state="hidden" r:id="rId3"/>
    <sheet name="TABLA POR COORDINADOR " sheetId="27" r:id="rId4"/>
    <sheet name="Hoja1" sheetId="29" r:id="rId5"/>
    <sheet name="VIAJES OK X CLIENTE " sheetId="23" r:id="rId6"/>
    <sheet name="Viajes ok" sheetId="10" r:id="rId7"/>
    <sheet name="NIVEL DE SERVICIO X CLIENTE " sheetId="25" r:id="rId8"/>
    <sheet name="Nivel de servicio" sheetId="5" r:id="rId9"/>
    <sheet name="CALIDAD DE RUTA " sheetId="28" r:id="rId10"/>
    <sheet name="asignacion operaciones" sheetId="12" r:id="rId11"/>
    <sheet name="Nivel de servicio (2)" sheetId="20" state="hidden" r:id="rId12"/>
  </sheets>
  <externalReferences>
    <externalReference r:id="rId13"/>
    <externalReference r:id="rId14"/>
  </externalReferences>
  <definedNames>
    <definedName name="_xlnm._FilterDatabase" localSheetId="10" hidden="1">'asignacion operaciones'!$C$1:$H$51</definedName>
    <definedName name="_xlnm._FilterDatabase" localSheetId="9" hidden="1">'CALIDAD DE RUTA '!$F$4:$H$4</definedName>
    <definedName name="_xlnm._FilterDatabase" localSheetId="4" hidden="1">Hoja1!$D$21:$Q$21</definedName>
    <definedName name="_xlnm._FilterDatabase" localSheetId="8" hidden="1">'Nivel de servicio'!$B$1:$J$1</definedName>
    <definedName name="_xlnm._FilterDatabase" localSheetId="11" hidden="1">'Nivel de servicio (2)'!$BA$2:$BF$2</definedName>
    <definedName name="_xlnm._FilterDatabase" localSheetId="2" hidden="1">'Nivel de servicio Coord'!$R$1:$AA$1</definedName>
    <definedName name="_xlnm._FilterDatabase" localSheetId="7" hidden="1">'NIVEL DE SERVICIO X CLIENTE '!$A$4:$G$48</definedName>
    <definedName name="_xlnm._FilterDatabase" localSheetId="0" hidden="1">reportes!$AT$1:$AZ$30</definedName>
    <definedName name="_xlnm._FilterDatabase" localSheetId="3" hidden="1">'TABLA POR COORDINADOR '!$A$5:$N$27</definedName>
    <definedName name="_xlnm._FilterDatabase" localSheetId="6" hidden="1">'Viajes ok'!$B$3:$G$503</definedName>
    <definedName name="_xlnm._FilterDatabase" localSheetId="5" hidden="1">'VIAJES OK X CLIENTE '!$A$4:$G$51</definedName>
  </definedNames>
  <calcPr calcId="191028"/>
  <pivotCaches>
    <pivotCache cacheId="76" r:id="rId15"/>
    <pivotCache cacheId="77" r:id="rId16"/>
    <pivotCache cacheId="78" r:id="rId17"/>
    <pivotCache cacheId="79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8" l="1"/>
  <c r="F20" i="28"/>
  <c r="F15" i="28"/>
  <c r="F22" i="28"/>
  <c r="F13" i="28"/>
  <c r="F18" i="28"/>
  <c r="F10" i="28"/>
  <c r="F19" i="28"/>
  <c r="F26" i="28"/>
  <c r="F12" i="28"/>
  <c r="F14" i="28"/>
  <c r="F7" i="28"/>
  <c r="F23" i="28"/>
  <c r="F27" i="28"/>
  <c r="F9" i="28"/>
  <c r="F24" i="28"/>
  <c r="F21" i="28"/>
  <c r="F16" i="28"/>
  <c r="F11" i="28"/>
  <c r="F5" i="28"/>
  <c r="F8" i="28"/>
  <c r="F25" i="28"/>
  <c r="F17" i="28"/>
  <c r="I41" i="27"/>
  <c r="I40" i="27"/>
  <c r="I39" i="27"/>
  <c r="I38" i="27"/>
  <c r="E39" i="27"/>
  <c r="E40" i="27"/>
  <c r="E41" i="27"/>
  <c r="E38" i="27"/>
  <c r="M39" i="27"/>
  <c r="M40" i="27"/>
  <c r="M41" i="27"/>
  <c r="M38" i="27"/>
  <c r="M6" i="27"/>
  <c r="M26" i="27"/>
  <c r="M25" i="27"/>
  <c r="M19" i="27"/>
  <c r="M24" i="27"/>
  <c r="M23" i="27"/>
  <c r="M12" i="27"/>
  <c r="M14" i="27"/>
  <c r="M21" i="27"/>
  <c r="M10" i="27"/>
  <c r="M22" i="27"/>
  <c r="M20" i="27"/>
  <c r="M18" i="27"/>
  <c r="M15" i="27"/>
  <c r="M16" i="27"/>
  <c r="M17" i="27"/>
  <c r="M11" i="27"/>
  <c r="M7" i="27"/>
  <c r="M13" i="27"/>
  <c r="M8" i="27"/>
  <c r="M9" i="27"/>
  <c r="M27" i="27"/>
  <c r="I6" i="27" l="1"/>
  <c r="I26" i="27"/>
  <c r="I25" i="27"/>
  <c r="I19" i="27"/>
  <c r="I24" i="27"/>
  <c r="I23" i="27"/>
  <c r="I12" i="27"/>
  <c r="I14" i="27"/>
  <c r="I21" i="27"/>
  <c r="I10" i="27"/>
  <c r="I22" i="27"/>
  <c r="I20" i="27"/>
  <c r="I18" i="27"/>
  <c r="I15" i="27"/>
  <c r="I16" i="27"/>
  <c r="I17" i="27"/>
  <c r="I11" i="27"/>
  <c r="I7" i="27"/>
  <c r="I13" i="27"/>
  <c r="I8" i="27"/>
  <c r="I9" i="27"/>
  <c r="I27" i="27"/>
  <c r="E6" i="27"/>
  <c r="E26" i="27"/>
  <c r="E25" i="27"/>
  <c r="E19" i="27"/>
  <c r="E24" i="27"/>
  <c r="E23" i="27"/>
  <c r="E12" i="27"/>
  <c r="E14" i="27"/>
  <c r="E21" i="27"/>
  <c r="E10" i="27"/>
  <c r="E22" i="27"/>
  <c r="E20" i="27"/>
  <c r="E18" i="27"/>
  <c r="E15" i="27"/>
  <c r="E16" i="27"/>
  <c r="E17" i="27"/>
  <c r="E11" i="27"/>
  <c r="E7" i="27"/>
  <c r="E13" i="27"/>
  <c r="E8" i="27"/>
  <c r="E9" i="27"/>
  <c r="E27" i="27"/>
  <c r="L41" i="27" l="1"/>
  <c r="L40" i="27"/>
  <c r="L39" i="27"/>
  <c r="L38" i="27"/>
  <c r="L13" i="27"/>
  <c r="L9" i="27"/>
  <c r="L11" i="27"/>
  <c r="L14" i="27"/>
  <c r="L17" i="27"/>
  <c r="L18" i="27"/>
  <c r="L15" i="27"/>
  <c r="L10" i="27"/>
  <c r="L16" i="27"/>
  <c r="L22" i="27"/>
  <c r="L24" i="27"/>
  <c r="L20" i="27"/>
  <c r="L6" i="27"/>
  <c r="L12" i="27"/>
  <c r="L26" i="27"/>
  <c r="L8" i="27"/>
  <c r="L23" i="27"/>
  <c r="L27" i="27"/>
  <c r="L19" i="27"/>
  <c r="L21" i="27"/>
  <c r="L25" i="27"/>
  <c r="H41" i="27"/>
  <c r="H40" i="27"/>
  <c r="H39" i="27"/>
  <c r="H38" i="27"/>
  <c r="H13" i="27"/>
  <c r="H9" i="27"/>
  <c r="H11" i="27"/>
  <c r="H14" i="27"/>
  <c r="H17" i="27"/>
  <c r="H18" i="27"/>
  <c r="H15" i="27"/>
  <c r="H10" i="27"/>
  <c r="H16" i="27"/>
  <c r="H22" i="27"/>
  <c r="H24" i="27"/>
  <c r="H20" i="27"/>
  <c r="H6" i="27"/>
  <c r="H12" i="27"/>
  <c r="H26" i="27"/>
  <c r="H8" i="27"/>
  <c r="H23" i="27"/>
  <c r="H27" i="27"/>
  <c r="H19" i="27"/>
  <c r="H21" i="27"/>
  <c r="H25" i="27"/>
  <c r="D41" i="27"/>
  <c r="D40" i="27"/>
  <c r="D39" i="27"/>
  <c r="D38" i="27"/>
  <c r="D13" i="27"/>
  <c r="D9" i="27"/>
  <c r="D11" i="27"/>
  <c r="D14" i="27"/>
  <c r="D17" i="27"/>
  <c r="D18" i="27"/>
  <c r="D15" i="27"/>
  <c r="D10" i="27"/>
  <c r="D16" i="27"/>
  <c r="D22" i="27"/>
  <c r="D24" i="27"/>
  <c r="D20" i="27"/>
  <c r="D6" i="27"/>
  <c r="D12" i="27"/>
  <c r="D26" i="27"/>
  <c r="D8" i="27"/>
  <c r="D23" i="27"/>
  <c r="D27" i="27"/>
  <c r="D19" i="27"/>
  <c r="D21" i="27"/>
  <c r="D25" i="27"/>
  <c r="A21" i="27" l="1"/>
  <c r="A25" i="27"/>
  <c r="A13" i="27"/>
  <c r="A18" i="27"/>
  <c r="A9" i="27" l="1"/>
  <c r="A23" i="27"/>
  <c r="A6" i="27" l="1"/>
  <c r="G44" i="25"/>
  <c r="G5" i="23"/>
  <c r="G6" i="23"/>
  <c r="G7" i="23"/>
  <c r="G8" i="23"/>
  <c r="G9" i="23"/>
  <c r="G11" i="23"/>
  <c r="G10" i="23"/>
  <c r="G12" i="23"/>
  <c r="G13" i="23"/>
  <c r="G14" i="23"/>
  <c r="G15" i="23"/>
  <c r="G17" i="23"/>
  <c r="G16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1" i="23"/>
  <c r="G32" i="23"/>
  <c r="G30" i="23"/>
  <c r="G33" i="23"/>
  <c r="G34" i="23"/>
  <c r="G38" i="23"/>
  <c r="G37" i="23"/>
  <c r="G40" i="23"/>
  <c r="G39" i="23"/>
  <c r="G36" i="23"/>
  <c r="G35" i="23"/>
  <c r="G42" i="23"/>
  <c r="G43" i="23"/>
  <c r="G44" i="23"/>
  <c r="G45" i="23"/>
  <c r="G41" i="23"/>
  <c r="G7" i="25"/>
  <c r="G45" i="25"/>
  <c r="G9" i="25"/>
  <c r="G20" i="25"/>
  <c r="G8" i="25"/>
  <c r="G22" i="25"/>
  <c r="G5" i="25"/>
  <c r="G12" i="25"/>
  <c r="G17" i="25"/>
  <c r="G16" i="25"/>
  <c r="G21" i="25"/>
  <c r="G27" i="25"/>
  <c r="G18" i="25"/>
  <c r="G23" i="25"/>
  <c r="G32" i="25"/>
  <c r="G24" i="25"/>
  <c r="G28" i="25"/>
  <c r="G19" i="25"/>
  <c r="G36" i="25"/>
  <c r="G31" i="25"/>
  <c r="G33" i="25"/>
  <c r="G6" i="25"/>
  <c r="G29" i="25"/>
  <c r="G10" i="25"/>
  <c r="G26" i="25"/>
  <c r="G40" i="25"/>
  <c r="G34" i="25"/>
  <c r="G30" i="25"/>
  <c r="G35" i="25"/>
  <c r="G14" i="25"/>
  <c r="G37" i="25"/>
  <c r="G38" i="25"/>
  <c r="G11" i="25"/>
  <c r="G42" i="25"/>
  <c r="G39" i="25"/>
  <c r="G25" i="25"/>
  <c r="G15" i="25"/>
  <c r="G43" i="25"/>
  <c r="G46" i="25"/>
  <c r="A39" i="27" l="1"/>
  <c r="A40" i="27"/>
  <c r="A41" i="27"/>
  <c r="A38" i="27"/>
  <c r="A19" i="27"/>
  <c r="A22" i="27"/>
  <c r="A16" i="27"/>
  <c r="A15" i="27"/>
  <c r="A26" i="27"/>
  <c r="A24" i="27"/>
  <c r="A27" i="27"/>
  <c r="A12" i="27"/>
  <c r="A7" i="27"/>
  <c r="A20" i="27"/>
  <c r="A8" i="27"/>
  <c r="A10" i="27"/>
  <c r="A17" i="27"/>
  <c r="A14" i="27"/>
  <c r="A11" i="27"/>
  <c r="G41" i="25"/>
  <c r="G47" i="25"/>
  <c r="G13" i="25"/>
  <c r="Q26" i="5" l="1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AA763" i="20" l="1"/>
  <c r="V763" i="20"/>
  <c r="U763" i="20"/>
  <c r="T763" i="20"/>
  <c r="AA762" i="20"/>
  <c r="V762" i="20"/>
  <c r="U762" i="20"/>
  <c r="T762" i="20"/>
  <c r="AA761" i="20"/>
  <c r="V761" i="20"/>
  <c r="U761" i="20"/>
  <c r="T761" i="20"/>
  <c r="AA760" i="20"/>
  <c r="V760" i="20"/>
  <c r="U760" i="20"/>
  <c r="T760" i="20"/>
  <c r="AA759" i="20"/>
  <c r="V759" i="20"/>
  <c r="U759" i="20"/>
  <c r="T759" i="20"/>
  <c r="AA758" i="20"/>
  <c r="V758" i="20"/>
  <c r="U758" i="20"/>
  <c r="T758" i="20"/>
  <c r="AA757" i="20"/>
  <c r="V757" i="20"/>
  <c r="U757" i="20"/>
  <c r="T757" i="20"/>
  <c r="AA756" i="20"/>
  <c r="V756" i="20"/>
  <c r="U756" i="20"/>
  <c r="T756" i="20"/>
  <c r="AA755" i="20"/>
  <c r="V755" i="20"/>
  <c r="U755" i="20"/>
  <c r="T755" i="20"/>
  <c r="AA754" i="20"/>
  <c r="V754" i="20"/>
  <c r="U754" i="20"/>
  <c r="T754" i="20"/>
  <c r="AA753" i="20"/>
  <c r="V753" i="20"/>
  <c r="U753" i="20"/>
  <c r="T753" i="20"/>
  <c r="AA752" i="20"/>
  <c r="V752" i="20"/>
  <c r="U752" i="20"/>
  <c r="T752" i="20"/>
  <c r="AA751" i="20"/>
  <c r="V751" i="20"/>
  <c r="U751" i="20"/>
  <c r="T751" i="20"/>
  <c r="AA750" i="20"/>
  <c r="V750" i="20"/>
  <c r="U750" i="20"/>
  <c r="T750" i="20"/>
  <c r="AA749" i="20"/>
  <c r="V749" i="20"/>
  <c r="U749" i="20"/>
  <c r="T749" i="20"/>
  <c r="AA748" i="20"/>
  <c r="V748" i="20"/>
  <c r="U748" i="20"/>
  <c r="T748" i="20"/>
  <c r="AA747" i="20"/>
  <c r="V747" i="20"/>
  <c r="U747" i="20"/>
  <c r="T747" i="20"/>
  <c r="AA746" i="20"/>
  <c r="V746" i="20"/>
  <c r="U746" i="20"/>
  <c r="T746" i="20"/>
  <c r="AA745" i="20"/>
  <c r="V745" i="20"/>
  <c r="U745" i="20"/>
  <c r="T745" i="20"/>
  <c r="AA744" i="20"/>
  <c r="V744" i="20"/>
  <c r="U744" i="20"/>
  <c r="T744" i="20"/>
  <c r="AA743" i="20"/>
  <c r="V743" i="20"/>
  <c r="U743" i="20"/>
  <c r="T743" i="20"/>
  <c r="AA742" i="20"/>
  <c r="V742" i="20"/>
  <c r="U742" i="20"/>
  <c r="T742" i="20"/>
  <c r="AA741" i="20"/>
  <c r="V741" i="20"/>
  <c r="U741" i="20"/>
  <c r="T741" i="20"/>
  <c r="AA740" i="20"/>
  <c r="V740" i="20"/>
  <c r="U740" i="20"/>
  <c r="T740" i="20"/>
  <c r="AA739" i="20"/>
  <c r="V739" i="20"/>
  <c r="U739" i="20"/>
  <c r="T739" i="20"/>
  <c r="AA738" i="20"/>
  <c r="V738" i="20"/>
  <c r="U738" i="20"/>
  <c r="T738" i="20"/>
  <c r="AA737" i="20"/>
  <c r="V737" i="20"/>
  <c r="U737" i="20"/>
  <c r="T737" i="20"/>
  <c r="AA736" i="20"/>
  <c r="V736" i="20"/>
  <c r="U736" i="20"/>
  <c r="T736" i="20"/>
  <c r="AA735" i="20"/>
  <c r="V735" i="20"/>
  <c r="U735" i="20"/>
  <c r="T735" i="20"/>
  <c r="AA734" i="20"/>
  <c r="V734" i="20"/>
  <c r="U734" i="20"/>
  <c r="T734" i="20"/>
  <c r="AA733" i="20"/>
  <c r="V733" i="20"/>
  <c r="U733" i="20"/>
  <c r="T733" i="20"/>
  <c r="AA732" i="20"/>
  <c r="V732" i="20"/>
  <c r="U732" i="20"/>
  <c r="T732" i="20"/>
  <c r="AA731" i="20"/>
  <c r="V731" i="20"/>
  <c r="U731" i="20"/>
  <c r="T731" i="20"/>
  <c r="AA730" i="20"/>
  <c r="V730" i="20"/>
  <c r="U730" i="20"/>
  <c r="T730" i="20"/>
  <c r="AA729" i="20"/>
  <c r="V729" i="20"/>
  <c r="U729" i="20"/>
  <c r="T729" i="20"/>
  <c r="AA728" i="20"/>
  <c r="V728" i="20"/>
  <c r="U728" i="20"/>
  <c r="T728" i="20"/>
  <c r="AA727" i="20"/>
  <c r="V727" i="20"/>
  <c r="U727" i="20"/>
  <c r="T727" i="20"/>
  <c r="AA726" i="20"/>
  <c r="V726" i="20"/>
  <c r="U726" i="20"/>
  <c r="T726" i="20"/>
  <c r="AA725" i="20"/>
  <c r="V725" i="20"/>
  <c r="U725" i="20"/>
  <c r="T725" i="20"/>
  <c r="AA724" i="20"/>
  <c r="V724" i="20"/>
  <c r="U724" i="20"/>
  <c r="T724" i="20"/>
  <c r="AA723" i="20"/>
  <c r="V723" i="20"/>
  <c r="U723" i="20"/>
  <c r="T723" i="20"/>
  <c r="AA722" i="20"/>
  <c r="V722" i="20"/>
  <c r="U722" i="20"/>
  <c r="T722" i="20"/>
  <c r="AA721" i="20"/>
  <c r="V721" i="20"/>
  <c r="U721" i="20"/>
  <c r="T721" i="20"/>
  <c r="AA720" i="20"/>
  <c r="V720" i="20"/>
  <c r="U720" i="20"/>
  <c r="T720" i="20"/>
  <c r="AA719" i="20"/>
  <c r="V719" i="20"/>
  <c r="U719" i="20"/>
  <c r="T719" i="20"/>
  <c r="AA718" i="20"/>
  <c r="V718" i="20"/>
  <c r="U718" i="20"/>
  <c r="T718" i="20"/>
  <c r="AA717" i="20"/>
  <c r="V717" i="20"/>
  <c r="U717" i="20"/>
  <c r="T717" i="20"/>
  <c r="AA716" i="20"/>
  <c r="V716" i="20"/>
  <c r="U716" i="20"/>
  <c r="T716" i="20"/>
  <c r="AA715" i="20"/>
  <c r="V715" i="20"/>
  <c r="U715" i="20"/>
  <c r="T715" i="20"/>
  <c r="AA714" i="20"/>
  <c r="V714" i="20"/>
  <c r="U714" i="20"/>
  <c r="T714" i="20"/>
  <c r="AA713" i="20"/>
  <c r="V713" i="20"/>
  <c r="U713" i="20"/>
  <c r="T713" i="20"/>
  <c r="AA712" i="20"/>
  <c r="V712" i="20"/>
  <c r="U712" i="20"/>
  <c r="T712" i="20"/>
  <c r="AA711" i="20"/>
  <c r="V711" i="20"/>
  <c r="U711" i="20"/>
  <c r="T711" i="20"/>
  <c r="AA710" i="20"/>
  <c r="V710" i="20"/>
  <c r="U710" i="20"/>
  <c r="T710" i="20"/>
  <c r="AA709" i="20"/>
  <c r="V709" i="20"/>
  <c r="U709" i="20"/>
  <c r="T709" i="20"/>
  <c r="AA708" i="20"/>
  <c r="V708" i="20"/>
  <c r="U708" i="20"/>
  <c r="T708" i="20"/>
  <c r="AA707" i="20"/>
  <c r="V707" i="20"/>
  <c r="U707" i="20"/>
  <c r="T707" i="20"/>
  <c r="AA706" i="20"/>
  <c r="V706" i="20"/>
  <c r="U706" i="20"/>
  <c r="T706" i="20"/>
  <c r="AA705" i="20"/>
  <c r="V705" i="20"/>
  <c r="U705" i="20"/>
  <c r="T705" i="20"/>
  <c r="AA704" i="20"/>
  <c r="V704" i="20"/>
  <c r="U704" i="20"/>
  <c r="T704" i="20"/>
  <c r="AA703" i="20"/>
  <c r="V703" i="20"/>
  <c r="U703" i="20"/>
  <c r="T703" i="20"/>
  <c r="AA702" i="20"/>
  <c r="V702" i="20"/>
  <c r="U702" i="20"/>
  <c r="T702" i="20"/>
  <c r="AA701" i="20"/>
  <c r="V701" i="20"/>
  <c r="U701" i="20"/>
  <c r="T701" i="20"/>
  <c r="AA700" i="20"/>
  <c r="V700" i="20"/>
  <c r="U700" i="20"/>
  <c r="T700" i="20"/>
  <c r="AA699" i="20"/>
  <c r="V699" i="20"/>
  <c r="U699" i="20"/>
  <c r="T699" i="20"/>
  <c r="AA698" i="20"/>
  <c r="V698" i="20"/>
  <c r="U698" i="20"/>
  <c r="T698" i="20"/>
  <c r="AA697" i="20"/>
  <c r="V697" i="20"/>
  <c r="U697" i="20"/>
  <c r="T697" i="20"/>
  <c r="AA696" i="20"/>
  <c r="V696" i="20"/>
  <c r="U696" i="20"/>
  <c r="T696" i="20"/>
  <c r="AA695" i="20"/>
  <c r="V695" i="20"/>
  <c r="U695" i="20"/>
  <c r="T695" i="20"/>
  <c r="AA694" i="20"/>
  <c r="V694" i="20"/>
  <c r="U694" i="20"/>
  <c r="T694" i="20"/>
  <c r="AA693" i="20"/>
  <c r="V693" i="20"/>
  <c r="U693" i="20"/>
  <c r="T693" i="20"/>
  <c r="AA692" i="20"/>
  <c r="V692" i="20"/>
  <c r="U692" i="20"/>
  <c r="T692" i="20"/>
  <c r="AA691" i="20"/>
  <c r="V691" i="20"/>
  <c r="U691" i="20"/>
  <c r="T691" i="20"/>
  <c r="AA690" i="20"/>
  <c r="V690" i="20"/>
  <c r="U690" i="20"/>
  <c r="T690" i="20"/>
  <c r="AA689" i="20"/>
  <c r="V689" i="20"/>
  <c r="U689" i="20"/>
  <c r="T689" i="20"/>
  <c r="AA688" i="20"/>
  <c r="V688" i="20"/>
  <c r="U688" i="20"/>
  <c r="T688" i="20"/>
  <c r="AA687" i="20"/>
  <c r="V687" i="20"/>
  <c r="U687" i="20"/>
  <c r="T687" i="20"/>
  <c r="AA686" i="20"/>
  <c r="V686" i="20"/>
  <c r="U686" i="20"/>
  <c r="T686" i="20"/>
  <c r="AA685" i="20"/>
  <c r="V685" i="20"/>
  <c r="U685" i="20"/>
  <c r="T685" i="20"/>
  <c r="AA684" i="20"/>
  <c r="V684" i="20"/>
  <c r="U684" i="20"/>
  <c r="T684" i="20"/>
  <c r="AA683" i="20"/>
  <c r="V683" i="20"/>
  <c r="U683" i="20"/>
  <c r="T683" i="20"/>
  <c r="AA682" i="20"/>
  <c r="V682" i="20"/>
  <c r="U682" i="20"/>
  <c r="T682" i="20"/>
  <c r="AA681" i="20"/>
  <c r="V681" i="20"/>
  <c r="U681" i="20"/>
  <c r="T681" i="20"/>
  <c r="AA680" i="20"/>
  <c r="V680" i="20"/>
  <c r="U680" i="20"/>
  <c r="T680" i="20"/>
  <c r="AA679" i="20"/>
  <c r="V679" i="20"/>
  <c r="U679" i="20"/>
  <c r="T679" i="20"/>
  <c r="AA678" i="20"/>
  <c r="V678" i="20"/>
  <c r="U678" i="20"/>
  <c r="T678" i="20"/>
  <c r="AA677" i="20"/>
  <c r="V677" i="20"/>
  <c r="U677" i="20"/>
  <c r="T677" i="20"/>
  <c r="AA676" i="20"/>
  <c r="V676" i="20"/>
  <c r="U676" i="20"/>
  <c r="T676" i="20"/>
  <c r="AA675" i="20"/>
  <c r="V675" i="20"/>
  <c r="U675" i="20"/>
  <c r="T675" i="20"/>
  <c r="AA674" i="20"/>
  <c r="V674" i="20"/>
  <c r="U674" i="20"/>
  <c r="T674" i="20"/>
  <c r="AA673" i="20"/>
  <c r="V673" i="20"/>
  <c r="U673" i="20"/>
  <c r="T673" i="20"/>
  <c r="AA672" i="20"/>
  <c r="V672" i="20"/>
  <c r="U672" i="20"/>
  <c r="T672" i="20"/>
  <c r="AA671" i="20"/>
  <c r="V671" i="20"/>
  <c r="U671" i="20"/>
  <c r="T671" i="20"/>
  <c r="AA670" i="20"/>
  <c r="V670" i="20"/>
  <c r="U670" i="20"/>
  <c r="T670" i="20"/>
  <c r="AA669" i="20"/>
  <c r="V669" i="20"/>
  <c r="U669" i="20"/>
  <c r="T669" i="20"/>
  <c r="AA668" i="20"/>
  <c r="V668" i="20"/>
  <c r="U668" i="20"/>
  <c r="T668" i="20"/>
  <c r="AA667" i="20"/>
  <c r="V667" i="20"/>
  <c r="U667" i="20"/>
  <c r="T667" i="20"/>
  <c r="AA666" i="20"/>
  <c r="V666" i="20"/>
  <c r="U666" i="20"/>
  <c r="T666" i="20"/>
  <c r="AA665" i="20"/>
  <c r="V665" i="20"/>
  <c r="U665" i="20"/>
  <c r="T665" i="20"/>
  <c r="AA664" i="20"/>
  <c r="V664" i="20"/>
  <c r="U664" i="20"/>
  <c r="T664" i="20"/>
  <c r="AA663" i="20"/>
  <c r="V663" i="20"/>
  <c r="U663" i="20"/>
  <c r="T663" i="20"/>
  <c r="AA662" i="20"/>
  <c r="V662" i="20"/>
  <c r="U662" i="20"/>
  <c r="T662" i="20"/>
  <c r="AA661" i="20"/>
  <c r="V661" i="20"/>
  <c r="U661" i="20"/>
  <c r="T661" i="20"/>
  <c r="AA660" i="20"/>
  <c r="V660" i="20"/>
  <c r="U660" i="20"/>
  <c r="T660" i="20"/>
  <c r="AA659" i="20"/>
  <c r="V659" i="20"/>
  <c r="U659" i="20"/>
  <c r="T659" i="20"/>
  <c r="AA658" i="20"/>
  <c r="V658" i="20"/>
  <c r="U658" i="20"/>
  <c r="T658" i="20"/>
  <c r="AA657" i="20"/>
  <c r="V657" i="20"/>
  <c r="U657" i="20"/>
  <c r="T657" i="20"/>
  <c r="AA656" i="20"/>
  <c r="V656" i="20"/>
  <c r="U656" i="20"/>
  <c r="T656" i="20"/>
  <c r="AA655" i="20"/>
  <c r="V655" i="20"/>
  <c r="U655" i="20"/>
  <c r="T655" i="20"/>
  <c r="AA654" i="20"/>
  <c r="V654" i="20"/>
  <c r="U654" i="20"/>
  <c r="T654" i="20"/>
  <c r="AA653" i="20"/>
  <c r="V653" i="20"/>
  <c r="U653" i="20"/>
  <c r="T653" i="20"/>
  <c r="AA652" i="20"/>
  <c r="V652" i="20"/>
  <c r="U652" i="20"/>
  <c r="T652" i="20"/>
  <c r="AA651" i="20"/>
  <c r="V651" i="20"/>
  <c r="U651" i="20"/>
  <c r="T651" i="20"/>
  <c r="AA650" i="20"/>
  <c r="V650" i="20"/>
  <c r="U650" i="20"/>
  <c r="T650" i="20"/>
  <c r="AA649" i="20"/>
  <c r="V649" i="20"/>
  <c r="U649" i="20"/>
  <c r="T649" i="20"/>
  <c r="AA648" i="20"/>
  <c r="V648" i="20"/>
  <c r="U648" i="20"/>
  <c r="T648" i="20"/>
  <c r="AA647" i="20"/>
  <c r="V647" i="20"/>
  <c r="U647" i="20"/>
  <c r="T647" i="20"/>
  <c r="AA646" i="20"/>
  <c r="V646" i="20"/>
  <c r="U646" i="20"/>
  <c r="T646" i="20"/>
  <c r="AA645" i="20"/>
  <c r="V645" i="20"/>
  <c r="U645" i="20"/>
  <c r="T645" i="20"/>
  <c r="AA644" i="20"/>
  <c r="V644" i="20"/>
  <c r="U644" i="20"/>
  <c r="T644" i="20"/>
  <c r="AA643" i="20"/>
  <c r="V643" i="20"/>
  <c r="U643" i="20"/>
  <c r="T643" i="20"/>
  <c r="AA642" i="20"/>
  <c r="V642" i="20"/>
  <c r="U642" i="20"/>
  <c r="T642" i="20"/>
  <c r="AA641" i="20"/>
  <c r="V641" i="20"/>
  <c r="U641" i="20"/>
  <c r="T641" i="20"/>
  <c r="AA640" i="20"/>
  <c r="V640" i="20"/>
  <c r="U640" i="20"/>
  <c r="T640" i="20"/>
  <c r="AA639" i="20"/>
  <c r="V639" i="20"/>
  <c r="U639" i="20"/>
  <c r="T639" i="20"/>
  <c r="AA638" i="20"/>
  <c r="V638" i="20"/>
  <c r="U638" i="20"/>
  <c r="T638" i="20"/>
  <c r="AA637" i="20"/>
  <c r="V637" i="20"/>
  <c r="U637" i="20"/>
  <c r="T637" i="20"/>
  <c r="AA636" i="20"/>
  <c r="V636" i="20"/>
  <c r="U636" i="20"/>
  <c r="T636" i="20"/>
  <c r="AA635" i="20"/>
  <c r="V635" i="20"/>
  <c r="U635" i="20"/>
  <c r="T635" i="20"/>
  <c r="AA634" i="20"/>
  <c r="V634" i="20"/>
  <c r="U634" i="20"/>
  <c r="T634" i="20"/>
  <c r="AA633" i="20"/>
  <c r="V633" i="20"/>
  <c r="U633" i="20"/>
  <c r="T633" i="20"/>
  <c r="AA632" i="20"/>
  <c r="V632" i="20"/>
  <c r="U632" i="20"/>
  <c r="T632" i="20"/>
  <c r="AA631" i="20"/>
  <c r="V631" i="20"/>
  <c r="U631" i="20"/>
  <c r="T631" i="20"/>
  <c r="AA630" i="20"/>
  <c r="V630" i="20"/>
  <c r="U630" i="20"/>
  <c r="T630" i="20"/>
  <c r="AA629" i="20"/>
  <c r="V629" i="20"/>
  <c r="U629" i="20"/>
  <c r="T629" i="20"/>
  <c r="AA628" i="20"/>
  <c r="V628" i="20"/>
  <c r="U628" i="20"/>
  <c r="T628" i="20"/>
  <c r="AA627" i="20"/>
  <c r="V627" i="20"/>
  <c r="U627" i="20"/>
  <c r="T627" i="20"/>
  <c r="AA626" i="20"/>
  <c r="V626" i="20"/>
  <c r="U626" i="20"/>
  <c r="T626" i="20"/>
  <c r="AA625" i="20"/>
  <c r="V625" i="20"/>
  <c r="U625" i="20"/>
  <c r="T625" i="20"/>
  <c r="AA624" i="20"/>
  <c r="V624" i="20"/>
  <c r="U624" i="20"/>
  <c r="T624" i="20"/>
  <c r="AA623" i="20"/>
  <c r="V623" i="20"/>
  <c r="U623" i="20"/>
  <c r="T623" i="20"/>
  <c r="AA622" i="20"/>
  <c r="V622" i="20"/>
  <c r="U622" i="20"/>
  <c r="T622" i="20"/>
  <c r="AA621" i="20"/>
  <c r="V621" i="20"/>
  <c r="U621" i="20"/>
  <c r="T621" i="20"/>
  <c r="AA620" i="20"/>
  <c r="V620" i="20"/>
  <c r="U620" i="20"/>
  <c r="T620" i="20"/>
  <c r="AA619" i="20"/>
  <c r="V619" i="20"/>
  <c r="U619" i="20"/>
  <c r="T619" i="20"/>
  <c r="AA618" i="20"/>
  <c r="V618" i="20"/>
  <c r="U618" i="20"/>
  <c r="T618" i="20"/>
  <c r="AA617" i="20"/>
  <c r="V617" i="20"/>
  <c r="U617" i="20"/>
  <c r="T617" i="20"/>
  <c r="AA616" i="20"/>
  <c r="V616" i="20"/>
  <c r="U616" i="20"/>
  <c r="T616" i="20"/>
  <c r="AA615" i="20"/>
  <c r="V615" i="20"/>
  <c r="U615" i="20"/>
  <c r="T615" i="20"/>
  <c r="AA614" i="20"/>
  <c r="V614" i="20"/>
  <c r="U614" i="20"/>
  <c r="T614" i="20"/>
  <c r="AA613" i="20"/>
  <c r="V613" i="20"/>
  <c r="U613" i="20"/>
  <c r="T613" i="20"/>
  <c r="AA612" i="20"/>
  <c r="V612" i="20"/>
  <c r="U612" i="20"/>
  <c r="T612" i="20"/>
  <c r="AA611" i="20"/>
  <c r="V611" i="20"/>
  <c r="U611" i="20"/>
  <c r="T611" i="20"/>
  <c r="AA610" i="20"/>
  <c r="V610" i="20"/>
  <c r="U610" i="20"/>
  <c r="T610" i="20"/>
  <c r="AA609" i="20"/>
  <c r="V609" i="20"/>
  <c r="U609" i="20"/>
  <c r="T609" i="20"/>
  <c r="AA608" i="20"/>
  <c r="V608" i="20"/>
  <c r="U608" i="20"/>
  <c r="T608" i="20"/>
  <c r="AA607" i="20"/>
  <c r="V607" i="20"/>
  <c r="U607" i="20"/>
  <c r="T607" i="20"/>
  <c r="AA606" i="20"/>
  <c r="V606" i="20"/>
  <c r="U606" i="20"/>
  <c r="T606" i="20"/>
  <c r="AA605" i="20"/>
  <c r="V605" i="20"/>
  <c r="U605" i="20"/>
  <c r="T605" i="20"/>
  <c r="AA604" i="20"/>
  <c r="V604" i="20"/>
  <c r="U604" i="20"/>
  <c r="T604" i="20"/>
  <c r="AA603" i="20"/>
  <c r="V603" i="20"/>
  <c r="U603" i="20"/>
  <c r="T603" i="20"/>
  <c r="AA602" i="20"/>
  <c r="V602" i="20"/>
  <c r="U602" i="20"/>
  <c r="T602" i="20"/>
  <c r="AA601" i="20"/>
  <c r="V601" i="20"/>
  <c r="U601" i="20"/>
  <c r="T601" i="20"/>
  <c r="AA600" i="20"/>
  <c r="V600" i="20"/>
  <c r="U600" i="20"/>
  <c r="T600" i="20"/>
  <c r="AA599" i="20"/>
  <c r="V599" i="20"/>
  <c r="U599" i="20"/>
  <c r="T599" i="20"/>
  <c r="AA598" i="20"/>
  <c r="V598" i="20"/>
  <c r="U598" i="20"/>
  <c r="T598" i="20"/>
  <c r="AA597" i="20"/>
  <c r="V597" i="20"/>
  <c r="U597" i="20"/>
  <c r="T597" i="20"/>
  <c r="AA596" i="20"/>
  <c r="V596" i="20"/>
  <c r="U596" i="20"/>
  <c r="T596" i="20"/>
  <c r="AA595" i="20"/>
  <c r="V595" i="20"/>
  <c r="U595" i="20"/>
  <c r="T595" i="20"/>
  <c r="AA594" i="20"/>
  <c r="V594" i="20"/>
  <c r="U594" i="20"/>
  <c r="T594" i="20"/>
  <c r="AA593" i="20"/>
  <c r="V593" i="20"/>
  <c r="U593" i="20"/>
  <c r="T593" i="20"/>
  <c r="AA592" i="20"/>
  <c r="V592" i="20"/>
  <c r="U592" i="20"/>
  <c r="T592" i="20"/>
  <c r="AA591" i="20"/>
  <c r="V591" i="20"/>
  <c r="U591" i="20"/>
  <c r="T591" i="20"/>
  <c r="AA590" i="20"/>
  <c r="V590" i="20"/>
  <c r="U590" i="20"/>
  <c r="T590" i="20"/>
  <c r="AA589" i="20"/>
  <c r="V589" i="20"/>
  <c r="U589" i="20"/>
  <c r="T589" i="20"/>
  <c r="AA588" i="20"/>
  <c r="V588" i="20"/>
  <c r="U588" i="20"/>
  <c r="T588" i="20"/>
  <c r="AA587" i="20"/>
  <c r="V587" i="20"/>
  <c r="U587" i="20"/>
  <c r="T587" i="20"/>
  <c r="AA586" i="20"/>
  <c r="V586" i="20"/>
  <c r="U586" i="20"/>
  <c r="T586" i="20"/>
  <c r="AA585" i="20"/>
  <c r="V585" i="20"/>
  <c r="U585" i="20"/>
  <c r="T585" i="20"/>
  <c r="AA584" i="20"/>
  <c r="V584" i="20"/>
  <c r="U584" i="20"/>
  <c r="T584" i="20"/>
  <c r="AA583" i="20"/>
  <c r="V583" i="20"/>
  <c r="U583" i="20"/>
  <c r="T583" i="20"/>
  <c r="AA582" i="20"/>
  <c r="V582" i="20"/>
  <c r="U582" i="20"/>
  <c r="T582" i="20"/>
  <c r="AA581" i="20"/>
  <c r="V581" i="20"/>
  <c r="U581" i="20"/>
  <c r="T581" i="20"/>
  <c r="AA580" i="20"/>
  <c r="V580" i="20"/>
  <c r="U580" i="20"/>
  <c r="T580" i="20"/>
  <c r="AA579" i="20"/>
  <c r="V579" i="20"/>
  <c r="U579" i="20"/>
  <c r="T579" i="20"/>
  <c r="AA578" i="20"/>
  <c r="V578" i="20"/>
  <c r="U578" i="20"/>
  <c r="T578" i="20"/>
  <c r="AA577" i="20"/>
  <c r="V577" i="20"/>
  <c r="U577" i="20"/>
  <c r="T577" i="20"/>
  <c r="AA576" i="20"/>
  <c r="V576" i="20"/>
  <c r="U576" i="20"/>
  <c r="T576" i="20"/>
  <c r="AA575" i="20"/>
  <c r="V575" i="20"/>
  <c r="U575" i="20"/>
  <c r="T575" i="20"/>
  <c r="AA574" i="20"/>
  <c r="V574" i="20"/>
  <c r="U574" i="20"/>
  <c r="T574" i="20"/>
  <c r="AA573" i="20"/>
  <c r="V573" i="20"/>
  <c r="U573" i="20"/>
  <c r="T573" i="20"/>
  <c r="AA572" i="20"/>
  <c r="V572" i="20"/>
  <c r="U572" i="20"/>
  <c r="T572" i="20"/>
  <c r="AA571" i="20"/>
  <c r="V571" i="20"/>
  <c r="U571" i="20"/>
  <c r="T571" i="20"/>
  <c r="AA570" i="20"/>
  <c r="V570" i="20"/>
  <c r="U570" i="20"/>
  <c r="T570" i="20"/>
  <c r="AA569" i="20"/>
  <c r="V569" i="20"/>
  <c r="U569" i="20"/>
  <c r="T569" i="20"/>
  <c r="AA568" i="20"/>
  <c r="V568" i="20"/>
  <c r="U568" i="20"/>
  <c r="T568" i="20"/>
  <c r="AA567" i="20"/>
  <c r="V567" i="20"/>
  <c r="U567" i="20"/>
  <c r="T567" i="20"/>
  <c r="AA566" i="20"/>
  <c r="V566" i="20"/>
  <c r="U566" i="20"/>
  <c r="T566" i="20"/>
  <c r="AA565" i="20"/>
  <c r="V565" i="20"/>
  <c r="U565" i="20"/>
  <c r="T565" i="20"/>
  <c r="AA564" i="20"/>
  <c r="V564" i="20"/>
  <c r="U564" i="20"/>
  <c r="T564" i="20"/>
  <c r="AA563" i="20"/>
  <c r="V563" i="20"/>
  <c r="U563" i="20"/>
  <c r="T563" i="20"/>
  <c r="AA562" i="20"/>
  <c r="V562" i="20"/>
  <c r="U562" i="20"/>
  <c r="T562" i="20"/>
  <c r="AA561" i="20"/>
  <c r="V561" i="20"/>
  <c r="U561" i="20"/>
  <c r="T561" i="20"/>
  <c r="AA560" i="20"/>
  <c r="V560" i="20"/>
  <c r="U560" i="20"/>
  <c r="T560" i="20"/>
  <c r="AA559" i="20"/>
  <c r="V559" i="20"/>
  <c r="U559" i="20"/>
  <c r="T559" i="20"/>
  <c r="AA558" i="20"/>
  <c r="V558" i="20"/>
  <c r="U558" i="20"/>
  <c r="T558" i="20"/>
  <c r="AA557" i="20"/>
  <c r="V557" i="20"/>
  <c r="U557" i="20"/>
  <c r="T557" i="20"/>
  <c r="AA556" i="20"/>
  <c r="V556" i="20"/>
  <c r="U556" i="20"/>
  <c r="T556" i="20"/>
  <c r="AA555" i="20"/>
  <c r="V555" i="20"/>
  <c r="U555" i="20"/>
  <c r="T555" i="20"/>
  <c r="AA554" i="20"/>
  <c r="V554" i="20"/>
  <c r="U554" i="20"/>
  <c r="T554" i="20"/>
  <c r="AA553" i="20"/>
  <c r="V553" i="20"/>
  <c r="U553" i="20"/>
  <c r="T553" i="20"/>
  <c r="AA552" i="20"/>
  <c r="V552" i="20"/>
  <c r="U552" i="20"/>
  <c r="T552" i="20"/>
  <c r="AA551" i="20"/>
  <c r="V551" i="20"/>
  <c r="U551" i="20"/>
  <c r="T551" i="20"/>
  <c r="AA550" i="20"/>
  <c r="V550" i="20"/>
  <c r="U550" i="20"/>
  <c r="T550" i="20"/>
  <c r="AA549" i="20"/>
  <c r="V549" i="20"/>
  <c r="U549" i="20"/>
  <c r="T549" i="20"/>
  <c r="AA548" i="20"/>
  <c r="V548" i="20"/>
  <c r="U548" i="20"/>
  <c r="T548" i="20"/>
  <c r="AA547" i="20"/>
  <c r="V547" i="20"/>
  <c r="U547" i="20"/>
  <c r="T547" i="20"/>
  <c r="AA546" i="20"/>
  <c r="V546" i="20"/>
  <c r="U546" i="20"/>
  <c r="T546" i="20"/>
  <c r="AA545" i="20"/>
  <c r="V545" i="20"/>
  <c r="U545" i="20"/>
  <c r="T545" i="20"/>
  <c r="AA544" i="20"/>
  <c r="V544" i="20"/>
  <c r="U544" i="20"/>
  <c r="T544" i="20"/>
  <c r="AA543" i="20"/>
  <c r="V543" i="20"/>
  <c r="U543" i="20"/>
  <c r="T543" i="20"/>
  <c r="AA542" i="20"/>
  <c r="V542" i="20"/>
  <c r="U542" i="20"/>
  <c r="T542" i="20"/>
  <c r="AA541" i="20"/>
  <c r="V541" i="20"/>
  <c r="U541" i="20"/>
  <c r="T541" i="20"/>
  <c r="AA540" i="20"/>
  <c r="V540" i="20"/>
  <c r="U540" i="20"/>
  <c r="T540" i="20"/>
  <c r="AA539" i="20"/>
  <c r="V539" i="20"/>
  <c r="U539" i="20"/>
  <c r="T539" i="20"/>
  <c r="AA538" i="20"/>
  <c r="V538" i="20"/>
  <c r="U538" i="20"/>
  <c r="T538" i="20"/>
  <c r="AA537" i="20"/>
  <c r="V537" i="20"/>
  <c r="U537" i="20"/>
  <c r="T537" i="20"/>
  <c r="AA536" i="20"/>
  <c r="V536" i="20"/>
  <c r="U536" i="20"/>
  <c r="T536" i="20"/>
  <c r="AA535" i="20"/>
  <c r="V535" i="20"/>
  <c r="U535" i="20"/>
  <c r="T535" i="20"/>
  <c r="AA534" i="20"/>
  <c r="V534" i="20"/>
  <c r="U534" i="20"/>
  <c r="T534" i="20"/>
  <c r="AA533" i="20"/>
  <c r="V533" i="20"/>
  <c r="U533" i="20"/>
  <c r="T533" i="20"/>
  <c r="AA532" i="20"/>
  <c r="V532" i="20"/>
  <c r="U532" i="20"/>
  <c r="T532" i="20"/>
  <c r="AA531" i="20"/>
  <c r="V531" i="20"/>
  <c r="U531" i="20"/>
  <c r="T531" i="20"/>
  <c r="AA530" i="20"/>
  <c r="V530" i="20"/>
  <c r="U530" i="20"/>
  <c r="T530" i="20"/>
  <c r="AA529" i="20"/>
  <c r="V529" i="20"/>
  <c r="U529" i="20"/>
  <c r="T529" i="20"/>
  <c r="AA528" i="20"/>
  <c r="V528" i="20"/>
  <c r="U528" i="20"/>
  <c r="T528" i="20"/>
  <c r="AA527" i="20"/>
  <c r="V527" i="20"/>
  <c r="U527" i="20"/>
  <c r="T527" i="20"/>
  <c r="AA526" i="20"/>
  <c r="V526" i="20"/>
  <c r="U526" i="20"/>
  <c r="T526" i="20"/>
  <c r="AA525" i="20"/>
  <c r="V525" i="20"/>
  <c r="U525" i="20"/>
  <c r="T525" i="20"/>
  <c r="AA524" i="20"/>
  <c r="V524" i="20"/>
  <c r="U524" i="20"/>
  <c r="T524" i="20"/>
  <c r="AA523" i="20"/>
  <c r="V523" i="20"/>
  <c r="U523" i="20"/>
  <c r="T523" i="20"/>
  <c r="AA522" i="20"/>
  <c r="V522" i="20"/>
  <c r="U522" i="20"/>
  <c r="T522" i="20"/>
  <c r="AA521" i="20"/>
  <c r="V521" i="20"/>
  <c r="U521" i="20"/>
  <c r="T521" i="20"/>
  <c r="AA520" i="20"/>
  <c r="V520" i="20"/>
  <c r="U520" i="20"/>
  <c r="T520" i="20"/>
  <c r="AA519" i="20"/>
  <c r="V519" i="20"/>
  <c r="U519" i="20"/>
  <c r="T519" i="20"/>
  <c r="AA518" i="20"/>
  <c r="V518" i="20"/>
  <c r="U518" i="20"/>
  <c r="T518" i="20"/>
  <c r="AA517" i="20"/>
  <c r="V517" i="20"/>
  <c r="U517" i="20"/>
  <c r="T517" i="20"/>
  <c r="AA516" i="20"/>
  <c r="V516" i="20"/>
  <c r="U516" i="20"/>
  <c r="T516" i="20"/>
  <c r="AA515" i="20"/>
  <c r="V515" i="20"/>
  <c r="U515" i="20"/>
  <c r="T515" i="20"/>
  <c r="AA514" i="20"/>
  <c r="V514" i="20"/>
  <c r="U514" i="20"/>
  <c r="T514" i="20"/>
  <c r="AA513" i="20"/>
  <c r="V513" i="20"/>
  <c r="U513" i="20"/>
  <c r="T513" i="20"/>
  <c r="AA512" i="20"/>
  <c r="V512" i="20"/>
  <c r="U512" i="20"/>
  <c r="T512" i="20"/>
  <c r="AA511" i="20"/>
  <c r="V511" i="20"/>
  <c r="U511" i="20"/>
  <c r="T511" i="20"/>
  <c r="AA510" i="20"/>
  <c r="V510" i="20"/>
  <c r="U510" i="20"/>
  <c r="T510" i="20"/>
  <c r="AA509" i="20"/>
  <c r="V509" i="20"/>
  <c r="U509" i="20"/>
  <c r="T509" i="20"/>
  <c r="AA508" i="20"/>
  <c r="V508" i="20"/>
  <c r="U508" i="20"/>
  <c r="T508" i="20"/>
  <c r="AA507" i="20"/>
  <c r="V507" i="20"/>
  <c r="U507" i="20"/>
  <c r="T507" i="20"/>
  <c r="AA506" i="20"/>
  <c r="V506" i="20"/>
  <c r="U506" i="20"/>
  <c r="T506" i="20"/>
  <c r="AA505" i="20"/>
  <c r="V505" i="20"/>
  <c r="U505" i="20"/>
  <c r="T505" i="20"/>
  <c r="AA504" i="20"/>
  <c r="V504" i="20"/>
  <c r="U504" i="20"/>
  <c r="T504" i="20"/>
  <c r="AA503" i="20"/>
  <c r="V503" i="20"/>
  <c r="U503" i="20"/>
  <c r="T503" i="20"/>
  <c r="AA502" i="20"/>
  <c r="V502" i="20"/>
  <c r="U502" i="20"/>
  <c r="T502" i="20"/>
  <c r="AA501" i="20"/>
  <c r="V501" i="20"/>
  <c r="U501" i="20"/>
  <c r="T501" i="20"/>
  <c r="AA500" i="20"/>
  <c r="V500" i="20"/>
  <c r="U500" i="20"/>
  <c r="T500" i="20"/>
  <c r="AA499" i="20"/>
  <c r="V499" i="20"/>
  <c r="U499" i="20"/>
  <c r="T499" i="20"/>
  <c r="AA498" i="20"/>
  <c r="V498" i="20"/>
  <c r="U498" i="20"/>
  <c r="T498" i="20"/>
  <c r="AA497" i="20"/>
  <c r="V497" i="20"/>
  <c r="U497" i="20"/>
  <c r="T497" i="20"/>
  <c r="AA496" i="20"/>
  <c r="V496" i="20"/>
  <c r="U496" i="20"/>
  <c r="T496" i="20"/>
  <c r="AA495" i="20"/>
  <c r="V495" i="20"/>
  <c r="U495" i="20"/>
  <c r="T495" i="20"/>
  <c r="AA494" i="20"/>
  <c r="V494" i="20"/>
  <c r="U494" i="20"/>
  <c r="T494" i="20"/>
  <c r="AA493" i="20"/>
  <c r="V493" i="20"/>
  <c r="U493" i="20"/>
  <c r="T493" i="20"/>
  <c r="AA492" i="20"/>
  <c r="V492" i="20"/>
  <c r="U492" i="20"/>
  <c r="T492" i="20"/>
  <c r="AA491" i="20"/>
  <c r="V491" i="20"/>
  <c r="U491" i="20"/>
  <c r="T491" i="20"/>
  <c r="AA490" i="20"/>
  <c r="V490" i="20"/>
  <c r="U490" i="20"/>
  <c r="T490" i="20"/>
  <c r="AA489" i="20"/>
  <c r="V489" i="20"/>
  <c r="U489" i="20"/>
  <c r="T489" i="20"/>
  <c r="AA488" i="20"/>
  <c r="V488" i="20"/>
  <c r="U488" i="20"/>
  <c r="T488" i="20"/>
  <c r="AA487" i="20"/>
  <c r="V487" i="20"/>
  <c r="U487" i="20"/>
  <c r="T487" i="20"/>
  <c r="AA486" i="20"/>
  <c r="V486" i="20"/>
  <c r="U486" i="20"/>
  <c r="T486" i="20"/>
  <c r="AA485" i="20"/>
  <c r="V485" i="20"/>
  <c r="U485" i="20"/>
  <c r="T485" i="20"/>
  <c r="AA484" i="20"/>
  <c r="V484" i="20"/>
  <c r="U484" i="20"/>
  <c r="T484" i="20"/>
  <c r="AA483" i="20"/>
  <c r="V483" i="20"/>
  <c r="U483" i="20"/>
  <c r="T483" i="20"/>
  <c r="AA482" i="20"/>
  <c r="V482" i="20"/>
  <c r="U482" i="20"/>
  <c r="T482" i="20"/>
  <c r="AA481" i="20"/>
  <c r="V481" i="20"/>
  <c r="U481" i="20"/>
  <c r="T481" i="20"/>
  <c r="AA480" i="20"/>
  <c r="V480" i="20"/>
  <c r="U480" i="20"/>
  <c r="T480" i="20"/>
  <c r="AA479" i="20"/>
  <c r="V479" i="20"/>
  <c r="U479" i="20"/>
  <c r="T479" i="20"/>
  <c r="AA478" i="20"/>
  <c r="V478" i="20"/>
  <c r="U478" i="20"/>
  <c r="T478" i="20"/>
  <c r="AA477" i="20"/>
  <c r="V477" i="20"/>
  <c r="U477" i="20"/>
  <c r="T477" i="20"/>
  <c r="AA476" i="20"/>
  <c r="V476" i="20"/>
  <c r="U476" i="20"/>
  <c r="T476" i="20"/>
  <c r="AA475" i="20"/>
  <c r="V475" i="20"/>
  <c r="U475" i="20"/>
  <c r="T475" i="20"/>
  <c r="AA474" i="20"/>
  <c r="V474" i="20"/>
  <c r="U474" i="20"/>
  <c r="T474" i="20"/>
  <c r="AA473" i="20"/>
  <c r="V473" i="20"/>
  <c r="U473" i="20"/>
  <c r="T473" i="20"/>
  <c r="AA472" i="20"/>
  <c r="V472" i="20"/>
  <c r="U472" i="20"/>
  <c r="T472" i="20"/>
  <c r="AA471" i="20"/>
  <c r="V471" i="20"/>
  <c r="U471" i="20"/>
  <c r="T471" i="20"/>
  <c r="AA470" i="20"/>
  <c r="V470" i="20"/>
  <c r="U470" i="20"/>
  <c r="T470" i="20"/>
  <c r="AA469" i="20"/>
  <c r="V469" i="20"/>
  <c r="U469" i="20"/>
  <c r="T469" i="20"/>
  <c r="AA468" i="20"/>
  <c r="V468" i="20"/>
  <c r="U468" i="20"/>
  <c r="T468" i="20"/>
  <c r="AA467" i="20"/>
  <c r="V467" i="20"/>
  <c r="U467" i="20"/>
  <c r="T467" i="20"/>
  <c r="AA466" i="20"/>
  <c r="V466" i="20"/>
  <c r="U466" i="20"/>
  <c r="T466" i="20"/>
  <c r="AA465" i="20"/>
  <c r="V465" i="20"/>
  <c r="U465" i="20"/>
  <c r="T465" i="20"/>
  <c r="AA464" i="20"/>
  <c r="V464" i="20"/>
  <c r="U464" i="20"/>
  <c r="T464" i="20"/>
  <c r="AA463" i="20"/>
  <c r="V463" i="20"/>
  <c r="U463" i="20"/>
  <c r="T463" i="20"/>
  <c r="AA462" i="20"/>
  <c r="V462" i="20"/>
  <c r="U462" i="20"/>
  <c r="T462" i="20"/>
  <c r="AA461" i="20"/>
  <c r="V461" i="20"/>
  <c r="U461" i="20"/>
  <c r="T461" i="20"/>
  <c r="AA460" i="20"/>
  <c r="V460" i="20"/>
  <c r="U460" i="20"/>
  <c r="T460" i="20"/>
  <c r="AA459" i="20"/>
  <c r="V459" i="20"/>
  <c r="U459" i="20"/>
  <c r="T459" i="20"/>
  <c r="AA458" i="20"/>
  <c r="V458" i="20"/>
  <c r="U458" i="20"/>
  <c r="T458" i="20"/>
  <c r="AA457" i="20"/>
  <c r="V457" i="20"/>
  <c r="U457" i="20"/>
  <c r="T457" i="20"/>
  <c r="AA456" i="20"/>
  <c r="V456" i="20"/>
  <c r="U456" i="20"/>
  <c r="T456" i="20"/>
  <c r="AA455" i="20"/>
  <c r="V455" i="20"/>
  <c r="U455" i="20"/>
  <c r="T455" i="20"/>
  <c r="AA454" i="20"/>
  <c r="V454" i="20"/>
  <c r="U454" i="20"/>
  <c r="T454" i="20"/>
  <c r="AA453" i="20"/>
  <c r="V453" i="20"/>
  <c r="U453" i="20"/>
  <c r="T453" i="20"/>
  <c r="AA452" i="20"/>
  <c r="V452" i="20"/>
  <c r="U452" i="20"/>
  <c r="T452" i="20"/>
  <c r="AA451" i="20"/>
  <c r="V451" i="20"/>
  <c r="U451" i="20"/>
  <c r="T451" i="20"/>
  <c r="AA450" i="20"/>
  <c r="V450" i="20"/>
  <c r="U450" i="20"/>
  <c r="T450" i="20"/>
  <c r="AA449" i="20"/>
  <c r="V449" i="20"/>
  <c r="U449" i="20"/>
  <c r="T449" i="20"/>
  <c r="AA448" i="20"/>
  <c r="V448" i="20"/>
  <c r="U448" i="20"/>
  <c r="T448" i="20"/>
  <c r="AA447" i="20"/>
  <c r="V447" i="20"/>
  <c r="U447" i="20"/>
  <c r="T447" i="20"/>
  <c r="AA446" i="20"/>
  <c r="V446" i="20"/>
  <c r="U446" i="20"/>
  <c r="T446" i="20"/>
  <c r="AA445" i="20"/>
  <c r="V445" i="20"/>
  <c r="U445" i="20"/>
  <c r="T445" i="20"/>
  <c r="AA444" i="20"/>
  <c r="V444" i="20"/>
  <c r="U444" i="20"/>
  <c r="T444" i="20"/>
  <c r="AA443" i="20"/>
  <c r="V443" i="20"/>
  <c r="U443" i="20"/>
  <c r="T443" i="20"/>
  <c r="AA442" i="20"/>
  <c r="V442" i="20"/>
  <c r="U442" i="20"/>
  <c r="T442" i="20"/>
  <c r="AA441" i="20"/>
  <c r="V441" i="20"/>
  <c r="U441" i="20"/>
  <c r="T441" i="20"/>
  <c r="AA440" i="20"/>
  <c r="V440" i="20"/>
  <c r="U440" i="20"/>
  <c r="T440" i="20"/>
  <c r="AA439" i="20"/>
  <c r="V439" i="20"/>
  <c r="U439" i="20"/>
  <c r="T439" i="20"/>
  <c r="AA438" i="20"/>
  <c r="V438" i="20"/>
  <c r="U438" i="20"/>
  <c r="T438" i="20"/>
  <c r="AA437" i="20"/>
  <c r="V437" i="20"/>
  <c r="U437" i="20"/>
  <c r="T437" i="20"/>
  <c r="AA436" i="20"/>
  <c r="V436" i="20"/>
  <c r="U436" i="20"/>
  <c r="T436" i="20"/>
  <c r="AA435" i="20"/>
  <c r="V435" i="20"/>
  <c r="U435" i="20"/>
  <c r="T435" i="20"/>
  <c r="AA434" i="20"/>
  <c r="V434" i="20"/>
  <c r="U434" i="20"/>
  <c r="T434" i="20"/>
  <c r="AA433" i="20"/>
  <c r="V433" i="20"/>
  <c r="U433" i="20"/>
  <c r="T433" i="20"/>
  <c r="AA432" i="20"/>
  <c r="V432" i="20"/>
  <c r="U432" i="20"/>
  <c r="T432" i="20"/>
  <c r="AA431" i="20"/>
  <c r="V431" i="20"/>
  <c r="U431" i="20"/>
  <c r="T431" i="20"/>
  <c r="AA430" i="20"/>
  <c r="V430" i="20"/>
  <c r="U430" i="20"/>
  <c r="T430" i="20"/>
  <c r="AA429" i="20"/>
  <c r="V429" i="20"/>
  <c r="U429" i="20"/>
  <c r="T429" i="20"/>
  <c r="AA428" i="20"/>
  <c r="V428" i="20"/>
  <c r="U428" i="20"/>
  <c r="T428" i="20"/>
  <c r="AA427" i="20"/>
  <c r="V427" i="20"/>
  <c r="U427" i="20"/>
  <c r="T427" i="20"/>
  <c r="AA426" i="20"/>
  <c r="V426" i="20"/>
  <c r="U426" i="20"/>
  <c r="T426" i="20"/>
  <c r="AA425" i="20"/>
  <c r="V425" i="20"/>
  <c r="U425" i="20"/>
  <c r="T425" i="20"/>
  <c r="AA424" i="20"/>
  <c r="V424" i="20"/>
  <c r="U424" i="20"/>
  <c r="T424" i="20"/>
  <c r="AA423" i="20"/>
  <c r="V423" i="20"/>
  <c r="U423" i="20"/>
  <c r="T423" i="20"/>
  <c r="AA422" i="20"/>
  <c r="V422" i="20"/>
  <c r="U422" i="20"/>
  <c r="T422" i="20"/>
  <c r="AA421" i="20"/>
  <c r="V421" i="20"/>
  <c r="U421" i="20"/>
  <c r="T421" i="20"/>
  <c r="AA420" i="20"/>
  <c r="V420" i="20"/>
  <c r="U420" i="20"/>
  <c r="T420" i="20"/>
  <c r="AA419" i="20"/>
  <c r="V419" i="20"/>
  <c r="U419" i="20"/>
  <c r="T419" i="20"/>
  <c r="AA418" i="20"/>
  <c r="V418" i="20"/>
  <c r="U418" i="20"/>
  <c r="T418" i="20"/>
  <c r="AA417" i="20"/>
  <c r="V417" i="20"/>
  <c r="U417" i="20"/>
  <c r="T417" i="20"/>
  <c r="AA416" i="20"/>
  <c r="V416" i="20"/>
  <c r="U416" i="20"/>
  <c r="T416" i="20"/>
  <c r="AA415" i="20"/>
  <c r="V415" i="20"/>
  <c r="U415" i="20"/>
  <c r="T415" i="20"/>
  <c r="AA414" i="20"/>
  <c r="V414" i="20"/>
  <c r="U414" i="20"/>
  <c r="T414" i="20"/>
  <c r="AA413" i="20"/>
  <c r="V413" i="20"/>
  <c r="U413" i="20"/>
  <c r="T413" i="20"/>
  <c r="AA412" i="20"/>
  <c r="V412" i="20"/>
  <c r="U412" i="20"/>
  <c r="T412" i="20"/>
  <c r="AA411" i="20"/>
  <c r="V411" i="20"/>
  <c r="U411" i="20"/>
  <c r="T411" i="20"/>
  <c r="AA410" i="20"/>
  <c r="V410" i="20"/>
  <c r="U410" i="20"/>
  <c r="T410" i="20"/>
  <c r="AA409" i="20"/>
  <c r="V409" i="20"/>
  <c r="U409" i="20"/>
  <c r="T409" i="20"/>
  <c r="AA408" i="20"/>
  <c r="V408" i="20"/>
  <c r="U408" i="20"/>
  <c r="T408" i="20"/>
  <c r="AA407" i="20"/>
  <c r="V407" i="20"/>
  <c r="U407" i="20"/>
  <c r="T407" i="20"/>
  <c r="AA406" i="20"/>
  <c r="V406" i="20"/>
  <c r="U406" i="20"/>
  <c r="T406" i="20"/>
  <c r="AA405" i="20"/>
  <c r="V405" i="20"/>
  <c r="U405" i="20"/>
  <c r="T405" i="20"/>
  <c r="AA404" i="20"/>
  <c r="V404" i="20"/>
  <c r="U404" i="20"/>
  <c r="T404" i="20"/>
  <c r="AA403" i="20"/>
  <c r="V403" i="20"/>
  <c r="U403" i="20"/>
  <c r="T403" i="20"/>
  <c r="AA402" i="20"/>
  <c r="V402" i="20"/>
  <c r="U402" i="20"/>
  <c r="T402" i="20"/>
  <c r="AA401" i="20"/>
  <c r="V401" i="20"/>
  <c r="U401" i="20"/>
  <c r="T401" i="20"/>
  <c r="AA400" i="20"/>
  <c r="V400" i="20"/>
  <c r="U400" i="20"/>
  <c r="T400" i="20"/>
  <c r="AA399" i="20"/>
  <c r="V399" i="20"/>
  <c r="U399" i="20"/>
  <c r="T399" i="20"/>
  <c r="AA398" i="20"/>
  <c r="V398" i="20"/>
  <c r="U398" i="20"/>
  <c r="T398" i="20"/>
  <c r="AA397" i="20"/>
  <c r="V397" i="20"/>
  <c r="U397" i="20"/>
  <c r="T397" i="20"/>
  <c r="AA396" i="20"/>
  <c r="V396" i="20"/>
  <c r="U396" i="20"/>
  <c r="T396" i="20"/>
  <c r="AA395" i="20"/>
  <c r="V395" i="20"/>
  <c r="U395" i="20"/>
  <c r="T395" i="20"/>
  <c r="AA394" i="20"/>
  <c r="V394" i="20"/>
  <c r="U394" i="20"/>
  <c r="T394" i="20"/>
  <c r="AA393" i="20"/>
  <c r="V393" i="20"/>
  <c r="U393" i="20"/>
  <c r="T393" i="20"/>
  <c r="AA392" i="20"/>
  <c r="V392" i="20"/>
  <c r="U392" i="20"/>
  <c r="T392" i="20"/>
  <c r="AA391" i="20"/>
  <c r="V391" i="20"/>
  <c r="U391" i="20"/>
  <c r="T391" i="20"/>
  <c r="AA390" i="20"/>
  <c r="V390" i="20"/>
  <c r="U390" i="20"/>
  <c r="T390" i="20"/>
  <c r="AA389" i="20"/>
  <c r="V389" i="20"/>
  <c r="U389" i="20"/>
  <c r="T389" i="20"/>
  <c r="AA388" i="20"/>
  <c r="V388" i="20"/>
  <c r="U388" i="20"/>
  <c r="T388" i="20"/>
  <c r="AA387" i="20"/>
  <c r="V387" i="20"/>
  <c r="U387" i="20"/>
  <c r="T387" i="20"/>
  <c r="AA386" i="20"/>
  <c r="V386" i="20"/>
  <c r="U386" i="20"/>
  <c r="T386" i="20"/>
  <c r="AA385" i="20"/>
  <c r="V385" i="20"/>
  <c r="U385" i="20"/>
  <c r="T385" i="20"/>
  <c r="AA384" i="20"/>
  <c r="V384" i="20"/>
  <c r="U384" i="20"/>
  <c r="T384" i="20"/>
  <c r="AA383" i="20"/>
  <c r="V383" i="20"/>
  <c r="U383" i="20"/>
  <c r="T383" i="20"/>
  <c r="AA382" i="20"/>
  <c r="V382" i="20"/>
  <c r="U382" i="20"/>
  <c r="T382" i="20"/>
  <c r="AA381" i="20"/>
  <c r="V381" i="20"/>
  <c r="U381" i="20"/>
  <c r="T381" i="20"/>
  <c r="AA380" i="20"/>
  <c r="V380" i="20"/>
  <c r="U380" i="20"/>
  <c r="T380" i="20"/>
  <c r="AA379" i="20"/>
  <c r="V379" i="20"/>
  <c r="U379" i="20"/>
  <c r="T379" i="20"/>
  <c r="AA378" i="20"/>
  <c r="V378" i="20"/>
  <c r="U378" i="20"/>
  <c r="T378" i="20"/>
  <c r="AA377" i="20"/>
  <c r="V377" i="20"/>
  <c r="U377" i="20"/>
  <c r="T377" i="20"/>
  <c r="AA376" i="20"/>
  <c r="V376" i="20"/>
  <c r="U376" i="20"/>
  <c r="T376" i="20"/>
  <c r="AA375" i="20"/>
  <c r="V375" i="20"/>
  <c r="U375" i="20"/>
  <c r="T375" i="20"/>
  <c r="AA374" i="20"/>
  <c r="V374" i="20"/>
  <c r="U374" i="20"/>
  <c r="T374" i="20"/>
  <c r="AA373" i="20"/>
  <c r="V373" i="20"/>
  <c r="U373" i="20"/>
  <c r="T373" i="20"/>
  <c r="AA372" i="20"/>
  <c r="V372" i="20"/>
  <c r="U372" i="20"/>
  <c r="T372" i="20"/>
  <c r="AA371" i="20"/>
  <c r="V371" i="20"/>
  <c r="U371" i="20"/>
  <c r="T371" i="20"/>
  <c r="AA370" i="20"/>
  <c r="V370" i="20"/>
  <c r="U370" i="20"/>
  <c r="T370" i="20"/>
  <c r="AA369" i="20"/>
  <c r="V369" i="20"/>
  <c r="U369" i="20"/>
  <c r="T369" i="20"/>
  <c r="AA368" i="20"/>
  <c r="V368" i="20"/>
  <c r="U368" i="20"/>
  <c r="T368" i="20"/>
  <c r="AA367" i="20"/>
  <c r="V367" i="20"/>
  <c r="U367" i="20"/>
  <c r="T367" i="20"/>
  <c r="AA366" i="20"/>
  <c r="V366" i="20"/>
  <c r="U366" i="20"/>
  <c r="T366" i="20"/>
  <c r="AA365" i="20"/>
  <c r="V365" i="20"/>
  <c r="U365" i="20"/>
  <c r="T365" i="20"/>
  <c r="AA364" i="20"/>
  <c r="V364" i="20"/>
  <c r="U364" i="20"/>
  <c r="T364" i="20"/>
  <c r="AA363" i="20"/>
  <c r="V363" i="20"/>
  <c r="U363" i="20"/>
  <c r="T363" i="20"/>
  <c r="AA362" i="20"/>
  <c r="V362" i="20"/>
  <c r="U362" i="20"/>
  <c r="T362" i="20"/>
  <c r="AA361" i="20"/>
  <c r="V361" i="20"/>
  <c r="U361" i="20"/>
  <c r="T361" i="20"/>
  <c r="AA360" i="20"/>
  <c r="V360" i="20"/>
  <c r="U360" i="20"/>
  <c r="T360" i="20"/>
  <c r="AA359" i="20"/>
  <c r="V359" i="20"/>
  <c r="U359" i="20"/>
  <c r="T359" i="20"/>
  <c r="AA358" i="20"/>
  <c r="V358" i="20"/>
  <c r="U358" i="20"/>
  <c r="T358" i="20"/>
  <c r="AA357" i="20"/>
  <c r="V357" i="20"/>
  <c r="U357" i="20"/>
  <c r="T357" i="20"/>
  <c r="AA356" i="20"/>
  <c r="V356" i="20"/>
  <c r="U356" i="20"/>
  <c r="T356" i="20"/>
  <c r="AA355" i="20"/>
  <c r="V355" i="20"/>
  <c r="U355" i="20"/>
  <c r="T355" i="20"/>
  <c r="AA354" i="20"/>
  <c r="V354" i="20"/>
  <c r="U354" i="20"/>
  <c r="T354" i="20"/>
  <c r="AA353" i="20"/>
  <c r="V353" i="20"/>
  <c r="U353" i="20"/>
  <c r="T353" i="20"/>
  <c r="AA352" i="20"/>
  <c r="V352" i="20"/>
  <c r="U352" i="20"/>
  <c r="T352" i="20"/>
  <c r="AA351" i="20"/>
  <c r="V351" i="20"/>
  <c r="U351" i="20"/>
  <c r="T351" i="20"/>
  <c r="AA350" i="20"/>
  <c r="V350" i="20"/>
  <c r="U350" i="20"/>
  <c r="T350" i="20"/>
  <c r="AA349" i="20"/>
  <c r="V349" i="20"/>
  <c r="U349" i="20"/>
  <c r="T349" i="20"/>
  <c r="AA348" i="20"/>
  <c r="V348" i="20"/>
  <c r="U348" i="20"/>
  <c r="T348" i="20"/>
  <c r="AA347" i="20"/>
  <c r="V347" i="20"/>
  <c r="U347" i="20"/>
  <c r="T347" i="20"/>
  <c r="AA346" i="20"/>
  <c r="V346" i="20"/>
  <c r="U346" i="20"/>
  <c r="T346" i="20"/>
  <c r="AA345" i="20"/>
  <c r="V345" i="20"/>
  <c r="U345" i="20"/>
  <c r="T345" i="20"/>
  <c r="AA344" i="20"/>
  <c r="V344" i="20"/>
  <c r="U344" i="20"/>
  <c r="T344" i="20"/>
  <c r="AA343" i="20"/>
  <c r="V343" i="20"/>
  <c r="U343" i="20"/>
  <c r="T343" i="20"/>
  <c r="AA342" i="20"/>
  <c r="V342" i="20"/>
  <c r="U342" i="20"/>
  <c r="T342" i="20"/>
  <c r="AA341" i="20"/>
  <c r="V341" i="20"/>
  <c r="U341" i="20"/>
  <c r="T341" i="20"/>
  <c r="AA340" i="20"/>
  <c r="V340" i="20"/>
  <c r="U340" i="20"/>
  <c r="T340" i="20"/>
  <c r="AA339" i="20"/>
  <c r="V339" i="20"/>
  <c r="U339" i="20"/>
  <c r="T339" i="20"/>
  <c r="AA338" i="20"/>
  <c r="V338" i="20"/>
  <c r="U338" i="20"/>
  <c r="T338" i="20"/>
  <c r="AA337" i="20"/>
  <c r="V337" i="20"/>
  <c r="U337" i="20"/>
  <c r="T337" i="20"/>
  <c r="AA336" i="20"/>
  <c r="V336" i="20"/>
  <c r="U336" i="20"/>
  <c r="T336" i="20"/>
  <c r="AA335" i="20"/>
  <c r="V335" i="20"/>
  <c r="U335" i="20"/>
  <c r="T335" i="20"/>
  <c r="AA334" i="20"/>
  <c r="V334" i="20"/>
  <c r="U334" i="20"/>
  <c r="T334" i="20"/>
  <c r="AA333" i="20"/>
  <c r="V333" i="20"/>
  <c r="U333" i="20"/>
  <c r="T333" i="20"/>
  <c r="AA332" i="20"/>
  <c r="V332" i="20"/>
  <c r="U332" i="20"/>
  <c r="T332" i="20"/>
  <c r="AA331" i="20"/>
  <c r="V331" i="20"/>
  <c r="U331" i="20"/>
  <c r="T331" i="20"/>
  <c r="AA330" i="20"/>
  <c r="V330" i="20"/>
  <c r="U330" i="20"/>
  <c r="T330" i="20"/>
  <c r="AA329" i="20"/>
  <c r="V329" i="20"/>
  <c r="U329" i="20"/>
  <c r="T329" i="20"/>
  <c r="AA328" i="20"/>
  <c r="V328" i="20"/>
  <c r="U328" i="20"/>
  <c r="T328" i="20"/>
  <c r="AA327" i="20"/>
  <c r="V327" i="20"/>
  <c r="U327" i="20"/>
  <c r="T327" i="20"/>
  <c r="AA326" i="20"/>
  <c r="V326" i="20"/>
  <c r="U326" i="20"/>
  <c r="T326" i="20"/>
  <c r="AA325" i="20"/>
  <c r="V325" i="20"/>
  <c r="U325" i="20"/>
  <c r="T325" i="20"/>
  <c r="AA324" i="20"/>
  <c r="V324" i="20"/>
  <c r="U324" i="20"/>
  <c r="T324" i="20"/>
  <c r="AA323" i="20"/>
  <c r="V323" i="20"/>
  <c r="U323" i="20"/>
  <c r="T323" i="20"/>
  <c r="AA322" i="20"/>
  <c r="V322" i="20"/>
  <c r="U322" i="20"/>
  <c r="T322" i="20"/>
  <c r="AA321" i="20"/>
  <c r="V321" i="20"/>
  <c r="U321" i="20"/>
  <c r="T321" i="20"/>
  <c r="AA320" i="20"/>
  <c r="V320" i="20"/>
  <c r="U320" i="20"/>
  <c r="T320" i="20"/>
  <c r="AA319" i="20"/>
  <c r="V319" i="20"/>
  <c r="U319" i="20"/>
  <c r="T319" i="20"/>
  <c r="AA318" i="20"/>
  <c r="V318" i="20"/>
  <c r="U318" i="20"/>
  <c r="T318" i="20"/>
  <c r="AA317" i="20"/>
  <c r="V317" i="20"/>
  <c r="U317" i="20"/>
  <c r="T317" i="20"/>
  <c r="AA316" i="20"/>
  <c r="V316" i="20"/>
  <c r="U316" i="20"/>
  <c r="T316" i="20"/>
  <c r="AA315" i="20"/>
  <c r="V315" i="20"/>
  <c r="U315" i="20"/>
  <c r="T315" i="20"/>
  <c r="AA314" i="20"/>
  <c r="V314" i="20"/>
  <c r="U314" i="20"/>
  <c r="T314" i="20"/>
  <c r="AA313" i="20"/>
  <c r="V313" i="20"/>
  <c r="U313" i="20"/>
  <c r="T313" i="20"/>
  <c r="AA312" i="20"/>
  <c r="V312" i="20"/>
  <c r="U312" i="20"/>
  <c r="T312" i="20"/>
  <c r="AA311" i="20"/>
  <c r="V311" i="20"/>
  <c r="U311" i="20"/>
  <c r="T311" i="20"/>
  <c r="AA310" i="20"/>
  <c r="V310" i="20"/>
  <c r="U310" i="20"/>
  <c r="T310" i="20"/>
  <c r="AA309" i="20"/>
  <c r="V309" i="20"/>
  <c r="U309" i="20"/>
  <c r="T309" i="20"/>
  <c r="AA308" i="20"/>
  <c r="V308" i="20"/>
  <c r="U308" i="20"/>
  <c r="T308" i="20"/>
  <c r="AA307" i="20"/>
  <c r="V307" i="20"/>
  <c r="U307" i="20"/>
  <c r="T307" i="20"/>
  <c r="AA306" i="20"/>
  <c r="V306" i="20"/>
  <c r="U306" i="20"/>
  <c r="T306" i="20"/>
  <c r="AA305" i="20"/>
  <c r="V305" i="20"/>
  <c r="U305" i="20"/>
  <c r="T305" i="20"/>
  <c r="AA304" i="20"/>
  <c r="V304" i="20"/>
  <c r="U304" i="20"/>
  <c r="T304" i="20"/>
  <c r="AA303" i="20"/>
  <c r="V303" i="20"/>
  <c r="U303" i="20"/>
  <c r="T303" i="20"/>
  <c r="AA302" i="20"/>
  <c r="V302" i="20"/>
  <c r="U302" i="20"/>
  <c r="T302" i="20"/>
  <c r="AA301" i="20"/>
  <c r="V301" i="20"/>
  <c r="U301" i="20"/>
  <c r="T301" i="20"/>
  <c r="AA300" i="20"/>
  <c r="V300" i="20"/>
  <c r="U300" i="20"/>
  <c r="T300" i="20"/>
  <c r="AA299" i="20"/>
  <c r="V299" i="20"/>
  <c r="U299" i="20"/>
  <c r="T299" i="20"/>
  <c r="AA298" i="20"/>
  <c r="V298" i="20"/>
  <c r="U298" i="20"/>
  <c r="T298" i="20"/>
  <c r="AA297" i="20"/>
  <c r="V297" i="20"/>
  <c r="U297" i="20"/>
  <c r="T297" i="20"/>
  <c r="AA296" i="20"/>
  <c r="V296" i="20"/>
  <c r="U296" i="20"/>
  <c r="T296" i="20"/>
  <c r="AA295" i="20"/>
  <c r="V295" i="20"/>
  <c r="U295" i="20"/>
  <c r="T295" i="20"/>
  <c r="AA294" i="20"/>
  <c r="V294" i="20"/>
  <c r="U294" i="20"/>
  <c r="T294" i="20"/>
  <c r="AA293" i="20"/>
  <c r="V293" i="20"/>
  <c r="U293" i="20"/>
  <c r="T293" i="20"/>
  <c r="AA292" i="20"/>
  <c r="V292" i="20"/>
  <c r="U292" i="20"/>
  <c r="T292" i="20"/>
  <c r="AA291" i="20"/>
  <c r="V291" i="20"/>
  <c r="U291" i="20"/>
  <c r="T291" i="20"/>
  <c r="AA290" i="20"/>
  <c r="V290" i="20"/>
  <c r="U290" i="20"/>
  <c r="T290" i="20"/>
  <c r="AA289" i="20"/>
  <c r="V289" i="20"/>
  <c r="U289" i="20"/>
  <c r="T289" i="20"/>
  <c r="AA288" i="20"/>
  <c r="V288" i="20"/>
  <c r="U288" i="20"/>
  <c r="T288" i="20"/>
  <c r="AA287" i="20"/>
  <c r="V287" i="20"/>
  <c r="U287" i="20"/>
  <c r="T287" i="20"/>
  <c r="AA286" i="20"/>
  <c r="V286" i="20"/>
  <c r="U286" i="20"/>
  <c r="T286" i="20"/>
  <c r="AA285" i="20"/>
  <c r="V285" i="20"/>
  <c r="U285" i="20"/>
  <c r="T285" i="20"/>
  <c r="AA284" i="20"/>
  <c r="V284" i="20"/>
  <c r="U284" i="20"/>
  <c r="T284" i="20"/>
  <c r="AA283" i="20"/>
  <c r="V283" i="20"/>
  <c r="U283" i="20"/>
  <c r="T283" i="20"/>
  <c r="AA282" i="20"/>
  <c r="V282" i="20"/>
  <c r="U282" i="20"/>
  <c r="T282" i="20"/>
  <c r="AA281" i="20"/>
  <c r="V281" i="20"/>
  <c r="U281" i="20"/>
  <c r="T281" i="20"/>
  <c r="AA280" i="20"/>
  <c r="V280" i="20"/>
  <c r="U280" i="20"/>
  <c r="T280" i="20"/>
  <c r="AA279" i="20"/>
  <c r="V279" i="20"/>
  <c r="U279" i="20"/>
  <c r="T279" i="20"/>
  <c r="AA278" i="20"/>
  <c r="V278" i="20"/>
  <c r="U278" i="20"/>
  <c r="T278" i="20"/>
  <c r="AA277" i="20"/>
  <c r="V277" i="20"/>
  <c r="U277" i="20"/>
  <c r="T277" i="20"/>
  <c r="AA276" i="20"/>
  <c r="V276" i="20"/>
  <c r="U276" i="20"/>
  <c r="T276" i="20"/>
  <c r="AA275" i="20"/>
  <c r="V275" i="20"/>
  <c r="U275" i="20"/>
  <c r="T275" i="20"/>
  <c r="AA274" i="20"/>
  <c r="V274" i="20"/>
  <c r="U274" i="20"/>
  <c r="T274" i="20"/>
  <c r="AA273" i="20"/>
  <c r="V273" i="20"/>
  <c r="U273" i="20"/>
  <c r="T273" i="20"/>
  <c r="AA272" i="20"/>
  <c r="V272" i="20"/>
  <c r="U272" i="20"/>
  <c r="T272" i="20"/>
  <c r="AA271" i="20"/>
  <c r="V271" i="20"/>
  <c r="U271" i="20"/>
  <c r="T271" i="20"/>
  <c r="AA270" i="20"/>
  <c r="V270" i="20"/>
  <c r="U270" i="20"/>
  <c r="T270" i="20"/>
  <c r="AA269" i="20"/>
  <c r="V269" i="20"/>
  <c r="U269" i="20"/>
  <c r="T269" i="20"/>
  <c r="AA268" i="20"/>
  <c r="V268" i="20"/>
  <c r="U268" i="20"/>
  <c r="T268" i="20"/>
  <c r="AA267" i="20"/>
  <c r="V267" i="20"/>
  <c r="U267" i="20"/>
  <c r="T267" i="20"/>
  <c r="AA266" i="20"/>
  <c r="V266" i="20"/>
  <c r="U266" i="20"/>
  <c r="T266" i="20"/>
  <c r="AA265" i="20"/>
  <c r="V265" i="20"/>
  <c r="U265" i="20"/>
  <c r="T265" i="20"/>
  <c r="AA264" i="20"/>
  <c r="V264" i="20"/>
  <c r="U264" i="20"/>
  <c r="T264" i="20"/>
  <c r="AA263" i="20"/>
  <c r="V263" i="20"/>
  <c r="U263" i="20"/>
  <c r="T263" i="20"/>
  <c r="AA262" i="20"/>
  <c r="V262" i="20"/>
  <c r="U262" i="20"/>
  <c r="T262" i="20"/>
  <c r="AA261" i="20"/>
  <c r="V261" i="20"/>
  <c r="U261" i="20"/>
  <c r="T261" i="20"/>
  <c r="AA260" i="20"/>
  <c r="V260" i="20"/>
  <c r="U260" i="20"/>
  <c r="T260" i="20"/>
  <c r="AA259" i="20"/>
  <c r="V259" i="20"/>
  <c r="U259" i="20"/>
  <c r="T259" i="20"/>
  <c r="AA258" i="20"/>
  <c r="V258" i="20"/>
  <c r="U258" i="20"/>
  <c r="T258" i="20"/>
  <c r="AA257" i="20"/>
  <c r="V257" i="20"/>
  <c r="U257" i="20"/>
  <c r="T257" i="20"/>
  <c r="AA256" i="20"/>
  <c r="V256" i="20"/>
  <c r="U256" i="20"/>
  <c r="T256" i="20"/>
  <c r="AA255" i="20"/>
  <c r="V255" i="20"/>
  <c r="U255" i="20"/>
  <c r="T255" i="20"/>
  <c r="AA254" i="20"/>
  <c r="V254" i="20"/>
  <c r="U254" i="20"/>
  <c r="T254" i="20"/>
  <c r="AA253" i="20"/>
  <c r="V253" i="20"/>
  <c r="U253" i="20"/>
  <c r="T253" i="20"/>
  <c r="AA252" i="20"/>
  <c r="V252" i="20"/>
  <c r="U252" i="20"/>
  <c r="T252" i="20"/>
  <c r="AA251" i="20"/>
  <c r="V251" i="20"/>
  <c r="U251" i="20"/>
  <c r="T251" i="20"/>
  <c r="AA250" i="20"/>
  <c r="V250" i="20"/>
  <c r="U250" i="20"/>
  <c r="T250" i="20"/>
  <c r="AA249" i="20"/>
  <c r="V249" i="20"/>
  <c r="U249" i="20"/>
  <c r="T249" i="20"/>
  <c r="AA248" i="20"/>
  <c r="V248" i="20"/>
  <c r="U248" i="20"/>
  <c r="T248" i="20"/>
  <c r="AA247" i="20"/>
  <c r="V247" i="20"/>
  <c r="U247" i="20"/>
  <c r="T247" i="20"/>
  <c r="AA246" i="20"/>
  <c r="V246" i="20"/>
  <c r="U246" i="20"/>
  <c r="T246" i="20"/>
  <c r="AA245" i="20"/>
  <c r="V245" i="20"/>
  <c r="U245" i="20"/>
  <c r="T245" i="20"/>
  <c r="AA244" i="20"/>
  <c r="V244" i="20"/>
  <c r="U244" i="20"/>
  <c r="T244" i="20"/>
  <c r="AA243" i="20"/>
  <c r="V243" i="20"/>
  <c r="U243" i="20"/>
  <c r="T243" i="20"/>
  <c r="AA242" i="20"/>
  <c r="V242" i="20"/>
  <c r="U242" i="20"/>
  <c r="T242" i="20"/>
  <c r="AA241" i="20"/>
  <c r="V241" i="20"/>
  <c r="U241" i="20"/>
  <c r="T241" i="20"/>
  <c r="AA240" i="20"/>
  <c r="V240" i="20"/>
  <c r="U240" i="20"/>
  <c r="T240" i="20"/>
  <c r="AA239" i="20"/>
  <c r="V239" i="20"/>
  <c r="U239" i="20"/>
  <c r="T239" i="20"/>
  <c r="AA238" i="20"/>
  <c r="V238" i="20"/>
  <c r="U238" i="20"/>
  <c r="T238" i="20"/>
  <c r="AA237" i="20"/>
  <c r="V237" i="20"/>
  <c r="U237" i="20"/>
  <c r="T237" i="20"/>
  <c r="AA236" i="20"/>
  <c r="V236" i="20"/>
  <c r="U236" i="20"/>
  <c r="T236" i="20"/>
  <c r="AA235" i="20"/>
  <c r="V235" i="20"/>
  <c r="U235" i="20"/>
  <c r="T235" i="20"/>
  <c r="AA234" i="20"/>
  <c r="V234" i="20"/>
  <c r="U234" i="20"/>
  <c r="T234" i="20"/>
  <c r="AA233" i="20"/>
  <c r="V233" i="20"/>
  <c r="U233" i="20"/>
  <c r="T233" i="20"/>
  <c r="AA232" i="20"/>
  <c r="V232" i="20"/>
  <c r="U232" i="20"/>
  <c r="T232" i="20"/>
  <c r="AA231" i="20"/>
  <c r="V231" i="20"/>
  <c r="U231" i="20"/>
  <c r="T231" i="20"/>
  <c r="AA230" i="20"/>
  <c r="V230" i="20"/>
  <c r="U230" i="20"/>
  <c r="T230" i="20"/>
  <c r="AA229" i="20"/>
  <c r="V229" i="20"/>
  <c r="U229" i="20"/>
  <c r="T229" i="20"/>
  <c r="AA228" i="20"/>
  <c r="V228" i="20"/>
  <c r="U228" i="20"/>
  <c r="T228" i="20"/>
  <c r="AA227" i="20"/>
  <c r="V227" i="20"/>
  <c r="U227" i="20"/>
  <c r="T227" i="20"/>
  <c r="AA226" i="20"/>
  <c r="V226" i="20"/>
  <c r="U226" i="20"/>
  <c r="T226" i="20"/>
  <c r="AA225" i="20"/>
  <c r="V225" i="20"/>
  <c r="U225" i="20"/>
  <c r="T225" i="20"/>
  <c r="AA224" i="20"/>
  <c r="V224" i="20"/>
  <c r="U224" i="20"/>
  <c r="T224" i="20"/>
  <c r="AA223" i="20"/>
  <c r="V223" i="20"/>
  <c r="U223" i="20"/>
  <c r="T223" i="20"/>
  <c r="AA222" i="20"/>
  <c r="V222" i="20"/>
  <c r="U222" i="20"/>
  <c r="T222" i="20"/>
  <c r="AA221" i="20"/>
  <c r="V221" i="20"/>
  <c r="U221" i="20"/>
  <c r="T221" i="20"/>
  <c r="AA220" i="20"/>
  <c r="V220" i="20"/>
  <c r="U220" i="20"/>
  <c r="T220" i="20"/>
  <c r="AA219" i="20"/>
  <c r="V219" i="20"/>
  <c r="U219" i="20"/>
  <c r="T219" i="20"/>
  <c r="AA218" i="20"/>
  <c r="V218" i="20"/>
  <c r="U218" i="20"/>
  <c r="T218" i="20"/>
  <c r="AA217" i="20"/>
  <c r="V217" i="20"/>
  <c r="U217" i="20"/>
  <c r="T217" i="20"/>
  <c r="AA216" i="20"/>
  <c r="V216" i="20"/>
  <c r="U216" i="20"/>
  <c r="T216" i="20"/>
  <c r="AA215" i="20"/>
  <c r="V215" i="20"/>
  <c r="U215" i="20"/>
  <c r="T215" i="20"/>
  <c r="AA214" i="20"/>
  <c r="V214" i="20"/>
  <c r="U214" i="20"/>
  <c r="T214" i="20"/>
  <c r="AA213" i="20"/>
  <c r="V213" i="20"/>
  <c r="U213" i="20"/>
  <c r="T213" i="20"/>
  <c r="AA212" i="20"/>
  <c r="V212" i="20"/>
  <c r="U212" i="20"/>
  <c r="T212" i="20"/>
  <c r="AA211" i="20"/>
  <c r="V211" i="20"/>
  <c r="U211" i="20"/>
  <c r="T211" i="20"/>
  <c r="AA210" i="20"/>
  <c r="V210" i="20"/>
  <c r="U210" i="20"/>
  <c r="T210" i="20"/>
  <c r="AA209" i="20"/>
  <c r="V209" i="20"/>
  <c r="U209" i="20"/>
  <c r="T209" i="20"/>
  <c r="AA208" i="20"/>
  <c r="V208" i="20"/>
  <c r="U208" i="20"/>
  <c r="T208" i="20"/>
  <c r="AA207" i="20"/>
  <c r="V207" i="20"/>
  <c r="U207" i="20"/>
  <c r="T207" i="20"/>
  <c r="AA206" i="20"/>
  <c r="V206" i="20"/>
  <c r="U206" i="20"/>
  <c r="T206" i="20"/>
  <c r="AA205" i="20"/>
  <c r="V205" i="20"/>
  <c r="U205" i="20"/>
  <c r="T205" i="20"/>
  <c r="AA204" i="20"/>
  <c r="V204" i="20"/>
  <c r="U204" i="20"/>
  <c r="T204" i="20"/>
  <c r="AA203" i="20"/>
  <c r="V203" i="20"/>
  <c r="U203" i="20"/>
  <c r="T203" i="20"/>
  <c r="AA202" i="20"/>
  <c r="V202" i="20"/>
  <c r="U202" i="20"/>
  <c r="T202" i="20"/>
  <c r="AA201" i="20"/>
  <c r="V201" i="20"/>
  <c r="U201" i="20"/>
  <c r="T201" i="20"/>
  <c r="AA200" i="20"/>
  <c r="V200" i="20"/>
  <c r="U200" i="20"/>
  <c r="T200" i="20"/>
  <c r="AA199" i="20"/>
  <c r="V199" i="20"/>
  <c r="U199" i="20"/>
  <c r="T199" i="20"/>
  <c r="AA198" i="20"/>
  <c r="V198" i="20"/>
  <c r="U198" i="20"/>
  <c r="T198" i="20"/>
  <c r="AA197" i="20"/>
  <c r="V197" i="20"/>
  <c r="U197" i="20"/>
  <c r="T197" i="20"/>
  <c r="AA196" i="20"/>
  <c r="V196" i="20"/>
  <c r="U196" i="20"/>
  <c r="T196" i="20"/>
  <c r="AA195" i="20"/>
  <c r="V195" i="20"/>
  <c r="U195" i="20"/>
  <c r="T195" i="20"/>
  <c r="AA194" i="20"/>
  <c r="V194" i="20"/>
  <c r="U194" i="20"/>
  <c r="T194" i="20"/>
  <c r="AA193" i="20"/>
  <c r="V193" i="20"/>
  <c r="U193" i="20"/>
  <c r="T193" i="20"/>
  <c r="AA192" i="20"/>
  <c r="V192" i="20"/>
  <c r="U192" i="20"/>
  <c r="T192" i="20"/>
  <c r="AA191" i="20"/>
  <c r="V191" i="20"/>
  <c r="U191" i="20"/>
  <c r="T191" i="20"/>
  <c r="AA190" i="20"/>
  <c r="V190" i="20"/>
  <c r="U190" i="20"/>
  <c r="T190" i="20"/>
  <c r="AA189" i="20"/>
  <c r="V189" i="20"/>
  <c r="U189" i="20"/>
  <c r="T189" i="20"/>
  <c r="AA188" i="20"/>
  <c r="V188" i="20"/>
  <c r="U188" i="20"/>
  <c r="T188" i="20"/>
  <c r="AA187" i="20"/>
  <c r="V187" i="20"/>
  <c r="U187" i="20"/>
  <c r="T187" i="20"/>
  <c r="AA186" i="20"/>
  <c r="V186" i="20"/>
  <c r="U186" i="20"/>
  <c r="T186" i="20"/>
  <c r="AA185" i="20"/>
  <c r="V185" i="20"/>
  <c r="U185" i="20"/>
  <c r="T185" i="20"/>
  <c r="AA184" i="20"/>
  <c r="V184" i="20"/>
  <c r="U184" i="20"/>
  <c r="T184" i="20"/>
  <c r="AA183" i="20"/>
  <c r="V183" i="20"/>
  <c r="U183" i="20"/>
  <c r="T183" i="20"/>
  <c r="AA182" i="20"/>
  <c r="V182" i="20"/>
  <c r="U182" i="20"/>
  <c r="T182" i="20"/>
  <c r="AA181" i="20"/>
  <c r="V181" i="20"/>
  <c r="U181" i="20"/>
  <c r="T181" i="20"/>
  <c r="AA180" i="20"/>
  <c r="V180" i="20"/>
  <c r="U180" i="20"/>
  <c r="T180" i="20"/>
  <c r="AA179" i="20"/>
  <c r="V179" i="20"/>
  <c r="U179" i="20"/>
  <c r="T179" i="20"/>
  <c r="AA178" i="20"/>
  <c r="V178" i="20"/>
  <c r="U178" i="20"/>
  <c r="T178" i="20"/>
  <c r="AA177" i="20"/>
  <c r="V177" i="20"/>
  <c r="U177" i="20"/>
  <c r="T177" i="20"/>
  <c r="AA176" i="20"/>
  <c r="V176" i="20"/>
  <c r="U176" i="20"/>
  <c r="T176" i="20"/>
  <c r="AA175" i="20"/>
  <c r="V175" i="20"/>
  <c r="U175" i="20"/>
  <c r="T175" i="20"/>
  <c r="AA174" i="20"/>
  <c r="V174" i="20"/>
  <c r="U174" i="20"/>
  <c r="T174" i="20"/>
  <c r="AA173" i="20"/>
  <c r="V173" i="20"/>
  <c r="U173" i="20"/>
  <c r="T173" i="20"/>
  <c r="AA172" i="20"/>
  <c r="V172" i="20"/>
  <c r="U172" i="20"/>
  <c r="T172" i="20"/>
  <c r="AA171" i="20"/>
  <c r="V171" i="20"/>
  <c r="U171" i="20"/>
  <c r="T171" i="20"/>
  <c r="AA170" i="20"/>
  <c r="V170" i="20"/>
  <c r="U170" i="20"/>
  <c r="T170" i="20"/>
  <c r="AA169" i="20"/>
  <c r="V169" i="20"/>
  <c r="U169" i="20"/>
  <c r="T169" i="20"/>
  <c r="AA168" i="20"/>
  <c r="V168" i="20"/>
  <c r="U168" i="20"/>
  <c r="T168" i="20"/>
  <c r="AA167" i="20"/>
  <c r="V167" i="20"/>
  <c r="U167" i="20"/>
  <c r="T167" i="20"/>
  <c r="AA166" i="20"/>
  <c r="V166" i="20"/>
  <c r="U166" i="20"/>
  <c r="T166" i="20"/>
  <c r="AA165" i="20"/>
  <c r="V165" i="20"/>
  <c r="U165" i="20"/>
  <c r="T165" i="20"/>
  <c r="AA164" i="20"/>
  <c r="V164" i="20"/>
  <c r="U164" i="20"/>
  <c r="T164" i="20"/>
  <c r="AA163" i="20"/>
  <c r="V163" i="20"/>
  <c r="U163" i="20"/>
  <c r="T163" i="20"/>
  <c r="AA162" i="20"/>
  <c r="V162" i="20"/>
  <c r="U162" i="20"/>
  <c r="T162" i="20"/>
  <c r="AA161" i="20"/>
  <c r="V161" i="20"/>
  <c r="U161" i="20"/>
  <c r="T161" i="20"/>
  <c r="AA160" i="20"/>
  <c r="V160" i="20"/>
  <c r="U160" i="20"/>
  <c r="T160" i="20"/>
  <c r="AA159" i="20"/>
  <c r="V159" i="20"/>
  <c r="U159" i="20"/>
  <c r="T159" i="20"/>
  <c r="AA158" i="20"/>
  <c r="V158" i="20"/>
  <c r="U158" i="20"/>
  <c r="T158" i="20"/>
  <c r="AA157" i="20"/>
  <c r="V157" i="20"/>
  <c r="U157" i="20"/>
  <c r="T157" i="20"/>
  <c r="AA156" i="20"/>
  <c r="V156" i="20"/>
  <c r="U156" i="20"/>
  <c r="T156" i="20"/>
  <c r="AA155" i="20"/>
  <c r="V155" i="20"/>
  <c r="U155" i="20"/>
  <c r="T155" i="20"/>
  <c r="AA154" i="20"/>
  <c r="V154" i="20"/>
  <c r="U154" i="20"/>
  <c r="T154" i="20"/>
  <c r="AA153" i="20"/>
  <c r="V153" i="20"/>
  <c r="U153" i="20"/>
  <c r="T153" i="20"/>
  <c r="AA152" i="20"/>
  <c r="V152" i="20"/>
  <c r="U152" i="20"/>
  <c r="T152" i="20"/>
  <c r="AA151" i="20"/>
  <c r="V151" i="20"/>
  <c r="U151" i="20"/>
  <c r="T151" i="20"/>
  <c r="AA150" i="20"/>
  <c r="V150" i="20"/>
  <c r="U150" i="20"/>
  <c r="T150" i="20"/>
  <c r="AA149" i="20"/>
  <c r="V149" i="20"/>
  <c r="U149" i="20"/>
  <c r="T149" i="20"/>
  <c r="AA148" i="20"/>
  <c r="V148" i="20"/>
  <c r="U148" i="20"/>
  <c r="T148" i="20"/>
  <c r="AA147" i="20"/>
  <c r="V147" i="20"/>
  <c r="U147" i="20"/>
  <c r="T147" i="20"/>
  <c r="AA146" i="20"/>
  <c r="V146" i="20"/>
  <c r="U146" i="20"/>
  <c r="T146" i="20"/>
  <c r="AA145" i="20"/>
  <c r="V145" i="20"/>
  <c r="U145" i="20"/>
  <c r="T145" i="20"/>
  <c r="AA144" i="20"/>
  <c r="V144" i="20"/>
  <c r="U144" i="20"/>
  <c r="T144" i="20"/>
  <c r="AA143" i="20"/>
  <c r="V143" i="20"/>
  <c r="U143" i="20"/>
  <c r="T143" i="20"/>
  <c r="AA142" i="20"/>
  <c r="V142" i="20"/>
  <c r="U142" i="20"/>
  <c r="T142" i="20"/>
  <c r="AA141" i="20"/>
  <c r="V141" i="20"/>
  <c r="U141" i="20"/>
  <c r="T141" i="20"/>
  <c r="AA140" i="20"/>
  <c r="V140" i="20"/>
  <c r="U140" i="20"/>
  <c r="T140" i="20"/>
  <c r="AA139" i="20"/>
  <c r="V139" i="20"/>
  <c r="U139" i="20"/>
  <c r="T139" i="20"/>
  <c r="AA138" i="20"/>
  <c r="V138" i="20"/>
  <c r="U138" i="20"/>
  <c r="T138" i="20"/>
  <c r="AA137" i="20"/>
  <c r="V137" i="20"/>
  <c r="U137" i="20"/>
  <c r="T137" i="20"/>
  <c r="AA136" i="20"/>
  <c r="V136" i="20"/>
  <c r="U136" i="20"/>
  <c r="T136" i="20"/>
  <c r="AA135" i="20"/>
  <c r="V135" i="20"/>
  <c r="U135" i="20"/>
  <c r="T135" i="20"/>
  <c r="AA134" i="20"/>
  <c r="V134" i="20"/>
  <c r="U134" i="20"/>
  <c r="T134" i="20"/>
  <c r="AA133" i="20"/>
  <c r="V133" i="20"/>
  <c r="U133" i="20"/>
  <c r="T133" i="20"/>
  <c r="AA132" i="20"/>
  <c r="V132" i="20"/>
  <c r="U132" i="20"/>
  <c r="T132" i="20"/>
  <c r="AA131" i="20"/>
  <c r="V131" i="20"/>
  <c r="U131" i="20"/>
  <c r="T131" i="20"/>
  <c r="AA130" i="20"/>
  <c r="V130" i="20"/>
  <c r="U130" i="20"/>
  <c r="T130" i="20"/>
  <c r="AA129" i="20"/>
  <c r="V129" i="20"/>
  <c r="U129" i="20"/>
  <c r="T129" i="20"/>
  <c r="AA128" i="20"/>
  <c r="V128" i="20"/>
  <c r="U128" i="20"/>
  <c r="T128" i="20"/>
  <c r="AA127" i="20"/>
  <c r="V127" i="20"/>
  <c r="U127" i="20"/>
  <c r="T127" i="20"/>
  <c r="AA126" i="20"/>
  <c r="V126" i="20"/>
  <c r="U126" i="20"/>
  <c r="T126" i="20"/>
  <c r="AA125" i="20"/>
  <c r="V125" i="20"/>
  <c r="U125" i="20"/>
  <c r="T125" i="20"/>
  <c r="AA124" i="20"/>
  <c r="V124" i="20"/>
  <c r="U124" i="20"/>
  <c r="T124" i="20"/>
  <c r="AA123" i="20"/>
  <c r="V123" i="20"/>
  <c r="U123" i="20"/>
  <c r="T123" i="20"/>
  <c r="AA122" i="20"/>
  <c r="V122" i="20"/>
  <c r="U122" i="20"/>
  <c r="T122" i="20"/>
  <c r="AA121" i="20"/>
  <c r="V121" i="20"/>
  <c r="U121" i="20"/>
  <c r="T121" i="20"/>
  <c r="AA120" i="20"/>
  <c r="V120" i="20"/>
  <c r="U120" i="20"/>
  <c r="T120" i="20"/>
  <c r="AA119" i="20"/>
  <c r="V119" i="20"/>
  <c r="U119" i="20"/>
  <c r="T119" i="20"/>
  <c r="AA118" i="20"/>
  <c r="V118" i="20"/>
  <c r="U118" i="20"/>
  <c r="T118" i="20"/>
  <c r="AA117" i="20"/>
  <c r="V117" i="20"/>
  <c r="U117" i="20"/>
  <c r="T117" i="20"/>
  <c r="AA116" i="20"/>
  <c r="V116" i="20"/>
  <c r="U116" i="20"/>
  <c r="T116" i="20"/>
  <c r="AA115" i="20"/>
  <c r="V115" i="20"/>
  <c r="U115" i="20"/>
  <c r="T115" i="20"/>
  <c r="AA114" i="20"/>
  <c r="V114" i="20"/>
  <c r="U114" i="20"/>
  <c r="T114" i="20"/>
  <c r="AA113" i="20"/>
  <c r="V113" i="20"/>
  <c r="U113" i="20"/>
  <c r="T113" i="20"/>
  <c r="AA112" i="20"/>
  <c r="V112" i="20"/>
  <c r="U112" i="20"/>
  <c r="T112" i="20"/>
  <c r="AA111" i="20"/>
  <c r="V111" i="20"/>
  <c r="U111" i="20"/>
  <c r="T111" i="20"/>
  <c r="AA110" i="20"/>
  <c r="V110" i="20"/>
  <c r="U110" i="20"/>
  <c r="T110" i="20"/>
  <c r="AA109" i="20"/>
  <c r="V109" i="20"/>
  <c r="U109" i="20"/>
  <c r="T109" i="20"/>
  <c r="AA108" i="20"/>
  <c r="V108" i="20"/>
  <c r="U108" i="20"/>
  <c r="T108" i="20"/>
  <c r="AA107" i="20"/>
  <c r="V107" i="20"/>
  <c r="U107" i="20"/>
  <c r="T107" i="20"/>
  <c r="AA106" i="20"/>
  <c r="V106" i="20"/>
  <c r="U106" i="20"/>
  <c r="T106" i="20"/>
  <c r="AA105" i="20"/>
  <c r="V105" i="20"/>
  <c r="U105" i="20"/>
  <c r="T105" i="20"/>
  <c r="AA104" i="20"/>
  <c r="V104" i="20"/>
  <c r="U104" i="20"/>
  <c r="T104" i="20"/>
  <c r="AA103" i="20"/>
  <c r="V103" i="20"/>
  <c r="U103" i="20"/>
  <c r="T103" i="20"/>
  <c r="AA102" i="20"/>
  <c r="V102" i="20"/>
  <c r="U102" i="20"/>
  <c r="T102" i="20"/>
  <c r="AA101" i="20"/>
  <c r="V101" i="20"/>
  <c r="U101" i="20"/>
  <c r="T101" i="20"/>
  <c r="AA100" i="20"/>
  <c r="V100" i="20"/>
  <c r="U100" i="20"/>
  <c r="T100" i="20"/>
  <c r="AA99" i="20"/>
  <c r="V99" i="20"/>
  <c r="U99" i="20"/>
  <c r="T99" i="20"/>
  <c r="AA98" i="20"/>
  <c r="V98" i="20"/>
  <c r="U98" i="20"/>
  <c r="T98" i="20"/>
  <c r="AA97" i="20"/>
  <c r="V97" i="20"/>
  <c r="U97" i="20"/>
  <c r="T97" i="20"/>
  <c r="AA96" i="20"/>
  <c r="V96" i="20"/>
  <c r="U96" i="20"/>
  <c r="T96" i="20"/>
  <c r="AA95" i="20"/>
  <c r="V95" i="20"/>
  <c r="U95" i="20"/>
  <c r="T95" i="20"/>
  <c r="AA94" i="20"/>
  <c r="V94" i="20"/>
  <c r="U94" i="20"/>
  <c r="T94" i="20"/>
  <c r="AA93" i="20"/>
  <c r="V93" i="20"/>
  <c r="U93" i="20"/>
  <c r="T93" i="20"/>
  <c r="AA92" i="20"/>
  <c r="V92" i="20"/>
  <c r="U92" i="20"/>
  <c r="T92" i="20"/>
  <c r="AA91" i="20"/>
  <c r="V91" i="20"/>
  <c r="U91" i="20"/>
  <c r="T91" i="20"/>
  <c r="AA90" i="20"/>
  <c r="V90" i="20"/>
  <c r="U90" i="20"/>
  <c r="T90" i="20"/>
  <c r="AA89" i="20"/>
  <c r="V89" i="20"/>
  <c r="U89" i="20"/>
  <c r="T89" i="20"/>
  <c r="AA88" i="20"/>
  <c r="V88" i="20"/>
  <c r="U88" i="20"/>
  <c r="T88" i="20"/>
  <c r="AA87" i="20"/>
  <c r="V87" i="20"/>
  <c r="U87" i="20"/>
  <c r="T87" i="20"/>
  <c r="AA86" i="20"/>
  <c r="V86" i="20"/>
  <c r="U86" i="20"/>
  <c r="T86" i="20"/>
  <c r="AA85" i="20"/>
  <c r="V85" i="20"/>
  <c r="U85" i="20"/>
  <c r="T85" i="20"/>
  <c r="AA84" i="20"/>
  <c r="V84" i="20"/>
  <c r="U84" i="20"/>
  <c r="T84" i="20"/>
  <c r="AA83" i="20"/>
  <c r="V83" i="20"/>
  <c r="U83" i="20"/>
  <c r="T83" i="20"/>
  <c r="AA82" i="20"/>
  <c r="V82" i="20"/>
  <c r="U82" i="20"/>
  <c r="T82" i="20"/>
  <c r="AA81" i="20"/>
  <c r="V81" i="20"/>
  <c r="U81" i="20"/>
  <c r="T81" i="20"/>
  <c r="AA80" i="20"/>
  <c r="V80" i="20"/>
  <c r="U80" i="20"/>
  <c r="T80" i="20"/>
  <c r="AA79" i="20"/>
  <c r="V79" i="20"/>
  <c r="U79" i="20"/>
  <c r="T79" i="20"/>
  <c r="AA78" i="20"/>
  <c r="V78" i="20"/>
  <c r="U78" i="20"/>
  <c r="T78" i="20"/>
  <c r="AA77" i="20"/>
  <c r="V77" i="20"/>
  <c r="U77" i="20"/>
  <c r="T77" i="20"/>
  <c r="AA76" i="20"/>
  <c r="V76" i="20"/>
  <c r="U76" i="20"/>
  <c r="T76" i="20"/>
  <c r="AA75" i="20"/>
  <c r="V75" i="20"/>
  <c r="U75" i="20"/>
  <c r="T75" i="20"/>
  <c r="AA74" i="20"/>
  <c r="V74" i="20"/>
  <c r="U74" i="20"/>
  <c r="T74" i="20"/>
  <c r="AA73" i="20"/>
  <c r="V73" i="20"/>
  <c r="U73" i="20"/>
  <c r="T73" i="20"/>
  <c r="AA72" i="20"/>
  <c r="V72" i="20"/>
  <c r="U72" i="20"/>
  <c r="T72" i="20"/>
  <c r="AA71" i="20"/>
  <c r="V71" i="20"/>
  <c r="U71" i="20"/>
  <c r="T71" i="20"/>
  <c r="AA70" i="20"/>
  <c r="V70" i="20"/>
  <c r="U70" i="20"/>
  <c r="T70" i="20"/>
  <c r="AA69" i="20"/>
  <c r="V69" i="20"/>
  <c r="U69" i="20"/>
  <c r="T69" i="20"/>
  <c r="AA68" i="20"/>
  <c r="V68" i="20"/>
  <c r="U68" i="20"/>
  <c r="T68" i="20"/>
  <c r="AA67" i="20"/>
  <c r="V67" i="20"/>
  <c r="U67" i="20"/>
  <c r="T67" i="20"/>
  <c r="AA66" i="20"/>
  <c r="V66" i="20"/>
  <c r="U66" i="20"/>
  <c r="T66" i="20"/>
  <c r="AA65" i="20"/>
  <c r="V65" i="20"/>
  <c r="U65" i="20"/>
  <c r="T65" i="20"/>
  <c r="AA64" i="20"/>
  <c r="V64" i="20"/>
  <c r="U64" i="20"/>
  <c r="T64" i="20"/>
  <c r="AA63" i="20"/>
  <c r="V63" i="20"/>
  <c r="U63" i="20"/>
  <c r="T63" i="20"/>
  <c r="AA62" i="20"/>
  <c r="V62" i="20"/>
  <c r="U62" i="20"/>
  <c r="T62" i="20"/>
  <c r="AA61" i="20"/>
  <c r="V61" i="20"/>
  <c r="U61" i="20"/>
  <c r="T61" i="20"/>
  <c r="AA60" i="20"/>
  <c r="V60" i="20"/>
  <c r="U60" i="20"/>
  <c r="T60" i="20"/>
  <c r="AA59" i="20"/>
  <c r="V59" i="20"/>
  <c r="U59" i="20"/>
  <c r="T59" i="20"/>
  <c r="AA58" i="20"/>
  <c r="V58" i="20"/>
  <c r="U58" i="20"/>
  <c r="T58" i="20"/>
  <c r="AA57" i="20"/>
  <c r="V57" i="20"/>
  <c r="U57" i="20"/>
  <c r="T57" i="20"/>
  <c r="AA56" i="20"/>
  <c r="V56" i="20"/>
  <c r="U56" i="20"/>
  <c r="T56" i="20"/>
  <c r="AA55" i="20"/>
  <c r="V55" i="20"/>
  <c r="U55" i="20"/>
  <c r="T55" i="20"/>
  <c r="AA54" i="20"/>
  <c r="V54" i="20"/>
  <c r="U54" i="20"/>
  <c r="T54" i="20"/>
  <c r="AA53" i="20"/>
  <c r="V53" i="20"/>
  <c r="U53" i="20"/>
  <c r="T53" i="20"/>
  <c r="AA52" i="20"/>
  <c r="V52" i="20"/>
  <c r="U52" i="20"/>
  <c r="T52" i="20"/>
  <c r="AA51" i="20"/>
  <c r="V51" i="20"/>
  <c r="U51" i="20"/>
  <c r="T51" i="20"/>
  <c r="F51" i="20"/>
  <c r="E51" i="20"/>
  <c r="AA50" i="20"/>
  <c r="V50" i="20"/>
  <c r="U50" i="20"/>
  <c r="T50" i="20"/>
  <c r="F50" i="20"/>
  <c r="E50" i="20"/>
  <c r="AA49" i="20"/>
  <c r="V49" i="20"/>
  <c r="U49" i="20"/>
  <c r="T49" i="20"/>
  <c r="AA48" i="20"/>
  <c r="V48" i="20"/>
  <c r="U48" i="20"/>
  <c r="T48" i="20"/>
  <c r="AA47" i="20"/>
  <c r="V47" i="20"/>
  <c r="U47" i="20"/>
  <c r="T47" i="20"/>
  <c r="AA46" i="20"/>
  <c r="V46" i="20"/>
  <c r="U46" i="20"/>
  <c r="T46" i="20"/>
  <c r="AA45" i="20"/>
  <c r="V45" i="20"/>
  <c r="U45" i="20"/>
  <c r="T45" i="20"/>
  <c r="AG44" i="20"/>
  <c r="AA44" i="20"/>
  <c r="V44" i="20"/>
  <c r="U44" i="20"/>
  <c r="T44" i="20"/>
  <c r="AG43" i="20"/>
  <c r="AA43" i="20"/>
  <c r="V43" i="20"/>
  <c r="U43" i="20"/>
  <c r="T43" i="20"/>
  <c r="AG42" i="20"/>
  <c r="AA42" i="20"/>
  <c r="V42" i="20"/>
  <c r="U42" i="20"/>
  <c r="T42" i="20"/>
  <c r="AG41" i="20"/>
  <c r="AA41" i="20"/>
  <c r="V41" i="20"/>
  <c r="U41" i="20"/>
  <c r="T41" i="20"/>
  <c r="AG40" i="20"/>
  <c r="AA40" i="20"/>
  <c r="V40" i="20"/>
  <c r="U40" i="20"/>
  <c r="T40" i="20"/>
  <c r="AG39" i="20"/>
  <c r="AA39" i="20"/>
  <c r="V39" i="20"/>
  <c r="U39" i="20"/>
  <c r="T39" i="20"/>
  <c r="AG38" i="20"/>
  <c r="AA38" i="20"/>
  <c r="V38" i="20"/>
  <c r="U38" i="20"/>
  <c r="T38" i="20"/>
  <c r="AG37" i="20"/>
  <c r="AA37" i="20"/>
  <c r="V37" i="20"/>
  <c r="U37" i="20"/>
  <c r="T37" i="20"/>
  <c r="AG36" i="20"/>
  <c r="AA36" i="20"/>
  <c r="V36" i="20"/>
  <c r="U36" i="20"/>
  <c r="T36" i="20"/>
  <c r="AG35" i="20"/>
  <c r="AA35" i="20"/>
  <c r="V35" i="20"/>
  <c r="U35" i="20"/>
  <c r="T35" i="20"/>
  <c r="AG34" i="20"/>
  <c r="AA34" i="20"/>
  <c r="V34" i="20"/>
  <c r="U34" i="20"/>
  <c r="T34" i="20"/>
  <c r="AG33" i="20"/>
  <c r="AA33" i="20"/>
  <c r="V33" i="20"/>
  <c r="U33" i="20"/>
  <c r="T33" i="20"/>
  <c r="AG32" i="20"/>
  <c r="AA32" i="20"/>
  <c r="V32" i="20"/>
  <c r="U32" i="20"/>
  <c r="T32" i="20"/>
  <c r="AG31" i="20"/>
  <c r="AA31" i="20"/>
  <c r="V31" i="20"/>
  <c r="U31" i="20"/>
  <c r="T31" i="20"/>
  <c r="AG30" i="20"/>
  <c r="AA30" i="20"/>
  <c r="V30" i="20"/>
  <c r="U30" i="20"/>
  <c r="T30" i="20"/>
  <c r="AG29" i="20"/>
  <c r="AA29" i="20"/>
  <c r="V29" i="20"/>
  <c r="U29" i="20"/>
  <c r="T29" i="20"/>
  <c r="AG28" i="20"/>
  <c r="AA28" i="20"/>
  <c r="V28" i="20"/>
  <c r="U28" i="20"/>
  <c r="T28" i="20"/>
  <c r="AG27" i="20"/>
  <c r="AA27" i="20"/>
  <c r="V27" i="20"/>
  <c r="U27" i="20"/>
  <c r="T27" i="20"/>
  <c r="AG26" i="20"/>
  <c r="AA26" i="20"/>
  <c r="V26" i="20"/>
  <c r="U26" i="20"/>
  <c r="T26" i="20"/>
  <c r="AG25" i="20"/>
  <c r="AA25" i="20"/>
  <c r="V25" i="20"/>
  <c r="U25" i="20"/>
  <c r="T25" i="20"/>
  <c r="AG24" i="20"/>
  <c r="AA24" i="20"/>
  <c r="V24" i="20"/>
  <c r="U24" i="20"/>
  <c r="T24" i="20"/>
  <c r="AG23" i="20"/>
  <c r="AA23" i="20"/>
  <c r="V23" i="20"/>
  <c r="U23" i="20"/>
  <c r="T23" i="20"/>
  <c r="AG22" i="20"/>
  <c r="AA22" i="20"/>
  <c r="V22" i="20"/>
  <c r="U22" i="20"/>
  <c r="T22" i="20"/>
  <c r="AG21" i="20"/>
  <c r="AA21" i="20"/>
  <c r="V21" i="20"/>
  <c r="U21" i="20"/>
  <c r="T21" i="20"/>
  <c r="AG20" i="20"/>
  <c r="AA20" i="20"/>
  <c r="V20" i="20"/>
  <c r="U20" i="20"/>
  <c r="T20" i="20"/>
  <c r="AG19" i="20"/>
  <c r="AA19" i="20"/>
  <c r="V19" i="20"/>
  <c r="U19" i="20"/>
  <c r="T19" i="20"/>
  <c r="AG18" i="20"/>
  <c r="AA18" i="20"/>
  <c r="V18" i="20"/>
  <c r="U18" i="20"/>
  <c r="T18" i="20"/>
  <c r="AA17" i="20"/>
  <c r="V17" i="20"/>
  <c r="U17" i="20"/>
  <c r="T17" i="20"/>
  <c r="AA16" i="20"/>
  <c r="V16" i="20"/>
  <c r="U16" i="20"/>
  <c r="T16" i="20"/>
  <c r="AA15" i="20"/>
  <c r="V15" i="20"/>
  <c r="U15" i="20"/>
  <c r="T15" i="20"/>
  <c r="AA14" i="20"/>
  <c r="V14" i="20"/>
  <c r="U14" i="20"/>
  <c r="T14" i="20"/>
  <c r="AG13" i="20"/>
  <c r="AA13" i="20"/>
  <c r="V13" i="20"/>
  <c r="U13" i="20"/>
  <c r="T13" i="20"/>
  <c r="AG12" i="20"/>
  <c r="AA12" i="20"/>
  <c r="V12" i="20"/>
  <c r="U12" i="20"/>
  <c r="T12" i="20"/>
  <c r="AG11" i="20"/>
  <c r="AA11" i="20"/>
  <c r="V11" i="20"/>
  <c r="U11" i="20"/>
  <c r="T11" i="20"/>
  <c r="AG10" i="20"/>
  <c r="AA10" i="20"/>
  <c r="V10" i="20"/>
  <c r="U10" i="20"/>
  <c r="T10" i="20"/>
  <c r="AG9" i="20"/>
  <c r="AA9" i="20"/>
  <c r="V9" i="20"/>
  <c r="U9" i="20"/>
  <c r="T9" i="20"/>
  <c r="AG8" i="20"/>
  <c r="AA8" i="20"/>
  <c r="V8" i="20"/>
  <c r="U8" i="20"/>
  <c r="T8" i="20"/>
  <c r="AA7" i="20"/>
  <c r="V7" i="20"/>
  <c r="U7" i="20"/>
  <c r="T7" i="20"/>
  <c r="AA6" i="20"/>
  <c r="V6" i="20"/>
  <c r="U6" i="20"/>
  <c r="T6" i="20"/>
  <c r="AV5" i="20"/>
  <c r="AA5" i="20"/>
  <c r="V5" i="20"/>
  <c r="U5" i="20"/>
  <c r="T5" i="20"/>
  <c r="AG4" i="20"/>
  <c r="AA4" i="20"/>
  <c r="V4" i="20"/>
  <c r="U4" i="20"/>
  <c r="T4" i="20"/>
  <c r="AG3" i="20"/>
  <c r="AA3" i="20"/>
  <c r="V3" i="20"/>
  <c r="U3" i="20"/>
  <c r="T3" i="20"/>
  <c r="AA2" i="20"/>
  <c r="V2" i="20"/>
  <c r="U2" i="20"/>
  <c r="T2" i="20"/>
  <c r="AA750" i="17"/>
  <c r="V750" i="17"/>
  <c r="U750" i="17"/>
  <c r="T750" i="17"/>
  <c r="AA749" i="17"/>
  <c r="V749" i="17"/>
  <c r="U749" i="17"/>
  <c r="T749" i="17"/>
  <c r="AA748" i="17"/>
  <c r="V748" i="17"/>
  <c r="U748" i="17"/>
  <c r="T748" i="17"/>
  <c r="AA747" i="17"/>
  <c r="V747" i="17"/>
  <c r="U747" i="17"/>
  <c r="T747" i="17"/>
  <c r="AA746" i="17"/>
  <c r="V746" i="17"/>
  <c r="U746" i="17"/>
  <c r="T746" i="17"/>
  <c r="AA745" i="17"/>
  <c r="V745" i="17"/>
  <c r="U745" i="17"/>
  <c r="T745" i="17"/>
  <c r="AA744" i="17"/>
  <c r="V744" i="17"/>
  <c r="U744" i="17"/>
  <c r="T744" i="17"/>
  <c r="AA743" i="17"/>
  <c r="V743" i="17"/>
  <c r="U743" i="17"/>
  <c r="T743" i="17"/>
  <c r="AA742" i="17"/>
  <c r="V742" i="17"/>
  <c r="U742" i="17"/>
  <c r="T742" i="17"/>
  <c r="AA741" i="17"/>
  <c r="V741" i="17"/>
  <c r="U741" i="17"/>
  <c r="T741" i="17"/>
  <c r="AA740" i="17"/>
  <c r="V740" i="17"/>
  <c r="U740" i="17"/>
  <c r="T740" i="17"/>
  <c r="AA739" i="17"/>
  <c r="V739" i="17"/>
  <c r="U739" i="17"/>
  <c r="T739" i="17"/>
  <c r="AA738" i="17"/>
  <c r="V738" i="17"/>
  <c r="U738" i="17"/>
  <c r="T738" i="17"/>
  <c r="AA737" i="17"/>
  <c r="V737" i="17"/>
  <c r="U737" i="17"/>
  <c r="T737" i="17"/>
  <c r="AA736" i="17"/>
  <c r="V736" i="17"/>
  <c r="U736" i="17"/>
  <c r="T736" i="17"/>
  <c r="AA735" i="17"/>
  <c r="V735" i="17"/>
  <c r="U735" i="17"/>
  <c r="T735" i="17"/>
  <c r="AA734" i="17"/>
  <c r="V734" i="17"/>
  <c r="U734" i="17"/>
  <c r="T734" i="17"/>
  <c r="AA733" i="17"/>
  <c r="V733" i="17"/>
  <c r="U733" i="17"/>
  <c r="T733" i="17"/>
  <c r="AA732" i="17"/>
  <c r="V732" i="17"/>
  <c r="U732" i="17"/>
  <c r="T732" i="17"/>
  <c r="AA731" i="17"/>
  <c r="V731" i="17"/>
  <c r="U731" i="17"/>
  <c r="T731" i="17"/>
  <c r="AA730" i="17"/>
  <c r="V730" i="17"/>
  <c r="U730" i="17"/>
  <c r="T730" i="17"/>
  <c r="AA729" i="17"/>
  <c r="V729" i="17"/>
  <c r="U729" i="17"/>
  <c r="T729" i="17"/>
  <c r="AA728" i="17"/>
  <c r="V728" i="17"/>
  <c r="U728" i="17"/>
  <c r="T728" i="17"/>
  <c r="AA727" i="17"/>
  <c r="V727" i="17"/>
  <c r="U727" i="17"/>
  <c r="T727" i="17"/>
  <c r="AA726" i="17"/>
  <c r="V726" i="17"/>
  <c r="U726" i="17"/>
  <c r="T726" i="17"/>
  <c r="AA725" i="17"/>
  <c r="V725" i="17"/>
  <c r="U725" i="17"/>
  <c r="T725" i="17"/>
  <c r="AA724" i="17"/>
  <c r="V724" i="17"/>
  <c r="U724" i="17"/>
  <c r="T724" i="17"/>
  <c r="AA723" i="17"/>
  <c r="V723" i="17"/>
  <c r="U723" i="17"/>
  <c r="T723" i="17"/>
  <c r="AA722" i="17"/>
  <c r="V722" i="17"/>
  <c r="U722" i="17"/>
  <c r="T722" i="17"/>
  <c r="AA721" i="17"/>
  <c r="V721" i="17"/>
  <c r="U721" i="17"/>
  <c r="T721" i="17"/>
  <c r="AA720" i="17"/>
  <c r="V720" i="17"/>
  <c r="U720" i="17"/>
  <c r="T720" i="17"/>
  <c r="AA719" i="17"/>
  <c r="V719" i="17"/>
  <c r="U719" i="17"/>
  <c r="T719" i="17"/>
  <c r="AA718" i="17"/>
  <c r="V718" i="17"/>
  <c r="U718" i="17"/>
  <c r="T718" i="17"/>
  <c r="AA717" i="17"/>
  <c r="V717" i="17"/>
  <c r="U717" i="17"/>
  <c r="T717" i="17"/>
  <c r="AA716" i="17"/>
  <c r="V716" i="17"/>
  <c r="U716" i="17"/>
  <c r="T716" i="17"/>
  <c r="AA715" i="17"/>
  <c r="V715" i="17"/>
  <c r="U715" i="17"/>
  <c r="T715" i="17"/>
  <c r="AA714" i="17"/>
  <c r="V714" i="17"/>
  <c r="U714" i="17"/>
  <c r="T714" i="17"/>
  <c r="AA713" i="17"/>
  <c r="V713" i="17"/>
  <c r="U713" i="17"/>
  <c r="T713" i="17"/>
  <c r="AA712" i="17"/>
  <c r="V712" i="17"/>
  <c r="U712" i="17"/>
  <c r="T712" i="17"/>
  <c r="AA711" i="17"/>
  <c r="V711" i="17"/>
  <c r="U711" i="17"/>
  <c r="T711" i="17"/>
  <c r="AA710" i="17"/>
  <c r="V710" i="17"/>
  <c r="U710" i="17"/>
  <c r="T710" i="17"/>
  <c r="AA709" i="17"/>
  <c r="V709" i="17"/>
  <c r="U709" i="17"/>
  <c r="T709" i="17"/>
  <c r="AA708" i="17"/>
  <c r="V708" i="17"/>
  <c r="U708" i="17"/>
  <c r="T708" i="17"/>
  <c r="AA707" i="17"/>
  <c r="V707" i="17"/>
  <c r="U707" i="17"/>
  <c r="T707" i="17"/>
  <c r="AA706" i="17"/>
  <c r="V706" i="17"/>
  <c r="U706" i="17"/>
  <c r="T706" i="17"/>
  <c r="AA705" i="17"/>
  <c r="V705" i="17"/>
  <c r="U705" i="17"/>
  <c r="T705" i="17"/>
  <c r="AA704" i="17"/>
  <c r="V704" i="17"/>
  <c r="U704" i="17"/>
  <c r="T704" i="17"/>
  <c r="AA703" i="17"/>
  <c r="V703" i="17"/>
  <c r="U703" i="17"/>
  <c r="T703" i="17"/>
  <c r="AA702" i="17"/>
  <c r="V702" i="17"/>
  <c r="U702" i="17"/>
  <c r="T702" i="17"/>
  <c r="AA701" i="17"/>
  <c r="V701" i="17"/>
  <c r="U701" i="17"/>
  <c r="T701" i="17"/>
  <c r="AA700" i="17"/>
  <c r="V700" i="17"/>
  <c r="U700" i="17"/>
  <c r="T700" i="17"/>
  <c r="AA699" i="17"/>
  <c r="V699" i="17"/>
  <c r="U699" i="17"/>
  <c r="T699" i="17"/>
  <c r="AA698" i="17"/>
  <c r="V698" i="17"/>
  <c r="U698" i="17"/>
  <c r="T698" i="17"/>
  <c r="AA697" i="17"/>
  <c r="V697" i="17"/>
  <c r="U697" i="17"/>
  <c r="T697" i="17"/>
  <c r="AA696" i="17"/>
  <c r="V696" i="17"/>
  <c r="U696" i="17"/>
  <c r="T696" i="17"/>
  <c r="AA695" i="17"/>
  <c r="V695" i="17"/>
  <c r="U695" i="17"/>
  <c r="T695" i="17"/>
  <c r="AA694" i="17"/>
  <c r="V694" i="17"/>
  <c r="U694" i="17"/>
  <c r="T694" i="17"/>
  <c r="AA693" i="17"/>
  <c r="V693" i="17"/>
  <c r="U693" i="17"/>
  <c r="T693" i="17"/>
  <c r="AA692" i="17"/>
  <c r="V692" i="17"/>
  <c r="U692" i="17"/>
  <c r="T692" i="17"/>
  <c r="AA691" i="17"/>
  <c r="V691" i="17"/>
  <c r="U691" i="17"/>
  <c r="T691" i="17"/>
  <c r="AA690" i="17"/>
  <c r="V690" i="17"/>
  <c r="U690" i="17"/>
  <c r="T690" i="17"/>
  <c r="AA689" i="17"/>
  <c r="V689" i="17"/>
  <c r="U689" i="17"/>
  <c r="T689" i="17"/>
  <c r="AA688" i="17"/>
  <c r="V688" i="17"/>
  <c r="U688" i="17"/>
  <c r="T688" i="17"/>
  <c r="AA687" i="17"/>
  <c r="V687" i="17"/>
  <c r="U687" i="17"/>
  <c r="T687" i="17"/>
  <c r="AA686" i="17"/>
  <c r="V686" i="17"/>
  <c r="U686" i="17"/>
  <c r="T686" i="17"/>
  <c r="AA685" i="17"/>
  <c r="V685" i="17"/>
  <c r="U685" i="17"/>
  <c r="T685" i="17"/>
  <c r="AA684" i="17"/>
  <c r="V684" i="17"/>
  <c r="U684" i="17"/>
  <c r="T684" i="17"/>
  <c r="AA683" i="17"/>
  <c r="V683" i="17"/>
  <c r="U683" i="17"/>
  <c r="T683" i="17"/>
  <c r="AA682" i="17"/>
  <c r="V682" i="17"/>
  <c r="U682" i="17"/>
  <c r="T682" i="17"/>
  <c r="AA681" i="17"/>
  <c r="V681" i="17"/>
  <c r="U681" i="17"/>
  <c r="T681" i="17"/>
  <c r="AA680" i="17"/>
  <c r="V680" i="17"/>
  <c r="U680" i="17"/>
  <c r="T680" i="17"/>
  <c r="AA679" i="17"/>
  <c r="V679" i="17"/>
  <c r="U679" i="17"/>
  <c r="T679" i="17"/>
  <c r="AA678" i="17"/>
  <c r="V678" i="17"/>
  <c r="U678" i="17"/>
  <c r="T678" i="17"/>
  <c r="AA677" i="17"/>
  <c r="V677" i="17"/>
  <c r="U677" i="17"/>
  <c r="T677" i="17"/>
  <c r="AA676" i="17"/>
  <c r="V676" i="17"/>
  <c r="U676" i="17"/>
  <c r="T676" i="17"/>
  <c r="AA675" i="17"/>
  <c r="V675" i="17"/>
  <c r="U675" i="17"/>
  <c r="T675" i="17"/>
  <c r="AA674" i="17"/>
  <c r="V674" i="17"/>
  <c r="U674" i="17"/>
  <c r="T674" i="17"/>
  <c r="AA673" i="17"/>
  <c r="V673" i="17"/>
  <c r="U673" i="17"/>
  <c r="T673" i="17"/>
  <c r="AA672" i="17"/>
  <c r="V672" i="17"/>
  <c r="U672" i="17"/>
  <c r="T672" i="17"/>
  <c r="AA671" i="17"/>
  <c r="V671" i="17"/>
  <c r="U671" i="17"/>
  <c r="T671" i="17"/>
  <c r="AA670" i="17"/>
  <c r="V670" i="17"/>
  <c r="U670" i="17"/>
  <c r="T670" i="17"/>
  <c r="AA669" i="17"/>
  <c r="V669" i="17"/>
  <c r="U669" i="17"/>
  <c r="T669" i="17"/>
  <c r="AA668" i="17"/>
  <c r="V668" i="17"/>
  <c r="U668" i="17"/>
  <c r="T668" i="17"/>
  <c r="AA667" i="17"/>
  <c r="V667" i="17"/>
  <c r="U667" i="17"/>
  <c r="T667" i="17"/>
  <c r="AA666" i="17"/>
  <c r="V666" i="17"/>
  <c r="U666" i="17"/>
  <c r="T666" i="17"/>
  <c r="AA665" i="17"/>
  <c r="V665" i="17"/>
  <c r="U665" i="17"/>
  <c r="T665" i="17"/>
  <c r="AA664" i="17"/>
  <c r="V664" i="17"/>
  <c r="U664" i="17"/>
  <c r="T664" i="17"/>
  <c r="AA663" i="17"/>
  <c r="V663" i="17"/>
  <c r="U663" i="17"/>
  <c r="T663" i="17"/>
  <c r="AA662" i="17"/>
  <c r="V662" i="17"/>
  <c r="U662" i="17"/>
  <c r="T662" i="17"/>
  <c r="AA661" i="17"/>
  <c r="V661" i="17"/>
  <c r="U661" i="17"/>
  <c r="T661" i="17"/>
  <c r="AA660" i="17"/>
  <c r="V660" i="17"/>
  <c r="U660" i="17"/>
  <c r="T660" i="17"/>
  <c r="AA659" i="17"/>
  <c r="V659" i="17"/>
  <c r="U659" i="17"/>
  <c r="T659" i="17"/>
  <c r="AA658" i="17"/>
  <c r="V658" i="17"/>
  <c r="U658" i="17"/>
  <c r="T658" i="17"/>
  <c r="AA657" i="17"/>
  <c r="V657" i="17"/>
  <c r="U657" i="17"/>
  <c r="T657" i="17"/>
  <c r="AA656" i="17"/>
  <c r="V656" i="17"/>
  <c r="U656" i="17"/>
  <c r="T656" i="17"/>
  <c r="AA655" i="17"/>
  <c r="V655" i="17"/>
  <c r="U655" i="17"/>
  <c r="T655" i="17"/>
  <c r="AA654" i="17"/>
  <c r="V654" i="17"/>
  <c r="U654" i="17"/>
  <c r="T654" i="17"/>
  <c r="AA653" i="17"/>
  <c r="V653" i="17"/>
  <c r="U653" i="17"/>
  <c r="T653" i="17"/>
  <c r="AA652" i="17"/>
  <c r="V652" i="17"/>
  <c r="U652" i="17"/>
  <c r="T652" i="17"/>
  <c r="AA651" i="17"/>
  <c r="V651" i="17"/>
  <c r="U651" i="17"/>
  <c r="T651" i="17"/>
  <c r="AA650" i="17"/>
  <c r="V650" i="17"/>
  <c r="U650" i="17"/>
  <c r="T650" i="17"/>
  <c r="AA649" i="17"/>
  <c r="V649" i="17"/>
  <c r="U649" i="17"/>
  <c r="T649" i="17"/>
  <c r="AA648" i="17"/>
  <c r="V648" i="17"/>
  <c r="U648" i="17"/>
  <c r="T648" i="17"/>
  <c r="AA647" i="17"/>
  <c r="V647" i="17"/>
  <c r="U647" i="17"/>
  <c r="T647" i="17"/>
  <c r="AA646" i="17"/>
  <c r="V646" i="17"/>
  <c r="U646" i="17"/>
  <c r="T646" i="17"/>
  <c r="AA645" i="17"/>
  <c r="V645" i="17"/>
  <c r="U645" i="17"/>
  <c r="T645" i="17"/>
  <c r="AA644" i="17"/>
  <c r="V644" i="17"/>
  <c r="U644" i="17"/>
  <c r="T644" i="17"/>
  <c r="AA643" i="17"/>
  <c r="V643" i="17"/>
  <c r="U643" i="17"/>
  <c r="T643" i="17"/>
  <c r="AA642" i="17"/>
  <c r="V642" i="17"/>
  <c r="U642" i="17"/>
  <c r="T642" i="17"/>
  <c r="AA641" i="17"/>
  <c r="V641" i="17"/>
  <c r="U641" i="17"/>
  <c r="T641" i="17"/>
  <c r="AA640" i="17"/>
  <c r="V640" i="17"/>
  <c r="U640" i="17"/>
  <c r="T640" i="17"/>
  <c r="AA639" i="17"/>
  <c r="V639" i="17"/>
  <c r="U639" i="17"/>
  <c r="T639" i="17"/>
  <c r="AA638" i="17"/>
  <c r="V638" i="17"/>
  <c r="U638" i="17"/>
  <c r="T638" i="17"/>
  <c r="AA637" i="17"/>
  <c r="V637" i="17"/>
  <c r="U637" i="17"/>
  <c r="T637" i="17"/>
  <c r="AA636" i="17"/>
  <c r="V636" i="17"/>
  <c r="U636" i="17"/>
  <c r="T636" i="17"/>
  <c r="AA635" i="17"/>
  <c r="V635" i="17"/>
  <c r="U635" i="17"/>
  <c r="T635" i="17"/>
  <c r="AA634" i="17"/>
  <c r="V634" i="17"/>
  <c r="U634" i="17"/>
  <c r="T634" i="17"/>
  <c r="AA633" i="17"/>
  <c r="V633" i="17"/>
  <c r="U633" i="17"/>
  <c r="T633" i="17"/>
  <c r="AA632" i="17"/>
  <c r="V632" i="17"/>
  <c r="U632" i="17"/>
  <c r="T632" i="17"/>
  <c r="AA631" i="17"/>
  <c r="V631" i="17"/>
  <c r="U631" i="17"/>
  <c r="T631" i="17"/>
  <c r="AA630" i="17"/>
  <c r="V630" i="17"/>
  <c r="U630" i="17"/>
  <c r="T630" i="17"/>
  <c r="AA629" i="17"/>
  <c r="V629" i="17"/>
  <c r="U629" i="17"/>
  <c r="T629" i="17"/>
  <c r="AA628" i="17"/>
  <c r="V628" i="17"/>
  <c r="U628" i="17"/>
  <c r="T628" i="17"/>
  <c r="AA627" i="17"/>
  <c r="V627" i="17"/>
  <c r="U627" i="17"/>
  <c r="T627" i="17"/>
  <c r="AA626" i="17"/>
  <c r="V626" i="17"/>
  <c r="U626" i="17"/>
  <c r="T626" i="17"/>
  <c r="AA625" i="17"/>
  <c r="V625" i="17"/>
  <c r="U625" i="17"/>
  <c r="T625" i="17"/>
  <c r="AA624" i="17"/>
  <c r="V624" i="17"/>
  <c r="U624" i="17"/>
  <c r="T624" i="17"/>
  <c r="AA623" i="17"/>
  <c r="V623" i="17"/>
  <c r="U623" i="17"/>
  <c r="T623" i="17"/>
  <c r="AA622" i="17"/>
  <c r="V622" i="17"/>
  <c r="U622" i="17"/>
  <c r="T622" i="17"/>
  <c r="AA621" i="17"/>
  <c r="V621" i="17"/>
  <c r="U621" i="17"/>
  <c r="T621" i="17"/>
  <c r="AA620" i="17"/>
  <c r="V620" i="17"/>
  <c r="U620" i="17"/>
  <c r="T620" i="17"/>
  <c r="AA619" i="17"/>
  <c r="V619" i="17"/>
  <c r="U619" i="17"/>
  <c r="T619" i="17"/>
  <c r="AA618" i="17"/>
  <c r="V618" i="17"/>
  <c r="U618" i="17"/>
  <c r="T618" i="17"/>
  <c r="AA617" i="17"/>
  <c r="V617" i="17"/>
  <c r="U617" i="17"/>
  <c r="T617" i="17"/>
  <c r="AA616" i="17"/>
  <c r="V616" i="17"/>
  <c r="U616" i="17"/>
  <c r="T616" i="17"/>
  <c r="AA615" i="17"/>
  <c r="V615" i="17"/>
  <c r="U615" i="17"/>
  <c r="T615" i="17"/>
  <c r="AA614" i="17"/>
  <c r="V614" i="17"/>
  <c r="U614" i="17"/>
  <c r="T614" i="17"/>
  <c r="AA613" i="17"/>
  <c r="V613" i="17"/>
  <c r="U613" i="17"/>
  <c r="T613" i="17"/>
  <c r="AA612" i="17"/>
  <c r="V612" i="17"/>
  <c r="U612" i="17"/>
  <c r="T612" i="17"/>
  <c r="AA611" i="17"/>
  <c r="V611" i="17"/>
  <c r="U611" i="17"/>
  <c r="T611" i="17"/>
  <c r="AA610" i="17"/>
  <c r="V610" i="17"/>
  <c r="U610" i="17"/>
  <c r="T610" i="17"/>
  <c r="AA609" i="17"/>
  <c r="V609" i="17"/>
  <c r="U609" i="17"/>
  <c r="T609" i="17"/>
  <c r="AA608" i="17"/>
  <c r="V608" i="17"/>
  <c r="U608" i="17"/>
  <c r="T608" i="17"/>
  <c r="AA607" i="17"/>
  <c r="V607" i="17"/>
  <c r="U607" i="17"/>
  <c r="T607" i="17"/>
  <c r="AA606" i="17"/>
  <c r="V606" i="17"/>
  <c r="U606" i="17"/>
  <c r="T606" i="17"/>
  <c r="AA605" i="17"/>
  <c r="V605" i="17"/>
  <c r="U605" i="17"/>
  <c r="T605" i="17"/>
  <c r="AA604" i="17"/>
  <c r="V604" i="17"/>
  <c r="U604" i="17"/>
  <c r="T604" i="17"/>
  <c r="AA603" i="17"/>
  <c r="V603" i="17"/>
  <c r="U603" i="17"/>
  <c r="T603" i="17"/>
  <c r="AA602" i="17"/>
  <c r="V602" i="17"/>
  <c r="U602" i="17"/>
  <c r="T602" i="17"/>
  <c r="AA601" i="17"/>
  <c r="V601" i="17"/>
  <c r="U601" i="17"/>
  <c r="T601" i="17"/>
  <c r="AA600" i="17"/>
  <c r="V600" i="17"/>
  <c r="U600" i="17"/>
  <c r="T600" i="17"/>
  <c r="AA599" i="17"/>
  <c r="V599" i="17"/>
  <c r="U599" i="17"/>
  <c r="T599" i="17"/>
  <c r="AA598" i="17"/>
  <c r="V598" i="17"/>
  <c r="U598" i="17"/>
  <c r="T598" i="17"/>
  <c r="AA597" i="17"/>
  <c r="V597" i="17"/>
  <c r="U597" i="17"/>
  <c r="T597" i="17"/>
  <c r="AA596" i="17"/>
  <c r="V596" i="17"/>
  <c r="U596" i="17"/>
  <c r="T596" i="17"/>
  <c r="AA595" i="17"/>
  <c r="V595" i="17"/>
  <c r="U595" i="17"/>
  <c r="T595" i="17"/>
  <c r="AA594" i="17"/>
  <c r="V594" i="17"/>
  <c r="U594" i="17"/>
  <c r="T594" i="17"/>
  <c r="AA593" i="17"/>
  <c r="V593" i="17"/>
  <c r="U593" i="17"/>
  <c r="T593" i="17"/>
  <c r="AA592" i="17"/>
  <c r="V592" i="17"/>
  <c r="U592" i="17"/>
  <c r="T592" i="17"/>
  <c r="AA591" i="17"/>
  <c r="V591" i="17"/>
  <c r="U591" i="17"/>
  <c r="T591" i="17"/>
  <c r="AA590" i="17"/>
  <c r="V590" i="17"/>
  <c r="U590" i="17"/>
  <c r="T590" i="17"/>
  <c r="AA589" i="17"/>
  <c r="V589" i="17"/>
  <c r="U589" i="17"/>
  <c r="T589" i="17"/>
  <c r="AA588" i="17"/>
  <c r="V588" i="17"/>
  <c r="U588" i="17"/>
  <c r="T588" i="17"/>
  <c r="AA587" i="17"/>
  <c r="V587" i="17"/>
  <c r="U587" i="17"/>
  <c r="T587" i="17"/>
  <c r="AA586" i="17"/>
  <c r="V586" i="17"/>
  <c r="U586" i="17"/>
  <c r="T586" i="17"/>
  <c r="AA585" i="17"/>
  <c r="V585" i="17"/>
  <c r="U585" i="17"/>
  <c r="T585" i="17"/>
  <c r="AA584" i="17"/>
  <c r="V584" i="17"/>
  <c r="U584" i="17"/>
  <c r="T584" i="17"/>
  <c r="AA583" i="17"/>
  <c r="V583" i="17"/>
  <c r="U583" i="17"/>
  <c r="T583" i="17"/>
  <c r="AA582" i="17"/>
  <c r="V582" i="17"/>
  <c r="U582" i="17"/>
  <c r="T582" i="17"/>
  <c r="AA581" i="17"/>
  <c r="V581" i="17"/>
  <c r="U581" i="17"/>
  <c r="T581" i="17"/>
  <c r="AA580" i="17"/>
  <c r="V580" i="17"/>
  <c r="U580" i="17"/>
  <c r="T580" i="17"/>
  <c r="AA579" i="17"/>
  <c r="V579" i="17"/>
  <c r="U579" i="17"/>
  <c r="T579" i="17"/>
  <c r="AA578" i="17"/>
  <c r="V578" i="17"/>
  <c r="U578" i="17"/>
  <c r="T578" i="17"/>
  <c r="AA577" i="17"/>
  <c r="V577" i="17"/>
  <c r="U577" i="17"/>
  <c r="T577" i="17"/>
  <c r="AA576" i="17"/>
  <c r="V576" i="17"/>
  <c r="U576" i="17"/>
  <c r="T576" i="17"/>
  <c r="AA575" i="17"/>
  <c r="V575" i="17"/>
  <c r="U575" i="17"/>
  <c r="T575" i="17"/>
  <c r="AA574" i="17"/>
  <c r="V574" i="17"/>
  <c r="U574" i="17"/>
  <c r="T574" i="17"/>
  <c r="AA573" i="17"/>
  <c r="V573" i="17"/>
  <c r="U573" i="17"/>
  <c r="T573" i="17"/>
  <c r="AA572" i="17"/>
  <c r="V572" i="17"/>
  <c r="U572" i="17"/>
  <c r="T572" i="17"/>
  <c r="AA571" i="17"/>
  <c r="V571" i="17"/>
  <c r="U571" i="17"/>
  <c r="T571" i="17"/>
  <c r="AA570" i="17"/>
  <c r="V570" i="17"/>
  <c r="U570" i="17"/>
  <c r="T570" i="17"/>
  <c r="AA569" i="17"/>
  <c r="V569" i="17"/>
  <c r="U569" i="17"/>
  <c r="T569" i="17"/>
  <c r="AA568" i="17"/>
  <c r="V568" i="17"/>
  <c r="U568" i="17"/>
  <c r="T568" i="17"/>
  <c r="AA567" i="17"/>
  <c r="V567" i="17"/>
  <c r="U567" i="17"/>
  <c r="T567" i="17"/>
  <c r="AA566" i="17"/>
  <c r="V566" i="17"/>
  <c r="U566" i="17"/>
  <c r="T566" i="17"/>
  <c r="AA565" i="17"/>
  <c r="V565" i="17"/>
  <c r="U565" i="17"/>
  <c r="T565" i="17"/>
  <c r="AA564" i="17"/>
  <c r="V564" i="17"/>
  <c r="U564" i="17"/>
  <c r="T564" i="17"/>
  <c r="AA563" i="17"/>
  <c r="V563" i="17"/>
  <c r="U563" i="17"/>
  <c r="T563" i="17"/>
  <c r="AA562" i="17"/>
  <c r="V562" i="17"/>
  <c r="U562" i="17"/>
  <c r="T562" i="17"/>
  <c r="AA561" i="17"/>
  <c r="V561" i="17"/>
  <c r="U561" i="17"/>
  <c r="T561" i="17"/>
  <c r="AA560" i="17"/>
  <c r="V560" i="17"/>
  <c r="U560" i="17"/>
  <c r="T560" i="17"/>
  <c r="AA559" i="17"/>
  <c r="V559" i="17"/>
  <c r="U559" i="17"/>
  <c r="T559" i="17"/>
  <c r="AA558" i="17"/>
  <c r="V558" i="17"/>
  <c r="U558" i="17"/>
  <c r="T558" i="17"/>
  <c r="AA557" i="17"/>
  <c r="V557" i="17"/>
  <c r="U557" i="17"/>
  <c r="T557" i="17"/>
  <c r="AA556" i="17"/>
  <c r="V556" i="17"/>
  <c r="U556" i="17"/>
  <c r="T556" i="17"/>
  <c r="AA555" i="17"/>
  <c r="V555" i="17"/>
  <c r="U555" i="17"/>
  <c r="T555" i="17"/>
  <c r="AA554" i="17"/>
  <c r="V554" i="17"/>
  <c r="U554" i="17"/>
  <c r="T554" i="17"/>
  <c r="AA553" i="17"/>
  <c r="V553" i="17"/>
  <c r="U553" i="17"/>
  <c r="T553" i="17"/>
  <c r="AA552" i="17"/>
  <c r="V552" i="17"/>
  <c r="U552" i="17"/>
  <c r="T552" i="17"/>
  <c r="AA551" i="17"/>
  <c r="V551" i="17"/>
  <c r="U551" i="17"/>
  <c r="T551" i="17"/>
  <c r="AA550" i="17"/>
  <c r="V550" i="17"/>
  <c r="U550" i="17"/>
  <c r="T550" i="17"/>
  <c r="AA549" i="17"/>
  <c r="V549" i="17"/>
  <c r="U549" i="17"/>
  <c r="T549" i="17"/>
  <c r="AA548" i="17"/>
  <c r="V548" i="17"/>
  <c r="U548" i="17"/>
  <c r="T548" i="17"/>
  <c r="AA547" i="17"/>
  <c r="V547" i="17"/>
  <c r="U547" i="17"/>
  <c r="T547" i="17"/>
  <c r="AA546" i="17"/>
  <c r="V546" i="17"/>
  <c r="U546" i="17"/>
  <c r="T546" i="17"/>
  <c r="AA545" i="17"/>
  <c r="V545" i="17"/>
  <c r="U545" i="17"/>
  <c r="T545" i="17"/>
  <c r="AA544" i="17"/>
  <c r="V544" i="17"/>
  <c r="U544" i="17"/>
  <c r="T544" i="17"/>
  <c r="AA543" i="17"/>
  <c r="V543" i="17"/>
  <c r="U543" i="17"/>
  <c r="T543" i="17"/>
  <c r="AA542" i="17"/>
  <c r="V542" i="17"/>
  <c r="U542" i="17"/>
  <c r="T542" i="17"/>
  <c r="AA541" i="17"/>
  <c r="V541" i="17"/>
  <c r="U541" i="17"/>
  <c r="T541" i="17"/>
  <c r="AA540" i="17"/>
  <c r="V540" i="17"/>
  <c r="U540" i="17"/>
  <c r="T540" i="17"/>
  <c r="AA539" i="17"/>
  <c r="V539" i="17"/>
  <c r="U539" i="17"/>
  <c r="T539" i="17"/>
  <c r="AA538" i="17"/>
  <c r="V538" i="17"/>
  <c r="U538" i="17"/>
  <c r="T538" i="17"/>
  <c r="AA537" i="17"/>
  <c r="V537" i="17"/>
  <c r="U537" i="17"/>
  <c r="T537" i="17"/>
  <c r="AA536" i="17"/>
  <c r="V536" i="17"/>
  <c r="U536" i="17"/>
  <c r="T536" i="17"/>
  <c r="AA535" i="17"/>
  <c r="V535" i="17"/>
  <c r="U535" i="17"/>
  <c r="T535" i="17"/>
  <c r="AA534" i="17"/>
  <c r="V534" i="17"/>
  <c r="U534" i="17"/>
  <c r="T534" i="17"/>
  <c r="AA533" i="17"/>
  <c r="V533" i="17"/>
  <c r="U533" i="17"/>
  <c r="T533" i="17"/>
  <c r="AA532" i="17"/>
  <c r="V532" i="17"/>
  <c r="U532" i="17"/>
  <c r="T532" i="17"/>
  <c r="AA531" i="17"/>
  <c r="V531" i="17"/>
  <c r="U531" i="17"/>
  <c r="T531" i="17"/>
  <c r="AA530" i="17"/>
  <c r="V530" i="17"/>
  <c r="U530" i="17"/>
  <c r="T530" i="17"/>
  <c r="AA529" i="17"/>
  <c r="V529" i="17"/>
  <c r="U529" i="17"/>
  <c r="T529" i="17"/>
  <c r="AA528" i="17"/>
  <c r="V528" i="17"/>
  <c r="U528" i="17"/>
  <c r="T528" i="17"/>
  <c r="AA527" i="17"/>
  <c r="V527" i="17"/>
  <c r="U527" i="17"/>
  <c r="T527" i="17"/>
  <c r="AA526" i="17"/>
  <c r="V526" i="17"/>
  <c r="U526" i="17"/>
  <c r="T526" i="17"/>
  <c r="AA525" i="17"/>
  <c r="V525" i="17"/>
  <c r="U525" i="17"/>
  <c r="T525" i="17"/>
  <c r="AA524" i="17"/>
  <c r="V524" i="17"/>
  <c r="U524" i="17"/>
  <c r="T524" i="17"/>
  <c r="AA523" i="17"/>
  <c r="V523" i="17"/>
  <c r="U523" i="17"/>
  <c r="T523" i="17"/>
  <c r="AA522" i="17"/>
  <c r="V522" i="17"/>
  <c r="U522" i="17"/>
  <c r="T522" i="17"/>
  <c r="AA521" i="17"/>
  <c r="V521" i="17"/>
  <c r="U521" i="17"/>
  <c r="T521" i="17"/>
  <c r="AA520" i="17"/>
  <c r="V520" i="17"/>
  <c r="U520" i="17"/>
  <c r="T520" i="17"/>
  <c r="AA519" i="17"/>
  <c r="V519" i="17"/>
  <c r="U519" i="17"/>
  <c r="T519" i="17"/>
  <c r="AA518" i="17"/>
  <c r="V518" i="17"/>
  <c r="U518" i="17"/>
  <c r="T518" i="17"/>
  <c r="AA517" i="17"/>
  <c r="V517" i="17"/>
  <c r="U517" i="17"/>
  <c r="T517" i="17"/>
  <c r="AA516" i="17"/>
  <c r="V516" i="17"/>
  <c r="U516" i="17"/>
  <c r="T516" i="17"/>
  <c r="AA515" i="17"/>
  <c r="V515" i="17"/>
  <c r="U515" i="17"/>
  <c r="T515" i="17"/>
  <c r="AA514" i="17"/>
  <c r="V514" i="17"/>
  <c r="U514" i="17"/>
  <c r="T514" i="17"/>
  <c r="AA513" i="17"/>
  <c r="V513" i="17"/>
  <c r="U513" i="17"/>
  <c r="T513" i="17"/>
  <c r="AA512" i="17"/>
  <c r="V512" i="17"/>
  <c r="U512" i="17"/>
  <c r="T512" i="17"/>
  <c r="AA511" i="17"/>
  <c r="V511" i="17"/>
  <c r="U511" i="17"/>
  <c r="T511" i="17"/>
  <c r="AA510" i="17"/>
  <c r="V510" i="17"/>
  <c r="U510" i="17"/>
  <c r="T510" i="17"/>
  <c r="AA509" i="17"/>
  <c r="V509" i="17"/>
  <c r="U509" i="17"/>
  <c r="T509" i="17"/>
  <c r="AA508" i="17"/>
  <c r="V508" i="17"/>
  <c r="U508" i="17"/>
  <c r="T508" i="17"/>
  <c r="AA507" i="17"/>
  <c r="V507" i="17"/>
  <c r="U507" i="17"/>
  <c r="T507" i="17"/>
  <c r="AA506" i="17"/>
  <c r="V506" i="17"/>
  <c r="U506" i="17"/>
  <c r="T506" i="17"/>
  <c r="AA505" i="17"/>
  <c r="V505" i="17"/>
  <c r="U505" i="17"/>
  <c r="T505" i="17"/>
  <c r="AA504" i="17"/>
  <c r="V504" i="17"/>
  <c r="U504" i="17"/>
  <c r="T504" i="17"/>
  <c r="AA503" i="17"/>
  <c r="V503" i="17"/>
  <c r="U503" i="17"/>
  <c r="T503" i="17"/>
  <c r="AA502" i="17"/>
  <c r="V502" i="17"/>
  <c r="U502" i="17"/>
  <c r="T502" i="17"/>
  <c r="AA501" i="17"/>
  <c r="V501" i="17"/>
  <c r="U501" i="17"/>
  <c r="T501" i="17"/>
  <c r="AA500" i="17"/>
  <c r="V500" i="17"/>
  <c r="U500" i="17"/>
  <c r="T500" i="17"/>
  <c r="AA499" i="17"/>
  <c r="V499" i="17"/>
  <c r="U499" i="17"/>
  <c r="T499" i="17"/>
  <c r="AA498" i="17"/>
  <c r="V498" i="17"/>
  <c r="U498" i="17"/>
  <c r="T498" i="17"/>
  <c r="AA497" i="17"/>
  <c r="V497" i="17"/>
  <c r="U497" i="17"/>
  <c r="T497" i="17"/>
  <c r="AA496" i="17"/>
  <c r="V496" i="17"/>
  <c r="U496" i="17"/>
  <c r="T496" i="17"/>
  <c r="AA495" i="17"/>
  <c r="V495" i="17"/>
  <c r="U495" i="17"/>
  <c r="T495" i="17"/>
  <c r="AA494" i="17"/>
  <c r="V494" i="17"/>
  <c r="U494" i="17"/>
  <c r="T494" i="17"/>
  <c r="AA493" i="17"/>
  <c r="V493" i="17"/>
  <c r="U493" i="17"/>
  <c r="T493" i="17"/>
  <c r="AA492" i="17"/>
  <c r="V492" i="17"/>
  <c r="U492" i="17"/>
  <c r="T492" i="17"/>
  <c r="AA491" i="17"/>
  <c r="V491" i="17"/>
  <c r="U491" i="17"/>
  <c r="T491" i="17"/>
  <c r="AA490" i="17"/>
  <c r="V490" i="17"/>
  <c r="U490" i="17"/>
  <c r="T490" i="17"/>
  <c r="AA489" i="17"/>
  <c r="V489" i="17"/>
  <c r="U489" i="17"/>
  <c r="T489" i="17"/>
  <c r="AA488" i="17"/>
  <c r="V488" i="17"/>
  <c r="U488" i="17"/>
  <c r="T488" i="17"/>
  <c r="AA487" i="17"/>
  <c r="V487" i="17"/>
  <c r="U487" i="17"/>
  <c r="T487" i="17"/>
  <c r="AA486" i="17"/>
  <c r="V486" i="17"/>
  <c r="U486" i="17"/>
  <c r="T486" i="17"/>
  <c r="AA485" i="17"/>
  <c r="V485" i="17"/>
  <c r="U485" i="17"/>
  <c r="T485" i="17"/>
  <c r="AA484" i="17"/>
  <c r="V484" i="17"/>
  <c r="U484" i="17"/>
  <c r="T484" i="17"/>
  <c r="AA483" i="17"/>
  <c r="V483" i="17"/>
  <c r="U483" i="17"/>
  <c r="T483" i="17"/>
  <c r="AA482" i="17"/>
  <c r="V482" i="17"/>
  <c r="U482" i="17"/>
  <c r="T482" i="17"/>
  <c r="AA481" i="17"/>
  <c r="V481" i="17"/>
  <c r="U481" i="17"/>
  <c r="T481" i="17"/>
  <c r="AA480" i="17"/>
  <c r="V480" i="17"/>
  <c r="U480" i="17"/>
  <c r="T480" i="17"/>
  <c r="AA479" i="17"/>
  <c r="V479" i="17"/>
  <c r="U479" i="17"/>
  <c r="T479" i="17"/>
  <c r="AA478" i="17"/>
  <c r="V478" i="17"/>
  <c r="U478" i="17"/>
  <c r="T478" i="17"/>
  <c r="AA477" i="17"/>
  <c r="V477" i="17"/>
  <c r="U477" i="17"/>
  <c r="T477" i="17"/>
  <c r="AA476" i="17"/>
  <c r="V476" i="17"/>
  <c r="U476" i="17"/>
  <c r="T476" i="17"/>
  <c r="AA475" i="17"/>
  <c r="V475" i="17"/>
  <c r="U475" i="17"/>
  <c r="T475" i="17"/>
  <c r="AA474" i="17"/>
  <c r="V474" i="17"/>
  <c r="U474" i="17"/>
  <c r="T474" i="17"/>
  <c r="AA473" i="17"/>
  <c r="V473" i="17"/>
  <c r="U473" i="17"/>
  <c r="T473" i="17"/>
  <c r="AA472" i="17"/>
  <c r="V472" i="17"/>
  <c r="U472" i="17"/>
  <c r="T472" i="17"/>
  <c r="AA471" i="17"/>
  <c r="V471" i="17"/>
  <c r="U471" i="17"/>
  <c r="T471" i="17"/>
  <c r="AA470" i="17"/>
  <c r="V470" i="17"/>
  <c r="U470" i="17"/>
  <c r="T470" i="17"/>
  <c r="AA469" i="17"/>
  <c r="V469" i="17"/>
  <c r="U469" i="17"/>
  <c r="T469" i="17"/>
  <c r="AA468" i="17"/>
  <c r="V468" i="17"/>
  <c r="U468" i="17"/>
  <c r="T468" i="17"/>
  <c r="AA467" i="17"/>
  <c r="V467" i="17"/>
  <c r="U467" i="17"/>
  <c r="T467" i="17"/>
  <c r="AA466" i="17"/>
  <c r="V466" i="17"/>
  <c r="U466" i="17"/>
  <c r="T466" i="17"/>
  <c r="AA465" i="17"/>
  <c r="V465" i="17"/>
  <c r="U465" i="17"/>
  <c r="T465" i="17"/>
  <c r="AA464" i="17"/>
  <c r="V464" i="17"/>
  <c r="U464" i="17"/>
  <c r="T464" i="17"/>
  <c r="AA463" i="17"/>
  <c r="V463" i="17"/>
  <c r="U463" i="17"/>
  <c r="T463" i="17"/>
  <c r="AA462" i="17"/>
  <c r="V462" i="17"/>
  <c r="U462" i="17"/>
  <c r="T462" i="17"/>
  <c r="AA461" i="17"/>
  <c r="V461" i="17"/>
  <c r="U461" i="17"/>
  <c r="T461" i="17"/>
  <c r="AA460" i="17"/>
  <c r="V460" i="17"/>
  <c r="U460" i="17"/>
  <c r="T460" i="17"/>
  <c r="AA459" i="17"/>
  <c r="V459" i="17"/>
  <c r="U459" i="17"/>
  <c r="T459" i="17"/>
  <c r="AA458" i="17"/>
  <c r="V458" i="17"/>
  <c r="U458" i="17"/>
  <c r="T458" i="17"/>
  <c r="AA457" i="17"/>
  <c r="V457" i="17"/>
  <c r="U457" i="17"/>
  <c r="T457" i="17"/>
  <c r="AA456" i="17"/>
  <c r="V456" i="17"/>
  <c r="U456" i="17"/>
  <c r="T456" i="17"/>
  <c r="AA455" i="17"/>
  <c r="V455" i="17"/>
  <c r="U455" i="17"/>
  <c r="T455" i="17"/>
  <c r="AA454" i="17"/>
  <c r="V454" i="17"/>
  <c r="U454" i="17"/>
  <c r="T454" i="17"/>
  <c r="AA453" i="17"/>
  <c r="V453" i="17"/>
  <c r="U453" i="17"/>
  <c r="T453" i="17"/>
  <c r="AA452" i="17"/>
  <c r="V452" i="17"/>
  <c r="U452" i="17"/>
  <c r="T452" i="17"/>
  <c r="AA451" i="17"/>
  <c r="V451" i="17"/>
  <c r="U451" i="17"/>
  <c r="T451" i="17"/>
  <c r="AA450" i="17"/>
  <c r="V450" i="17"/>
  <c r="U450" i="17"/>
  <c r="T450" i="17"/>
  <c r="AA449" i="17"/>
  <c r="V449" i="17"/>
  <c r="U449" i="17"/>
  <c r="T449" i="17"/>
  <c r="AA448" i="17"/>
  <c r="V448" i="17"/>
  <c r="U448" i="17"/>
  <c r="T448" i="17"/>
  <c r="AA447" i="17"/>
  <c r="V447" i="17"/>
  <c r="U447" i="17"/>
  <c r="T447" i="17"/>
  <c r="AA446" i="17"/>
  <c r="V446" i="17"/>
  <c r="U446" i="17"/>
  <c r="T446" i="17"/>
  <c r="AA445" i="17"/>
  <c r="V445" i="17"/>
  <c r="U445" i="17"/>
  <c r="T445" i="17"/>
  <c r="AA444" i="17"/>
  <c r="V444" i="17"/>
  <c r="U444" i="17"/>
  <c r="T444" i="17"/>
  <c r="AA443" i="17"/>
  <c r="V443" i="17"/>
  <c r="U443" i="17"/>
  <c r="T443" i="17"/>
  <c r="AA442" i="17"/>
  <c r="V442" i="17"/>
  <c r="U442" i="17"/>
  <c r="T442" i="17"/>
  <c r="AA441" i="17"/>
  <c r="V441" i="17"/>
  <c r="U441" i="17"/>
  <c r="T441" i="17"/>
  <c r="AA440" i="17"/>
  <c r="V440" i="17"/>
  <c r="U440" i="17"/>
  <c r="T440" i="17"/>
  <c r="AA439" i="17"/>
  <c r="V439" i="17"/>
  <c r="U439" i="17"/>
  <c r="T439" i="17"/>
  <c r="AA438" i="17"/>
  <c r="V438" i="17"/>
  <c r="U438" i="17"/>
  <c r="T438" i="17"/>
  <c r="AA437" i="17"/>
  <c r="V437" i="17"/>
  <c r="U437" i="17"/>
  <c r="T437" i="17"/>
  <c r="AA436" i="17"/>
  <c r="V436" i="17"/>
  <c r="U436" i="17"/>
  <c r="T436" i="17"/>
  <c r="AA435" i="17"/>
  <c r="V435" i="17"/>
  <c r="U435" i="17"/>
  <c r="T435" i="17"/>
  <c r="AA434" i="17"/>
  <c r="V434" i="17"/>
  <c r="U434" i="17"/>
  <c r="T434" i="17"/>
  <c r="AA433" i="17"/>
  <c r="V433" i="17"/>
  <c r="U433" i="17"/>
  <c r="T433" i="17"/>
  <c r="AA432" i="17"/>
  <c r="V432" i="17"/>
  <c r="U432" i="17"/>
  <c r="T432" i="17"/>
  <c r="AA431" i="17"/>
  <c r="V431" i="17"/>
  <c r="U431" i="17"/>
  <c r="T431" i="17"/>
  <c r="AA430" i="17"/>
  <c r="V430" i="17"/>
  <c r="U430" i="17"/>
  <c r="T430" i="17"/>
  <c r="AA429" i="17"/>
  <c r="V429" i="17"/>
  <c r="U429" i="17"/>
  <c r="T429" i="17"/>
  <c r="AA428" i="17"/>
  <c r="V428" i="17"/>
  <c r="U428" i="17"/>
  <c r="T428" i="17"/>
  <c r="AA427" i="17"/>
  <c r="V427" i="17"/>
  <c r="U427" i="17"/>
  <c r="T427" i="17"/>
  <c r="AA426" i="17"/>
  <c r="V426" i="17"/>
  <c r="U426" i="17"/>
  <c r="T426" i="17"/>
  <c r="AA425" i="17"/>
  <c r="V425" i="17"/>
  <c r="U425" i="17"/>
  <c r="T425" i="17"/>
  <c r="AA424" i="17"/>
  <c r="V424" i="17"/>
  <c r="U424" i="17"/>
  <c r="T424" i="17"/>
  <c r="AA423" i="17"/>
  <c r="V423" i="17"/>
  <c r="U423" i="17"/>
  <c r="T423" i="17"/>
  <c r="AA422" i="17"/>
  <c r="V422" i="17"/>
  <c r="U422" i="17"/>
  <c r="T422" i="17"/>
  <c r="AA421" i="17"/>
  <c r="V421" i="17"/>
  <c r="U421" i="17"/>
  <c r="T421" i="17"/>
  <c r="AA420" i="17"/>
  <c r="V420" i="17"/>
  <c r="U420" i="17"/>
  <c r="T420" i="17"/>
  <c r="AA419" i="17"/>
  <c r="V419" i="17"/>
  <c r="U419" i="17"/>
  <c r="T419" i="17"/>
  <c r="AA418" i="17"/>
  <c r="V418" i="17"/>
  <c r="U418" i="17"/>
  <c r="T418" i="17"/>
  <c r="AA417" i="17"/>
  <c r="V417" i="17"/>
  <c r="U417" i="17"/>
  <c r="T417" i="17"/>
  <c r="AA416" i="17"/>
  <c r="V416" i="17"/>
  <c r="U416" i="17"/>
  <c r="T416" i="17"/>
  <c r="AA415" i="17"/>
  <c r="V415" i="17"/>
  <c r="U415" i="17"/>
  <c r="T415" i="17"/>
  <c r="AA414" i="17"/>
  <c r="V414" i="17"/>
  <c r="U414" i="17"/>
  <c r="T414" i="17"/>
  <c r="AA413" i="17"/>
  <c r="V413" i="17"/>
  <c r="U413" i="17"/>
  <c r="T413" i="17"/>
  <c r="AA412" i="17"/>
  <c r="V412" i="17"/>
  <c r="U412" i="17"/>
  <c r="T412" i="17"/>
  <c r="AA411" i="17"/>
  <c r="V411" i="17"/>
  <c r="U411" i="17"/>
  <c r="T411" i="17"/>
  <c r="AA410" i="17"/>
  <c r="V410" i="17"/>
  <c r="U410" i="17"/>
  <c r="T410" i="17"/>
  <c r="AA409" i="17"/>
  <c r="V409" i="17"/>
  <c r="U409" i="17"/>
  <c r="T409" i="17"/>
  <c r="AA408" i="17"/>
  <c r="V408" i="17"/>
  <c r="U408" i="17"/>
  <c r="T408" i="17"/>
  <c r="AA407" i="17"/>
  <c r="V407" i="17"/>
  <c r="U407" i="17"/>
  <c r="T407" i="17"/>
  <c r="AA406" i="17"/>
  <c r="V406" i="17"/>
  <c r="U406" i="17"/>
  <c r="T406" i="17"/>
  <c r="AA405" i="17"/>
  <c r="V405" i="17"/>
  <c r="U405" i="17"/>
  <c r="T405" i="17"/>
  <c r="AA404" i="17"/>
  <c r="V404" i="17"/>
  <c r="U404" i="17"/>
  <c r="T404" i="17"/>
  <c r="AA403" i="17"/>
  <c r="V403" i="17"/>
  <c r="U403" i="17"/>
  <c r="T403" i="17"/>
  <c r="AA402" i="17"/>
  <c r="V402" i="17"/>
  <c r="U402" i="17"/>
  <c r="T402" i="17"/>
  <c r="AA401" i="17"/>
  <c r="V401" i="17"/>
  <c r="U401" i="17"/>
  <c r="T401" i="17"/>
  <c r="AA400" i="17"/>
  <c r="V400" i="17"/>
  <c r="U400" i="17"/>
  <c r="T400" i="17"/>
  <c r="AA399" i="17"/>
  <c r="V399" i="17"/>
  <c r="U399" i="17"/>
  <c r="T399" i="17"/>
  <c r="AA398" i="17"/>
  <c r="V398" i="17"/>
  <c r="U398" i="17"/>
  <c r="T398" i="17"/>
  <c r="AA397" i="17"/>
  <c r="V397" i="17"/>
  <c r="U397" i="17"/>
  <c r="T397" i="17"/>
  <c r="AA396" i="17"/>
  <c r="V396" i="17"/>
  <c r="U396" i="17"/>
  <c r="T396" i="17"/>
  <c r="AA395" i="17"/>
  <c r="V395" i="17"/>
  <c r="U395" i="17"/>
  <c r="T395" i="17"/>
  <c r="AA394" i="17"/>
  <c r="V394" i="17"/>
  <c r="U394" i="17"/>
  <c r="T394" i="17"/>
  <c r="AA393" i="17"/>
  <c r="V393" i="17"/>
  <c r="U393" i="17"/>
  <c r="T393" i="17"/>
  <c r="AA392" i="17"/>
  <c r="V392" i="17"/>
  <c r="U392" i="17"/>
  <c r="T392" i="17"/>
  <c r="AA391" i="17"/>
  <c r="V391" i="17"/>
  <c r="U391" i="17"/>
  <c r="T391" i="17"/>
  <c r="AA390" i="17"/>
  <c r="V390" i="17"/>
  <c r="U390" i="17"/>
  <c r="T390" i="17"/>
  <c r="AA389" i="17"/>
  <c r="V389" i="17"/>
  <c r="U389" i="17"/>
  <c r="T389" i="17"/>
  <c r="AA388" i="17"/>
  <c r="V388" i="17"/>
  <c r="U388" i="17"/>
  <c r="T388" i="17"/>
  <c r="AA387" i="17"/>
  <c r="V387" i="17"/>
  <c r="U387" i="17"/>
  <c r="T387" i="17"/>
  <c r="AA386" i="17"/>
  <c r="V386" i="17"/>
  <c r="U386" i="17"/>
  <c r="T386" i="17"/>
  <c r="AA385" i="17"/>
  <c r="V385" i="17"/>
  <c r="U385" i="17"/>
  <c r="T385" i="17"/>
  <c r="AA384" i="17"/>
  <c r="V384" i="17"/>
  <c r="U384" i="17"/>
  <c r="T384" i="17"/>
  <c r="AA383" i="17"/>
  <c r="V383" i="17"/>
  <c r="U383" i="17"/>
  <c r="T383" i="17"/>
  <c r="AA382" i="17"/>
  <c r="V382" i="17"/>
  <c r="U382" i="17"/>
  <c r="T382" i="17"/>
  <c r="AA381" i="17"/>
  <c r="V381" i="17"/>
  <c r="U381" i="17"/>
  <c r="T381" i="17"/>
  <c r="AA380" i="17"/>
  <c r="V380" i="17"/>
  <c r="U380" i="17"/>
  <c r="T380" i="17"/>
  <c r="AA379" i="17"/>
  <c r="V379" i="17"/>
  <c r="U379" i="17"/>
  <c r="T379" i="17"/>
  <c r="AA378" i="17"/>
  <c r="V378" i="17"/>
  <c r="U378" i="17"/>
  <c r="T378" i="17"/>
  <c r="AA377" i="17"/>
  <c r="V377" i="17"/>
  <c r="U377" i="17"/>
  <c r="T377" i="17"/>
  <c r="AA376" i="17"/>
  <c r="V376" i="17"/>
  <c r="U376" i="17"/>
  <c r="T376" i="17"/>
  <c r="AA375" i="17"/>
  <c r="V375" i="17"/>
  <c r="U375" i="17"/>
  <c r="T375" i="17"/>
  <c r="AA374" i="17"/>
  <c r="V374" i="17"/>
  <c r="U374" i="17"/>
  <c r="T374" i="17"/>
  <c r="AA373" i="17"/>
  <c r="V373" i="17"/>
  <c r="U373" i="17"/>
  <c r="T373" i="17"/>
  <c r="AA372" i="17"/>
  <c r="V372" i="17"/>
  <c r="U372" i="17"/>
  <c r="T372" i="17"/>
  <c r="AA371" i="17"/>
  <c r="V371" i="17"/>
  <c r="U371" i="17"/>
  <c r="T371" i="17"/>
  <c r="AA370" i="17"/>
  <c r="V370" i="17"/>
  <c r="U370" i="17"/>
  <c r="T370" i="17"/>
  <c r="AA369" i="17"/>
  <c r="V369" i="17"/>
  <c r="U369" i="17"/>
  <c r="T369" i="17"/>
  <c r="AA368" i="17"/>
  <c r="V368" i="17"/>
  <c r="U368" i="17"/>
  <c r="T368" i="17"/>
  <c r="AA367" i="17"/>
  <c r="V367" i="17"/>
  <c r="U367" i="17"/>
  <c r="T367" i="17"/>
  <c r="AA366" i="17"/>
  <c r="V366" i="17"/>
  <c r="U366" i="17"/>
  <c r="T366" i="17"/>
  <c r="AA365" i="17"/>
  <c r="V365" i="17"/>
  <c r="U365" i="17"/>
  <c r="T365" i="17"/>
  <c r="AA364" i="17"/>
  <c r="V364" i="17"/>
  <c r="U364" i="17"/>
  <c r="T364" i="17"/>
  <c r="AA363" i="17"/>
  <c r="V363" i="17"/>
  <c r="U363" i="17"/>
  <c r="T363" i="17"/>
  <c r="AA362" i="17"/>
  <c r="V362" i="17"/>
  <c r="U362" i="17"/>
  <c r="T362" i="17"/>
  <c r="AA361" i="17"/>
  <c r="V361" i="17"/>
  <c r="U361" i="17"/>
  <c r="T361" i="17"/>
  <c r="AA360" i="17"/>
  <c r="V360" i="17"/>
  <c r="U360" i="17"/>
  <c r="T360" i="17"/>
  <c r="AA359" i="17"/>
  <c r="V359" i="17"/>
  <c r="U359" i="17"/>
  <c r="T359" i="17"/>
  <c r="AA358" i="17"/>
  <c r="V358" i="17"/>
  <c r="U358" i="17"/>
  <c r="T358" i="17"/>
  <c r="AA357" i="17"/>
  <c r="V357" i="17"/>
  <c r="U357" i="17"/>
  <c r="T357" i="17"/>
  <c r="AA356" i="17"/>
  <c r="V356" i="17"/>
  <c r="U356" i="17"/>
  <c r="T356" i="17"/>
  <c r="AA355" i="17"/>
  <c r="V355" i="17"/>
  <c r="U355" i="17"/>
  <c r="T355" i="17"/>
  <c r="AA354" i="17"/>
  <c r="V354" i="17"/>
  <c r="U354" i="17"/>
  <c r="T354" i="17"/>
  <c r="AA353" i="17"/>
  <c r="V353" i="17"/>
  <c r="U353" i="17"/>
  <c r="T353" i="17"/>
  <c r="AA352" i="17"/>
  <c r="V352" i="17"/>
  <c r="U352" i="17"/>
  <c r="T352" i="17"/>
  <c r="AA351" i="17"/>
  <c r="V351" i="17"/>
  <c r="U351" i="17"/>
  <c r="T351" i="17"/>
  <c r="AA350" i="17"/>
  <c r="V350" i="17"/>
  <c r="U350" i="17"/>
  <c r="T350" i="17"/>
  <c r="AA349" i="17"/>
  <c r="V349" i="17"/>
  <c r="U349" i="17"/>
  <c r="T349" i="17"/>
  <c r="AA348" i="17"/>
  <c r="V348" i="17"/>
  <c r="U348" i="17"/>
  <c r="T348" i="17"/>
  <c r="AA347" i="17"/>
  <c r="V347" i="17"/>
  <c r="U347" i="17"/>
  <c r="T347" i="17"/>
  <c r="AA346" i="17"/>
  <c r="V346" i="17"/>
  <c r="U346" i="17"/>
  <c r="T346" i="17"/>
  <c r="AA345" i="17"/>
  <c r="V345" i="17"/>
  <c r="U345" i="17"/>
  <c r="T345" i="17"/>
  <c r="AA344" i="17"/>
  <c r="V344" i="17"/>
  <c r="U344" i="17"/>
  <c r="T344" i="17"/>
  <c r="AA343" i="17"/>
  <c r="V343" i="17"/>
  <c r="U343" i="17"/>
  <c r="T343" i="17"/>
  <c r="AA342" i="17"/>
  <c r="V342" i="17"/>
  <c r="U342" i="17"/>
  <c r="T342" i="17"/>
  <c r="AA341" i="17"/>
  <c r="V341" i="17"/>
  <c r="U341" i="17"/>
  <c r="T341" i="17"/>
  <c r="AA340" i="17"/>
  <c r="V340" i="17"/>
  <c r="U340" i="17"/>
  <c r="T340" i="17"/>
  <c r="AA339" i="17"/>
  <c r="V339" i="17"/>
  <c r="U339" i="17"/>
  <c r="T339" i="17"/>
  <c r="AA338" i="17"/>
  <c r="V338" i="17"/>
  <c r="U338" i="17"/>
  <c r="T338" i="17"/>
  <c r="AA337" i="17"/>
  <c r="V337" i="17"/>
  <c r="U337" i="17"/>
  <c r="T337" i="17"/>
  <c r="AA336" i="17"/>
  <c r="V336" i="17"/>
  <c r="U336" i="17"/>
  <c r="T336" i="17"/>
  <c r="AA335" i="17"/>
  <c r="V335" i="17"/>
  <c r="U335" i="17"/>
  <c r="T335" i="17"/>
  <c r="AA334" i="17"/>
  <c r="V334" i="17"/>
  <c r="U334" i="17"/>
  <c r="T334" i="17"/>
  <c r="AA333" i="17"/>
  <c r="V333" i="17"/>
  <c r="U333" i="17"/>
  <c r="T333" i="17"/>
  <c r="AA332" i="17"/>
  <c r="V332" i="17"/>
  <c r="U332" i="17"/>
  <c r="T332" i="17"/>
  <c r="AA331" i="17"/>
  <c r="V331" i="17"/>
  <c r="U331" i="17"/>
  <c r="T331" i="17"/>
  <c r="AA330" i="17"/>
  <c r="V330" i="17"/>
  <c r="U330" i="17"/>
  <c r="T330" i="17"/>
  <c r="AA329" i="17"/>
  <c r="V329" i="17"/>
  <c r="U329" i="17"/>
  <c r="T329" i="17"/>
  <c r="AA328" i="17"/>
  <c r="V328" i="17"/>
  <c r="U328" i="17"/>
  <c r="T328" i="17"/>
  <c r="AA327" i="17"/>
  <c r="V327" i="17"/>
  <c r="U327" i="17"/>
  <c r="T327" i="17"/>
  <c r="AA326" i="17"/>
  <c r="V326" i="17"/>
  <c r="U326" i="17"/>
  <c r="T326" i="17"/>
  <c r="AA325" i="17"/>
  <c r="V325" i="17"/>
  <c r="U325" i="17"/>
  <c r="T325" i="17"/>
  <c r="AA324" i="17"/>
  <c r="V324" i="17"/>
  <c r="U324" i="17"/>
  <c r="T324" i="17"/>
  <c r="AA323" i="17"/>
  <c r="V323" i="17"/>
  <c r="U323" i="17"/>
  <c r="T323" i="17"/>
  <c r="AA322" i="17"/>
  <c r="V322" i="17"/>
  <c r="U322" i="17"/>
  <c r="T322" i="17"/>
  <c r="AA321" i="17"/>
  <c r="V321" i="17"/>
  <c r="U321" i="17"/>
  <c r="T321" i="17"/>
  <c r="AA320" i="17"/>
  <c r="V320" i="17"/>
  <c r="U320" i="17"/>
  <c r="T320" i="17"/>
  <c r="AA319" i="17"/>
  <c r="V319" i="17"/>
  <c r="U319" i="17"/>
  <c r="T319" i="17"/>
  <c r="AA318" i="17"/>
  <c r="V318" i="17"/>
  <c r="U318" i="17"/>
  <c r="T318" i="17"/>
  <c r="AA317" i="17"/>
  <c r="V317" i="17"/>
  <c r="U317" i="17"/>
  <c r="T317" i="17"/>
  <c r="AA316" i="17"/>
  <c r="V316" i="17"/>
  <c r="U316" i="17"/>
  <c r="T316" i="17"/>
  <c r="AA315" i="17"/>
  <c r="V315" i="17"/>
  <c r="U315" i="17"/>
  <c r="T315" i="17"/>
  <c r="AA314" i="17"/>
  <c r="V314" i="17"/>
  <c r="U314" i="17"/>
  <c r="T314" i="17"/>
  <c r="AA313" i="17"/>
  <c r="V313" i="17"/>
  <c r="U313" i="17"/>
  <c r="T313" i="17"/>
  <c r="AA312" i="17"/>
  <c r="V312" i="17"/>
  <c r="U312" i="17"/>
  <c r="T312" i="17"/>
  <c r="AA311" i="17"/>
  <c r="V311" i="17"/>
  <c r="U311" i="17"/>
  <c r="T311" i="17"/>
  <c r="AA310" i="17"/>
  <c r="V310" i="17"/>
  <c r="U310" i="17"/>
  <c r="T310" i="17"/>
  <c r="AA309" i="17"/>
  <c r="V309" i="17"/>
  <c r="U309" i="17"/>
  <c r="T309" i="17"/>
  <c r="AA308" i="17"/>
  <c r="V308" i="17"/>
  <c r="U308" i="17"/>
  <c r="T308" i="17"/>
  <c r="AA307" i="17"/>
  <c r="V307" i="17"/>
  <c r="U307" i="17"/>
  <c r="T307" i="17"/>
  <c r="AA306" i="17"/>
  <c r="V306" i="17"/>
  <c r="U306" i="17"/>
  <c r="T306" i="17"/>
  <c r="AA305" i="17"/>
  <c r="V305" i="17"/>
  <c r="U305" i="17"/>
  <c r="T305" i="17"/>
  <c r="AA304" i="17"/>
  <c r="V304" i="17"/>
  <c r="U304" i="17"/>
  <c r="T304" i="17"/>
  <c r="AA303" i="17"/>
  <c r="V303" i="17"/>
  <c r="U303" i="17"/>
  <c r="T303" i="17"/>
  <c r="AA302" i="17"/>
  <c r="V302" i="17"/>
  <c r="U302" i="17"/>
  <c r="T302" i="17"/>
  <c r="AA301" i="17"/>
  <c r="V301" i="17"/>
  <c r="U301" i="17"/>
  <c r="T301" i="17"/>
  <c r="AA300" i="17"/>
  <c r="V300" i="17"/>
  <c r="U300" i="17"/>
  <c r="T300" i="17"/>
  <c r="AA299" i="17"/>
  <c r="V299" i="17"/>
  <c r="U299" i="17"/>
  <c r="T299" i="17"/>
  <c r="AA298" i="17"/>
  <c r="V298" i="17"/>
  <c r="U298" i="17"/>
  <c r="T298" i="17"/>
  <c r="AA297" i="17"/>
  <c r="V297" i="17"/>
  <c r="U297" i="17"/>
  <c r="T297" i="17"/>
  <c r="AA296" i="17"/>
  <c r="V296" i="17"/>
  <c r="U296" i="17"/>
  <c r="T296" i="17"/>
  <c r="AA295" i="17"/>
  <c r="V295" i="17"/>
  <c r="U295" i="17"/>
  <c r="T295" i="17"/>
  <c r="AA294" i="17"/>
  <c r="V294" i="17"/>
  <c r="U294" i="17"/>
  <c r="T294" i="17"/>
  <c r="AA293" i="17"/>
  <c r="V293" i="17"/>
  <c r="U293" i="17"/>
  <c r="T293" i="17"/>
  <c r="AA292" i="17"/>
  <c r="V292" i="17"/>
  <c r="U292" i="17"/>
  <c r="T292" i="17"/>
  <c r="AA291" i="17"/>
  <c r="V291" i="17"/>
  <c r="U291" i="17"/>
  <c r="T291" i="17"/>
  <c r="AA290" i="17"/>
  <c r="V290" i="17"/>
  <c r="U290" i="17"/>
  <c r="T290" i="17"/>
  <c r="AA289" i="17"/>
  <c r="V289" i="17"/>
  <c r="U289" i="17"/>
  <c r="T289" i="17"/>
  <c r="AA288" i="17"/>
  <c r="V288" i="17"/>
  <c r="U288" i="17"/>
  <c r="T288" i="17"/>
  <c r="AA287" i="17"/>
  <c r="V287" i="17"/>
  <c r="U287" i="17"/>
  <c r="T287" i="17"/>
  <c r="AA286" i="17"/>
  <c r="V286" i="17"/>
  <c r="U286" i="17"/>
  <c r="T286" i="17"/>
  <c r="AA285" i="17"/>
  <c r="V285" i="17"/>
  <c r="U285" i="17"/>
  <c r="T285" i="17"/>
  <c r="AA284" i="17"/>
  <c r="V284" i="17"/>
  <c r="U284" i="17"/>
  <c r="T284" i="17"/>
  <c r="AA283" i="17"/>
  <c r="V283" i="17"/>
  <c r="U283" i="17"/>
  <c r="T283" i="17"/>
  <c r="AA282" i="17"/>
  <c r="V282" i="17"/>
  <c r="U282" i="17"/>
  <c r="T282" i="17"/>
  <c r="AA281" i="17"/>
  <c r="V281" i="17"/>
  <c r="U281" i="17"/>
  <c r="T281" i="17"/>
  <c r="AA280" i="17"/>
  <c r="V280" i="17"/>
  <c r="U280" i="17"/>
  <c r="T280" i="17"/>
  <c r="AA279" i="17"/>
  <c r="V279" i="17"/>
  <c r="U279" i="17"/>
  <c r="T279" i="17"/>
  <c r="AA278" i="17"/>
  <c r="V278" i="17"/>
  <c r="U278" i="17"/>
  <c r="T278" i="17"/>
  <c r="AA277" i="17"/>
  <c r="V277" i="17"/>
  <c r="U277" i="17"/>
  <c r="T277" i="17"/>
  <c r="AA276" i="17"/>
  <c r="V276" i="17"/>
  <c r="U276" i="17"/>
  <c r="T276" i="17"/>
  <c r="AA275" i="17"/>
  <c r="V275" i="17"/>
  <c r="U275" i="17"/>
  <c r="T275" i="17"/>
  <c r="AA274" i="17"/>
  <c r="V274" i="17"/>
  <c r="U274" i="17"/>
  <c r="T274" i="17"/>
  <c r="AA273" i="17"/>
  <c r="V273" i="17"/>
  <c r="U273" i="17"/>
  <c r="T273" i="17"/>
  <c r="AA272" i="17"/>
  <c r="V272" i="17"/>
  <c r="U272" i="17"/>
  <c r="T272" i="17"/>
  <c r="AA271" i="17"/>
  <c r="V271" i="17"/>
  <c r="U271" i="17"/>
  <c r="T271" i="17"/>
  <c r="AA270" i="17"/>
  <c r="V270" i="17"/>
  <c r="U270" i="17"/>
  <c r="T270" i="17"/>
  <c r="AA269" i="17"/>
  <c r="V269" i="17"/>
  <c r="U269" i="17"/>
  <c r="T269" i="17"/>
  <c r="AA268" i="17"/>
  <c r="V268" i="17"/>
  <c r="U268" i="17"/>
  <c r="T268" i="17"/>
  <c r="AA267" i="17"/>
  <c r="V267" i="17"/>
  <c r="U267" i="17"/>
  <c r="T267" i="17"/>
  <c r="AA266" i="17"/>
  <c r="V266" i="17"/>
  <c r="U266" i="17"/>
  <c r="T266" i="17"/>
  <c r="AA265" i="17"/>
  <c r="V265" i="17"/>
  <c r="U265" i="17"/>
  <c r="T265" i="17"/>
  <c r="AA264" i="17"/>
  <c r="V264" i="17"/>
  <c r="U264" i="17"/>
  <c r="T264" i="17"/>
  <c r="AA263" i="17"/>
  <c r="V263" i="17"/>
  <c r="U263" i="17"/>
  <c r="T263" i="17"/>
  <c r="AA262" i="17"/>
  <c r="V262" i="17"/>
  <c r="U262" i="17"/>
  <c r="T262" i="17"/>
  <c r="AA261" i="17"/>
  <c r="V261" i="17"/>
  <c r="U261" i="17"/>
  <c r="T261" i="17"/>
  <c r="AA260" i="17"/>
  <c r="V260" i="17"/>
  <c r="U260" i="17"/>
  <c r="T260" i="17"/>
  <c r="AA259" i="17"/>
  <c r="V259" i="17"/>
  <c r="U259" i="17"/>
  <c r="T259" i="17"/>
  <c r="AA258" i="17"/>
  <c r="V258" i="17"/>
  <c r="U258" i="17"/>
  <c r="T258" i="17"/>
  <c r="AA257" i="17"/>
  <c r="V257" i="17"/>
  <c r="U257" i="17"/>
  <c r="T257" i="17"/>
  <c r="AA256" i="17"/>
  <c r="V256" i="17"/>
  <c r="U256" i="17"/>
  <c r="T256" i="17"/>
  <c r="AA255" i="17"/>
  <c r="V255" i="17"/>
  <c r="U255" i="17"/>
  <c r="T255" i="17"/>
  <c r="AA254" i="17"/>
  <c r="V254" i="17"/>
  <c r="U254" i="17"/>
  <c r="T254" i="17"/>
  <c r="AA253" i="17"/>
  <c r="V253" i="17"/>
  <c r="U253" i="17"/>
  <c r="T253" i="17"/>
  <c r="AA252" i="17"/>
  <c r="V252" i="17"/>
  <c r="U252" i="17"/>
  <c r="T252" i="17"/>
  <c r="AA251" i="17"/>
  <c r="V251" i="17"/>
  <c r="U251" i="17"/>
  <c r="T251" i="17"/>
  <c r="AA250" i="17"/>
  <c r="V250" i="17"/>
  <c r="U250" i="17"/>
  <c r="T250" i="17"/>
  <c r="AA249" i="17"/>
  <c r="V249" i="17"/>
  <c r="U249" i="17"/>
  <c r="T249" i="17"/>
  <c r="AA248" i="17"/>
  <c r="V248" i="17"/>
  <c r="U248" i="17"/>
  <c r="T248" i="17"/>
  <c r="AA247" i="17"/>
  <c r="V247" i="17"/>
  <c r="U247" i="17"/>
  <c r="T247" i="17"/>
  <c r="AA246" i="17"/>
  <c r="V246" i="17"/>
  <c r="U246" i="17"/>
  <c r="T246" i="17"/>
  <c r="AA245" i="17"/>
  <c r="V245" i="17"/>
  <c r="U245" i="17"/>
  <c r="T245" i="17"/>
  <c r="AA244" i="17"/>
  <c r="V244" i="17"/>
  <c r="U244" i="17"/>
  <c r="T244" i="17"/>
  <c r="AA243" i="17"/>
  <c r="V243" i="17"/>
  <c r="U243" i="17"/>
  <c r="T243" i="17"/>
  <c r="AA242" i="17"/>
  <c r="V242" i="17"/>
  <c r="U242" i="17"/>
  <c r="T242" i="17"/>
  <c r="AA241" i="17"/>
  <c r="V241" i="17"/>
  <c r="U241" i="17"/>
  <c r="T241" i="17"/>
  <c r="AA240" i="17"/>
  <c r="V240" i="17"/>
  <c r="U240" i="17"/>
  <c r="T240" i="17"/>
  <c r="AA239" i="17"/>
  <c r="V239" i="17"/>
  <c r="U239" i="17"/>
  <c r="T239" i="17"/>
  <c r="AA238" i="17"/>
  <c r="V238" i="17"/>
  <c r="U238" i="17"/>
  <c r="T238" i="17"/>
  <c r="AA237" i="17"/>
  <c r="V237" i="17"/>
  <c r="U237" i="17"/>
  <c r="T237" i="17"/>
  <c r="AA236" i="17"/>
  <c r="V236" i="17"/>
  <c r="U236" i="17"/>
  <c r="T236" i="17"/>
  <c r="AA235" i="17"/>
  <c r="V235" i="17"/>
  <c r="U235" i="17"/>
  <c r="T235" i="17"/>
  <c r="AA234" i="17"/>
  <c r="V234" i="17"/>
  <c r="U234" i="17"/>
  <c r="T234" i="17"/>
  <c r="AA233" i="17"/>
  <c r="V233" i="17"/>
  <c r="U233" i="17"/>
  <c r="T233" i="17"/>
  <c r="AA232" i="17"/>
  <c r="V232" i="17"/>
  <c r="U232" i="17"/>
  <c r="T232" i="17"/>
  <c r="AA231" i="17"/>
  <c r="V231" i="17"/>
  <c r="U231" i="17"/>
  <c r="T231" i="17"/>
  <c r="AA230" i="17"/>
  <c r="V230" i="17"/>
  <c r="U230" i="17"/>
  <c r="T230" i="17"/>
  <c r="AA229" i="17"/>
  <c r="V229" i="17"/>
  <c r="U229" i="17"/>
  <c r="T229" i="17"/>
  <c r="AA228" i="17"/>
  <c r="V228" i="17"/>
  <c r="U228" i="17"/>
  <c r="T228" i="17"/>
  <c r="AA227" i="17"/>
  <c r="V227" i="17"/>
  <c r="U227" i="17"/>
  <c r="T227" i="17"/>
  <c r="AA226" i="17"/>
  <c r="V226" i="17"/>
  <c r="U226" i="17"/>
  <c r="T226" i="17"/>
  <c r="AA225" i="17"/>
  <c r="V225" i="17"/>
  <c r="U225" i="17"/>
  <c r="T225" i="17"/>
  <c r="AA224" i="17"/>
  <c r="V224" i="17"/>
  <c r="U224" i="17"/>
  <c r="T224" i="17"/>
  <c r="AA223" i="17"/>
  <c r="V223" i="17"/>
  <c r="U223" i="17"/>
  <c r="T223" i="17"/>
  <c r="AA222" i="17"/>
  <c r="V222" i="17"/>
  <c r="U222" i="17"/>
  <c r="T222" i="17"/>
  <c r="AA221" i="17"/>
  <c r="V221" i="17"/>
  <c r="U221" i="17"/>
  <c r="T221" i="17"/>
  <c r="AA220" i="17"/>
  <c r="V220" i="17"/>
  <c r="U220" i="17"/>
  <c r="T220" i="17"/>
  <c r="AA219" i="17"/>
  <c r="V219" i="17"/>
  <c r="U219" i="17"/>
  <c r="T219" i="17"/>
  <c r="AA218" i="17"/>
  <c r="V218" i="17"/>
  <c r="U218" i="17"/>
  <c r="T218" i="17"/>
  <c r="AA217" i="17"/>
  <c r="V217" i="17"/>
  <c r="U217" i="17"/>
  <c r="T217" i="17"/>
  <c r="AA216" i="17"/>
  <c r="V216" i="17"/>
  <c r="U216" i="17"/>
  <c r="T216" i="17"/>
  <c r="AA215" i="17"/>
  <c r="V215" i="17"/>
  <c r="U215" i="17"/>
  <c r="T215" i="17"/>
  <c r="AA214" i="17"/>
  <c r="V214" i="17"/>
  <c r="U214" i="17"/>
  <c r="T214" i="17"/>
  <c r="AA213" i="17"/>
  <c r="V213" i="17"/>
  <c r="U213" i="17"/>
  <c r="T213" i="17"/>
  <c r="AA212" i="17"/>
  <c r="V212" i="17"/>
  <c r="U212" i="17"/>
  <c r="T212" i="17"/>
  <c r="AA211" i="17"/>
  <c r="V211" i="17"/>
  <c r="U211" i="17"/>
  <c r="T211" i="17"/>
  <c r="AA210" i="17"/>
  <c r="V210" i="17"/>
  <c r="U210" i="17"/>
  <c r="T210" i="17"/>
  <c r="AA209" i="17"/>
  <c r="V209" i="17"/>
  <c r="U209" i="17"/>
  <c r="T209" i="17"/>
  <c r="AA208" i="17"/>
  <c r="V208" i="17"/>
  <c r="U208" i="17"/>
  <c r="T208" i="17"/>
  <c r="AA207" i="17"/>
  <c r="V207" i="17"/>
  <c r="U207" i="17"/>
  <c r="T207" i="17"/>
  <c r="AA206" i="17"/>
  <c r="V206" i="17"/>
  <c r="U206" i="17"/>
  <c r="T206" i="17"/>
  <c r="AA205" i="17"/>
  <c r="V205" i="17"/>
  <c r="U205" i="17"/>
  <c r="T205" i="17"/>
  <c r="AA204" i="17"/>
  <c r="V204" i="17"/>
  <c r="U204" i="17"/>
  <c r="T204" i="17"/>
  <c r="AA203" i="17"/>
  <c r="V203" i="17"/>
  <c r="U203" i="17"/>
  <c r="T203" i="17"/>
  <c r="AA202" i="17"/>
  <c r="V202" i="17"/>
  <c r="U202" i="17"/>
  <c r="T202" i="17"/>
  <c r="AA201" i="17"/>
  <c r="V201" i="17"/>
  <c r="U201" i="17"/>
  <c r="T201" i="17"/>
  <c r="AA200" i="17"/>
  <c r="V200" i="17"/>
  <c r="U200" i="17"/>
  <c r="T200" i="17"/>
  <c r="AA199" i="17"/>
  <c r="V199" i="17"/>
  <c r="U199" i="17"/>
  <c r="T199" i="17"/>
  <c r="AA198" i="17"/>
  <c r="V198" i="17"/>
  <c r="U198" i="17"/>
  <c r="T198" i="17"/>
  <c r="AA197" i="17"/>
  <c r="V197" i="17"/>
  <c r="U197" i="17"/>
  <c r="T197" i="17"/>
  <c r="AA196" i="17"/>
  <c r="V196" i="17"/>
  <c r="U196" i="17"/>
  <c r="T196" i="17"/>
  <c r="AA195" i="17"/>
  <c r="V195" i="17"/>
  <c r="U195" i="17"/>
  <c r="T195" i="17"/>
  <c r="AA194" i="17"/>
  <c r="V194" i="17"/>
  <c r="U194" i="17"/>
  <c r="T194" i="17"/>
  <c r="AA193" i="17"/>
  <c r="V193" i="17"/>
  <c r="U193" i="17"/>
  <c r="T193" i="17"/>
  <c r="AA192" i="17"/>
  <c r="V192" i="17"/>
  <c r="U192" i="17"/>
  <c r="T192" i="17"/>
  <c r="AA191" i="17"/>
  <c r="V191" i="17"/>
  <c r="U191" i="17"/>
  <c r="T191" i="17"/>
  <c r="AA190" i="17"/>
  <c r="V190" i="17"/>
  <c r="U190" i="17"/>
  <c r="T190" i="17"/>
  <c r="AA189" i="17"/>
  <c r="V189" i="17"/>
  <c r="U189" i="17"/>
  <c r="T189" i="17"/>
  <c r="AA188" i="17"/>
  <c r="V188" i="17"/>
  <c r="U188" i="17"/>
  <c r="T188" i="17"/>
  <c r="AA187" i="17"/>
  <c r="V187" i="17"/>
  <c r="U187" i="17"/>
  <c r="T187" i="17"/>
  <c r="AA186" i="17"/>
  <c r="V186" i="17"/>
  <c r="U186" i="17"/>
  <c r="T186" i="17"/>
  <c r="AA185" i="17"/>
  <c r="V185" i="17"/>
  <c r="U185" i="17"/>
  <c r="T185" i="17"/>
  <c r="AA184" i="17"/>
  <c r="V184" i="17"/>
  <c r="U184" i="17"/>
  <c r="T184" i="17"/>
  <c r="AA183" i="17"/>
  <c r="V183" i="17"/>
  <c r="U183" i="17"/>
  <c r="T183" i="17"/>
  <c r="AA182" i="17"/>
  <c r="V182" i="17"/>
  <c r="U182" i="17"/>
  <c r="T182" i="17"/>
  <c r="AA181" i="17"/>
  <c r="V181" i="17"/>
  <c r="U181" i="17"/>
  <c r="T181" i="17"/>
  <c r="AA180" i="17"/>
  <c r="V180" i="17"/>
  <c r="U180" i="17"/>
  <c r="T180" i="17"/>
  <c r="AA179" i="17"/>
  <c r="V179" i="17"/>
  <c r="U179" i="17"/>
  <c r="T179" i="17"/>
  <c r="AA178" i="17"/>
  <c r="V178" i="17"/>
  <c r="U178" i="17"/>
  <c r="T178" i="17"/>
  <c r="AA177" i="17"/>
  <c r="V177" i="17"/>
  <c r="U177" i="17"/>
  <c r="T177" i="17"/>
  <c r="AA176" i="17"/>
  <c r="V176" i="17"/>
  <c r="U176" i="17"/>
  <c r="T176" i="17"/>
  <c r="AA175" i="17"/>
  <c r="V175" i="17"/>
  <c r="U175" i="17"/>
  <c r="T175" i="17"/>
  <c r="AA174" i="17"/>
  <c r="V174" i="17"/>
  <c r="U174" i="17"/>
  <c r="T174" i="17"/>
  <c r="AA173" i="17"/>
  <c r="V173" i="17"/>
  <c r="U173" i="17"/>
  <c r="T173" i="17"/>
  <c r="AA172" i="17"/>
  <c r="V172" i="17"/>
  <c r="U172" i="17"/>
  <c r="T172" i="17"/>
  <c r="AA171" i="17"/>
  <c r="V171" i="17"/>
  <c r="U171" i="17"/>
  <c r="T171" i="17"/>
  <c r="AA170" i="17"/>
  <c r="V170" i="17"/>
  <c r="U170" i="17"/>
  <c r="T170" i="17"/>
  <c r="AA169" i="17"/>
  <c r="V169" i="17"/>
  <c r="U169" i="17"/>
  <c r="T169" i="17"/>
  <c r="AA168" i="17"/>
  <c r="V168" i="17"/>
  <c r="U168" i="17"/>
  <c r="T168" i="17"/>
  <c r="AA167" i="17"/>
  <c r="V167" i="17"/>
  <c r="U167" i="17"/>
  <c r="T167" i="17"/>
  <c r="AA166" i="17"/>
  <c r="V166" i="17"/>
  <c r="U166" i="17"/>
  <c r="T166" i="17"/>
  <c r="AA165" i="17"/>
  <c r="V165" i="17"/>
  <c r="U165" i="17"/>
  <c r="T165" i="17"/>
  <c r="AA164" i="17"/>
  <c r="V164" i="17"/>
  <c r="U164" i="17"/>
  <c r="T164" i="17"/>
  <c r="AA163" i="17"/>
  <c r="V163" i="17"/>
  <c r="U163" i="17"/>
  <c r="T163" i="17"/>
  <c r="AA162" i="17"/>
  <c r="V162" i="17"/>
  <c r="U162" i="17"/>
  <c r="T162" i="17"/>
  <c r="AA161" i="17"/>
  <c r="V161" i="17"/>
  <c r="U161" i="17"/>
  <c r="T161" i="17"/>
  <c r="AA160" i="17"/>
  <c r="V160" i="17"/>
  <c r="U160" i="17"/>
  <c r="T160" i="17"/>
  <c r="AA159" i="17"/>
  <c r="V159" i="17"/>
  <c r="U159" i="17"/>
  <c r="T159" i="17"/>
  <c r="AA158" i="17"/>
  <c r="V158" i="17"/>
  <c r="U158" i="17"/>
  <c r="T158" i="17"/>
  <c r="AA157" i="17"/>
  <c r="V157" i="17"/>
  <c r="U157" i="17"/>
  <c r="T157" i="17"/>
  <c r="AA156" i="17"/>
  <c r="V156" i="17"/>
  <c r="U156" i="17"/>
  <c r="T156" i="17"/>
  <c r="AA155" i="17"/>
  <c r="V155" i="17"/>
  <c r="U155" i="17"/>
  <c r="T155" i="17"/>
  <c r="AA154" i="17"/>
  <c r="V154" i="17"/>
  <c r="U154" i="17"/>
  <c r="T154" i="17"/>
  <c r="AA153" i="17"/>
  <c r="V153" i="17"/>
  <c r="U153" i="17"/>
  <c r="T153" i="17"/>
  <c r="AA152" i="17"/>
  <c r="V152" i="17"/>
  <c r="U152" i="17"/>
  <c r="T152" i="17"/>
  <c r="AA151" i="17"/>
  <c r="V151" i="17"/>
  <c r="U151" i="17"/>
  <c r="T151" i="17"/>
  <c r="AA150" i="17"/>
  <c r="V150" i="17"/>
  <c r="U150" i="17"/>
  <c r="T150" i="17"/>
  <c r="AA149" i="17"/>
  <c r="V149" i="17"/>
  <c r="U149" i="17"/>
  <c r="T149" i="17"/>
  <c r="AA148" i="17"/>
  <c r="V148" i="17"/>
  <c r="U148" i="17"/>
  <c r="T148" i="17"/>
  <c r="AA147" i="17"/>
  <c r="V147" i="17"/>
  <c r="U147" i="17"/>
  <c r="T147" i="17"/>
  <c r="AA146" i="17"/>
  <c r="V146" i="17"/>
  <c r="U146" i="17"/>
  <c r="T146" i="17"/>
  <c r="AA145" i="17"/>
  <c r="V145" i="17"/>
  <c r="U145" i="17"/>
  <c r="T145" i="17"/>
  <c r="AA144" i="17"/>
  <c r="V144" i="17"/>
  <c r="U144" i="17"/>
  <c r="T144" i="17"/>
  <c r="AA143" i="17"/>
  <c r="V143" i="17"/>
  <c r="U143" i="17"/>
  <c r="T143" i="17"/>
  <c r="AA142" i="17"/>
  <c r="V142" i="17"/>
  <c r="U142" i="17"/>
  <c r="T142" i="17"/>
  <c r="AA141" i="17"/>
  <c r="V141" i="17"/>
  <c r="U141" i="17"/>
  <c r="T141" i="17"/>
  <c r="AA140" i="17"/>
  <c r="V140" i="17"/>
  <c r="U140" i="17"/>
  <c r="T140" i="17"/>
  <c r="AA139" i="17"/>
  <c r="V139" i="17"/>
  <c r="U139" i="17"/>
  <c r="T139" i="17"/>
  <c r="AA138" i="17"/>
  <c r="V138" i="17"/>
  <c r="U138" i="17"/>
  <c r="T138" i="17"/>
  <c r="AA137" i="17"/>
  <c r="V137" i="17"/>
  <c r="U137" i="17"/>
  <c r="T137" i="17"/>
  <c r="AA136" i="17"/>
  <c r="V136" i="17"/>
  <c r="U136" i="17"/>
  <c r="T136" i="17"/>
  <c r="AA135" i="17"/>
  <c r="V135" i="17"/>
  <c r="U135" i="17"/>
  <c r="T135" i="17"/>
  <c r="AA134" i="17"/>
  <c r="V134" i="17"/>
  <c r="U134" i="17"/>
  <c r="T134" i="17"/>
  <c r="AA133" i="17"/>
  <c r="V133" i="17"/>
  <c r="U133" i="17"/>
  <c r="T133" i="17"/>
  <c r="AA132" i="17"/>
  <c r="V132" i="17"/>
  <c r="U132" i="17"/>
  <c r="T132" i="17"/>
  <c r="AA131" i="17"/>
  <c r="V131" i="17"/>
  <c r="U131" i="17"/>
  <c r="T131" i="17"/>
  <c r="AA130" i="17"/>
  <c r="V130" i="17"/>
  <c r="U130" i="17"/>
  <c r="T130" i="17"/>
  <c r="AA129" i="17"/>
  <c r="V129" i="17"/>
  <c r="U129" i="17"/>
  <c r="T129" i="17"/>
  <c r="AA128" i="17"/>
  <c r="V128" i="17"/>
  <c r="U128" i="17"/>
  <c r="T128" i="17"/>
  <c r="AA127" i="17"/>
  <c r="V127" i="17"/>
  <c r="U127" i="17"/>
  <c r="T127" i="17"/>
  <c r="AA126" i="17"/>
  <c r="V126" i="17"/>
  <c r="U126" i="17"/>
  <c r="T126" i="17"/>
  <c r="AA125" i="17"/>
  <c r="V125" i="17"/>
  <c r="U125" i="17"/>
  <c r="T125" i="17"/>
  <c r="AA124" i="17"/>
  <c r="V124" i="17"/>
  <c r="U124" i="17"/>
  <c r="T124" i="17"/>
  <c r="AA123" i="17"/>
  <c r="V123" i="17"/>
  <c r="U123" i="17"/>
  <c r="T123" i="17"/>
  <c r="AA122" i="17"/>
  <c r="V122" i="17"/>
  <c r="U122" i="17"/>
  <c r="T122" i="17"/>
  <c r="AA121" i="17"/>
  <c r="V121" i="17"/>
  <c r="U121" i="17"/>
  <c r="T121" i="17"/>
  <c r="AA120" i="17"/>
  <c r="V120" i="17"/>
  <c r="U120" i="17"/>
  <c r="T120" i="17"/>
  <c r="AA119" i="17"/>
  <c r="V119" i="17"/>
  <c r="U119" i="17"/>
  <c r="T119" i="17"/>
  <c r="AA118" i="17"/>
  <c r="V118" i="17"/>
  <c r="U118" i="17"/>
  <c r="T118" i="17"/>
  <c r="AA117" i="17"/>
  <c r="V117" i="17"/>
  <c r="U117" i="17"/>
  <c r="T117" i="17"/>
  <c r="AA116" i="17"/>
  <c r="V116" i="17"/>
  <c r="U116" i="17"/>
  <c r="T116" i="17"/>
  <c r="AA115" i="17"/>
  <c r="V115" i="17"/>
  <c r="U115" i="17"/>
  <c r="T115" i="17"/>
  <c r="AA114" i="17"/>
  <c r="V114" i="17"/>
  <c r="U114" i="17"/>
  <c r="T114" i="17"/>
  <c r="AA113" i="17"/>
  <c r="V113" i="17"/>
  <c r="U113" i="17"/>
  <c r="T113" i="17"/>
  <c r="AA112" i="17"/>
  <c r="V112" i="17"/>
  <c r="U112" i="17"/>
  <c r="T112" i="17"/>
  <c r="AA111" i="17"/>
  <c r="V111" i="17"/>
  <c r="U111" i="17"/>
  <c r="T111" i="17"/>
  <c r="AA110" i="17"/>
  <c r="V110" i="17"/>
  <c r="U110" i="17"/>
  <c r="T110" i="17"/>
  <c r="AA109" i="17"/>
  <c r="V109" i="17"/>
  <c r="U109" i="17"/>
  <c r="T109" i="17"/>
  <c r="AA108" i="17"/>
  <c r="V108" i="17"/>
  <c r="U108" i="17"/>
  <c r="T108" i="17"/>
  <c r="AA107" i="17"/>
  <c r="V107" i="17"/>
  <c r="U107" i="17"/>
  <c r="T107" i="17"/>
  <c r="AA106" i="17"/>
  <c r="V106" i="17"/>
  <c r="U106" i="17"/>
  <c r="T106" i="17"/>
  <c r="AA105" i="17"/>
  <c r="V105" i="17"/>
  <c r="U105" i="17"/>
  <c r="T105" i="17"/>
  <c r="AA104" i="17"/>
  <c r="V104" i="17"/>
  <c r="U104" i="17"/>
  <c r="T104" i="17"/>
  <c r="AA103" i="17"/>
  <c r="V103" i="17"/>
  <c r="U103" i="17"/>
  <c r="T103" i="17"/>
  <c r="AA102" i="17"/>
  <c r="V102" i="17"/>
  <c r="U102" i="17"/>
  <c r="T102" i="17"/>
  <c r="AA101" i="17"/>
  <c r="V101" i="17"/>
  <c r="U101" i="17"/>
  <c r="T101" i="17"/>
  <c r="AA100" i="17"/>
  <c r="V100" i="17"/>
  <c r="U100" i="17"/>
  <c r="T100" i="17"/>
  <c r="AA99" i="17"/>
  <c r="V99" i="17"/>
  <c r="U99" i="17"/>
  <c r="T99" i="17"/>
  <c r="AA98" i="17"/>
  <c r="V98" i="17"/>
  <c r="U98" i="17"/>
  <c r="T98" i="17"/>
  <c r="AA97" i="17"/>
  <c r="V97" i="17"/>
  <c r="U97" i="17"/>
  <c r="T97" i="17"/>
  <c r="AA96" i="17"/>
  <c r="V96" i="17"/>
  <c r="U96" i="17"/>
  <c r="T96" i="17"/>
  <c r="AA95" i="17"/>
  <c r="V95" i="17"/>
  <c r="U95" i="17"/>
  <c r="T95" i="17"/>
  <c r="AA94" i="17"/>
  <c r="V94" i="17"/>
  <c r="U94" i="17"/>
  <c r="T94" i="17"/>
  <c r="AA93" i="17"/>
  <c r="V93" i="17"/>
  <c r="U93" i="17"/>
  <c r="T93" i="17"/>
  <c r="AA92" i="17"/>
  <c r="V92" i="17"/>
  <c r="U92" i="17"/>
  <c r="T92" i="17"/>
  <c r="AA91" i="17"/>
  <c r="V91" i="17"/>
  <c r="U91" i="17"/>
  <c r="T91" i="17"/>
  <c r="AA90" i="17"/>
  <c r="V90" i="17"/>
  <c r="U90" i="17"/>
  <c r="T90" i="17"/>
  <c r="AA89" i="17"/>
  <c r="V89" i="17"/>
  <c r="U89" i="17"/>
  <c r="T89" i="17"/>
  <c r="AA88" i="17"/>
  <c r="V88" i="17"/>
  <c r="U88" i="17"/>
  <c r="T88" i="17"/>
  <c r="AA87" i="17"/>
  <c r="V87" i="17"/>
  <c r="U87" i="17"/>
  <c r="T87" i="17"/>
  <c r="AA86" i="17"/>
  <c r="V86" i="17"/>
  <c r="U86" i="17"/>
  <c r="T86" i="17"/>
  <c r="AA85" i="17"/>
  <c r="V85" i="17"/>
  <c r="U85" i="17"/>
  <c r="T85" i="17"/>
  <c r="AA84" i="17"/>
  <c r="V84" i="17"/>
  <c r="U84" i="17"/>
  <c r="T84" i="17"/>
  <c r="AA83" i="17"/>
  <c r="V83" i="17"/>
  <c r="U83" i="17"/>
  <c r="T83" i="17"/>
  <c r="AA82" i="17"/>
  <c r="V82" i="17"/>
  <c r="U82" i="17"/>
  <c r="T82" i="17"/>
  <c r="AA81" i="17"/>
  <c r="V81" i="17"/>
  <c r="U81" i="17"/>
  <c r="T81" i="17"/>
  <c r="AA80" i="17"/>
  <c r="V80" i="17"/>
  <c r="U80" i="17"/>
  <c r="T80" i="17"/>
  <c r="AA79" i="17"/>
  <c r="V79" i="17"/>
  <c r="U79" i="17"/>
  <c r="T79" i="17"/>
  <c r="AA78" i="17"/>
  <c r="V78" i="17"/>
  <c r="U78" i="17"/>
  <c r="T78" i="17"/>
  <c r="AA77" i="17"/>
  <c r="V77" i="17"/>
  <c r="U77" i="17"/>
  <c r="T77" i="17"/>
  <c r="AA76" i="17"/>
  <c r="V76" i="17"/>
  <c r="U76" i="17"/>
  <c r="T76" i="17"/>
  <c r="AA75" i="17"/>
  <c r="V75" i="17"/>
  <c r="U75" i="17"/>
  <c r="T75" i="17"/>
  <c r="AA74" i="17"/>
  <c r="V74" i="17"/>
  <c r="U74" i="17"/>
  <c r="T74" i="17"/>
  <c r="AA73" i="17"/>
  <c r="V73" i="17"/>
  <c r="U73" i="17"/>
  <c r="T73" i="17"/>
  <c r="AA72" i="17"/>
  <c r="V72" i="17"/>
  <c r="U72" i="17"/>
  <c r="T72" i="17"/>
  <c r="AA71" i="17"/>
  <c r="V71" i="17"/>
  <c r="U71" i="17"/>
  <c r="T71" i="17"/>
  <c r="AA70" i="17"/>
  <c r="V70" i="17"/>
  <c r="U70" i="17"/>
  <c r="T70" i="17"/>
  <c r="AA69" i="17"/>
  <c r="V69" i="17"/>
  <c r="U69" i="17"/>
  <c r="T69" i="17"/>
  <c r="AA68" i="17"/>
  <c r="V68" i="17"/>
  <c r="U68" i="17"/>
  <c r="T68" i="17"/>
  <c r="AA67" i="17"/>
  <c r="V67" i="17"/>
  <c r="U67" i="17"/>
  <c r="T67" i="17"/>
  <c r="AA66" i="17"/>
  <c r="V66" i="17"/>
  <c r="U66" i="17"/>
  <c r="T66" i="17"/>
  <c r="AA65" i="17"/>
  <c r="V65" i="17"/>
  <c r="U65" i="17"/>
  <c r="T65" i="17"/>
  <c r="AA64" i="17"/>
  <c r="V64" i="17"/>
  <c r="U64" i="17"/>
  <c r="T64" i="17"/>
  <c r="AA63" i="17"/>
  <c r="V63" i="17"/>
  <c r="U63" i="17"/>
  <c r="T63" i="17"/>
  <c r="AA62" i="17"/>
  <c r="V62" i="17"/>
  <c r="U62" i="17"/>
  <c r="T62" i="17"/>
  <c r="AA61" i="17"/>
  <c r="V61" i="17"/>
  <c r="U61" i="17"/>
  <c r="T61" i="17"/>
  <c r="AA60" i="17"/>
  <c r="V60" i="17"/>
  <c r="U60" i="17"/>
  <c r="T60" i="17"/>
  <c r="AA59" i="17"/>
  <c r="V59" i="17"/>
  <c r="U59" i="17"/>
  <c r="T59" i="17"/>
  <c r="AA58" i="17"/>
  <c r="V58" i="17"/>
  <c r="U58" i="17"/>
  <c r="T58" i="17"/>
  <c r="AA57" i="17"/>
  <c r="V57" i="17"/>
  <c r="U57" i="17"/>
  <c r="T57" i="17"/>
  <c r="AA56" i="17"/>
  <c r="V56" i="17"/>
  <c r="U56" i="17"/>
  <c r="T56" i="17"/>
  <c r="AA55" i="17"/>
  <c r="V55" i="17"/>
  <c r="U55" i="17"/>
  <c r="T55" i="17"/>
  <c r="AA54" i="17"/>
  <c r="V54" i="17"/>
  <c r="U54" i="17"/>
  <c r="T54" i="17"/>
  <c r="AA53" i="17"/>
  <c r="V53" i="17"/>
  <c r="U53" i="17"/>
  <c r="T53" i="17"/>
  <c r="AA52" i="17"/>
  <c r="V52" i="17"/>
  <c r="U52" i="17"/>
  <c r="T52" i="17"/>
  <c r="AA51" i="17"/>
  <c r="V51" i="17"/>
  <c r="U51" i="17"/>
  <c r="T51" i="17"/>
  <c r="AA50" i="17"/>
  <c r="V50" i="17"/>
  <c r="U50" i="17"/>
  <c r="T50" i="17"/>
  <c r="AA49" i="17"/>
  <c r="V49" i="17"/>
  <c r="U49" i="17"/>
  <c r="T49" i="17"/>
  <c r="AA48" i="17"/>
  <c r="V48" i="17"/>
  <c r="U48" i="17"/>
  <c r="T48" i="17"/>
  <c r="AA47" i="17"/>
  <c r="V47" i="17"/>
  <c r="U47" i="17"/>
  <c r="T47" i="17"/>
  <c r="AA46" i="17"/>
  <c r="V46" i="17"/>
  <c r="U46" i="17"/>
  <c r="T46" i="17"/>
  <c r="AA45" i="17"/>
  <c r="V45" i="17"/>
  <c r="U45" i="17"/>
  <c r="T45" i="17"/>
  <c r="AA44" i="17"/>
  <c r="V44" i="17"/>
  <c r="U44" i="17"/>
  <c r="T44" i="17"/>
  <c r="AA43" i="17"/>
  <c r="V43" i="17"/>
  <c r="U43" i="17"/>
  <c r="T43" i="17"/>
  <c r="AA42" i="17"/>
  <c r="V42" i="17"/>
  <c r="U42" i="17"/>
  <c r="T42" i="17"/>
  <c r="AA41" i="17"/>
  <c r="V41" i="17"/>
  <c r="U41" i="17"/>
  <c r="T41" i="17"/>
  <c r="AA40" i="17"/>
  <c r="V40" i="17"/>
  <c r="U40" i="17"/>
  <c r="T40" i="17"/>
  <c r="AA39" i="17"/>
  <c r="V39" i="17"/>
  <c r="U39" i="17"/>
  <c r="T39" i="17"/>
  <c r="AA38" i="17"/>
  <c r="V38" i="17"/>
  <c r="U38" i="17"/>
  <c r="T38" i="17"/>
  <c r="AA37" i="17"/>
  <c r="V37" i="17"/>
  <c r="U37" i="17"/>
  <c r="T37" i="17"/>
  <c r="AA36" i="17"/>
  <c r="V36" i="17"/>
  <c r="U36" i="17"/>
  <c r="T36" i="17"/>
  <c r="AA35" i="17"/>
  <c r="V35" i="17"/>
  <c r="U35" i="17"/>
  <c r="T35" i="17"/>
  <c r="AA34" i="17"/>
  <c r="V34" i="17"/>
  <c r="U34" i="17"/>
  <c r="T34" i="17"/>
  <c r="AA33" i="17"/>
  <c r="V33" i="17"/>
  <c r="U33" i="17"/>
  <c r="T33" i="17"/>
  <c r="AA32" i="17"/>
  <c r="V32" i="17"/>
  <c r="U32" i="17"/>
  <c r="T32" i="17"/>
  <c r="AA31" i="17"/>
  <c r="V31" i="17"/>
  <c r="U31" i="17"/>
  <c r="T31" i="17"/>
  <c r="AA30" i="17"/>
  <c r="V30" i="17"/>
  <c r="U30" i="17"/>
  <c r="T30" i="17"/>
  <c r="AA29" i="17"/>
  <c r="V29" i="17"/>
  <c r="U29" i="17"/>
  <c r="T29" i="17"/>
  <c r="AA28" i="17"/>
  <c r="V28" i="17"/>
  <c r="U28" i="17"/>
  <c r="T28" i="17"/>
  <c r="AA27" i="17"/>
  <c r="V27" i="17"/>
  <c r="U27" i="17"/>
  <c r="T27" i="17"/>
  <c r="AA26" i="17"/>
  <c r="V26" i="17"/>
  <c r="U26" i="17"/>
  <c r="T26" i="17"/>
  <c r="AA25" i="17"/>
  <c r="V25" i="17"/>
  <c r="U25" i="17"/>
  <c r="T25" i="17"/>
  <c r="AA24" i="17"/>
  <c r="V24" i="17"/>
  <c r="U24" i="17"/>
  <c r="T24" i="17"/>
  <c r="AA23" i="17"/>
  <c r="V23" i="17"/>
  <c r="U23" i="17"/>
  <c r="T23" i="17"/>
  <c r="AA22" i="17"/>
  <c r="V22" i="17"/>
  <c r="U22" i="17"/>
  <c r="T22" i="17"/>
  <c r="AA21" i="17"/>
  <c r="V21" i="17"/>
  <c r="U21" i="17"/>
  <c r="T21" i="17"/>
  <c r="AA20" i="17"/>
  <c r="V20" i="17"/>
  <c r="U20" i="17"/>
  <c r="T20" i="17"/>
  <c r="AA19" i="17"/>
  <c r="V19" i="17"/>
  <c r="U19" i="17"/>
  <c r="T19" i="17"/>
  <c r="AA18" i="17"/>
  <c r="V18" i="17"/>
  <c r="U18" i="17"/>
  <c r="T18" i="17"/>
  <c r="AA17" i="17"/>
  <c r="V17" i="17"/>
  <c r="U17" i="17"/>
  <c r="T17" i="17"/>
  <c r="AA16" i="17"/>
  <c r="V16" i="17"/>
  <c r="U16" i="17"/>
  <c r="T16" i="17"/>
  <c r="AA15" i="17"/>
  <c r="V15" i="17"/>
  <c r="U15" i="17"/>
  <c r="T15" i="17"/>
  <c r="AA14" i="17"/>
  <c r="V14" i="17"/>
  <c r="U14" i="17"/>
  <c r="T14" i="17"/>
  <c r="AA13" i="17"/>
  <c r="V13" i="17"/>
  <c r="U13" i="17"/>
  <c r="T13" i="17"/>
  <c r="AA12" i="17"/>
  <c r="V12" i="17"/>
  <c r="U12" i="17"/>
  <c r="T12" i="17"/>
  <c r="AA11" i="17"/>
  <c r="V11" i="17"/>
  <c r="U11" i="17"/>
  <c r="T11" i="17"/>
  <c r="AA10" i="17"/>
  <c r="V10" i="17"/>
  <c r="U10" i="17"/>
  <c r="T10" i="17"/>
  <c r="AA9" i="17"/>
  <c r="V9" i="17"/>
  <c r="U9" i="17"/>
  <c r="T9" i="17"/>
  <c r="AA8" i="17"/>
  <c r="V8" i="17"/>
  <c r="U8" i="17"/>
  <c r="T8" i="17"/>
  <c r="AA7" i="17"/>
  <c r="V7" i="17"/>
  <c r="U7" i="17"/>
  <c r="T7" i="17"/>
  <c r="AA6" i="17"/>
  <c r="V6" i="17"/>
  <c r="U6" i="17"/>
  <c r="T6" i="17"/>
  <c r="AA5" i="17"/>
  <c r="V5" i="17"/>
  <c r="U5" i="17"/>
  <c r="T5" i="17"/>
  <c r="AA4" i="17"/>
  <c r="V4" i="17"/>
  <c r="U4" i="17"/>
  <c r="T4" i="17"/>
  <c r="AA3" i="17"/>
  <c r="V3" i="17"/>
  <c r="U3" i="17"/>
  <c r="T3" i="17"/>
  <c r="AA2" i="17"/>
  <c r="V2" i="17"/>
  <c r="U2" i="17"/>
  <c r="T2" i="17"/>
  <c r="F51" i="17" l="1"/>
  <c r="E51" i="17"/>
  <c r="F50" i="17"/>
  <c r="E50" i="17"/>
  <c r="AV5" i="17"/>
  <c r="Q44" i="5" l="1"/>
  <c r="Q43" i="5"/>
  <c r="Q42" i="5"/>
  <c r="Q41" i="5"/>
  <c r="Q25" i="5"/>
  <c r="Q24" i="5"/>
  <c r="Q23" i="5"/>
  <c r="Q22" i="5"/>
  <c r="Q16" i="5"/>
  <c r="Q15" i="5"/>
  <c r="Q14" i="5"/>
  <c r="Q13" i="5"/>
  <c r="Q12" i="5"/>
  <c r="Q8" i="5"/>
  <c r="Q7" i="5"/>
  <c r="K10" i="1" l="1"/>
  <c r="AH4" i="1"/>
  <c r="AH41" i="1"/>
  <c r="AH25" i="1"/>
  <c r="AH37" i="1"/>
  <c r="AH34" i="1"/>
  <c r="AH36" i="1"/>
  <c r="AH6" i="1"/>
  <c r="AH23" i="1"/>
  <c r="AH3" i="1"/>
  <c r="AH47" i="1"/>
  <c r="AH32" i="1"/>
  <c r="AH24" i="1"/>
  <c r="AH22" i="1"/>
  <c r="AH40" i="1"/>
  <c r="AH21" i="1"/>
  <c r="AH33" i="1"/>
  <c r="AH7" i="1"/>
  <c r="AH10" i="1"/>
  <c r="AH46" i="1"/>
  <c r="AH13" i="1"/>
  <c r="AH8" i="1"/>
  <c r="AH42" i="1"/>
  <c r="AH45" i="1"/>
  <c r="AH43" i="1"/>
  <c r="AH35" i="1"/>
  <c r="AH5" i="1"/>
  <c r="AH31" i="1"/>
  <c r="AH17" i="1"/>
  <c r="AH14" i="1"/>
  <c r="AH18" i="1"/>
  <c r="AH39" i="1"/>
  <c r="AH20" i="1"/>
  <c r="AH2" i="1"/>
  <c r="AH19" i="1"/>
  <c r="AH29" i="1"/>
  <c r="AH27" i="1"/>
  <c r="AH11" i="1"/>
  <c r="AH15" i="1"/>
  <c r="AH38" i="1"/>
  <c r="AH9" i="1"/>
  <c r="AH44" i="1"/>
  <c r="AH16" i="1"/>
  <c r="AH30" i="1"/>
  <c r="AH28" i="1"/>
  <c r="AH26" i="1"/>
  <c r="AH12" i="1"/>
  <c r="A2" i="1" a="1"/>
  <c r="A2" i="1" l="1"/>
  <c r="I2" i="20" l="1" a="1"/>
  <c r="A2" i="20" a="1"/>
  <c r="I2" i="17" a="1"/>
  <c r="A2" i="17" a="1"/>
  <c r="AK2" i="1" a="1"/>
  <c r="M2" i="1" a="1"/>
  <c r="I2" i="1"/>
  <c r="T2" i="1" a="1"/>
  <c r="I7" i="1"/>
  <c r="I8" i="1"/>
  <c r="I3" i="1"/>
  <c r="F49" i="17" l="1"/>
  <c r="E49" i="17"/>
  <c r="F49" i="20"/>
  <c r="E49" i="20"/>
  <c r="E17" i="20"/>
  <c r="E47" i="20"/>
  <c r="E5" i="20"/>
  <c r="E3" i="20"/>
  <c r="E16" i="20"/>
  <c r="F2" i="20"/>
  <c r="E4" i="20"/>
  <c r="E14" i="20"/>
  <c r="F13" i="20"/>
  <c r="E24" i="20"/>
  <c r="E32" i="20"/>
  <c r="E40" i="20"/>
  <c r="F20" i="20"/>
  <c r="F28" i="20"/>
  <c r="F36" i="20"/>
  <c r="F44" i="20"/>
  <c r="F16" i="20"/>
  <c r="F14" i="20"/>
  <c r="E25" i="20"/>
  <c r="E33" i="20"/>
  <c r="E41" i="20"/>
  <c r="F21" i="20"/>
  <c r="F29" i="20"/>
  <c r="F37" i="20"/>
  <c r="F45" i="20"/>
  <c r="F47" i="20"/>
  <c r="E15" i="20"/>
  <c r="E8" i="20"/>
  <c r="F46" i="20"/>
  <c r="E18" i="20"/>
  <c r="E26" i="20"/>
  <c r="E34" i="20"/>
  <c r="E42" i="20"/>
  <c r="F22" i="20"/>
  <c r="F30" i="20"/>
  <c r="F38" i="20"/>
  <c r="E46" i="20"/>
  <c r="E2" i="20"/>
  <c r="E9" i="20"/>
  <c r="F8" i="20"/>
  <c r="E19" i="20"/>
  <c r="E27" i="20"/>
  <c r="E35" i="20"/>
  <c r="E43" i="20"/>
  <c r="F23" i="20"/>
  <c r="F31" i="20"/>
  <c r="F39" i="20"/>
  <c r="F6" i="20"/>
  <c r="E6" i="20"/>
  <c r="F15" i="20"/>
  <c r="E10" i="20"/>
  <c r="F9" i="20"/>
  <c r="E20" i="20"/>
  <c r="E28" i="20"/>
  <c r="E36" i="20"/>
  <c r="E44" i="20"/>
  <c r="F24" i="20"/>
  <c r="F32" i="20"/>
  <c r="F40" i="20"/>
  <c r="F7" i="20"/>
  <c r="F5" i="20"/>
  <c r="F17" i="20"/>
  <c r="E11" i="20"/>
  <c r="F10" i="20"/>
  <c r="E21" i="20"/>
  <c r="E29" i="20"/>
  <c r="E37" i="20"/>
  <c r="E45" i="20"/>
  <c r="F25" i="20"/>
  <c r="F33" i="20"/>
  <c r="F41" i="20"/>
  <c r="F4" i="20"/>
  <c r="F48" i="20"/>
  <c r="E12" i="20"/>
  <c r="F11" i="20"/>
  <c r="E22" i="20"/>
  <c r="E30" i="20"/>
  <c r="E38" i="20"/>
  <c r="E7" i="20"/>
  <c r="F18" i="20"/>
  <c r="F26" i="20"/>
  <c r="F34" i="20"/>
  <c r="F42" i="20"/>
  <c r="F3" i="20"/>
  <c r="A2" i="20"/>
  <c r="E13" i="20"/>
  <c r="F12" i="20"/>
  <c r="E23" i="20"/>
  <c r="E31" i="20"/>
  <c r="E39" i="20"/>
  <c r="F19" i="20"/>
  <c r="F27" i="20"/>
  <c r="F35" i="20"/>
  <c r="F43" i="20"/>
  <c r="E48" i="20"/>
  <c r="N185" i="20"/>
  <c r="N219" i="20"/>
  <c r="N93" i="20"/>
  <c r="N746" i="20"/>
  <c r="N682" i="20"/>
  <c r="N618" i="20"/>
  <c r="N554" i="20"/>
  <c r="N490" i="20"/>
  <c r="N426" i="20"/>
  <c r="N362" i="20"/>
  <c r="N298" i="20"/>
  <c r="N234" i="20"/>
  <c r="N170" i="20"/>
  <c r="N106" i="20"/>
  <c r="N760" i="20"/>
  <c r="N731" i="20"/>
  <c r="N702" i="20"/>
  <c r="N638" i="20"/>
  <c r="N574" i="20"/>
  <c r="N510" i="20"/>
  <c r="N446" i="20"/>
  <c r="N382" i="20"/>
  <c r="N318" i="20"/>
  <c r="N254" i="20"/>
  <c r="N190" i="20"/>
  <c r="N126" i="20"/>
  <c r="N745" i="20"/>
  <c r="N759" i="20"/>
  <c r="N685" i="20"/>
  <c r="N611" i="20"/>
  <c r="N520" i="20"/>
  <c r="N429" i="20"/>
  <c r="N355" i="20"/>
  <c r="N264" i="20"/>
  <c r="N173" i="20"/>
  <c r="N663" i="20"/>
  <c r="N572" i="20"/>
  <c r="N481" i="20"/>
  <c r="N407" i="20"/>
  <c r="N316" i="20"/>
  <c r="N225" i="20"/>
  <c r="N151" i="20"/>
  <c r="N74" i="20"/>
  <c r="N181" i="20"/>
  <c r="N61" i="20"/>
  <c r="N656" i="20"/>
  <c r="N565" i="20"/>
  <c r="N491" i="20"/>
  <c r="N400" i="20"/>
  <c r="N309" i="20"/>
  <c r="N235" i="20"/>
  <c r="N703" i="20"/>
  <c r="N612" i="20"/>
  <c r="N521" i="20"/>
  <c r="N447" i="20"/>
  <c r="N356" i="20"/>
  <c r="N265" i="20"/>
  <c r="N191" i="20"/>
  <c r="N100" i="20"/>
  <c r="N701" i="20"/>
  <c r="N627" i="20"/>
  <c r="N536" i="20"/>
  <c r="N445" i="20"/>
  <c r="N371" i="20"/>
  <c r="N280" i="20"/>
  <c r="N189" i="20"/>
  <c r="N716" i="20"/>
  <c r="N625" i="20"/>
  <c r="N551" i="20"/>
  <c r="N460" i="20"/>
  <c r="N369" i="20"/>
  <c r="N295" i="20"/>
  <c r="N204" i="20"/>
  <c r="N113" i="20"/>
  <c r="N325" i="20"/>
  <c r="N251" i="20"/>
  <c r="N645" i="20"/>
  <c r="N571" i="20"/>
  <c r="N480" i="20"/>
  <c r="N389" i="20"/>
  <c r="N692" i="20"/>
  <c r="N601" i="20"/>
  <c r="N527" i="20"/>
  <c r="N436" i="20"/>
  <c r="N345" i="20"/>
  <c r="N303" i="20"/>
  <c r="N104" i="20"/>
  <c r="N63" i="20"/>
  <c r="N738" i="20"/>
  <c r="N674" i="20"/>
  <c r="N610" i="20"/>
  <c r="N546" i="20"/>
  <c r="N482" i="20"/>
  <c r="N418" i="20"/>
  <c r="N354" i="20"/>
  <c r="N290" i="20"/>
  <c r="N226" i="20"/>
  <c r="N162" i="20"/>
  <c r="N98" i="20"/>
  <c r="N752" i="20"/>
  <c r="N758" i="20"/>
  <c r="N694" i="20"/>
  <c r="N630" i="20"/>
  <c r="N566" i="20"/>
  <c r="N502" i="20"/>
  <c r="N438" i="20"/>
  <c r="N374" i="20"/>
  <c r="N310" i="20"/>
  <c r="N246" i="20"/>
  <c r="N182" i="20"/>
  <c r="N118" i="20"/>
  <c r="N737" i="20"/>
  <c r="N751" i="20"/>
  <c r="N680" i="20"/>
  <c r="N589" i="20"/>
  <c r="N515" i="20"/>
  <c r="N424" i="20"/>
  <c r="N333" i="20"/>
  <c r="N259" i="20"/>
  <c r="N168" i="20"/>
  <c r="N641" i="20"/>
  <c r="N567" i="20"/>
  <c r="N476" i="20"/>
  <c r="N385" i="20"/>
  <c r="N311" i="20"/>
  <c r="N220" i="20"/>
  <c r="N129" i="20"/>
  <c r="N66" i="20"/>
  <c r="N176" i="20"/>
  <c r="N53" i="20"/>
  <c r="N651" i="20"/>
  <c r="N560" i="20"/>
  <c r="N469" i="20"/>
  <c r="N395" i="20"/>
  <c r="N304" i="20"/>
  <c r="N213" i="20"/>
  <c r="N681" i="20"/>
  <c r="N607" i="20"/>
  <c r="N516" i="20"/>
  <c r="N425" i="20"/>
  <c r="N351" i="20"/>
  <c r="N260" i="20"/>
  <c r="N169" i="20"/>
  <c r="N95" i="20"/>
  <c r="N696" i="20"/>
  <c r="N605" i="20"/>
  <c r="N531" i="20"/>
  <c r="N440" i="20"/>
  <c r="N349" i="20"/>
  <c r="N275" i="20"/>
  <c r="N184" i="20"/>
  <c r="N711" i="20"/>
  <c r="N620" i="20"/>
  <c r="N529" i="20"/>
  <c r="N455" i="20"/>
  <c r="N364" i="20"/>
  <c r="N273" i="20"/>
  <c r="N199" i="20"/>
  <c r="N108" i="20"/>
  <c r="N320" i="20"/>
  <c r="N229" i="20"/>
  <c r="N640" i="20"/>
  <c r="N549" i="20"/>
  <c r="N128" i="20"/>
  <c r="N79" i="20"/>
  <c r="N730" i="20"/>
  <c r="N666" i="20"/>
  <c r="N602" i="20"/>
  <c r="N538" i="20"/>
  <c r="N474" i="20"/>
  <c r="N410" i="20"/>
  <c r="N346" i="20"/>
  <c r="N282" i="20"/>
  <c r="N218" i="20"/>
  <c r="N154" i="20"/>
  <c r="N90" i="20"/>
  <c r="N744" i="20"/>
  <c r="N750" i="20"/>
  <c r="N686" i="20"/>
  <c r="N622" i="20"/>
  <c r="N558" i="20"/>
  <c r="N494" i="20"/>
  <c r="N430" i="20"/>
  <c r="N366" i="20"/>
  <c r="N302" i="20"/>
  <c r="N238" i="20"/>
  <c r="N174" i="20"/>
  <c r="N110" i="20"/>
  <c r="N729" i="20"/>
  <c r="N743" i="20"/>
  <c r="N675" i="20"/>
  <c r="N584" i="20"/>
  <c r="N493" i="20"/>
  <c r="N419" i="20"/>
  <c r="N328" i="20"/>
  <c r="N237" i="20"/>
  <c r="N163" i="20"/>
  <c r="N636" i="20"/>
  <c r="N545" i="20"/>
  <c r="N471" i="20"/>
  <c r="N380" i="20"/>
  <c r="N289" i="20"/>
  <c r="N215" i="20"/>
  <c r="N124" i="20"/>
  <c r="N58" i="20"/>
  <c r="N171" i="20"/>
  <c r="N720" i="20"/>
  <c r="N629" i="20"/>
  <c r="N555" i="20"/>
  <c r="N464" i="20"/>
  <c r="N373" i="20"/>
  <c r="N299" i="20"/>
  <c r="N117" i="20"/>
  <c r="N676" i="20"/>
  <c r="N585" i="20"/>
  <c r="N511" i="20"/>
  <c r="N420" i="20"/>
  <c r="N329" i="20"/>
  <c r="N255" i="20"/>
  <c r="N164" i="20"/>
  <c r="N80" i="20"/>
  <c r="N691" i="20"/>
  <c r="N600" i="20"/>
  <c r="N509" i="20"/>
  <c r="N435" i="20"/>
  <c r="N344" i="20"/>
  <c r="N253" i="20"/>
  <c r="N179" i="20"/>
  <c r="N689" i="20"/>
  <c r="N615" i="20"/>
  <c r="N524" i="20"/>
  <c r="N433" i="20"/>
  <c r="N359" i="20"/>
  <c r="N268" i="20"/>
  <c r="N177" i="20"/>
  <c r="N103" i="20"/>
  <c r="N315" i="20"/>
  <c r="N709" i="20"/>
  <c r="N635" i="20"/>
  <c r="N544" i="20"/>
  <c r="N453" i="20"/>
  <c r="N379" i="20"/>
  <c r="N665" i="20"/>
  <c r="N591" i="20"/>
  <c r="N500" i="20"/>
  <c r="N409" i="20"/>
  <c r="N143" i="20"/>
  <c r="N714" i="20"/>
  <c r="N650" i="20"/>
  <c r="N586" i="20"/>
  <c r="N522" i="20"/>
  <c r="N458" i="20"/>
  <c r="N394" i="20"/>
  <c r="N330" i="20"/>
  <c r="N266" i="20"/>
  <c r="N202" i="20"/>
  <c r="N138" i="20"/>
  <c r="N749" i="20"/>
  <c r="N728" i="20"/>
  <c r="N734" i="20"/>
  <c r="N670" i="20"/>
  <c r="N606" i="20"/>
  <c r="N542" i="20"/>
  <c r="N478" i="20"/>
  <c r="N414" i="20"/>
  <c r="N350" i="20"/>
  <c r="N286" i="20"/>
  <c r="N222" i="20"/>
  <c r="N158" i="20"/>
  <c r="N94" i="20"/>
  <c r="N748" i="20"/>
  <c r="N727" i="20"/>
  <c r="N648" i="20"/>
  <c r="N557" i="20"/>
  <c r="N483" i="20"/>
  <c r="N392" i="20"/>
  <c r="N301" i="20"/>
  <c r="N227" i="20"/>
  <c r="N700" i="20"/>
  <c r="N609" i="20"/>
  <c r="N535" i="20"/>
  <c r="N444" i="20"/>
  <c r="N353" i="20"/>
  <c r="N279" i="20"/>
  <c r="N188" i="20"/>
  <c r="N97" i="20"/>
  <c r="N7" i="20"/>
  <c r="N144" i="20"/>
  <c r="N693" i="20"/>
  <c r="N619" i="20"/>
  <c r="N528" i="20"/>
  <c r="N437" i="20"/>
  <c r="N363" i="20"/>
  <c r="N272" i="20"/>
  <c r="N107" i="20"/>
  <c r="N649" i="20"/>
  <c r="N575" i="20"/>
  <c r="N484" i="20"/>
  <c r="N393" i="20"/>
  <c r="N319" i="20"/>
  <c r="N228" i="20"/>
  <c r="N137" i="20"/>
  <c r="N64" i="20"/>
  <c r="N664" i="20"/>
  <c r="N573" i="20"/>
  <c r="N499" i="20"/>
  <c r="N408" i="20"/>
  <c r="N317" i="20"/>
  <c r="N243" i="20"/>
  <c r="N152" i="20"/>
  <c r="N679" i="20"/>
  <c r="N588" i="20"/>
  <c r="N497" i="20"/>
  <c r="N423" i="20"/>
  <c r="N332" i="20"/>
  <c r="N241" i="20"/>
  <c r="N167" i="20"/>
  <c r="N70" i="20"/>
  <c r="N288" i="20"/>
  <c r="N699" i="20"/>
  <c r="N608" i="20"/>
  <c r="N517" i="20"/>
  <c r="N443" i="20"/>
  <c r="N52" i="20"/>
  <c r="N160" i="20"/>
  <c r="N706" i="20"/>
  <c r="N642" i="20"/>
  <c r="N578" i="20"/>
  <c r="N514" i="20"/>
  <c r="N450" i="20"/>
  <c r="N386" i="20"/>
  <c r="N322" i="20"/>
  <c r="N258" i="20"/>
  <c r="N194" i="20"/>
  <c r="N130" i="20"/>
  <c r="N741" i="20"/>
  <c r="N755" i="20"/>
  <c r="N726" i="20"/>
  <c r="N662" i="20"/>
  <c r="N598" i="20"/>
  <c r="N534" i="20"/>
  <c r="N470" i="20"/>
  <c r="N406" i="20"/>
  <c r="N342" i="20"/>
  <c r="N278" i="20"/>
  <c r="N214" i="20"/>
  <c r="N150" i="20"/>
  <c r="N86" i="20"/>
  <c r="N740" i="20"/>
  <c r="N717" i="20"/>
  <c r="N643" i="20"/>
  <c r="N552" i="20"/>
  <c r="N461" i="20"/>
  <c r="N387" i="20"/>
  <c r="N296" i="20"/>
  <c r="N205" i="20"/>
  <c r="N695" i="20"/>
  <c r="N604" i="20"/>
  <c r="N513" i="20"/>
  <c r="N439" i="20"/>
  <c r="N348" i="20"/>
  <c r="N257" i="20"/>
  <c r="N183" i="20"/>
  <c r="N6" i="20"/>
  <c r="N754" i="20"/>
  <c r="N570" i="20"/>
  <c r="N402" i="20"/>
  <c r="N242" i="20"/>
  <c r="N733" i="20"/>
  <c r="N678" i="20"/>
  <c r="N518" i="20"/>
  <c r="N334" i="20"/>
  <c r="N166" i="20"/>
  <c r="N724" i="20"/>
  <c r="N547" i="20"/>
  <c r="N323" i="20"/>
  <c r="N668" i="20"/>
  <c r="N417" i="20"/>
  <c r="N193" i="20"/>
  <c r="N2" i="20"/>
  <c r="N688" i="20"/>
  <c r="N523" i="20"/>
  <c r="N341" i="20"/>
  <c r="N85" i="20"/>
  <c r="N553" i="20"/>
  <c r="N388" i="20"/>
  <c r="N223" i="20"/>
  <c r="N56" i="20"/>
  <c r="N568" i="20"/>
  <c r="N403" i="20"/>
  <c r="N221" i="20"/>
  <c r="N657" i="20"/>
  <c r="N492" i="20"/>
  <c r="N327" i="20"/>
  <c r="N145" i="20"/>
  <c r="N283" i="20"/>
  <c r="N603" i="20"/>
  <c r="N448" i="20"/>
  <c r="N719" i="20"/>
  <c r="N596" i="20"/>
  <c r="N473" i="20"/>
  <c r="N372" i="20"/>
  <c r="N99" i="20"/>
  <c r="I2" i="20"/>
  <c r="O2" i="20" s="1" a="1"/>
  <c r="O2" i="20" s="1"/>
  <c r="N136" i="20"/>
  <c r="N76" i="20"/>
  <c r="N9" i="20"/>
  <c r="N207" i="20"/>
  <c r="N21" i="20"/>
  <c r="N29" i="20"/>
  <c r="N37" i="20"/>
  <c r="N45" i="20"/>
  <c r="N165" i="20"/>
  <c r="N91" i="20"/>
  <c r="N68" i="20"/>
  <c r="N722" i="20"/>
  <c r="N562" i="20"/>
  <c r="N378" i="20"/>
  <c r="N210" i="20"/>
  <c r="N725" i="20"/>
  <c r="N654" i="20"/>
  <c r="N486" i="20"/>
  <c r="N326" i="20"/>
  <c r="N142" i="20"/>
  <c r="N735" i="20"/>
  <c r="N525" i="20"/>
  <c r="N291" i="20"/>
  <c r="N631" i="20"/>
  <c r="N412" i="20"/>
  <c r="N161" i="20"/>
  <c r="N208" i="20"/>
  <c r="N683" i="20"/>
  <c r="N501" i="20"/>
  <c r="N336" i="20"/>
  <c r="N713" i="20"/>
  <c r="N548" i="20"/>
  <c r="N383" i="20"/>
  <c r="N201" i="20"/>
  <c r="N50" i="20"/>
  <c r="N563" i="20"/>
  <c r="N381" i="20"/>
  <c r="N216" i="20"/>
  <c r="N652" i="20"/>
  <c r="N487" i="20"/>
  <c r="N305" i="20"/>
  <c r="N140" i="20"/>
  <c r="N261" i="20"/>
  <c r="N581" i="20"/>
  <c r="N421" i="20"/>
  <c r="N697" i="20"/>
  <c r="N569" i="20"/>
  <c r="N468" i="20"/>
  <c r="N367" i="20"/>
  <c r="N121" i="20"/>
  <c r="N3" i="20"/>
  <c r="N15" i="20"/>
  <c r="N153" i="20"/>
  <c r="N116" i="20"/>
  <c r="N10" i="20"/>
  <c r="N224" i="20"/>
  <c r="N22" i="20"/>
  <c r="N30" i="20"/>
  <c r="N38" i="20"/>
  <c r="N49" i="20"/>
  <c r="N115" i="20"/>
  <c r="N84" i="20"/>
  <c r="N698" i="20"/>
  <c r="N530" i="20"/>
  <c r="N370" i="20"/>
  <c r="N186" i="20"/>
  <c r="N736" i="20"/>
  <c r="N646" i="20"/>
  <c r="N462" i="20"/>
  <c r="N294" i="20"/>
  <c r="N134" i="20"/>
  <c r="N712" i="20"/>
  <c r="N488" i="20"/>
  <c r="N269" i="20"/>
  <c r="N599" i="20"/>
  <c r="N375" i="20"/>
  <c r="N156" i="20"/>
  <c r="N203" i="20"/>
  <c r="N661" i="20"/>
  <c r="N496" i="20"/>
  <c r="N331" i="20"/>
  <c r="N708" i="20"/>
  <c r="N543" i="20"/>
  <c r="N361" i="20"/>
  <c r="N196" i="20"/>
  <c r="N723" i="20"/>
  <c r="N541" i="20"/>
  <c r="N376" i="20"/>
  <c r="N211" i="20"/>
  <c r="N647" i="20"/>
  <c r="N465" i="20"/>
  <c r="N300" i="20"/>
  <c r="N135" i="20"/>
  <c r="N256" i="20"/>
  <c r="N576" i="20"/>
  <c r="N416" i="20"/>
  <c r="N687" i="20"/>
  <c r="N564" i="20"/>
  <c r="N463" i="20"/>
  <c r="N340" i="20"/>
  <c r="N187" i="20"/>
  <c r="N335" i="20"/>
  <c r="N155" i="20"/>
  <c r="N11" i="20"/>
  <c r="N55" i="20"/>
  <c r="N271" i="20"/>
  <c r="N23" i="20"/>
  <c r="N31" i="20"/>
  <c r="N39" i="20"/>
  <c r="N57" i="20"/>
  <c r="N175" i="20"/>
  <c r="N141" i="20"/>
  <c r="N690" i="20"/>
  <c r="N506" i="20"/>
  <c r="N338" i="20"/>
  <c r="N178" i="20"/>
  <c r="N747" i="20"/>
  <c r="N614" i="20"/>
  <c r="N454" i="20"/>
  <c r="N270" i="20"/>
  <c r="N102" i="20"/>
  <c r="N707" i="20"/>
  <c r="N456" i="20"/>
  <c r="N232" i="20"/>
  <c r="N577" i="20"/>
  <c r="N343" i="20"/>
  <c r="N119" i="20"/>
  <c r="N149" i="20"/>
  <c r="N624" i="20"/>
  <c r="N459" i="20"/>
  <c r="N277" i="20"/>
  <c r="N671" i="20"/>
  <c r="N489" i="20"/>
  <c r="N324" i="20"/>
  <c r="N159" i="20"/>
  <c r="N669" i="20"/>
  <c r="N504" i="20"/>
  <c r="N339" i="20"/>
  <c r="N157" i="20"/>
  <c r="N593" i="20"/>
  <c r="N428" i="20"/>
  <c r="N263" i="20"/>
  <c r="N78" i="20"/>
  <c r="N704" i="20"/>
  <c r="N539" i="20"/>
  <c r="N411" i="20"/>
  <c r="N660" i="20"/>
  <c r="N559" i="20"/>
  <c r="N441" i="20"/>
  <c r="N4" i="20"/>
  <c r="N212" i="20"/>
  <c r="N51" i="20"/>
  <c r="N180" i="20"/>
  <c r="N12" i="20"/>
  <c r="N71" i="20"/>
  <c r="N308" i="20"/>
  <c r="N24" i="20"/>
  <c r="N32" i="20"/>
  <c r="N40" i="20"/>
  <c r="N73" i="20"/>
  <c r="N192" i="20"/>
  <c r="N5" i="20"/>
  <c r="N658" i="20"/>
  <c r="N498" i="20"/>
  <c r="N314" i="20"/>
  <c r="N146" i="20"/>
  <c r="N739" i="20"/>
  <c r="N590" i="20"/>
  <c r="N422" i="20"/>
  <c r="N262" i="20"/>
  <c r="N761" i="20"/>
  <c r="N653" i="20"/>
  <c r="N451" i="20"/>
  <c r="N200" i="20"/>
  <c r="N540" i="20"/>
  <c r="N321" i="20"/>
  <c r="N92" i="20"/>
  <c r="N139" i="20"/>
  <c r="N597" i="20"/>
  <c r="N432" i="20"/>
  <c r="N267" i="20"/>
  <c r="N644" i="20"/>
  <c r="N479" i="20"/>
  <c r="N297" i="20"/>
  <c r="N132" i="20"/>
  <c r="N659" i="20"/>
  <c r="N477" i="20"/>
  <c r="N312" i="20"/>
  <c r="N147" i="20"/>
  <c r="N583" i="20"/>
  <c r="N401" i="20"/>
  <c r="N236" i="20"/>
  <c r="N62" i="20"/>
  <c r="N677" i="20"/>
  <c r="N512" i="20"/>
  <c r="N384" i="20"/>
  <c r="N655" i="20"/>
  <c r="N537" i="20"/>
  <c r="N431" i="20"/>
  <c r="N239" i="20"/>
  <c r="N67" i="20"/>
  <c r="N197" i="20"/>
  <c r="N13" i="20"/>
  <c r="N96" i="20"/>
  <c r="N25" i="20"/>
  <c r="N33" i="20"/>
  <c r="N41" i="20"/>
  <c r="N89" i="20"/>
  <c r="N217" i="20"/>
  <c r="N16" i="20"/>
  <c r="N634" i="20"/>
  <c r="N466" i="20"/>
  <c r="N306" i="20"/>
  <c r="N122" i="20"/>
  <c r="N742" i="20"/>
  <c r="N582" i="20"/>
  <c r="N398" i="20"/>
  <c r="N230" i="20"/>
  <c r="N753" i="20"/>
  <c r="N621" i="20"/>
  <c r="N397" i="20"/>
  <c r="N195" i="20"/>
  <c r="N508" i="20"/>
  <c r="N284" i="20"/>
  <c r="N87" i="20"/>
  <c r="N77" i="20"/>
  <c r="N592" i="20"/>
  <c r="N427" i="20"/>
  <c r="N245" i="20"/>
  <c r="N639" i="20"/>
  <c r="N457" i="20"/>
  <c r="N292" i="20"/>
  <c r="N127" i="20"/>
  <c r="N637" i="20"/>
  <c r="N472" i="20"/>
  <c r="N307" i="20"/>
  <c r="N125" i="20"/>
  <c r="N561" i="20"/>
  <c r="N396" i="20"/>
  <c r="N231" i="20"/>
  <c r="N54" i="20"/>
  <c r="N672" i="20"/>
  <c r="N507" i="20"/>
  <c r="N357" i="20"/>
  <c r="N633" i="20"/>
  <c r="N532" i="20"/>
  <c r="N404" i="20"/>
  <c r="N47" i="20"/>
  <c r="N276" i="20"/>
  <c r="N83" i="20"/>
  <c r="N249" i="20"/>
  <c r="N14" i="20"/>
  <c r="N109" i="20"/>
  <c r="N18" i="20"/>
  <c r="N26" i="20"/>
  <c r="N34" i="20"/>
  <c r="N42" i="20"/>
  <c r="N111" i="20"/>
  <c r="N244" i="20"/>
  <c r="N88" i="20"/>
  <c r="N626" i="20"/>
  <c r="N442" i="20"/>
  <c r="N274" i="20"/>
  <c r="N114" i="20"/>
  <c r="N718" i="20"/>
  <c r="N550" i="20"/>
  <c r="N390" i="20"/>
  <c r="N206" i="20"/>
  <c r="N756" i="20"/>
  <c r="N616" i="20"/>
  <c r="N365" i="20"/>
  <c r="N705" i="20"/>
  <c r="N503" i="20"/>
  <c r="N252" i="20"/>
  <c r="N82" i="20"/>
  <c r="N69" i="20"/>
  <c r="N587" i="20"/>
  <c r="N405" i="20"/>
  <c r="N240" i="20"/>
  <c r="N617" i="20"/>
  <c r="N452" i="20"/>
  <c r="N287" i="20"/>
  <c r="N105" i="20"/>
  <c r="N632" i="20"/>
  <c r="N467" i="20"/>
  <c r="N285" i="20"/>
  <c r="N721" i="20"/>
  <c r="N556" i="20"/>
  <c r="N391" i="20"/>
  <c r="N209" i="20"/>
  <c r="N17" i="20"/>
  <c r="N667" i="20"/>
  <c r="N485" i="20"/>
  <c r="N352" i="20"/>
  <c r="N628" i="20"/>
  <c r="N505" i="20"/>
  <c r="N399" i="20"/>
  <c r="N65" i="20"/>
  <c r="N313" i="20"/>
  <c r="N101" i="20"/>
  <c r="N46" i="20"/>
  <c r="N120" i="20"/>
  <c r="N19" i="20"/>
  <c r="N27" i="20"/>
  <c r="N35" i="20"/>
  <c r="N43" i="20"/>
  <c r="N133" i="20"/>
  <c r="N59" i="20"/>
  <c r="N281" i="20"/>
  <c r="N762" i="20"/>
  <c r="N594" i="20"/>
  <c r="N434" i="20"/>
  <c r="N250" i="20"/>
  <c r="N757" i="20"/>
  <c r="N710" i="20"/>
  <c r="N526" i="20"/>
  <c r="N358" i="20"/>
  <c r="N198" i="20"/>
  <c r="N732" i="20"/>
  <c r="N579" i="20"/>
  <c r="N360" i="20"/>
  <c r="N673" i="20"/>
  <c r="N449" i="20"/>
  <c r="N247" i="20"/>
  <c r="N48" i="20"/>
  <c r="N715" i="20"/>
  <c r="N533" i="20"/>
  <c r="N368" i="20"/>
  <c r="N112" i="20"/>
  <c r="N580" i="20"/>
  <c r="N415" i="20"/>
  <c r="N233" i="20"/>
  <c r="N72" i="20"/>
  <c r="N595" i="20"/>
  <c r="N413" i="20"/>
  <c r="N248" i="20"/>
  <c r="N684" i="20"/>
  <c r="N519" i="20"/>
  <c r="N337" i="20"/>
  <c r="N172" i="20"/>
  <c r="N293" i="20"/>
  <c r="N613" i="20"/>
  <c r="N475" i="20"/>
  <c r="N347" i="20"/>
  <c r="N623" i="20"/>
  <c r="N495" i="20"/>
  <c r="N377" i="20"/>
  <c r="N81" i="20"/>
  <c r="N123" i="20"/>
  <c r="N60" i="20"/>
  <c r="N8" i="20"/>
  <c r="N131" i="20"/>
  <c r="N20" i="20"/>
  <c r="N28" i="20"/>
  <c r="N36" i="20"/>
  <c r="N44" i="20"/>
  <c r="N148" i="20"/>
  <c r="N75" i="20"/>
  <c r="F48" i="17"/>
  <c r="E47" i="17"/>
  <c r="E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A2" i="17"/>
  <c r="E16" i="17"/>
  <c r="F17" i="17"/>
  <c r="E2" i="17"/>
  <c r="E15" i="17"/>
  <c r="F16" i="17"/>
  <c r="F2" i="17"/>
  <c r="E8" i="17"/>
  <c r="E9" i="17"/>
  <c r="E10" i="17"/>
  <c r="E11" i="17"/>
  <c r="E12" i="17"/>
  <c r="E13" i="17"/>
  <c r="E14" i="17"/>
  <c r="F15" i="17"/>
  <c r="E48" i="17"/>
  <c r="E7" i="17"/>
  <c r="F8" i="17"/>
  <c r="F9" i="17"/>
  <c r="F10" i="17"/>
  <c r="F11" i="17"/>
  <c r="F12" i="17"/>
  <c r="F13" i="17"/>
  <c r="F14" i="17"/>
  <c r="E3" i="17"/>
  <c r="E4" i="17"/>
  <c r="E5" i="17"/>
  <c r="E6" i="17"/>
  <c r="F7" i="17"/>
  <c r="F47" i="17"/>
  <c r="F3" i="17"/>
  <c r="F4" i="17"/>
  <c r="F5" i="17"/>
  <c r="F6" i="17"/>
  <c r="E46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F46" i="17"/>
  <c r="N350" i="17"/>
  <c r="N46" i="17"/>
  <c r="N51" i="17"/>
  <c r="N58" i="17"/>
  <c r="N80" i="17"/>
  <c r="N89" i="17"/>
  <c r="N98" i="17"/>
  <c r="N144" i="17"/>
  <c r="N153" i="17"/>
  <c r="N162" i="17"/>
  <c r="N216" i="17"/>
  <c r="N272" i="17"/>
  <c r="N326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50" i="17"/>
  <c r="N60" i="17"/>
  <c r="N104" i="17"/>
  <c r="N113" i="17"/>
  <c r="N122" i="17"/>
  <c r="N168" i="17"/>
  <c r="N177" i="17"/>
  <c r="N186" i="17"/>
  <c r="N218" i="17"/>
  <c r="N246" i="17"/>
  <c r="N280" i="17"/>
  <c r="N334" i="17"/>
  <c r="N17" i="17"/>
  <c r="N64" i="17"/>
  <c r="N73" i="17"/>
  <c r="N82" i="17"/>
  <c r="N128" i="17"/>
  <c r="N137" i="17"/>
  <c r="N146" i="17"/>
  <c r="N192" i="17"/>
  <c r="N224" i="17"/>
  <c r="N248" i="17"/>
  <c r="N288" i="17"/>
  <c r="N342" i="17"/>
  <c r="N16" i="17"/>
  <c r="N57" i="17"/>
  <c r="N88" i="17"/>
  <c r="N97" i="17"/>
  <c r="N106" i="17"/>
  <c r="N152" i="17"/>
  <c r="N161" i="17"/>
  <c r="N170" i="17"/>
  <c r="N194" i="17"/>
  <c r="N226" i="17"/>
  <c r="N254" i="17"/>
  <c r="N697" i="17"/>
  <c r="N689" i="17"/>
  <c r="N681" i="17"/>
  <c r="N673" i="17"/>
  <c r="N665" i="17"/>
  <c r="N657" i="17"/>
  <c r="N649" i="17"/>
  <c r="N641" i="17"/>
  <c r="N633" i="17"/>
  <c r="N625" i="17"/>
  <c r="N617" i="17"/>
  <c r="N609" i="17"/>
  <c r="N601" i="17"/>
  <c r="N593" i="17"/>
  <c r="N585" i="17"/>
  <c r="N577" i="17"/>
  <c r="N569" i="17"/>
  <c r="N561" i="17"/>
  <c r="N553" i="17"/>
  <c r="N545" i="17"/>
  <c r="N537" i="17"/>
  <c r="N529" i="17"/>
  <c r="N521" i="17"/>
  <c r="N513" i="17"/>
  <c r="N505" i="17"/>
  <c r="N497" i="17"/>
  <c r="N489" i="17"/>
  <c r="N481" i="17"/>
  <c r="N473" i="17"/>
  <c r="N465" i="17"/>
  <c r="N457" i="17"/>
  <c r="N449" i="17"/>
  <c r="N441" i="17"/>
  <c r="N433" i="17"/>
  <c r="N425" i="17"/>
  <c r="N417" i="17"/>
  <c r="N409" i="17"/>
  <c r="N401" i="17"/>
  <c r="N393" i="17"/>
  <c r="N385" i="17"/>
  <c r="N377" i="17"/>
  <c r="N369" i="17"/>
  <c r="N361" i="17"/>
  <c r="N353" i="17"/>
  <c r="N345" i="17"/>
  <c r="N337" i="17"/>
  <c r="N329" i="17"/>
  <c r="N321" i="17"/>
  <c r="N313" i="17"/>
  <c r="N305" i="17"/>
  <c r="N298" i="17"/>
  <c r="N291" i="17"/>
  <c r="N283" i="17"/>
  <c r="N275" i="17"/>
  <c r="N267" i="17"/>
  <c r="N259" i="17"/>
  <c r="N251" i="17"/>
  <c r="N243" i="17"/>
  <c r="N236" i="17"/>
  <c r="N229" i="17"/>
  <c r="N221" i="17"/>
  <c r="N213" i="17"/>
  <c r="N205" i="17"/>
  <c r="N197" i="17"/>
  <c r="N189" i="17"/>
  <c r="N181" i="17"/>
  <c r="N173" i="17"/>
  <c r="N165" i="17"/>
  <c r="N157" i="17"/>
  <c r="N149" i="17"/>
  <c r="N141" i="17"/>
  <c r="N133" i="17"/>
  <c r="N125" i="17"/>
  <c r="N117" i="17"/>
  <c r="N109" i="17"/>
  <c r="N101" i="17"/>
  <c r="N93" i="17"/>
  <c r="N85" i="17"/>
  <c r="N77" i="17"/>
  <c r="N69" i="17"/>
  <c r="N61" i="17"/>
  <c r="N53" i="17"/>
  <c r="N49" i="17"/>
  <c r="N700" i="17"/>
  <c r="N692" i="17"/>
  <c r="N684" i="17"/>
  <c r="N676" i="17"/>
  <c r="N668" i="17"/>
  <c r="N660" i="17"/>
  <c r="N652" i="17"/>
  <c r="N644" i="17"/>
  <c r="N636" i="17"/>
  <c r="N628" i="17"/>
  <c r="N620" i="17"/>
  <c r="N612" i="17"/>
  <c r="N604" i="17"/>
  <c r="N596" i="17"/>
  <c r="N588" i="17"/>
  <c r="N580" i="17"/>
  <c r="N572" i="17"/>
  <c r="N564" i="17"/>
  <c r="N556" i="17"/>
  <c r="N548" i="17"/>
  <c r="N540" i="17"/>
  <c r="N532" i="17"/>
  <c r="N524" i="17"/>
  <c r="N516" i="17"/>
  <c r="N508" i="17"/>
  <c r="N500" i="17"/>
  <c r="N492" i="17"/>
  <c r="N484" i="17"/>
  <c r="N476" i="17"/>
  <c r="N468" i="17"/>
  <c r="N460" i="17"/>
  <c r="N452" i="17"/>
  <c r="N444" i="17"/>
  <c r="N436" i="17"/>
  <c r="N428" i="17"/>
  <c r="N420" i="17"/>
  <c r="N412" i="17"/>
  <c r="N404" i="17"/>
  <c r="N396" i="17"/>
  <c r="N388" i="17"/>
  <c r="N380" i="17"/>
  <c r="N372" i="17"/>
  <c r="N364" i="17"/>
  <c r="N356" i="17"/>
  <c r="N348" i="17"/>
  <c r="N340" i="17"/>
  <c r="N332" i="17"/>
  <c r="N324" i="17"/>
  <c r="N316" i="17"/>
  <c r="N308" i="17"/>
  <c r="N301" i="17"/>
  <c r="N293" i="17"/>
  <c r="N286" i="17"/>
  <c r="N278" i="17"/>
  <c r="N695" i="17"/>
  <c r="N687" i="17"/>
  <c r="N679" i="17"/>
  <c r="N671" i="17"/>
  <c r="N663" i="17"/>
  <c r="N655" i="17"/>
  <c r="N647" i="17"/>
  <c r="N639" i="17"/>
  <c r="N631" i="17"/>
  <c r="N623" i="17"/>
  <c r="N615" i="17"/>
  <c r="N607" i="17"/>
  <c r="N599" i="17"/>
  <c r="N591" i="17"/>
  <c r="N583" i="17"/>
  <c r="N575" i="17"/>
  <c r="N567" i="17"/>
  <c r="N559" i="17"/>
  <c r="N551" i="17"/>
  <c r="N543" i="17"/>
  <c r="N535" i="17"/>
  <c r="N527" i="17"/>
  <c r="N519" i="17"/>
  <c r="N511" i="17"/>
  <c r="N503" i="17"/>
  <c r="N495" i="17"/>
  <c r="N487" i="17"/>
  <c r="N479" i="17"/>
  <c r="N471" i="17"/>
  <c r="N463" i="17"/>
  <c r="N455" i="17"/>
  <c r="N447" i="17"/>
  <c r="N439" i="17"/>
  <c r="N431" i="17"/>
  <c r="N423" i="17"/>
  <c r="N415" i="17"/>
  <c r="N407" i="17"/>
  <c r="N399" i="17"/>
  <c r="N391" i="17"/>
  <c r="N383" i="17"/>
  <c r="N375" i="17"/>
  <c r="N367" i="17"/>
  <c r="N359" i="17"/>
  <c r="N351" i="17"/>
  <c r="N343" i="17"/>
  <c r="N335" i="17"/>
  <c r="N327" i="17"/>
  <c r="N319" i="17"/>
  <c r="N311" i="17"/>
  <c r="N303" i="17"/>
  <c r="N296" i="17"/>
  <c r="N289" i="17"/>
  <c r="N281" i="17"/>
  <c r="N273" i="17"/>
  <c r="N265" i="17"/>
  <c r="N257" i="17"/>
  <c r="N249" i="17"/>
  <c r="N241" i="17"/>
  <c r="N227" i="17"/>
  <c r="N219" i="17"/>
  <c r="N211" i="17"/>
  <c r="N203" i="17"/>
  <c r="N195" i="17"/>
  <c r="N187" i="17"/>
  <c r="N179" i="17"/>
  <c r="N171" i="17"/>
  <c r="N163" i="17"/>
  <c r="N155" i="17"/>
  <c r="N147" i="17"/>
  <c r="N139" i="17"/>
  <c r="N131" i="17"/>
  <c r="N123" i="17"/>
  <c r="N115" i="17"/>
  <c r="N107" i="17"/>
  <c r="N99" i="17"/>
  <c r="N91" i="17"/>
  <c r="N83" i="17"/>
  <c r="N75" i="17"/>
  <c r="N67" i="17"/>
  <c r="N59" i="17"/>
  <c r="N698" i="17"/>
  <c r="N690" i="17"/>
  <c r="N682" i="17"/>
  <c r="N674" i="17"/>
  <c r="N666" i="17"/>
  <c r="N658" i="17"/>
  <c r="N650" i="17"/>
  <c r="N642" i="17"/>
  <c r="N634" i="17"/>
  <c r="N626" i="17"/>
  <c r="N618" i="17"/>
  <c r="N610" i="17"/>
  <c r="N602" i="17"/>
  <c r="N594" i="17"/>
  <c r="N586" i="17"/>
  <c r="N578" i="17"/>
  <c r="N570" i="17"/>
  <c r="N562" i="17"/>
  <c r="N554" i="17"/>
  <c r="N546" i="17"/>
  <c r="N538" i="17"/>
  <c r="N530" i="17"/>
  <c r="N522" i="17"/>
  <c r="N514" i="17"/>
  <c r="N506" i="17"/>
  <c r="N498" i="17"/>
  <c r="N490" i="17"/>
  <c r="N482" i="17"/>
  <c r="N474" i="17"/>
  <c r="N466" i="17"/>
  <c r="N458" i="17"/>
  <c r="N450" i="17"/>
  <c r="N442" i="17"/>
  <c r="N434" i="17"/>
  <c r="N426" i="17"/>
  <c r="N418" i="17"/>
  <c r="N410" i="17"/>
  <c r="N402" i="17"/>
  <c r="N394" i="17"/>
  <c r="N386" i="17"/>
  <c r="N378" i="17"/>
  <c r="N370" i="17"/>
  <c r="N362" i="17"/>
  <c r="N354" i="17"/>
  <c r="N346" i="17"/>
  <c r="N338" i="17"/>
  <c r="N330" i="17"/>
  <c r="N322" i="17"/>
  <c r="N314" i="17"/>
  <c r="N306" i="17"/>
  <c r="N299" i="17"/>
  <c r="N284" i="17"/>
  <c r="N276" i="17"/>
  <c r="N268" i="17"/>
  <c r="N260" i="17"/>
  <c r="N252" i="17"/>
  <c r="N244" i="17"/>
  <c r="N237" i="17"/>
  <c r="N230" i="17"/>
  <c r="N222" i="17"/>
  <c r="N214" i="17"/>
  <c r="N206" i="17"/>
  <c r="N198" i="17"/>
  <c r="N190" i="17"/>
  <c r="N182" i="17"/>
  <c r="N174" i="17"/>
  <c r="N166" i="17"/>
  <c r="N158" i="17"/>
  <c r="N150" i="17"/>
  <c r="N142" i="17"/>
  <c r="N134" i="17"/>
  <c r="N126" i="17"/>
  <c r="N118" i="17"/>
  <c r="N110" i="17"/>
  <c r="N102" i="17"/>
  <c r="N94" i="17"/>
  <c r="N86" i="17"/>
  <c r="N78" i="17"/>
  <c r="N70" i="17"/>
  <c r="N62" i="17"/>
  <c r="N54" i="17"/>
  <c r="N701" i="17"/>
  <c r="N693" i="17"/>
  <c r="N685" i="17"/>
  <c r="N677" i="17"/>
  <c r="N669" i="17"/>
  <c r="N661" i="17"/>
  <c r="N653" i="17"/>
  <c r="N645" i="17"/>
  <c r="N637" i="17"/>
  <c r="N629" i="17"/>
  <c r="N621" i="17"/>
  <c r="N613" i="17"/>
  <c r="N605" i="17"/>
  <c r="N597" i="17"/>
  <c r="N589" i="17"/>
  <c r="N581" i="17"/>
  <c r="N573" i="17"/>
  <c r="N565" i="17"/>
  <c r="N557" i="17"/>
  <c r="N549" i="17"/>
  <c r="N541" i="17"/>
  <c r="N533" i="17"/>
  <c r="N525" i="17"/>
  <c r="N517" i="17"/>
  <c r="N509" i="17"/>
  <c r="N501" i="17"/>
  <c r="N493" i="17"/>
  <c r="N485" i="17"/>
  <c r="N477" i="17"/>
  <c r="N469" i="17"/>
  <c r="N461" i="17"/>
  <c r="N453" i="17"/>
  <c r="N445" i="17"/>
  <c r="N437" i="17"/>
  <c r="N429" i="17"/>
  <c r="N421" i="17"/>
  <c r="N413" i="17"/>
  <c r="N405" i="17"/>
  <c r="N397" i="17"/>
  <c r="N389" i="17"/>
  <c r="N381" i="17"/>
  <c r="N373" i="17"/>
  <c r="N365" i="17"/>
  <c r="N357" i="17"/>
  <c r="N349" i="17"/>
  <c r="N341" i="17"/>
  <c r="N333" i="17"/>
  <c r="N325" i="17"/>
  <c r="N317" i="17"/>
  <c r="N309" i="17"/>
  <c r="N302" i="17"/>
  <c r="N294" i="17"/>
  <c r="N287" i="17"/>
  <c r="N279" i="17"/>
  <c r="N271" i="17"/>
  <c r="N263" i="17"/>
  <c r="N255" i="17"/>
  <c r="N247" i="17"/>
  <c r="N240" i="17"/>
  <c r="N233" i="17"/>
  <c r="N225" i="17"/>
  <c r="N217" i="17"/>
  <c r="N209" i="17"/>
  <c r="N201" i="17"/>
  <c r="N193" i="17"/>
  <c r="N696" i="17"/>
  <c r="N688" i="17"/>
  <c r="N680" i="17"/>
  <c r="N672" i="17"/>
  <c r="N664" i="17"/>
  <c r="N656" i="17"/>
  <c r="N648" i="17"/>
  <c r="N640" i="17"/>
  <c r="N632" i="17"/>
  <c r="N624" i="17"/>
  <c r="N616" i="17"/>
  <c r="N608" i="17"/>
  <c r="N600" i="17"/>
  <c r="N592" i="17"/>
  <c r="N584" i="17"/>
  <c r="N576" i="17"/>
  <c r="N568" i="17"/>
  <c r="N560" i="17"/>
  <c r="N552" i="17"/>
  <c r="N544" i="17"/>
  <c r="N536" i="17"/>
  <c r="N528" i="17"/>
  <c r="N520" i="17"/>
  <c r="N512" i="17"/>
  <c r="N504" i="17"/>
  <c r="N496" i="17"/>
  <c r="N488" i="17"/>
  <c r="N480" i="17"/>
  <c r="N472" i="17"/>
  <c r="N464" i="17"/>
  <c r="N456" i="17"/>
  <c r="N448" i="17"/>
  <c r="N440" i="17"/>
  <c r="N432" i="17"/>
  <c r="N424" i="17"/>
  <c r="N416" i="17"/>
  <c r="N408" i="17"/>
  <c r="N400" i="17"/>
  <c r="N392" i="17"/>
  <c r="N384" i="17"/>
  <c r="N376" i="17"/>
  <c r="N368" i="17"/>
  <c r="N360" i="17"/>
  <c r="N352" i="17"/>
  <c r="N344" i="17"/>
  <c r="N336" i="17"/>
  <c r="N328" i="17"/>
  <c r="N320" i="17"/>
  <c r="N312" i="17"/>
  <c r="N304" i="17"/>
  <c r="N297" i="17"/>
  <c r="N290" i="17"/>
  <c r="N282" i="17"/>
  <c r="N274" i="17"/>
  <c r="N266" i="17"/>
  <c r="N258" i="17"/>
  <c r="N250" i="17"/>
  <c r="N242" i="17"/>
  <c r="N235" i="17"/>
  <c r="N228" i="17"/>
  <c r="N220" i="17"/>
  <c r="N212" i="17"/>
  <c r="N204" i="17"/>
  <c r="N196" i="17"/>
  <c r="N188" i="17"/>
  <c r="N180" i="17"/>
  <c r="N172" i="17"/>
  <c r="N164" i="17"/>
  <c r="N156" i="17"/>
  <c r="N148" i="17"/>
  <c r="N140" i="17"/>
  <c r="N132" i="17"/>
  <c r="N124" i="17"/>
  <c r="N116" i="17"/>
  <c r="N108" i="17"/>
  <c r="N100" i="17"/>
  <c r="N92" i="17"/>
  <c r="N84" i="17"/>
  <c r="N76" i="17"/>
  <c r="N68" i="17"/>
  <c r="N699" i="17"/>
  <c r="N691" i="17"/>
  <c r="N683" i="17"/>
  <c r="N675" i="17"/>
  <c r="N667" i="17"/>
  <c r="N659" i="17"/>
  <c r="N651" i="17"/>
  <c r="N643" i="17"/>
  <c r="N635" i="17"/>
  <c r="N627" i="17"/>
  <c r="N619" i="17"/>
  <c r="N611" i="17"/>
  <c r="N603" i="17"/>
  <c r="N595" i="17"/>
  <c r="N587" i="17"/>
  <c r="N579" i="17"/>
  <c r="N571" i="17"/>
  <c r="N563" i="17"/>
  <c r="N555" i="17"/>
  <c r="N547" i="17"/>
  <c r="N539" i="17"/>
  <c r="N531" i="17"/>
  <c r="N523" i="17"/>
  <c r="N515" i="17"/>
  <c r="N507" i="17"/>
  <c r="N499" i="17"/>
  <c r="N491" i="17"/>
  <c r="N483" i="17"/>
  <c r="N475" i="17"/>
  <c r="N467" i="17"/>
  <c r="N459" i="17"/>
  <c r="N451" i="17"/>
  <c r="N443" i="17"/>
  <c r="N435" i="17"/>
  <c r="N427" i="17"/>
  <c r="N419" i="17"/>
  <c r="N411" i="17"/>
  <c r="N403" i="17"/>
  <c r="N395" i="17"/>
  <c r="N387" i="17"/>
  <c r="N379" i="17"/>
  <c r="N371" i="17"/>
  <c r="N363" i="17"/>
  <c r="N355" i="17"/>
  <c r="N347" i="17"/>
  <c r="N339" i="17"/>
  <c r="N331" i="17"/>
  <c r="N323" i="17"/>
  <c r="N315" i="17"/>
  <c r="N307" i="17"/>
  <c r="N300" i="17"/>
  <c r="N292" i="17"/>
  <c r="N285" i="17"/>
  <c r="N277" i="17"/>
  <c r="N269" i="17"/>
  <c r="N261" i="17"/>
  <c r="N253" i="17"/>
  <c r="N245" i="17"/>
  <c r="N238" i="17"/>
  <c r="N231" i="17"/>
  <c r="N223" i="17"/>
  <c r="N215" i="17"/>
  <c r="N207" i="17"/>
  <c r="N199" i="17"/>
  <c r="N191" i="17"/>
  <c r="N183" i="17"/>
  <c r="N175" i="17"/>
  <c r="N167" i="17"/>
  <c r="N159" i="17"/>
  <c r="N151" i="17"/>
  <c r="N143" i="17"/>
  <c r="N135" i="17"/>
  <c r="N127" i="17"/>
  <c r="N119" i="17"/>
  <c r="N111" i="17"/>
  <c r="N103" i="17"/>
  <c r="N95" i="17"/>
  <c r="N87" i="17"/>
  <c r="N79" i="17"/>
  <c r="N71" i="17"/>
  <c r="N63" i="17"/>
  <c r="N55" i="17"/>
  <c r="N694" i="17"/>
  <c r="N686" i="17"/>
  <c r="N678" i="17"/>
  <c r="N670" i="17"/>
  <c r="N662" i="17"/>
  <c r="N654" i="17"/>
  <c r="N646" i="17"/>
  <c r="N638" i="17"/>
  <c r="N630" i="17"/>
  <c r="N622" i="17"/>
  <c r="N614" i="17"/>
  <c r="N606" i="17"/>
  <c r="N598" i="17"/>
  <c r="N590" i="17"/>
  <c r="N582" i="17"/>
  <c r="N574" i="17"/>
  <c r="N566" i="17"/>
  <c r="N558" i="17"/>
  <c r="N550" i="17"/>
  <c r="N542" i="17"/>
  <c r="N534" i="17"/>
  <c r="N526" i="17"/>
  <c r="N518" i="17"/>
  <c r="N510" i="17"/>
  <c r="N502" i="17"/>
  <c r="N494" i="17"/>
  <c r="N486" i="17"/>
  <c r="N478" i="17"/>
  <c r="N470" i="17"/>
  <c r="N462" i="17"/>
  <c r="N454" i="17"/>
  <c r="N446" i="17"/>
  <c r="N438" i="17"/>
  <c r="N430" i="17"/>
  <c r="N422" i="17"/>
  <c r="N414" i="17"/>
  <c r="N406" i="17"/>
  <c r="N398" i="17"/>
  <c r="N390" i="17"/>
  <c r="N15" i="17"/>
  <c r="N48" i="17"/>
  <c r="N66" i="17"/>
  <c r="N112" i="17"/>
  <c r="N121" i="17"/>
  <c r="N130" i="17"/>
  <c r="N176" i="17"/>
  <c r="N185" i="17"/>
  <c r="N200" i="17"/>
  <c r="N232" i="17"/>
  <c r="N256" i="17"/>
  <c r="N295" i="17"/>
  <c r="N358" i="17"/>
  <c r="I2" i="17"/>
  <c r="O2" i="17" s="1" a="1"/>
  <c r="O2" i="17" s="1"/>
  <c r="N8" i="17"/>
  <c r="N9" i="17"/>
  <c r="N10" i="17"/>
  <c r="N11" i="17"/>
  <c r="N12" i="17"/>
  <c r="N13" i="17"/>
  <c r="N14" i="17"/>
  <c r="N52" i="17"/>
  <c r="N72" i="17"/>
  <c r="N81" i="17"/>
  <c r="N90" i="17"/>
  <c r="N136" i="17"/>
  <c r="N145" i="17"/>
  <c r="N154" i="17"/>
  <c r="N202" i="17"/>
  <c r="N234" i="17"/>
  <c r="N262" i="17"/>
  <c r="N366" i="17"/>
  <c r="N2" i="17"/>
  <c r="N7" i="17"/>
  <c r="N47" i="17"/>
  <c r="N56" i="17"/>
  <c r="N96" i="17"/>
  <c r="N105" i="17"/>
  <c r="N114" i="17"/>
  <c r="N160" i="17"/>
  <c r="N169" i="17"/>
  <c r="N178" i="17"/>
  <c r="N208" i="17"/>
  <c r="N264" i="17"/>
  <c r="N310" i="17"/>
  <c r="N374" i="17"/>
  <c r="N3" i="17"/>
  <c r="N4" i="17"/>
  <c r="N5" i="17"/>
  <c r="N6" i="17"/>
  <c r="N65" i="17"/>
  <c r="N74" i="17"/>
  <c r="N120" i="17"/>
  <c r="N129" i="17"/>
  <c r="N138" i="17"/>
  <c r="N184" i="17"/>
  <c r="N210" i="17"/>
  <c r="N239" i="17"/>
  <c r="N270" i="17"/>
  <c r="N318" i="17"/>
  <c r="N382" i="17"/>
  <c r="K8" i="1"/>
  <c r="K2" i="1"/>
  <c r="AK2" i="1"/>
  <c r="AQ2" i="1" s="1" a="1"/>
  <c r="M2" i="1"/>
  <c r="Q2" i="1" s="1" a="1"/>
  <c r="I4" i="1"/>
  <c r="I13" i="1"/>
  <c r="I14" i="1" s="1"/>
  <c r="I9" i="1"/>
  <c r="T2" i="1"/>
  <c r="X2" i="1" s="1" a="1"/>
  <c r="AP2" i="1" l="1" a="1"/>
  <c r="AP2" i="1" s="1"/>
  <c r="I15" i="1"/>
  <c r="AQ2" i="1"/>
  <c r="X2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<sst xmlns="http://schemas.openxmlformats.org/spreadsheetml/2006/main" count="8028" uniqueCount="1331">
  <si>
    <t>Tipo de Viaje</t>
  </si>
  <si>
    <t>shift</t>
  </si>
  <si>
    <t>business_unit</t>
  </si>
  <si>
    <t>group</t>
  </si>
  <si>
    <t>vok_val</t>
  </si>
  <si>
    <t>vok_val_ok</t>
  </si>
  <si>
    <t>vok_%</t>
  </si>
  <si>
    <t>ns_val</t>
  </si>
  <si>
    <t>ns_val_ok</t>
  </si>
  <si>
    <t>ns_%</t>
  </si>
  <si>
    <t>malos</t>
  </si>
  <si>
    <t>id_servicio</t>
  </si>
  <si>
    <t>LIPU Monterrey</t>
  </si>
  <si>
    <t>IAC</t>
  </si>
  <si>
    <t>E-IAC-T1-R0005</t>
  </si>
  <si>
    <t>SIEMENS</t>
  </si>
  <si>
    <t>E-IAC-T1-R0028</t>
  </si>
  <si>
    <t>VERTIV MONTERREY</t>
  </si>
  <si>
    <t>E-IAC-T1-R0026</t>
  </si>
  <si>
    <t>LIXIL</t>
  </si>
  <si>
    <t>E-IAC-T1-R0013</t>
  </si>
  <si>
    <t>SUNGWOO PESQUERIA</t>
  </si>
  <si>
    <t>E-IAC-T1-R0021</t>
  </si>
  <si>
    <t>OWENS CORNING</t>
  </si>
  <si>
    <t>E-IAC-T1-R0032</t>
  </si>
  <si>
    <t>NIDEC-CMD</t>
  </si>
  <si>
    <t>E-IAC-T1-R0012</t>
  </si>
  <si>
    <t>AZTEK</t>
  </si>
  <si>
    <t>E-IAC-T1-R0033</t>
  </si>
  <si>
    <t>NIDEC-USEM</t>
  </si>
  <si>
    <t>E-IAC-T1-R0016</t>
  </si>
  <si>
    <t>DONG KOOK MTY</t>
  </si>
  <si>
    <t>E-IAC-T1-R0027</t>
  </si>
  <si>
    <t>ABB ELECTRICAL CONTROL SYSTEMS</t>
  </si>
  <si>
    <t>E-IAC-T1-R0008</t>
  </si>
  <si>
    <t>NIDEC-COLD</t>
  </si>
  <si>
    <t>E-IAC-T1-R0058</t>
  </si>
  <si>
    <t>vok_nuevo</t>
  </si>
  <si>
    <t>KEPLER CONSTRUCTORA</t>
  </si>
  <si>
    <t>E-IAC-T1-R0001</t>
  </si>
  <si>
    <t>DAWN FOODS</t>
  </si>
  <si>
    <t>E-IAC-T1-R0029</t>
  </si>
  <si>
    <t>AMCOR MTY</t>
  </si>
  <si>
    <t>E-IAC-T1-R0034</t>
  </si>
  <si>
    <t>LIEBHERR</t>
  </si>
  <si>
    <t>E-IAC-T2-R0001</t>
  </si>
  <si>
    <t>KAYAKU SAFETY</t>
  </si>
  <si>
    <t>E-IAC-T1-R0039</t>
  </si>
  <si>
    <t>HAMADEN</t>
  </si>
  <si>
    <t>E-IAC-T2-R0039</t>
  </si>
  <si>
    <t>IAC SANTA CATARINA</t>
  </si>
  <si>
    <t>E-IAC-T1-R0017</t>
  </si>
  <si>
    <t>PANEL REY</t>
  </si>
  <si>
    <t>E-IAC-T2-R0009</t>
  </si>
  <si>
    <t>RAGASA</t>
  </si>
  <si>
    <t>E-IAC-T1-R0030</t>
  </si>
  <si>
    <t>SUNGWOO APODACA</t>
  </si>
  <si>
    <t>E-IAC-T2-R0017</t>
  </si>
  <si>
    <t>SCANPAINT</t>
  </si>
  <si>
    <t>E-IAC-T3-R0001</t>
  </si>
  <si>
    <t>UDEM</t>
  </si>
  <si>
    <t>E-IAC-T3-R0009</t>
  </si>
  <si>
    <t>VIAKEM</t>
  </si>
  <si>
    <t>E-IAC-T3-R0049</t>
  </si>
  <si>
    <t>FORNEY MTY</t>
  </si>
  <si>
    <t>E-IAC-T1-R0009</t>
  </si>
  <si>
    <t>AMAZON MTY</t>
  </si>
  <si>
    <t>E-IAC-T1-R0049</t>
  </si>
  <si>
    <t>GLOBAL FM</t>
  </si>
  <si>
    <t>E-IAC-T2-R0049</t>
  </si>
  <si>
    <t>AMAZON MTY 2</t>
  </si>
  <si>
    <t>E-IAC-T3-R0017</t>
  </si>
  <si>
    <t>LISI</t>
  </si>
  <si>
    <t>SHERWIN WILLIAMS</t>
  </si>
  <si>
    <t>PALACIO DE HIERRO MTY</t>
  </si>
  <si>
    <t>TERNIUM ETRR</t>
  </si>
  <si>
    <t>LOCALIZA &amp; CO</t>
  </si>
  <si>
    <t>TAURO REMOLQUES</t>
  </si>
  <si>
    <t>TROPHE</t>
  </si>
  <si>
    <t>BAT</t>
  </si>
  <si>
    <t>KAVAK MTY</t>
  </si>
  <si>
    <t>PLASMAN</t>
  </si>
  <si>
    <t>VEOLIA</t>
  </si>
  <si>
    <t>NAPS</t>
  </si>
  <si>
    <t>MOLDED FIBER GLASS</t>
  </si>
  <si>
    <t>AXIONLOG MTY</t>
  </si>
  <si>
    <t>MOTA-ENGIL</t>
  </si>
  <si>
    <t>NIDEC-NLA</t>
  </si>
  <si>
    <t>SHERWIN WILLIAMS SANTA CATARINA</t>
  </si>
  <si>
    <t>Etiquetas de fila</t>
  </si>
  <si>
    <t>Suma de porcntaje</t>
  </si>
  <si>
    <t>Julio Bazan</t>
  </si>
  <si>
    <t xml:space="preserve">Ricardo Balderas Reyes </t>
  </si>
  <si>
    <t>Total general</t>
  </si>
  <si>
    <t>Suma de Vok_Val</t>
  </si>
  <si>
    <t>Suma de Vok_Val_Ok</t>
  </si>
  <si>
    <t>Sadam Morales</t>
  </si>
  <si>
    <t>Edgar Cabrera</t>
  </si>
  <si>
    <t>Orlando Hernandez</t>
  </si>
  <si>
    <t>Victor Limas Rdz</t>
  </si>
  <si>
    <t xml:space="preserve">Argenis Guadalupe </t>
  </si>
  <si>
    <t>Alvaro Salinas</t>
  </si>
  <si>
    <t>Arturo Saucedo</t>
  </si>
  <si>
    <t>Cristhian Antonio</t>
  </si>
  <si>
    <t>Claudia Chavira</t>
  </si>
  <si>
    <t xml:space="preserve">Ricardo Perez de leon </t>
  </si>
  <si>
    <t>Francisco Reyes</t>
  </si>
  <si>
    <t>Cruz Lara</t>
  </si>
  <si>
    <t>Palacios Ricardo de Jesus</t>
  </si>
  <si>
    <t xml:space="preserve">Christian Segura Osorio </t>
  </si>
  <si>
    <t xml:space="preserve">Oscar Oviedo </t>
  </si>
  <si>
    <t xml:space="preserve">Edgar Illescas </t>
  </si>
  <si>
    <t>Reynaldo Berlanga</t>
  </si>
  <si>
    <t>Gustavo Hernandez</t>
  </si>
  <si>
    <t>Benjamin Moreno</t>
  </si>
  <si>
    <t>udn</t>
  </si>
  <si>
    <t>val</t>
  </si>
  <si>
    <t>ns_ok</t>
  </si>
  <si>
    <t>Gerente</t>
  </si>
  <si>
    <t>Jefe De Operaciones</t>
  </si>
  <si>
    <t>Coordinador</t>
  </si>
  <si>
    <t>E-ABB-T1-R0001</t>
  </si>
  <si>
    <t>Suma de val</t>
  </si>
  <si>
    <t>Suma de ns_ok</t>
  </si>
  <si>
    <t>Suma de Porcentaje</t>
  </si>
  <si>
    <t>E-ABB-T1-R0003</t>
  </si>
  <si>
    <t>JULIO BAZAN (Norte)</t>
  </si>
  <si>
    <t>Coronado Palacios Ricardo de Jesus</t>
  </si>
  <si>
    <t>Total</t>
  </si>
  <si>
    <t/>
  </si>
  <si>
    <t>E-ABB-T1-R0005</t>
  </si>
  <si>
    <t>Hilario Banda</t>
  </si>
  <si>
    <t>E-ABB-T1-R0007</t>
  </si>
  <si>
    <t>CELESTICA APODACA</t>
  </si>
  <si>
    <t>E-ABB-T1-R0009</t>
  </si>
  <si>
    <t>E-ABB-T1-R0011</t>
  </si>
  <si>
    <t>E-ABB-T1-R0013</t>
  </si>
  <si>
    <t>E-ABB-T1-R0015</t>
  </si>
  <si>
    <t>E-ABB-T1-R0019</t>
  </si>
  <si>
    <t>E-ABB-T1-R0021</t>
  </si>
  <si>
    <t>E-ABB-T1-R0023</t>
  </si>
  <si>
    <t>E-ABB-T1-R0025</t>
  </si>
  <si>
    <t>E-ABB-T1-R0027</t>
  </si>
  <si>
    <t>E-ABB-T1-R0029</t>
  </si>
  <si>
    <t>E-ABB-T1-R0031</t>
  </si>
  <si>
    <t>E-ABB-T1-R0033</t>
  </si>
  <si>
    <t>E-ABB-T1-R0035</t>
  </si>
  <si>
    <t>E-ABB-T1-R0037</t>
  </si>
  <si>
    <t>UDEM  CIRCUITOS</t>
  </si>
  <si>
    <t>E-ABB-T1-R0039</t>
  </si>
  <si>
    <t>E-ABB-T1-R0041</t>
  </si>
  <si>
    <t>E-ABB-T1-R0043</t>
  </si>
  <si>
    <t>E-ABB-T1-R0045</t>
  </si>
  <si>
    <t>E-ABB-T1-R0047</t>
  </si>
  <si>
    <t>E-ABB-T1-R0051</t>
  </si>
  <si>
    <t>E-ABB-T3-R0001</t>
  </si>
  <si>
    <t>E-ABB-T3-R0003</t>
  </si>
  <si>
    <t>E-ABB-T3-R0005</t>
  </si>
  <si>
    <t>E-ABB-T3-R0007</t>
  </si>
  <si>
    <t>E-ABB-T3-R0009</t>
  </si>
  <si>
    <t>E-ABB-T3-R0011</t>
  </si>
  <si>
    <t>E-ABB-T3-R0013</t>
  </si>
  <si>
    <t>E-ABB-T3-R0015</t>
  </si>
  <si>
    <t>E-ABB-T3-R0019</t>
  </si>
  <si>
    <t>E-ABB-T3-R0021</t>
  </si>
  <si>
    <t>E-ABB-T3-R0025</t>
  </si>
  <si>
    <t>E-ABB-T3-R0027</t>
  </si>
  <si>
    <t>E-ABB-T3-R0029</t>
  </si>
  <si>
    <t>E-ABB-T3-R0031</t>
  </si>
  <si>
    <t>E-ABB-T3-R0033</t>
  </si>
  <si>
    <t>E-ABB-T3-R0035</t>
  </si>
  <si>
    <t>E-ABB-T3-R0037</t>
  </si>
  <si>
    <t>E-ABB-T3-R0039</t>
  </si>
  <si>
    <t>CELESTICA AGUA FRIA</t>
  </si>
  <si>
    <t>E-ABB-T3-R0041</t>
  </si>
  <si>
    <t>CELESTICA ESCOBEDO</t>
  </si>
  <si>
    <t>E-ABB-T3-R0043</t>
  </si>
  <si>
    <t>E-ABB-T3-R0045</t>
  </si>
  <si>
    <t>E-ABB-T3-R0047</t>
  </si>
  <si>
    <t>E-ABB-T3-R0051</t>
  </si>
  <si>
    <t>E-AMA-T1-R0005</t>
  </si>
  <si>
    <t>E-AMA-T1-R0006</t>
  </si>
  <si>
    <t>E-AMA-T1-R0021</t>
  </si>
  <si>
    <t>E-AMA-T1-R0023</t>
  </si>
  <si>
    <t>E-AMA-T1-R0027</t>
  </si>
  <si>
    <t>E-AMA-T1-R0033</t>
  </si>
  <si>
    <t>E-AMA-T1-R0035</t>
  </si>
  <si>
    <t>E-AMA-T1-R0037</t>
  </si>
  <si>
    <t>E-AMA-T1-R0039</t>
  </si>
  <si>
    <t>E-AMA-T3-R0027</t>
  </si>
  <si>
    <t>E-AMA-T3-R0041</t>
  </si>
  <si>
    <t>E-AM2-T1-R0001</t>
  </si>
  <si>
    <t>E-AM2-T1-R0003</t>
  </si>
  <si>
    <t>E-AM2-T1-R0005</t>
  </si>
  <si>
    <t>E-AM2-T3-R0001</t>
  </si>
  <si>
    <t>E-AM2-T3-R0003</t>
  </si>
  <si>
    <t>E-AM2-T3-R0005</t>
  </si>
  <si>
    <t>E-ACR-T1-R0003</t>
  </si>
  <si>
    <t>E-ACR-T1-R0005</t>
  </si>
  <si>
    <t>E-ACR-T1-R0007</t>
  </si>
  <si>
    <t>E-ACR-T1-R0009</t>
  </si>
  <si>
    <t>E-ACR-T1-R0014</t>
  </si>
  <si>
    <t>E-ACR-T2-R0005</t>
  </si>
  <si>
    <t>E-ACR-T2-R0007</t>
  </si>
  <si>
    <t>E-ACR-T2-R0009</t>
  </si>
  <si>
    <t>E-ACR-T2-R0014</t>
  </si>
  <si>
    <t>E-ACR-T3-R0005</t>
  </si>
  <si>
    <t>E-ACR-T3-R0007</t>
  </si>
  <si>
    <t>E-ACR-T3-R0009</t>
  </si>
  <si>
    <t>E-ACR-T3-R0014</t>
  </si>
  <si>
    <t>E-AXN-T1-R0001</t>
  </si>
  <si>
    <t>E-AXN-T2-R0001</t>
  </si>
  <si>
    <t>E-AXN-T3-R0001</t>
  </si>
  <si>
    <t>E-AZT-T1-R0001</t>
  </si>
  <si>
    <t>E-AZT-T1-R0003</t>
  </si>
  <si>
    <t>E-AZT-T1-R0005</t>
  </si>
  <si>
    <t>E-AZT-T1-R0007</t>
  </si>
  <si>
    <t>E-AZT-T1-R0011</t>
  </si>
  <si>
    <t>E-AZT-T1-R0013</t>
  </si>
  <si>
    <t>E-AZT-T1-R0017</t>
  </si>
  <si>
    <t>E-AZT-T1-R0019</t>
  </si>
  <si>
    <t>E-AZT-T1-R0021</t>
  </si>
  <si>
    <t>E-AZT-T1-R0025</t>
  </si>
  <si>
    <t>E-AZT-T1-R0027</t>
  </si>
  <si>
    <t>E-AZT-T1-R0029</t>
  </si>
  <si>
    <t>E-AZT-T1-R0057</t>
  </si>
  <si>
    <t>E-AZT-T3-R0001</t>
  </si>
  <si>
    <t>E-AZT-T3-R0003</t>
  </si>
  <si>
    <t>E-AZT-T3-R0005</t>
  </si>
  <si>
    <t>E-AZT-T3-R0007</t>
  </si>
  <si>
    <t>E-AZT-T3-R0011</t>
  </si>
  <si>
    <t>E-AZT-T3-R0013</t>
  </si>
  <si>
    <t>E-AZT-T3-R0017</t>
  </si>
  <si>
    <t>E-AZT-T3-R0019</t>
  </si>
  <si>
    <t>E-AZT-T3-R0021</t>
  </si>
  <si>
    <t>E-AZT-T3-R0025</t>
  </si>
  <si>
    <t>E-AZT-T3-R0027</t>
  </si>
  <si>
    <t>E-AZT-T3-R0029</t>
  </si>
  <si>
    <t>E-AZT-T3-R0057</t>
  </si>
  <si>
    <t>E-BAT-T1-R0011</t>
  </si>
  <si>
    <t>E-BAT-T2-R0011</t>
  </si>
  <si>
    <t>E-BAT-T3-R0011</t>
  </si>
  <si>
    <t>E-ICA-T1-R0001</t>
  </si>
  <si>
    <t>E-ICA-T1-R0003</t>
  </si>
  <si>
    <t>E-ICA-T1-R0005</t>
  </si>
  <si>
    <t>E-ICA-T1-R0007</t>
  </si>
  <si>
    <t>E-ICA-T1-R0009</t>
  </si>
  <si>
    <t>E-ICA-T1-R0011</t>
  </si>
  <si>
    <t>E-ICA-T1-R0013</t>
  </si>
  <si>
    <t>E-ICA-T1-R0015</t>
  </si>
  <si>
    <t>E-ICA-T1-R0017</t>
  </si>
  <si>
    <t>E-ICA-T1-R0019</t>
  </si>
  <si>
    <t>E-ICA-T1-R0021</t>
  </si>
  <si>
    <t>E-ICA-T1-R0023</t>
  </si>
  <si>
    <t>E-CLT-T1-R0001</t>
  </si>
  <si>
    <t>E-CLT-T1-R0003</t>
  </si>
  <si>
    <t>E-CLT-T1-R0005</t>
  </si>
  <si>
    <t>E-CLT-T1-R0007</t>
  </si>
  <si>
    <t>E-CLT-T1-R0009</t>
  </si>
  <si>
    <t>E-CLT-T1-R0011</t>
  </si>
  <si>
    <t>E-CLT-T1-R0013</t>
  </si>
  <si>
    <t>E-CLT-T1-R0015</t>
  </si>
  <si>
    <t>E-CLT-T1-R0017</t>
  </si>
  <si>
    <t>E-CLT-T1-R0019</t>
  </si>
  <si>
    <t>E-CLT-T1-R0021</t>
  </si>
  <si>
    <t>E-CLT-T1-R0023</t>
  </si>
  <si>
    <t>E-CLT-T1-R0025</t>
  </si>
  <si>
    <t>E-CLT-T1-R0027</t>
  </si>
  <si>
    <t>E-CLT-T1-R0029</t>
  </si>
  <si>
    <t>E-CLT-T1-R0031</t>
  </si>
  <si>
    <t>E-CLT-T1-R0033</t>
  </si>
  <si>
    <t>E-CLT-T1-R0035</t>
  </si>
  <si>
    <t>E-CLT-T1-R0037</t>
  </si>
  <si>
    <t>E-CLT-T1-R0039</t>
  </si>
  <si>
    <t>E-CLT-T1-R0041</t>
  </si>
  <si>
    <t>E-CLT-T1-R0043</t>
  </si>
  <si>
    <t>E-CLT-T1-R0045</t>
  </si>
  <si>
    <t>E-CLT-T1-R0047</t>
  </si>
  <si>
    <t>E-CLT-T1-R0051</t>
  </si>
  <si>
    <t>E-CLT-T1-R0055</t>
  </si>
  <si>
    <t>E-CLT-T2-R0041</t>
  </si>
  <si>
    <t>E-CLT-T3-R0001</t>
  </si>
  <si>
    <t>E-CLT-T3-R0003</t>
  </si>
  <si>
    <t>E-CLT-T3-R0005</t>
  </si>
  <si>
    <t>E-CLT-T3-R0007</t>
  </si>
  <si>
    <t>E-CLT-T3-R0009</t>
  </si>
  <si>
    <t>E-CLT-T3-R0011</t>
  </si>
  <si>
    <t>E-CLT-T3-R0013</t>
  </si>
  <si>
    <t>E-CLT-T3-R0015</t>
  </si>
  <si>
    <t>E-CLT-T3-R0017</t>
  </si>
  <si>
    <t>E-CLT-T3-R0019</t>
  </si>
  <si>
    <t>E-CLT-T3-R0021</t>
  </si>
  <si>
    <t>E-CLT-T3-R0023</t>
  </si>
  <si>
    <t>E-CLT-T3-R0025</t>
  </si>
  <si>
    <t>E-CLT-T3-R0027</t>
  </si>
  <si>
    <t>E-CLT-T3-R0029</t>
  </si>
  <si>
    <t>E-CLT-T3-R0031</t>
  </si>
  <si>
    <t>E-CLT-T3-R0033</t>
  </si>
  <si>
    <t>E-CLT-T3-R0035</t>
  </si>
  <si>
    <t>E-CLT-T3-R0037</t>
  </si>
  <si>
    <t>E-CLT-T3-R0039</t>
  </si>
  <si>
    <t>E-CLT-T3-R0043</t>
  </si>
  <si>
    <t>E-ESC-T1-R0001</t>
  </si>
  <si>
    <t>E-ESC-T1-R0003</t>
  </si>
  <si>
    <t>E-ESC-T1-R0005</t>
  </si>
  <si>
    <t>E-ESC-T1-R0007</t>
  </si>
  <si>
    <t>E-DAW-T1-R0001</t>
  </si>
  <si>
    <t>E-DAW-T1-R0003</t>
  </si>
  <si>
    <t>E-DAW-T1-R0004</t>
  </si>
  <si>
    <t>E-DAW-T1-R0005</t>
  </si>
  <si>
    <t>E-DAW-T1-R0012</t>
  </si>
  <si>
    <t>E-DAW-T1-R0025</t>
  </si>
  <si>
    <t>E-DAW-T2-R0001</t>
  </si>
  <si>
    <t>E-DAW-T2-R0003</t>
  </si>
  <si>
    <t>E-DAW-T2-R0004</t>
  </si>
  <si>
    <t>E-DAW-T2-R0005</t>
  </si>
  <si>
    <t>E-DAW-T2-R0012</t>
  </si>
  <si>
    <t>E-DAW-T2-R0025</t>
  </si>
  <si>
    <t>E-DAW-T3-R0001</t>
  </si>
  <si>
    <t>E-DAW-T3-R0003</t>
  </si>
  <si>
    <t>E-DAW-T3-R0004</t>
  </si>
  <si>
    <t>E-DAW-T3-R0005</t>
  </si>
  <si>
    <t>E-DAW-T3-R0012</t>
  </si>
  <si>
    <t>E-DAW-T3-R0025</t>
  </si>
  <si>
    <t>E-DKM-T1-R0003</t>
  </si>
  <si>
    <t>E-DKM-T1-R0005</t>
  </si>
  <si>
    <t>E-DKM-T1-R0007</t>
  </si>
  <si>
    <t>E-DKM-T1-R0009</t>
  </si>
  <si>
    <t>E-DKM-T1-R0013</t>
  </si>
  <si>
    <t>E-DKM-T1-R0015</t>
  </si>
  <si>
    <t>E-DKM-T3-R0003</t>
  </si>
  <si>
    <t>E-DKM-T3-R0005</t>
  </si>
  <si>
    <t>E-DKM-T3-R0007</t>
  </si>
  <si>
    <t>E-DKM-T3-R0009</t>
  </si>
  <si>
    <t>E-DKM-T3-R0013</t>
  </si>
  <si>
    <t>E-DKM-T3-R0015</t>
  </si>
  <si>
    <t>E-FOR-T1-R0001</t>
  </si>
  <si>
    <t>E-FOR-T1-R0003</t>
  </si>
  <si>
    <t>E-GFM-T1-R0009</t>
  </si>
  <si>
    <t>E-GFM-T1-R0023</t>
  </si>
  <si>
    <t>E-GFM-T1-R0024</t>
  </si>
  <si>
    <t>E-GFM-T1-R0025</t>
  </si>
  <si>
    <t>E-GFM-T1-R0041</t>
  </si>
  <si>
    <t>E-GFM-T1-R0044</t>
  </si>
  <si>
    <t>E-GFM-T1-R0048</t>
  </si>
  <si>
    <t>E-GFM-T1-R0050</t>
  </si>
  <si>
    <t>E-GFM-T3-R0007</t>
  </si>
  <si>
    <t>E-GFM-T3-R0009</t>
  </si>
  <si>
    <t>E-HAM-T1-R0001</t>
  </si>
  <si>
    <t>E-HAM-T1-R0002</t>
  </si>
  <si>
    <t>E-HAM-T1-R0003</t>
  </si>
  <si>
    <t>E-HAM-T1-R0004</t>
  </si>
  <si>
    <t>E-HAM-T1-R0005</t>
  </si>
  <si>
    <t>E-HAM-T1-R0006</t>
  </si>
  <si>
    <t>E-HAM-T1-R0029</t>
  </si>
  <si>
    <t>E-HAM-T2-R0001</t>
  </si>
  <si>
    <t>E-HAM-T2-R0002</t>
  </si>
  <si>
    <t>E-HAM-T2-R0003</t>
  </si>
  <si>
    <t>E-HAM-T2-R0004</t>
  </si>
  <si>
    <t>E-HAM-T2-R0006</t>
  </si>
  <si>
    <t>E-HAM-T2-R0029</t>
  </si>
  <si>
    <t>E-HAM-T3-R0001</t>
  </si>
  <si>
    <t>E-HAM-T3-R0002</t>
  </si>
  <si>
    <t>E-HAM-T3-R0003</t>
  </si>
  <si>
    <t>E-HAM-T3-R0004</t>
  </si>
  <si>
    <t>E-HAM-T3-R0006</t>
  </si>
  <si>
    <t>E-HAM-T3-R0029</t>
  </si>
  <si>
    <t>E-IAC-T2-R0005</t>
  </si>
  <si>
    <t>E-IAC-T2-R0012</t>
  </si>
  <si>
    <t>E-IAC-T2-R0013</t>
  </si>
  <si>
    <t>E-IAC-T2-R0016</t>
  </si>
  <si>
    <t>E-IAC-T2-R0021</t>
  </si>
  <si>
    <t>E-IAC-T2-R0026</t>
  </si>
  <si>
    <t>E-IAC-T2-R0027</t>
  </si>
  <si>
    <t>E-IAC-T2-R0028</t>
  </si>
  <si>
    <t>E-IAC-T2-R0029</t>
  </si>
  <si>
    <t>E-IAC-T2-R0032</t>
  </si>
  <si>
    <t>E-IAC-T2-R0033</t>
  </si>
  <si>
    <t>E-IAC-T2-R0058</t>
  </si>
  <si>
    <t>E-IAC-T3-R0005</t>
  </si>
  <si>
    <t>E-IAC-T3-R0008</t>
  </si>
  <si>
    <t>E-IAC-T3-R0012</t>
  </si>
  <si>
    <t>E-IAC-T3-R0013</t>
  </si>
  <si>
    <t>E-IAC-T3-R0016</t>
  </si>
  <si>
    <t>E-IAC-T3-R0058</t>
  </si>
  <si>
    <t>E-ISC-T1-R0001</t>
  </si>
  <si>
    <t>E-ISC-T1-R0002</t>
  </si>
  <si>
    <t>E-ISC-T1-R0003</t>
  </si>
  <si>
    <t>E-ISC-T1-R0004</t>
  </si>
  <si>
    <t>E-ISC-T1-R0005</t>
  </si>
  <si>
    <t>E-ISC-T1-R0006</t>
  </si>
  <si>
    <t>E-ISC-T1-R0007</t>
  </si>
  <si>
    <t>E-ISC-T1-R0008</t>
  </si>
  <si>
    <t>E-ISC-T2-R0001</t>
  </si>
  <si>
    <t>E-ISC-T2-R0002</t>
  </si>
  <si>
    <t>E-ISC-T2-R0003</t>
  </si>
  <si>
    <t>E-ISC-T2-R0005</t>
  </si>
  <si>
    <t>E-ISC-T2-R0007</t>
  </si>
  <si>
    <t>E-ISC-T2-R0008</t>
  </si>
  <si>
    <t>E-ISC-T2-R0023</t>
  </si>
  <si>
    <t>E-ISC-T3-R0001</t>
  </si>
  <si>
    <t>E-ISC-T3-R0002</t>
  </si>
  <si>
    <t>E-ISC-T3-R0003</t>
  </si>
  <si>
    <t>E-ISC-T3-R0005</t>
  </si>
  <si>
    <t>E-ISC-T3-R0007</t>
  </si>
  <si>
    <t>E-ISC-T3-R0008</t>
  </si>
  <si>
    <t>E-ISC-T3-R0023</t>
  </si>
  <si>
    <t>E-KSA-T1-R0001</t>
  </si>
  <si>
    <t>E-KSA-T1-R0002</t>
  </si>
  <si>
    <t>E-KSA-T1-R0003</t>
  </si>
  <si>
    <t>E-KSA-T1-R0004</t>
  </si>
  <si>
    <t>E-KSA-T1-R0009</t>
  </si>
  <si>
    <t>E-KSA-T1-R0011</t>
  </si>
  <si>
    <t>E-KSA-T1-R0013</t>
  </si>
  <si>
    <t>E-KSA-T1-R0015</t>
  </si>
  <si>
    <t>E-KSA-T1-R0017</t>
  </si>
  <si>
    <t>E-KSA-T1-R0019</t>
  </si>
  <si>
    <t>E-KEP-T?-?0015</t>
  </si>
  <si>
    <t>E-KEP-T?-?0026</t>
  </si>
  <si>
    <t>E-KEP-T1-R0001</t>
  </si>
  <si>
    <t>E-KEP-T1-R0003</t>
  </si>
  <si>
    <t>E-KEP-T1-R0005</t>
  </si>
  <si>
    <t>E-KEP-T1-R0007</t>
  </si>
  <si>
    <t>E-KEP-T1-R0009</t>
  </si>
  <si>
    <t>E-KEP-T1-R0011</t>
  </si>
  <si>
    <t>E-KEP-T1-R0013</t>
  </si>
  <si>
    <t>E-KEP-T1-R0019</t>
  </si>
  <si>
    <t>E-KEP-T1-R0021</t>
  </si>
  <si>
    <t>E-KEP-T1-R0024</t>
  </si>
  <si>
    <t>E-KEP-T1-R0026</t>
  </si>
  <si>
    <t>E-KEP-T1-R0031</t>
  </si>
  <si>
    <t>E-KEP-T1-R0037</t>
  </si>
  <si>
    <t>E-KEP-T1-R0039</t>
  </si>
  <si>
    <t>E-KEP-T1-R0041</t>
  </si>
  <si>
    <t>E-KEP-T1-R0043</t>
  </si>
  <si>
    <t>E-KEP-T1-R0045</t>
  </si>
  <si>
    <t>E-KEP-T1-R0047</t>
  </si>
  <si>
    <t>E-KEP-T3-R0015</t>
  </si>
  <si>
    <t>E-LIE-T1-R0001</t>
  </si>
  <si>
    <t>E-LIE-T1-R0002</t>
  </si>
  <si>
    <t>E-LIE-T1-R0005</t>
  </si>
  <si>
    <t>E-LIE-T2-R0001</t>
  </si>
  <si>
    <t>E-LIE-T2-R0002</t>
  </si>
  <si>
    <t>E-LIE-T2-R0005</t>
  </si>
  <si>
    <t>E-LIE-T3-R0001</t>
  </si>
  <si>
    <t>E-LIE-T3-R0002</t>
  </si>
  <si>
    <t>E-LIE-T3-R0005</t>
  </si>
  <si>
    <t>E-LIS-T1-R0001</t>
  </si>
  <si>
    <t>E-LIS-T2-R0001</t>
  </si>
  <si>
    <t>E-LIS-T3-R0001</t>
  </si>
  <si>
    <t>E-LIX-T1-R0001</t>
  </si>
  <si>
    <t>E-LIX-T1-R0005</t>
  </si>
  <si>
    <t>E-LIX-T1-R0007</t>
  </si>
  <si>
    <t>E-LIX-T1-R0009</t>
  </si>
  <si>
    <t>E-LIX-T1-R0011</t>
  </si>
  <si>
    <t>E-LIX-T1-R0013</t>
  </si>
  <si>
    <t>E-LIX-T1-R0015</t>
  </si>
  <si>
    <t>E-LIX-T1-R0017</t>
  </si>
  <si>
    <t>E-LIX-T1-R0019</t>
  </si>
  <si>
    <t>E-LIX-T1-R0021</t>
  </si>
  <si>
    <t>E-LIX-T1-R0023</t>
  </si>
  <si>
    <t>E-LIX-T1-R0025</t>
  </si>
  <si>
    <t>E-LIX-T1-R0027</t>
  </si>
  <si>
    <t>E-LIX-T1-R0031</t>
  </si>
  <si>
    <t>E-LIX-T1-R0033</t>
  </si>
  <si>
    <t>E-LIX-T1-R0035</t>
  </si>
  <si>
    <t>E-LIX-T1-R0039</t>
  </si>
  <si>
    <t>E-LIX-T1-R0041</t>
  </si>
  <si>
    <t>E-LIX-T1-R0043</t>
  </si>
  <si>
    <t>E-LIX-T1-R0045</t>
  </si>
  <si>
    <t>E-LIX-T1-R0047</t>
  </si>
  <si>
    <t>E-LIX-T1-R0051</t>
  </si>
  <si>
    <t>E-LIX-T1-R0053</t>
  </si>
  <si>
    <t>E-LIX-T1-R0057</t>
  </si>
  <si>
    <t>E-LIX-T1-R0059</t>
  </si>
  <si>
    <t>E-LIX-T1-R0061</t>
  </si>
  <si>
    <t>E-LIX-T1-R0065</t>
  </si>
  <si>
    <t>E-LIX-T1-R0068</t>
  </si>
  <si>
    <t>E-LIX-T2-R0045</t>
  </si>
  <si>
    <t>E-LIX-T2-R0055</t>
  </si>
  <si>
    <t>E-LIX-T2-R0057</t>
  </si>
  <si>
    <t>E-LIX-T2-R0061</t>
  </si>
  <si>
    <t>E-LIX-T3-R0045</t>
  </si>
  <si>
    <t>E-LIX-T3-R0047</t>
  </si>
  <si>
    <t>E-LIX-T3-R0049</t>
  </si>
  <si>
    <t>E-LIX-T3-R0051</t>
  </si>
  <si>
    <t>E-LIX-T3-R0053</t>
  </si>
  <si>
    <t>E-LIX-T3-R0055</t>
  </si>
  <si>
    <t>E-LIX-T3-R0057</t>
  </si>
  <si>
    <t>E-LIX-T3-R0059</t>
  </si>
  <si>
    <t>E-LIX-T3-R0061</t>
  </si>
  <si>
    <t>E-MFG-T1-R0001</t>
  </si>
  <si>
    <t>E-MFG-T1-R0005</t>
  </si>
  <si>
    <t>E-MFG-T1-R0007</t>
  </si>
  <si>
    <t>E-MFG-T2-R0001</t>
  </si>
  <si>
    <t>E-MFG-T2-R0005</t>
  </si>
  <si>
    <t>E-MFG-T2-R0007</t>
  </si>
  <si>
    <t>E-MFG-T3-R0001</t>
  </si>
  <si>
    <t>E-MFG-T3-R0005</t>
  </si>
  <si>
    <t>E-MFG-T3-R0007</t>
  </si>
  <si>
    <t>E-MOE-T1-R0009</t>
  </si>
  <si>
    <t>E-NPS-T1-R0001</t>
  </si>
  <si>
    <t>E-NPS-T1-R0003</t>
  </si>
  <si>
    <t>E-NPS-T1-R0005</t>
  </si>
  <si>
    <t>E-NPS-T1-R0007</t>
  </si>
  <si>
    <t>E-NPS-T1-R0009</t>
  </si>
  <si>
    <t>E-CMD-T?-?0056</t>
  </si>
  <si>
    <t>E-CMD-T1-R0001</t>
  </si>
  <si>
    <t>E-CMD-T1-R0003</t>
  </si>
  <si>
    <t>E-CMD-T1-R0005</t>
  </si>
  <si>
    <t>E-CMD-T1-R0009</t>
  </si>
  <si>
    <t>E-CMD-T1-R0011</t>
  </si>
  <si>
    <t>E-CMD-T1-R0013</t>
  </si>
  <si>
    <t>E-CMD-T1-R0015</t>
  </si>
  <si>
    <t>E-CMD-T1-R0017</t>
  </si>
  <si>
    <t>E-CMD-T1-R0019</t>
  </si>
  <si>
    <t>E-CMD-T1-R0021</t>
  </si>
  <si>
    <t>E-CMD-T1-R0040</t>
  </si>
  <si>
    <t>E-CMD-T1-R0042</t>
  </si>
  <si>
    <t>E-CMD-T1-R0059</t>
  </si>
  <si>
    <t>E-CMD-T2-R0001</t>
  </si>
  <si>
    <t>E-CMD-T2-R0003</t>
  </si>
  <si>
    <t>E-CMD-T2-R0009</t>
  </si>
  <si>
    <t>E-CMD-T2-R0013</t>
  </si>
  <si>
    <t>E-CMD-T2-R0059</t>
  </si>
  <si>
    <t>E-CMD-T3-R0011</t>
  </si>
  <si>
    <t>E-CMD-T3-R0013</t>
  </si>
  <si>
    <t>E-CMD-T3-R0048</t>
  </si>
  <si>
    <t>E-CMD-T3-R0052</t>
  </si>
  <si>
    <t>E-CMD-T3-R0054</t>
  </si>
  <si>
    <t>E-CMD-T3-R0059</t>
  </si>
  <si>
    <t>E-COD-T1-R0001</t>
  </si>
  <si>
    <t>E-COD-T1-R0003</t>
  </si>
  <si>
    <t>E-COD-T1-R0007</t>
  </si>
  <si>
    <t>E-COD-T1-R0011</t>
  </si>
  <si>
    <t>E-COD-T1-R0013</t>
  </si>
  <si>
    <t>E-COD-T1-R0015</t>
  </si>
  <si>
    <t>E-COD-T1-R0021</t>
  </si>
  <si>
    <t>E-COD-T1-R0034</t>
  </si>
  <si>
    <t>E-COD-T2-R0001</t>
  </si>
  <si>
    <t>E-COD-T2-R0003</t>
  </si>
  <si>
    <t>E-COD-T2-R0007</t>
  </si>
  <si>
    <t>E-COD-T2-R0011</t>
  </si>
  <si>
    <t>E-COD-T2-R0013</t>
  </si>
  <si>
    <t>E-COD-T2-R0015</t>
  </si>
  <si>
    <t>E-COD-T2-R0021</t>
  </si>
  <si>
    <t>E-COD-T2-R0034</t>
  </si>
  <si>
    <t>E-NLA-T1-R0001</t>
  </si>
  <si>
    <t>E-NLA-T3-R0001</t>
  </si>
  <si>
    <t>E-USM-T?-?0024</t>
  </si>
  <si>
    <t>E-USM-T1-R0001</t>
  </si>
  <si>
    <t>E-USM-T1-R0003</t>
  </si>
  <si>
    <t>E-USM-T1-R0005</t>
  </si>
  <si>
    <t>E-USM-T1-R0007</t>
  </si>
  <si>
    <t>E-USM-T1-R0020</t>
  </si>
  <si>
    <t>E-USM-T1-R0022</t>
  </si>
  <si>
    <t>E-USM-T1-R0024</t>
  </si>
  <si>
    <t>E-USM-T1-R0028</t>
  </si>
  <si>
    <t>E-USM-T1-R0030</t>
  </si>
  <si>
    <t>E-USM-T1-R0048</t>
  </si>
  <si>
    <t>E-USM-T2-R0001</t>
  </si>
  <si>
    <t>E-USM-T2-R0003</t>
  </si>
  <si>
    <t>E-USM-T2-R0005</t>
  </si>
  <si>
    <t>E-USM-T2-R0007</t>
  </si>
  <si>
    <t>E-USM-T2-R0022</t>
  </si>
  <si>
    <t>E-USM-T2-R0024</t>
  </si>
  <si>
    <t>E-USM-T2-R0028</t>
  </si>
  <si>
    <t>E-USM-T2-R0030</t>
  </si>
  <si>
    <t>E-USM-T2-R0048</t>
  </si>
  <si>
    <t>E-USM-T3-R0003</t>
  </si>
  <si>
    <t>E-USM-T3-R0007</t>
  </si>
  <si>
    <t>E-USM-T3-R0020</t>
  </si>
  <si>
    <t>E-OWE-T1-R0001</t>
  </si>
  <si>
    <t>E-OWE-T1-R0002</t>
  </si>
  <si>
    <t>E-OWE-T1-R0003</t>
  </si>
  <si>
    <t>E-OWE-T1-R0004</t>
  </si>
  <si>
    <t>E-OWE-T1-R0005</t>
  </si>
  <si>
    <t>E-OWE-T1-R0011</t>
  </si>
  <si>
    <t>E-OWE-T1-R0019</t>
  </si>
  <si>
    <t>E-OWE-T1-R0024</t>
  </si>
  <si>
    <t>E-OWE-T2-R0001</t>
  </si>
  <si>
    <t>E-OWE-T2-R0002</t>
  </si>
  <si>
    <t>E-OWE-T2-R0003</t>
  </si>
  <si>
    <t>E-OWE-T2-R0004</t>
  </si>
  <si>
    <t>E-OWE-T2-R0011</t>
  </si>
  <si>
    <t>E-OWE-T2-R0019</t>
  </si>
  <si>
    <t>E-OWE-T2-R0024</t>
  </si>
  <si>
    <t>E-OWE-T3-R0001</t>
  </si>
  <si>
    <t>E-OWE-T3-R0002</t>
  </si>
  <si>
    <t>E-OWE-T3-R0003</t>
  </si>
  <si>
    <t>E-OWE-T3-R0004</t>
  </si>
  <si>
    <t>E-OWE-T3-R0011</t>
  </si>
  <si>
    <t>E-OWE-T3-R0019</t>
  </si>
  <si>
    <t>E-OWE-T3-R0024</t>
  </si>
  <si>
    <t>E-PAL-T1-R0006</t>
  </si>
  <si>
    <t>E-PRE-T1-R0001</t>
  </si>
  <si>
    <t>E-PRE-T1-R0009</t>
  </si>
  <si>
    <t>E-PRE-T2-R0001</t>
  </si>
  <si>
    <t>E-PRE-T2-R0009</t>
  </si>
  <si>
    <t>E-PRE-T3-R0001</t>
  </si>
  <si>
    <t>E-PRE-T3-R0009</t>
  </si>
  <si>
    <t>E-PLA-T1-R0001</t>
  </si>
  <si>
    <t>E-PLA-T3-R0001</t>
  </si>
  <si>
    <t>E-RAG-T1-R0001</t>
  </si>
  <si>
    <t>E-RAG-T1-R0003</t>
  </si>
  <si>
    <t>E-RAG-T1-R0004</t>
  </si>
  <si>
    <t>E-RAG-T1-R0005</t>
  </si>
  <si>
    <t>E-RAG-T1-R0017</t>
  </si>
  <si>
    <t>E-RAG-T1-R0023</t>
  </si>
  <si>
    <t>E-RAG-T1-R0027</t>
  </si>
  <si>
    <t>E-RAG-T1-R0029</t>
  </si>
  <si>
    <t>E-RAG-T1-R0032</t>
  </si>
  <si>
    <t>E-RAG-T2-R0001</t>
  </si>
  <si>
    <t>E-RAG-T2-R0003</t>
  </si>
  <si>
    <t>E-RAG-T2-R0004</t>
  </si>
  <si>
    <t>E-RAG-T2-R0005</t>
  </si>
  <si>
    <t>E-RAG-T2-R0017</t>
  </si>
  <si>
    <t>E-RAG-T3-R0001</t>
  </si>
  <si>
    <t>E-RAG-T3-R0003</t>
  </si>
  <si>
    <t>E-RAG-T3-R0004</t>
  </si>
  <si>
    <t>E-RAG-T3-R0005</t>
  </si>
  <si>
    <t>E-RAG-T3-R0017</t>
  </si>
  <si>
    <t>E-SPA-T1-R0001</t>
  </si>
  <si>
    <t>E-SPA-T1-R0003</t>
  </si>
  <si>
    <t>E-SPA-T1-R0005</t>
  </si>
  <si>
    <t>E-SPA-T1-R0007</t>
  </si>
  <si>
    <t>E-SPA-T1-R0013</t>
  </si>
  <si>
    <t>E-SPA-T1-R0016</t>
  </si>
  <si>
    <t>E-SPA-T2-R0001</t>
  </si>
  <si>
    <t>E-SPA-T2-R0003</t>
  </si>
  <si>
    <t>E-SPA-T2-R0005</t>
  </si>
  <si>
    <t>E-SPA-T2-R0007</t>
  </si>
  <si>
    <t>E-SPA-T2-R0013</t>
  </si>
  <si>
    <t>E-SPA-T2-R0016</t>
  </si>
  <si>
    <t>E-SPA-T3-R0001</t>
  </si>
  <si>
    <t>E-SPA-T3-R0003</t>
  </si>
  <si>
    <t>E-SPA-T3-R0005</t>
  </si>
  <si>
    <t>E-SPA-T3-R0007</t>
  </si>
  <si>
    <t>E-SPA-T3-R0013</t>
  </si>
  <si>
    <t>E-SPA-T3-R0016</t>
  </si>
  <si>
    <t>E-SHE-T1-R0001</t>
  </si>
  <si>
    <t>E-SHE-T1-R0003</t>
  </si>
  <si>
    <t>E-SHE-T1-R0005</t>
  </si>
  <si>
    <t>E-SHE-T1-R0007</t>
  </si>
  <si>
    <t>E-SHE-T1-R0011</t>
  </si>
  <si>
    <t>E-SHE-T2-R0001</t>
  </si>
  <si>
    <t>E-SHE-T2-R0003</t>
  </si>
  <si>
    <t>E-SHE-T2-R0005</t>
  </si>
  <si>
    <t>E-SHE-T3-R0001</t>
  </si>
  <si>
    <t>E-SHE-T3-R0003</t>
  </si>
  <si>
    <t>E-SHE-T3-R0005</t>
  </si>
  <si>
    <t>E-SWS-T1-R0001</t>
  </si>
  <si>
    <t>E-SWS-T2-R0001</t>
  </si>
  <si>
    <t>E-SWS-T3-R0001</t>
  </si>
  <si>
    <t>E-SIE-T?-?0017</t>
  </si>
  <si>
    <t>E-SIE-T?-?0057</t>
  </si>
  <si>
    <t>E-SIE-T?-?0247</t>
  </si>
  <si>
    <t>E-SIE-T?-?0252</t>
  </si>
  <si>
    <t>E-SIE-T?-?0256</t>
  </si>
  <si>
    <t>E-SIE-T?-?0257</t>
  </si>
  <si>
    <t>E-SIE-T?-?0263</t>
  </si>
  <si>
    <t>E-SIE-T1-R0003</t>
  </si>
  <si>
    <t>E-SIE-T1-R0004</t>
  </si>
  <si>
    <t>E-SIE-T1-R0007</t>
  </si>
  <si>
    <t>E-SIE-T1-R0009</t>
  </si>
  <si>
    <t>E-SIE-T1-R0013</t>
  </si>
  <si>
    <t>E-SIE-T1-R0015</t>
  </si>
  <si>
    <t>E-SIE-T1-R0017</t>
  </si>
  <si>
    <t>E-SIE-T1-R0022</t>
  </si>
  <si>
    <t>E-SIE-T1-R0024</t>
  </si>
  <si>
    <t>E-SIE-T1-R0053</t>
  </si>
  <si>
    <t>E-SIE-T1-R0057</t>
  </si>
  <si>
    <t>E-SIE-T1-R0064</t>
  </si>
  <si>
    <t>E-SIE-T1-R0068</t>
  </si>
  <si>
    <t>E-SIE-T1-R0072</t>
  </si>
  <si>
    <t>E-SIE-T1-R0076</t>
  </si>
  <si>
    <t>E-SIE-T1-R0078</t>
  </si>
  <si>
    <t>E-SIE-T1-R0079</t>
  </si>
  <si>
    <t>E-SIE-T1-R0080</t>
  </si>
  <si>
    <t>E-SIE-T1-R0090</t>
  </si>
  <si>
    <t>E-SIE-T1-R0091</t>
  </si>
  <si>
    <t>E-SIE-T1-R0092</t>
  </si>
  <si>
    <t>E-SIE-T1-R0143</t>
  </si>
  <si>
    <t>E-SIE-T1-R0241</t>
  </si>
  <si>
    <t>E-SIE-T1-R0249</t>
  </si>
  <si>
    <t>E-SIE-T1-R0254</t>
  </si>
  <si>
    <t>E-SIE-T1-R0256</t>
  </si>
  <si>
    <t>E-SIE-T1-R0257</t>
  </si>
  <si>
    <t>E-SIE-T1-R0260</t>
  </si>
  <si>
    <t>E-SIE-T1-R0262</t>
  </si>
  <si>
    <t>E-SIE-T1-R0264</t>
  </si>
  <si>
    <t>E-SIE-T1-R0265</t>
  </si>
  <si>
    <t>E-SIE-T1-R0266</t>
  </si>
  <si>
    <t>E-SIE-T1-R0267</t>
  </si>
  <si>
    <t>E-SIE-T1-R0268</t>
  </si>
  <si>
    <t>E-SIE-T1-R0292</t>
  </si>
  <si>
    <t>E-SIE-T1-R0295</t>
  </si>
  <si>
    <t>E-SIE-T1-R0302</t>
  </si>
  <si>
    <t>E-SIE-T1-R0307</t>
  </si>
  <si>
    <t>E-SIE-T1-R0311</t>
  </si>
  <si>
    <t>E-SIE-T2-R0009</t>
  </si>
  <si>
    <t>E-SIE-T2-R0012</t>
  </si>
  <si>
    <t>E-SIE-T2-R0017</t>
  </si>
  <si>
    <t>E-SIE-T2-R0022</t>
  </si>
  <si>
    <t>E-SIE-T2-R0050</t>
  </si>
  <si>
    <t>E-SIE-T2-R0066</t>
  </si>
  <si>
    <t>E-SIE-T2-R0070</t>
  </si>
  <si>
    <t>E-SIE-T2-R0076</t>
  </si>
  <si>
    <t>E-SIE-T2-R0078</t>
  </si>
  <si>
    <t>E-SIE-T2-R0079</t>
  </si>
  <si>
    <t>E-SIE-T2-R0091</t>
  </si>
  <si>
    <t>E-SIE-T2-R0092</t>
  </si>
  <si>
    <t>E-SIE-T2-R0118</t>
  </si>
  <si>
    <t>E-SIE-T2-R0220</t>
  </si>
  <si>
    <t>E-SIE-T2-R0247</t>
  </si>
  <si>
    <t>E-SIE-T2-R0250</t>
  </si>
  <si>
    <t>E-SIE-T2-R0251</t>
  </si>
  <si>
    <t>E-SIE-T2-R0253</t>
  </si>
  <si>
    <t>E-SIE-T2-R0260</t>
  </si>
  <si>
    <t>E-SIE-T2-R0263</t>
  </si>
  <si>
    <t>E-SIE-T2-R0272</t>
  </si>
  <si>
    <t>E-SIE-T2-R0290</t>
  </si>
  <si>
    <t>E-SIE-T2-R0298</t>
  </si>
  <si>
    <t>E-SIE-T2-R0300</t>
  </si>
  <si>
    <t>E-SIE-T2-R0304</t>
  </si>
  <si>
    <t>E-SIE-T3-R0003</t>
  </si>
  <si>
    <t>E-SIE-T3-R0053</t>
  </si>
  <si>
    <t>E-SIE-T3-R0055</t>
  </si>
  <si>
    <t>E-SIE-T3-R0064</t>
  </si>
  <si>
    <t>E-SIE-T3-R0079</t>
  </si>
  <si>
    <t>E-SIE-T3-R0092</t>
  </si>
  <si>
    <t>E-SIE-T3-R0118</t>
  </si>
  <si>
    <t>E-SIE-T3-R0158</t>
  </si>
  <si>
    <t>E-SIE-T3-R0237</t>
  </si>
  <si>
    <t>E-SIE-T3-R0239</t>
  </si>
  <si>
    <t>E-SIE-T3-R0243</t>
  </si>
  <si>
    <t>E-SIE-T3-R0245</t>
  </si>
  <si>
    <t>E-SIE-T3-R0250</t>
  </si>
  <si>
    <t>E-SIE-T3-R0252</t>
  </si>
  <si>
    <t>E-SIE-T3-R0255</t>
  </si>
  <si>
    <t>E-SIE-T3-R0259</t>
  </si>
  <si>
    <t>E-SIE-T3-R0261</t>
  </si>
  <si>
    <t>E-SIE-T3-R0263</t>
  </si>
  <si>
    <t>E-SIE-T3-R0272</t>
  </si>
  <si>
    <t>E-SIE-T3-R0300</t>
  </si>
  <si>
    <t>E-TAU-T1-R0001</t>
  </si>
  <si>
    <t>E-TAU-T1-R0002</t>
  </si>
  <si>
    <t>E-ETR-T2-R0002</t>
  </si>
  <si>
    <t>E-ETR-T2-R0006</t>
  </si>
  <si>
    <t>E-ETR-T2-R0008</t>
  </si>
  <si>
    <t>E-ETR-T2-R0009</t>
  </si>
  <si>
    <t>E-ETR-T2-R0011</t>
  </si>
  <si>
    <t>E-ETR-T2-R0013</t>
  </si>
  <si>
    <t>E-ETR-T2-R0018</t>
  </si>
  <si>
    <t>E-ETR-T2-R0031</t>
  </si>
  <si>
    <t>E-TPE-T1-R0001</t>
  </si>
  <si>
    <t>E-TPE-T2-R0001</t>
  </si>
  <si>
    <t>E-TPE-T3-R0001</t>
  </si>
  <si>
    <t>E-UDM-T1-R0001</t>
  </si>
  <si>
    <t>E-UDM-T1-R0004</t>
  </si>
  <si>
    <t>E-UDM-T1-R0009</t>
  </si>
  <si>
    <t>E-UDM-T1-R0010</t>
  </si>
  <si>
    <t>E-UDM-T1-R0013</t>
  </si>
  <si>
    <t>E-UDM-T1-R0015</t>
  </si>
  <si>
    <t>E-UDM-T1-R0017</t>
  </si>
  <si>
    <t>E-UDM-T1-R0019</t>
  </si>
  <si>
    <t>E-UDE-T1-R0009</t>
  </si>
  <si>
    <t>E-UDE-T1-R0013</t>
  </si>
  <si>
    <t>E-UDE-T1-R0015</t>
  </si>
  <si>
    <t>E-UDE-T2-R0009</t>
  </si>
  <si>
    <t>E-UDE-T2-R0013</t>
  </si>
  <si>
    <t>E-UDE-T3-R0009</t>
  </si>
  <si>
    <t>E-UDE-T3-R0013</t>
  </si>
  <si>
    <t>E-VEO-T1-R0001</t>
  </si>
  <si>
    <t>E-VEO-T1-R0003</t>
  </si>
  <si>
    <t>E-VEO-T1-R0005</t>
  </si>
  <si>
    <t>E-VER-T?-?0083</t>
  </si>
  <si>
    <t>E-VER-T1-R0019</t>
  </si>
  <si>
    <t>E-VER-T1-R0023</t>
  </si>
  <si>
    <t>E-VER-T1-R0027</t>
  </si>
  <si>
    <t>E-VER-T1-R0031</t>
  </si>
  <si>
    <t>E-VER-T1-R0035</t>
  </si>
  <si>
    <t>E-VER-T1-R0037</t>
  </si>
  <si>
    <t>E-VER-T1-R0039</t>
  </si>
  <si>
    <t>E-VER-T1-R0049</t>
  </si>
  <si>
    <t>E-VER-T1-R0051</t>
  </si>
  <si>
    <t>E-VER-T1-R0053</t>
  </si>
  <si>
    <t>E-VER-T1-R0055</t>
  </si>
  <si>
    <t>E-VER-T1-R0057</t>
  </si>
  <si>
    <t>E-VER-T1-R0059</t>
  </si>
  <si>
    <t>E-VER-T1-R0061</t>
  </si>
  <si>
    <t>E-VER-T1-R0063</t>
  </si>
  <si>
    <t>E-VER-T1-R0065</t>
  </si>
  <si>
    <t>E-VER-T1-R0069</t>
  </si>
  <si>
    <t>E-VER-T1-R0073</t>
  </si>
  <si>
    <t>E-VER-T1-R0075</t>
  </si>
  <si>
    <t>E-VER-T1-R0077</t>
  </si>
  <si>
    <t>E-VER-T1-R0083</t>
  </si>
  <si>
    <t>E-VER-T1-R0085</t>
  </si>
  <si>
    <t>E-VER-T1-R0087</t>
  </si>
  <si>
    <t>E-VER-T1-R0089</t>
  </si>
  <si>
    <t>E-VER-T1-R0091</t>
  </si>
  <si>
    <t>E-VER-T1-R0093</t>
  </si>
  <si>
    <t>E-VER-T1-R0095</t>
  </si>
  <si>
    <t>E-VER-T1-R0099</t>
  </si>
  <si>
    <t>E-VER-T1-R0101</t>
  </si>
  <si>
    <t>E-VER-T1-R0106</t>
  </si>
  <si>
    <t>E-VER-T2-R0019</t>
  </si>
  <si>
    <t>E-VER-T2-R0023</t>
  </si>
  <si>
    <t>E-VER-T2-R0031</t>
  </si>
  <si>
    <t>E-VER-T2-R0035</t>
  </si>
  <si>
    <t>E-VER-T2-R0037</t>
  </si>
  <si>
    <t>E-VER-T2-R0039</t>
  </si>
  <si>
    <t>E-VER-T2-R0049</t>
  </si>
  <si>
    <t>E-VER-T2-R0051</t>
  </si>
  <si>
    <t>E-VER-T2-R0053</t>
  </si>
  <si>
    <t>E-VER-T2-R0055</t>
  </si>
  <si>
    <t>E-VER-T2-R0057</t>
  </si>
  <si>
    <t>E-VER-T2-R0059</t>
  </si>
  <si>
    <t>E-VER-T2-R0061</t>
  </si>
  <si>
    <t>E-VER-T2-R0063</t>
  </si>
  <si>
    <t>E-VER-T2-R0065</t>
  </si>
  <si>
    <t>E-VER-T2-R0069</t>
  </si>
  <si>
    <t>E-VER-T2-R0073</t>
  </si>
  <si>
    <t>E-VER-T2-R0075</t>
  </si>
  <si>
    <t>E-VER-T2-R0077</t>
  </si>
  <si>
    <t>E-VER-T2-R0085</t>
  </si>
  <si>
    <t>E-VER-T2-R0087</t>
  </si>
  <si>
    <t>E-VER-T2-R0089</t>
  </si>
  <si>
    <t>E-VER-T2-R0091</t>
  </si>
  <si>
    <t>E-VER-T2-R0093</t>
  </si>
  <si>
    <t>E-VER-T2-R0095</t>
  </si>
  <si>
    <t>E-VER-T2-R0099</t>
  </si>
  <si>
    <t>E-VER-T3-R0023</t>
  </si>
  <si>
    <t>E-VER-T3-R0051</t>
  </si>
  <si>
    <t>E-VER-T3-R0053</t>
  </si>
  <si>
    <t>E-VER-T3-R0055</t>
  </si>
  <si>
    <t>E-VER-T3-R0057</t>
  </si>
  <si>
    <t>E-VER-T3-R0059</t>
  </si>
  <si>
    <t>E-VER-T3-R0061</t>
  </si>
  <si>
    <t>E-VER-T3-R0063</t>
  </si>
  <si>
    <t>E-VER-T3-R0065</t>
  </si>
  <si>
    <t>E-VER-T3-R0069</t>
  </si>
  <si>
    <t>E-VER-T3-R0085</t>
  </si>
  <si>
    <t>E-VER-T3-R0089</t>
  </si>
  <si>
    <t>E-VIA-T1-R0001</t>
  </si>
  <si>
    <t>E-VIA-T1-R0003</t>
  </si>
  <si>
    <t>E-VIA-T1-R0005</t>
  </si>
  <si>
    <t>E-VIA-T1-R0009</t>
  </si>
  <si>
    <t>E-VIA-T2-R0001</t>
  </si>
  <si>
    <t>E-VIA-T2-R0003</t>
  </si>
  <si>
    <t>E-VIA-T2-R0005</t>
  </si>
  <si>
    <t>E-VIA-T3-R0001</t>
  </si>
  <si>
    <t>E-VIA-T3-R0003</t>
  </si>
  <si>
    <t>E-VIA-T3-R0005</t>
  </si>
  <si>
    <t xml:space="preserve">NIVEL DE SERVICIO NORTE </t>
  </si>
  <si>
    <t xml:space="preserve">NIVEL DE SERVICIO PONIENTE </t>
  </si>
  <si>
    <t xml:space="preserve">NIVEL DE SERVICIO JEFE DE TRAFICO </t>
  </si>
  <si>
    <t>NIVEL DE SERVICIO (95%)</t>
  </si>
  <si>
    <t>VIAJES OK (85%)</t>
  </si>
  <si>
    <t>CALIDAD DE RUTA (92%)</t>
  </si>
  <si>
    <t>ZONA</t>
  </si>
  <si>
    <t xml:space="preserve">COORDINADORES </t>
  </si>
  <si>
    <t>SEMANA 1</t>
  </si>
  <si>
    <t xml:space="preserve">SEMANA 2 </t>
  </si>
  <si>
    <t xml:space="preserve">SEMANA 3 </t>
  </si>
  <si>
    <t>SEMANA 4</t>
  </si>
  <si>
    <t>SEMANA 2</t>
  </si>
  <si>
    <t>SEMANA 3</t>
  </si>
  <si>
    <t xml:space="preserve">VIAJES OK  NORTE </t>
  </si>
  <si>
    <t xml:space="preserve">VIAJES OK  PONIENTE </t>
  </si>
  <si>
    <t>VIAJES OK  JEFE DE TRAFICO</t>
  </si>
  <si>
    <t>Carlos Hernandez</t>
  </si>
  <si>
    <t xml:space="preserve">Luis Ortiz </t>
  </si>
  <si>
    <t>CALIDAD DE RUTA NORTE</t>
  </si>
  <si>
    <t xml:space="preserve">CALIDAD DE RUTA PONIENTE </t>
  </si>
  <si>
    <t xml:space="preserve">CALIDAD DE RUTA JEFE DE TRAFICO </t>
  </si>
  <si>
    <t xml:space="preserve">JEFE DE TRAFICOS </t>
  </si>
  <si>
    <t xml:space="preserve">% VIAJES OK </t>
  </si>
  <si>
    <t>cliente</t>
  </si>
  <si>
    <t>vok_p</t>
  </si>
  <si>
    <t>%malo</t>
  </si>
  <si>
    <t xml:space="preserve">ZONA </t>
  </si>
  <si>
    <t>WOLONG</t>
  </si>
  <si>
    <t>SAINT_GOBAIN</t>
  </si>
  <si>
    <t>J&amp;J LUBRICANTES</t>
  </si>
  <si>
    <t>WELMON</t>
  </si>
  <si>
    <t xml:space="preserve">VIAJES OK </t>
  </si>
  <si>
    <t>Des</t>
  </si>
  <si>
    <t>Cliente</t>
  </si>
  <si>
    <t>Vok_Val</t>
  </si>
  <si>
    <t>Vok_Val_Ok</t>
  </si>
  <si>
    <t>Vok_P</t>
  </si>
  <si>
    <t>Malos</t>
  </si>
  <si>
    <t>ESCOBEDO</t>
  </si>
  <si>
    <t>LINCOLN</t>
  </si>
  <si>
    <t>CADEREYTA</t>
  </si>
  <si>
    <t>GARCIA</t>
  </si>
  <si>
    <t>GUADALUPE</t>
  </si>
  <si>
    <t>LA FE</t>
  </si>
  <si>
    <t>JUAREZ</t>
  </si>
  <si>
    <t>DULCES NOMBRES</t>
  </si>
  <si>
    <t>SAN BLAS</t>
  </si>
  <si>
    <t>EL JARAL</t>
  </si>
  <si>
    <t>GUADALUPE APODACA PERIFERICA</t>
  </si>
  <si>
    <t>ELOY-NORIA</t>
  </si>
  <si>
    <t>COLINAS DEL AEROPUERTO</t>
  </si>
  <si>
    <t>SANTA CATARINA</t>
  </si>
  <si>
    <t>REAL DE PALMAS</t>
  </si>
  <si>
    <t>PESQUERIA 1</t>
  </si>
  <si>
    <t>ESCOBEDO PERIFERICA</t>
  </si>
  <si>
    <t>PRADERAS APODACA</t>
  </si>
  <si>
    <t>CIENEGA</t>
  </si>
  <si>
    <t>CADEREYTA 1</t>
  </si>
  <si>
    <t>VILLA JUAREZ</t>
  </si>
  <si>
    <t>COSMOPOLIS</t>
  </si>
  <si>
    <t>SANTA T2</t>
  </si>
  <si>
    <t>GARCIA - LINCOLN T3</t>
  </si>
  <si>
    <t>LAS FLORES</t>
  </si>
  <si>
    <t>ZUAZUA  PERIFERICA</t>
  </si>
  <si>
    <t>REGINA COLINAS</t>
  </si>
  <si>
    <t>JUAREZ HUINALA</t>
  </si>
  <si>
    <t>BUENA VISTA</t>
  </si>
  <si>
    <t>MAMULIQUE</t>
  </si>
  <si>
    <t>PESQUERIA 4</t>
  </si>
  <si>
    <t>PESQUERIA 2 12 HORAS</t>
  </si>
  <si>
    <t>VALLE DE LINCOLN T1</t>
  </si>
  <si>
    <t>PRADERAS</t>
  </si>
  <si>
    <t>HACIENDA LIMPIEZA</t>
  </si>
  <si>
    <t>PEDREGAL</t>
  </si>
  <si>
    <t>CASA BLANCA</t>
  </si>
  <si>
    <t>SENDERO ESCOBEDO</t>
  </si>
  <si>
    <t>HUASTECA</t>
  </si>
  <si>
    <t>JUAREZ-JUAREZ</t>
  </si>
  <si>
    <t>SANTA ROSA</t>
  </si>
  <si>
    <t>VALLE DEL ROBLE</t>
  </si>
  <si>
    <t>VILLA AZUL</t>
  </si>
  <si>
    <t>COLINAS</t>
  </si>
  <si>
    <t>LOPEZ</t>
  </si>
  <si>
    <t>SALINAS (PILARES)</t>
  </si>
  <si>
    <t>JUAREZ - GUADALUPE</t>
  </si>
  <si>
    <t>HIDALGO P</t>
  </si>
  <si>
    <t>ZUAZUA ESPECIAL PERIFERICA</t>
  </si>
  <si>
    <t>PATIO CHURUBUSCO</t>
  </si>
  <si>
    <t>VALLE DEL NORTE</t>
  </si>
  <si>
    <t>PESQUERIA</t>
  </si>
  <si>
    <t>ALIANZA REAL</t>
  </si>
  <si>
    <t>CENTRO Y GRIEGA</t>
  </si>
  <si>
    <t>SANTA CATARINA.</t>
  </si>
  <si>
    <t>MARIN</t>
  </si>
  <si>
    <t>PRIVADAS LAS VILLAS AUX T2</t>
  </si>
  <si>
    <t>NO REELECCIÓN T1</t>
  </si>
  <si>
    <t>VILLA REGINA</t>
  </si>
  <si>
    <t>PESQUERIA 2</t>
  </si>
  <si>
    <t>PRADERAS SAN FCO BUENA VISTA</t>
  </si>
  <si>
    <t>SANTA MARIA</t>
  </si>
  <si>
    <t>SENDERO EMPLEADOS</t>
  </si>
  <si>
    <t>MARGARITAS</t>
  </si>
  <si>
    <t>PASEO SANTA ROSA</t>
  </si>
  <si>
    <t>CANTORAL</t>
  </si>
  <si>
    <t>MONTE VERDE</t>
  </si>
  <si>
    <t>SAN MATEO</t>
  </si>
  <si>
    <t>CAMPANARIO</t>
  </si>
  <si>
    <t>VALLE DE SANTA ELENA</t>
  </si>
  <si>
    <t>CASINO</t>
  </si>
  <si>
    <t>AGUALEGUAS CERRALVO MARIN</t>
  </si>
  <si>
    <t>EL CARMEN</t>
  </si>
  <si>
    <t>APODACA</t>
  </si>
  <si>
    <t>PASEO DE PALMAS</t>
  </si>
  <si>
    <t>HIDALGO</t>
  </si>
  <si>
    <t>VILLAS DEL ARCO JARAL</t>
  </si>
  <si>
    <t>ZUAZUA 2 12 HRS</t>
  </si>
  <si>
    <t>SAN NICOLAS</t>
  </si>
  <si>
    <t>TREBOLES</t>
  </si>
  <si>
    <t>VALLE DE LINCOLN</t>
  </si>
  <si>
    <t>RENACIMIENTO</t>
  </si>
  <si>
    <t>PORTAL DE LINCOLN T1</t>
  </si>
  <si>
    <t>PRIVADA LAS VILLAS T1 Y T2</t>
  </si>
  <si>
    <t>MONTERREY- MINAS</t>
  </si>
  <si>
    <t>SOR JUANA</t>
  </si>
  <si>
    <t>APODACA T1</t>
  </si>
  <si>
    <t>GARCIA - LINCOLN T1</t>
  </si>
  <si>
    <t>ESCOBEDO T1</t>
  </si>
  <si>
    <t>SAN MARTIN</t>
  </si>
  <si>
    <t>SANTA ELENA</t>
  </si>
  <si>
    <t>SENDERO METROPLEX</t>
  </si>
  <si>
    <t>SANTA ROSA BALCONES</t>
  </si>
  <si>
    <t>EBANOS 1</t>
  </si>
  <si>
    <t>SANTA ROSA PASEO</t>
  </si>
  <si>
    <t>ANZURES</t>
  </si>
  <si>
    <t>PALMAS</t>
  </si>
  <si>
    <t>SANTA CATARINA PLANTA 1</t>
  </si>
  <si>
    <t>SAN PEDRO</t>
  </si>
  <si>
    <t>MIRADOR</t>
  </si>
  <si>
    <t>ZUAZUA</t>
  </si>
  <si>
    <t>VISTAS</t>
  </si>
  <si>
    <t>SAN ANTONIO</t>
  </si>
  <si>
    <t>ARTURO B. DE LA GARZA</t>
  </si>
  <si>
    <t>TRES CAMINOS</t>
  </si>
  <si>
    <t>ANDROMEDA</t>
  </si>
  <si>
    <t>FRESNOS</t>
  </si>
  <si>
    <t>SANTA ISABEL</t>
  </si>
  <si>
    <t>REAL DEL SOL</t>
  </si>
  <si>
    <t>CANTAROS</t>
  </si>
  <si>
    <t>JARAL</t>
  </si>
  <si>
    <t>ARCANGELES</t>
  </si>
  <si>
    <t>HACIENDAS</t>
  </si>
  <si>
    <t>APODACA VILLA REGINA</t>
  </si>
  <si>
    <t>CIENEGA DE FLORES</t>
  </si>
  <si>
    <t>HEROES</t>
  </si>
  <si>
    <t>SAN JOSE</t>
  </si>
  <si>
    <t>SIERRAS - HEROES</t>
  </si>
  <si>
    <t>CLOUTHIER</t>
  </si>
  <si>
    <t>ALAMEDAS</t>
  </si>
  <si>
    <t>HIDALGO-SALINAS</t>
  </si>
  <si>
    <t>PILARES</t>
  </si>
  <si>
    <t>ZUAZUA X VILLAS</t>
  </si>
  <si>
    <t>PEDREGAL X ESCOBEDO</t>
  </si>
  <si>
    <t>PILARES SATELITE</t>
  </si>
  <si>
    <t>ALIANZA-BELLA VISTA</t>
  </si>
  <si>
    <t>CARMEN-SALINAS</t>
  </si>
  <si>
    <t>REAL PALMAS</t>
  </si>
  <si>
    <t>FRAUSTO</t>
  </si>
  <si>
    <t>CIENEGA POR REAL SOL PERI</t>
  </si>
  <si>
    <t>FOME 9 Y 36</t>
  </si>
  <si>
    <t>MONTERREY P</t>
  </si>
  <si>
    <t>CIENEGA ZUAZUA</t>
  </si>
  <si>
    <t>CADEREYTA 4-CMD</t>
  </si>
  <si>
    <t>PESQUERIA 12 HORAS</t>
  </si>
  <si>
    <t>GUADALUPE FELIX GALVAN</t>
  </si>
  <si>
    <t>CONCORDIA</t>
  </si>
  <si>
    <t>ZUAZUA T12 HRS</t>
  </si>
  <si>
    <t>PALMA NOVA</t>
  </si>
  <si>
    <t>CENTRO DE DISTRIBUCION</t>
  </si>
  <si>
    <t>MONTERREY SANTA CATARINA MIXTA</t>
  </si>
  <si>
    <t>MONTERREY SANTA CATARINA</t>
  </si>
  <si>
    <t>ENCINOS</t>
  </si>
  <si>
    <t>PARAJE SAN JOSE</t>
  </si>
  <si>
    <t>CLOUTHIER T1</t>
  </si>
  <si>
    <t>BALCONES T1</t>
  </si>
  <si>
    <t>SANTA T1</t>
  </si>
  <si>
    <t>MORELOS T1</t>
  </si>
  <si>
    <t>VALLE DE LINCOLN T3</t>
  </si>
  <si>
    <t>URBIVILLAS</t>
  </si>
  <si>
    <t>MINAS T1</t>
  </si>
  <si>
    <t>HEROES-KE KASAS</t>
  </si>
  <si>
    <t>MARAVILLAS T1 Y T2</t>
  </si>
  <si>
    <t>BARRAGAN LINCOLN T1 Y T3</t>
  </si>
  <si>
    <t>SAN JOSE.</t>
  </si>
  <si>
    <t>SIERRA REAL.</t>
  </si>
  <si>
    <t>VALLE DE LINCOLN.</t>
  </si>
  <si>
    <t>SAN BLAS.</t>
  </si>
  <si>
    <t>FLORES MAGON</t>
  </si>
  <si>
    <t>JUAREZ T1</t>
  </si>
  <si>
    <t>MONTERREY - CASA BLANCA T1</t>
  </si>
  <si>
    <t>HUASTECA T2</t>
  </si>
  <si>
    <t>VISTA MONTAÑA T1</t>
  </si>
  <si>
    <t>LA UNIDAD T2</t>
  </si>
  <si>
    <t>NOGAL T1</t>
  </si>
  <si>
    <t>LINCOLN T2</t>
  </si>
  <si>
    <t>SAN NICOLAS - SOLI T2</t>
  </si>
  <si>
    <t>ESCOBEDO T3</t>
  </si>
  <si>
    <t>CASA BLANCA LABORAL</t>
  </si>
  <si>
    <t>REAL DE SAN PEDRO</t>
  </si>
  <si>
    <t>SANTO DOMINGO</t>
  </si>
  <si>
    <t>SANTA ELENA 2</t>
  </si>
  <si>
    <t>EBANOS 2</t>
  </si>
  <si>
    <t>APOYO COLINAS</t>
  </si>
  <si>
    <t>AUXILIAR SANTA ELENA</t>
  </si>
  <si>
    <t>GUADALUPE AUX</t>
  </si>
  <si>
    <t>ESCOBEDO AUX</t>
  </si>
  <si>
    <t>ZUAZUA AUXILIAR</t>
  </si>
  <si>
    <t>PALMAS AUX</t>
  </si>
  <si>
    <t>GARCIA 3 ALCALI</t>
  </si>
  <si>
    <t>JOYAS AZTEK 1 Y 2</t>
  </si>
  <si>
    <t>GARCIA PLANTA 1</t>
  </si>
  <si>
    <t>VALLE DE SANTA ELENA AUX</t>
  </si>
  <si>
    <t>CANTORAL AUX</t>
  </si>
  <si>
    <t>SIERRAS</t>
  </si>
  <si>
    <t>VILLAS DE ALCALI</t>
  </si>
  <si>
    <t>VILLA AZUL PERIFERICA</t>
  </si>
  <si>
    <t>SIERRA</t>
  </si>
  <si>
    <t>VILLA AZUL AUX 1</t>
  </si>
  <si>
    <t>SIERRA AUX 2</t>
  </si>
  <si>
    <t>VILLA AZUL AUX 2</t>
  </si>
  <si>
    <t>SIERRA AUX 1</t>
  </si>
  <si>
    <t>SENDERO</t>
  </si>
  <si>
    <t>VILLAS</t>
  </si>
  <si>
    <t>GARCIA 3</t>
  </si>
  <si>
    <t>HEROES APOYO 2</t>
  </si>
  <si>
    <t>SAN JOSE  APOYO</t>
  </si>
  <si>
    <t>GARCIA 3 APOYO 2</t>
  </si>
  <si>
    <t>HEROES APOYO 1</t>
  </si>
  <si>
    <t>RENACIMIENTO APOYO 2</t>
  </si>
  <si>
    <t>ALAMEDAS APOYO 2</t>
  </si>
  <si>
    <t>RENACIMIENTO APOYO 1</t>
  </si>
  <si>
    <t>VILLA AZUL APOYO 1</t>
  </si>
  <si>
    <t>ALAMEDAS APOYO 1</t>
  </si>
  <si>
    <t>GARCIA 3 APOYO 1</t>
  </si>
  <si>
    <t>SIERRA REAL</t>
  </si>
  <si>
    <t>CAPELLANIA</t>
  </si>
  <si>
    <t>SULTANA</t>
  </si>
  <si>
    <t>BOSQUES DE CASTILLA ZAPATA</t>
  </si>
  <si>
    <t>VILLAS DE ALCALA</t>
  </si>
  <si>
    <t>VILLAS DEL ARCO  JARAL-SALINAS</t>
  </si>
  <si>
    <t>FRAUSTO P</t>
  </si>
  <si>
    <t>SAN FRANCISCO ESP. PERIFERICA</t>
  </si>
  <si>
    <t>SALINAS X PILARES PERIFERICA</t>
  </si>
  <si>
    <t>PORTAL X PROGRESO  DIA</t>
  </si>
  <si>
    <t>APOYO PROGRESO</t>
  </si>
  <si>
    <t>BODEGAS (PLANTA A BODEGA)</t>
  </si>
  <si>
    <t>PILARES SALINAS</t>
  </si>
  <si>
    <t>ZUAZUA 1</t>
  </si>
  <si>
    <t>ZUAZUA 3  12 HRS</t>
  </si>
  <si>
    <t>ZUAZUA 1 12 HORAS</t>
  </si>
  <si>
    <t>CADEREYTA 12 HORAS</t>
  </si>
  <si>
    <t>SAN FRANCISCO</t>
  </si>
  <si>
    <t>PESQUERIA 3</t>
  </si>
  <si>
    <t>ZUAZUA 4</t>
  </si>
  <si>
    <t>ZUAZUA 5</t>
  </si>
  <si>
    <t>ZUAZUA 3</t>
  </si>
  <si>
    <t>ZUAZUA 6</t>
  </si>
  <si>
    <t>CADEREYTA 3</t>
  </si>
  <si>
    <t>CADEREYTA 2</t>
  </si>
  <si>
    <t>ZUAZUA 2</t>
  </si>
  <si>
    <t>GARCIA MIXTO</t>
  </si>
  <si>
    <t>ALCALI</t>
  </si>
  <si>
    <t>VISTA MONTAÑA</t>
  </si>
  <si>
    <t>MINA T1</t>
  </si>
  <si>
    <t>MINA T2</t>
  </si>
  <si>
    <t>MINA T3 Y T4</t>
  </si>
  <si>
    <t>AZTLAN</t>
  </si>
  <si>
    <t>RENACIMIENTO T1</t>
  </si>
  <si>
    <t>SAN BLAS-MINAS T3</t>
  </si>
  <si>
    <t>JOYAS DE LA CORONA T1</t>
  </si>
  <si>
    <t>SAN FELIPE</t>
  </si>
  <si>
    <t>JOYAS-PORTAL  T3</t>
  </si>
  <si>
    <t>SAN FELIPE T2</t>
  </si>
  <si>
    <t>KE KASAS Y ALCALI</t>
  </si>
  <si>
    <t>SAN FELIPE T3</t>
  </si>
  <si>
    <t>LOMAS T2</t>
  </si>
  <si>
    <t>SAN GILBERTO - CLOUTHIER</t>
  </si>
  <si>
    <t>ALAMEDAS T 3</t>
  </si>
  <si>
    <t>SAN GILBERTO T1</t>
  </si>
  <si>
    <t>BARRAGAN LINCOLN T3</t>
  </si>
  <si>
    <t>SAN GILBERTO T2</t>
  </si>
  <si>
    <t>MINAS T2</t>
  </si>
  <si>
    <t>VISTA MONTAÑA T3</t>
  </si>
  <si>
    <t>MORELOS T2</t>
  </si>
  <si>
    <t>PASEO DE CAPELLANIA T 2</t>
  </si>
  <si>
    <t>SAN JOAQUIN</t>
  </si>
  <si>
    <t>PLAZA DE LA MUJER T1 Y T2</t>
  </si>
  <si>
    <t>PORTAL DE LINCOLN T2</t>
  </si>
  <si>
    <t>SAN JOSE T2 Y T3</t>
  </si>
  <si>
    <t>ALAMEDAS T 2</t>
  </si>
  <si>
    <t>SAN JOSE T3</t>
  </si>
  <si>
    <t>BALCONES T2</t>
  </si>
  <si>
    <t>RENACIMIENTO T3</t>
  </si>
  <si>
    <t>SANTA T1 Y T3</t>
  </si>
  <si>
    <t>SAN BLAS T1</t>
  </si>
  <si>
    <t>ARBOLEDAS</t>
  </si>
  <si>
    <t>JOYAS DE LA CORONA T2</t>
  </si>
  <si>
    <t>SIERRA REAL T1</t>
  </si>
  <si>
    <t>LOMAS T1</t>
  </si>
  <si>
    <t>SIERRA REAL T2 Y T3</t>
  </si>
  <si>
    <t>MARAVILLAS T3</t>
  </si>
  <si>
    <t>SIERRA REAL T3</t>
  </si>
  <si>
    <t>PLAZA DE LA MUJER - BALCONES</t>
  </si>
  <si>
    <t>SOLIDARIDAD T1</t>
  </si>
  <si>
    <t>PRIVADA LAS VILLAS T 3</t>
  </si>
  <si>
    <t>SOLIDARIDAD T2</t>
  </si>
  <si>
    <t>RENACIMIENTO T2 Y T3</t>
  </si>
  <si>
    <t>SOLIDARIDAD T3</t>
  </si>
  <si>
    <t>SAN BLAS T2</t>
  </si>
  <si>
    <t>URBI VILLAS T2 Y T3</t>
  </si>
  <si>
    <t>LOMAS-VIÑEDOS T 3</t>
  </si>
  <si>
    <t>URBI VILLAS T3</t>
  </si>
  <si>
    <t>ALAMEDAS T1</t>
  </si>
  <si>
    <t>VALLE DE LINCOLN T2</t>
  </si>
  <si>
    <t>RINCON DEL FRAILE</t>
  </si>
  <si>
    <t>PASEO DE CAPELLANIA</t>
  </si>
  <si>
    <t>VIÑEDOS T1 Y T2</t>
  </si>
  <si>
    <t>KE CASAS</t>
  </si>
  <si>
    <t>PUNTA DIAMANTE</t>
  </si>
  <si>
    <t>VISTA MONTAÑA T2 Y T3</t>
  </si>
  <si>
    <t>CLOUTHIER T2</t>
  </si>
  <si>
    <t>PRIVADA LAS VILLAS 2 T1 Y T2</t>
  </si>
  <si>
    <t>PORTAL DE LINCOLN AUX</t>
  </si>
  <si>
    <t>URBIVILLA 2</t>
  </si>
  <si>
    <t>HEROES 2</t>
  </si>
  <si>
    <t>BARRAGAN LINCOLN T2</t>
  </si>
  <si>
    <t>HEROES T2</t>
  </si>
  <si>
    <t>SAN JERONIMO CUMBRES A</t>
  </si>
  <si>
    <t>SAN JERONIMO CUMBRES B</t>
  </si>
  <si>
    <t>DEL VALLE B</t>
  </si>
  <si>
    <t>SANTA CATARINA A</t>
  </si>
  <si>
    <t>REPUBLICA MEXICANA</t>
  </si>
  <si>
    <t>SANTA CATARINA B</t>
  </si>
  <si>
    <t>FUNDADORES OBISPADO</t>
  </si>
  <si>
    <t>VALLE ALTO A</t>
  </si>
  <si>
    <t>DEL VALLE A</t>
  </si>
  <si>
    <t>VALLE ALTO B</t>
  </si>
  <si>
    <t>RENACIMIENTO.</t>
  </si>
  <si>
    <t>RINCON</t>
  </si>
  <si>
    <t>LOPEZ.</t>
  </si>
  <si>
    <t>VILLAS DE ALCALI.</t>
  </si>
  <si>
    <t>SIERRA REAL AUX 2</t>
  </si>
  <si>
    <t>SOR JUANA AUX 3</t>
  </si>
  <si>
    <t>VALLE DE LINCOLN APOYO.</t>
  </si>
  <si>
    <t>RENACIMIENTO APOYO.</t>
  </si>
  <si>
    <t>SOR JUANA AUX</t>
  </si>
  <si>
    <t>VILLAS DE ALCALI APOYO.</t>
  </si>
  <si>
    <t>SIERRA REAL AUX 3</t>
  </si>
  <si>
    <t>VILLAS DE ALCALI AUX 2</t>
  </si>
  <si>
    <t>VILLAS DE ALCALI AUX 3</t>
  </si>
  <si>
    <t>SAN BLAS AUX</t>
  </si>
  <si>
    <t>SOR JUANA AUX 2</t>
  </si>
  <si>
    <t>SIERRA REAL  APOYO.</t>
  </si>
  <si>
    <t>KECASAS T1</t>
  </si>
  <si>
    <t>PRIVADAS LAS VILLAS T1</t>
  </si>
  <si>
    <t>APODACA - ESCOBEDO T2</t>
  </si>
  <si>
    <t>PRIVADAS LAS VILLAS T2</t>
  </si>
  <si>
    <t>SAN JOSE T2</t>
  </si>
  <si>
    <t>GARCIA T2</t>
  </si>
  <si>
    <t>BRISAS T1</t>
  </si>
  <si>
    <t>GARCIA T3</t>
  </si>
  <si>
    <t>SAN SEBASTIAN T1</t>
  </si>
  <si>
    <t>GUADALUPE T2</t>
  </si>
  <si>
    <t>GARCIA - LINCOLN T2</t>
  </si>
  <si>
    <t>HUASTECA T1</t>
  </si>
  <si>
    <t>SAN SEBASTIAN T2</t>
  </si>
  <si>
    <t>LAZARO CARDENAS T1</t>
  </si>
  <si>
    <t>GUADALUPE T1</t>
  </si>
  <si>
    <t>LA UNIDAD T1</t>
  </si>
  <si>
    <t>FRAILE T2</t>
  </si>
  <si>
    <t>VILLA AZUL T1</t>
  </si>
  <si>
    <t>LOMAS DE SANTA T1</t>
  </si>
  <si>
    <t>BARRIOS T1</t>
  </si>
  <si>
    <t xml:space="preserve">% NIVEL DE SERVICIO </t>
  </si>
  <si>
    <t>des</t>
  </si>
  <si>
    <t>Suma de ns_val</t>
  </si>
  <si>
    <t>Suma de ns_val_ok</t>
  </si>
  <si>
    <t>Suma de ns_p</t>
  </si>
  <si>
    <t>Suma de malos</t>
  </si>
  <si>
    <t xml:space="preserve">NIVEL DE SERVICIO </t>
  </si>
  <si>
    <t>Puntos</t>
  </si>
  <si>
    <t xml:space="preserve">%CALIDAD DE RUTA </t>
  </si>
  <si>
    <t xml:space="preserve">CALIDAD DE RUTA POR CLIENTE </t>
  </si>
  <si>
    <t>cr</t>
  </si>
  <si>
    <t>Promedio de cr</t>
  </si>
  <si>
    <t>GROUP</t>
  </si>
  <si>
    <t>GERENTE OPE</t>
  </si>
  <si>
    <t>JFE OPE</t>
  </si>
  <si>
    <t>COORDINADOR</t>
  </si>
  <si>
    <t>Norte</t>
  </si>
  <si>
    <t>Poniente</t>
  </si>
  <si>
    <t xml:space="preserve">Poniente </t>
  </si>
  <si>
    <t>CLIENTE</t>
  </si>
  <si>
    <t>E-SIE-T?-?0239</t>
  </si>
  <si>
    <t>E-SIE-T?-?0050</t>
  </si>
  <si>
    <t>E-SIE-T?-?0055</t>
  </si>
  <si>
    <t>E-SIE-T?-?0068</t>
  </si>
  <si>
    <t>E-SIE-T?-?0118</t>
  </si>
  <si>
    <t>E-SIE-T?-?0237</t>
  </si>
  <si>
    <t>E-SIE-T?-?0243</t>
  </si>
  <si>
    <t>E-SIE-T?-?0245</t>
  </si>
  <si>
    <t>E-SIE-T?-?0250</t>
  </si>
  <si>
    <t>E-SIE-T?-?0272</t>
  </si>
  <si>
    <t>E-SIE-T?-?0290</t>
  </si>
  <si>
    <t>E-SIE-T?-?0304</t>
  </si>
  <si>
    <t>CASTAÑOS</t>
  </si>
  <si>
    <t>MONTERREY</t>
  </si>
  <si>
    <t>Roman Marcelo</t>
  </si>
  <si>
    <t xml:space="preserve">Humberto Martinez </t>
  </si>
  <si>
    <t xml:space="preserve">Marcelo Sanchez </t>
  </si>
  <si>
    <t>SAN NICOLAS AUX</t>
  </si>
  <si>
    <t>VILLA AZUL AUX 3</t>
  </si>
  <si>
    <t xml:space="preserve">Manuel Flores </t>
  </si>
  <si>
    <t>CHSEGURA</t>
  </si>
  <si>
    <t>ASALINAS</t>
  </si>
  <si>
    <t>GACRUZ</t>
  </si>
  <si>
    <t>JESUS CORONADO</t>
  </si>
  <si>
    <t>ARGENISJ</t>
  </si>
  <si>
    <t>ASAUCEDO</t>
  </si>
  <si>
    <t xml:space="preserve">Jonathan Nieto </t>
  </si>
  <si>
    <t>RGPEREZ</t>
  </si>
  <si>
    <t>HMARTINEZC</t>
  </si>
  <si>
    <t>CPEREZ</t>
  </si>
  <si>
    <t>ILLESCAS</t>
  </si>
  <si>
    <t>FREYES</t>
  </si>
  <si>
    <t>OOVIEDO</t>
  </si>
  <si>
    <t>CELOPEZ</t>
  </si>
  <si>
    <t>BMORENO</t>
  </si>
  <si>
    <t>FDAVILA</t>
  </si>
  <si>
    <t>RBERLANGA</t>
  </si>
  <si>
    <t>GUHERNANDEZ</t>
  </si>
  <si>
    <t>SIN COORD</t>
  </si>
  <si>
    <t>MASANCHEZ</t>
  </si>
  <si>
    <t>RENACIMIENTO  T1 AUX</t>
  </si>
  <si>
    <t>VALLE DE LINCOLN T1 AUX</t>
  </si>
  <si>
    <t>RENACIMIENTO AUX 2</t>
  </si>
  <si>
    <t>GARCIA T1</t>
  </si>
  <si>
    <t>(en blanco)</t>
  </si>
  <si>
    <t>JUlIO</t>
  </si>
  <si>
    <t>Reynaldo Berlanga 97%</t>
  </si>
  <si>
    <t>Victor Limas Rdz 96%</t>
  </si>
  <si>
    <t>Orlando Hernandez 92%</t>
  </si>
  <si>
    <t>Victor Limas Rdz 92%</t>
  </si>
  <si>
    <t>Sadam Morales 91%</t>
  </si>
  <si>
    <t>Roman Marcelo 98%</t>
  </si>
  <si>
    <t>Cielo Paredes</t>
  </si>
  <si>
    <t>Cielo paredes</t>
  </si>
  <si>
    <t>Arturo Saucedo 100%</t>
  </si>
  <si>
    <t>Argenis Guadalupe  96%</t>
  </si>
  <si>
    <t>Palacios Ricardo de Jesus 96%</t>
  </si>
  <si>
    <t>Christian Segura Osorio 94%</t>
  </si>
  <si>
    <t>Cristhian Antonio 98%</t>
  </si>
  <si>
    <t>Palacios Ricardo de Jesus  99%</t>
  </si>
  <si>
    <t>Luis Ortiz 98%</t>
  </si>
  <si>
    <t>Ricardo Perez de leon 93%</t>
  </si>
  <si>
    <t>Cielo paredes 98%</t>
  </si>
  <si>
    <t>Gustavo Hernandez 96%</t>
  </si>
  <si>
    <t>Manuel Flores 94%</t>
  </si>
  <si>
    <t xml:space="preserve">Gustavo Hernandez </t>
  </si>
  <si>
    <t>Marcelo Sanchez 97%</t>
  </si>
  <si>
    <t>Luis Ortiz  96%</t>
  </si>
  <si>
    <t>Orlando Hernandez 94%</t>
  </si>
  <si>
    <t>Edgar Cabrera 89%</t>
  </si>
  <si>
    <t>Orlando Hernandez 93%</t>
  </si>
  <si>
    <t>Edgar Cabrera 88%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</si>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</sst>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name val="Aptos Narrow"/>
      <family val="2"/>
      <scheme val="minor"/>
    </font>
    <font>
      <sz val="20"/>
      <color theme="1"/>
      <name val="Arial Black"/>
      <family val="2"/>
    </font>
    <font>
      <sz val="11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26"/>
      <color rgb="FFFFFFFF"/>
      <name val="Aptos Narrow"/>
      <family val="2"/>
      <scheme val="minor"/>
    </font>
    <font>
      <sz val="11"/>
      <color rgb="FF000000"/>
      <name val="Abadi"/>
      <family val="2"/>
    </font>
    <font>
      <b/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28"/>
      <color rgb="FFFFFFFF"/>
      <name val="Aptos Narrow"/>
      <family val="2"/>
      <scheme val="minor"/>
    </font>
    <font>
      <sz val="28"/>
      <color theme="0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242424"/>
      <name val="Aptos ExtraBold"/>
      <family val="2"/>
    </font>
    <font>
      <b/>
      <sz val="11"/>
      <color theme="0"/>
      <name val="Calibri"/>
      <family val="2"/>
    </font>
    <font>
      <sz val="11"/>
      <color theme="0"/>
      <name val="ADLaM Display"/>
    </font>
  </fonts>
  <fills count="5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EA72E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696B"/>
        <bgColor rgb="FF000000"/>
      </patternFill>
    </fill>
    <fill>
      <patternFill patternType="solid">
        <fgColor rgb="FF82C77C"/>
        <bgColor rgb="FF000000"/>
      </patternFill>
    </fill>
    <fill>
      <patternFill patternType="solid">
        <fgColor rgb="FF63BE7B"/>
        <bgColor rgb="FF000000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44B3E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1" fillId="16" borderId="0" applyNumberFormat="0" applyBorder="0" applyAlignment="0" applyProtection="0"/>
    <xf numFmtId="0" fontId="22" fillId="17" borderId="0" applyNumberFormat="0" applyBorder="0" applyAlignment="0" applyProtection="0"/>
    <xf numFmtId="0" fontId="23" fillId="18" borderId="0" applyNumberFormat="0" applyBorder="0" applyAlignment="0" applyProtection="0"/>
    <xf numFmtId="0" fontId="24" fillId="19" borderId="17" applyNumberFormat="0" applyAlignment="0" applyProtection="0"/>
    <xf numFmtId="0" fontId="25" fillId="20" borderId="18" applyNumberFormat="0" applyAlignment="0" applyProtection="0"/>
    <xf numFmtId="0" fontId="26" fillId="20" borderId="17" applyNumberFormat="0" applyAlignment="0" applyProtection="0"/>
    <xf numFmtId="0" fontId="27" fillId="0" borderId="19" applyNumberFormat="0" applyFill="0" applyAlignment="0" applyProtection="0"/>
    <xf numFmtId="0" fontId="3" fillId="21" borderId="20" applyNumberFormat="0" applyAlignment="0" applyProtection="0"/>
    <xf numFmtId="0" fontId="28" fillId="0" borderId="0" applyNumberFormat="0" applyFill="0" applyBorder="0" applyAlignment="0" applyProtection="0"/>
    <xf numFmtId="0" fontId="1" fillId="22" borderId="21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22" applyNumberFormat="0" applyFill="0" applyAlignment="0" applyProtection="0"/>
    <xf numFmtId="0" fontId="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9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9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</cellStyleXfs>
  <cellXfs count="123">
    <xf numFmtId="0" fontId="0" fillId="0" borderId="0" xfId="0"/>
    <xf numFmtId="0" fontId="2" fillId="2" borderId="0" xfId="0" applyFont="1" applyFill="1"/>
    <xf numFmtId="3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164" fontId="0" fillId="0" borderId="2" xfId="1" applyNumberFormat="1" applyFont="1" applyBorder="1"/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3" fontId="0" fillId="3" borderId="2" xfId="0" applyNumberFormat="1" applyFill="1" applyBorder="1"/>
    <xf numFmtId="0" fontId="0" fillId="3" borderId="0" xfId="0" applyFill="1"/>
    <xf numFmtId="0" fontId="0" fillId="4" borderId="0" xfId="0" applyFill="1"/>
    <xf numFmtId="9" fontId="0" fillId="3" borderId="0" xfId="1" applyFont="1" applyFill="1"/>
    <xf numFmtId="9" fontId="0" fillId="0" borderId="2" xfId="1" applyFont="1" applyBorder="1"/>
    <xf numFmtId="9" fontId="2" fillId="2" borderId="0" xfId="1" applyFont="1" applyFill="1" applyAlignment="1">
      <alignment horizontal="center"/>
    </xf>
    <xf numFmtId="0" fontId="0" fillId="5" borderId="0" xfId="0" applyFill="1"/>
    <xf numFmtId="9" fontId="0" fillId="5" borderId="0" xfId="1" applyFont="1" applyFill="1"/>
    <xf numFmtId="0" fontId="0" fillId="6" borderId="0" xfId="0" applyFill="1"/>
    <xf numFmtId="0" fontId="0" fillId="0" borderId="0" xfId="0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2" fillId="0" borderId="0" xfId="0" applyFont="1"/>
    <xf numFmtId="0" fontId="2" fillId="0" borderId="4" xfId="0" applyFont="1" applyBorder="1"/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3" xfId="1" applyNumberFormat="1" applyFont="1" applyBorder="1"/>
    <xf numFmtId="0" fontId="3" fillId="5" borderId="0" xfId="0" applyFont="1" applyFill="1" applyAlignment="1">
      <alignment horizontal="center" vertical="center"/>
    </xf>
    <xf numFmtId="9" fontId="3" fillId="5" borderId="0" xfId="1" applyFont="1" applyFill="1" applyAlignment="1">
      <alignment horizontal="center" vertical="center"/>
    </xf>
    <xf numFmtId="9" fontId="0" fillId="8" borderId="0" xfId="1" applyFont="1" applyFill="1" applyAlignment="1">
      <alignment horizontal="center" vertical="center"/>
    </xf>
    <xf numFmtId="9" fontId="0" fillId="9" borderId="0" xfId="1" applyFont="1" applyFill="1" applyAlignment="1">
      <alignment horizontal="center" vertical="center"/>
    </xf>
    <xf numFmtId="9" fontId="0" fillId="5" borderId="0" xfId="1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7" xfId="0" applyBorder="1"/>
    <xf numFmtId="0" fontId="3" fillId="5" borderId="8" xfId="0" applyFont="1" applyFill="1" applyBorder="1" applyAlignment="1">
      <alignment horizontal="center"/>
    </xf>
    <xf numFmtId="9" fontId="3" fillId="5" borderId="8" xfId="1" applyFont="1" applyFill="1" applyBorder="1" applyAlignment="1">
      <alignment horizontal="center"/>
    </xf>
    <xf numFmtId="0" fontId="0" fillId="0" borderId="6" xfId="0" applyBorder="1"/>
    <xf numFmtId="9" fontId="0" fillId="0" borderId="7" xfId="1" applyFont="1" applyBorder="1"/>
    <xf numFmtId="0" fontId="3" fillId="5" borderId="9" xfId="0" applyFont="1" applyFill="1" applyBorder="1" applyAlignment="1">
      <alignment horizontal="center"/>
    </xf>
    <xf numFmtId="0" fontId="0" fillId="11" borderId="7" xfId="0" applyFill="1" applyBorder="1"/>
    <xf numFmtId="9" fontId="0" fillId="11" borderId="7" xfId="0" applyNumberFormat="1" applyFill="1" applyBorder="1"/>
    <xf numFmtId="0" fontId="9" fillId="12" borderId="0" xfId="0" applyFont="1" applyFill="1"/>
    <xf numFmtId="0" fontId="6" fillId="0" borderId="7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6" xfId="0" applyFont="1" applyBorder="1"/>
    <xf numFmtId="0" fontId="6" fillId="0" borderId="5" xfId="0" applyFont="1" applyBorder="1"/>
    <xf numFmtId="0" fontId="0" fillId="0" borderId="12" xfId="0" applyBorder="1"/>
    <xf numFmtId="9" fontId="3" fillId="5" borderId="10" xfId="1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/>
    </xf>
    <xf numFmtId="9" fontId="4" fillId="0" borderId="12" xfId="0" applyNumberFormat="1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9" fontId="9" fillId="12" borderId="0" xfId="1" applyFont="1" applyFill="1"/>
    <xf numFmtId="0" fontId="14" fillId="13" borderId="0" xfId="0" applyFont="1" applyFill="1"/>
    <xf numFmtId="0" fontId="4" fillId="0" borderId="0" xfId="0" applyFont="1" applyAlignment="1">
      <alignment horizontal="left"/>
    </xf>
    <xf numFmtId="9" fontId="4" fillId="7" borderId="0" xfId="0" applyNumberFormat="1" applyFont="1" applyFill="1"/>
    <xf numFmtId="9" fontId="0" fillId="0" borderId="0" xfId="1" applyFont="1" applyBorder="1" applyAlignment="1">
      <alignment horizontal="center"/>
    </xf>
    <xf numFmtId="9" fontId="14" fillId="13" borderId="0" xfId="1" applyFont="1" applyFill="1"/>
    <xf numFmtId="9" fontId="4" fillId="7" borderId="0" xfId="1" applyFont="1" applyFill="1"/>
    <xf numFmtId="9" fontId="4" fillId="0" borderId="0" xfId="1" applyFont="1"/>
    <xf numFmtId="9" fontId="14" fillId="13" borderId="0" xfId="0" applyNumberFormat="1" applyFont="1" applyFill="1"/>
    <xf numFmtId="9" fontId="4" fillId="0" borderId="0" xfId="0" applyNumberFormat="1" applyFont="1"/>
    <xf numFmtId="9" fontId="3" fillId="8" borderId="0" xfId="0" applyNumberFormat="1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7" fillId="7" borderId="0" xfId="0" applyNumberFormat="1" applyFont="1" applyFill="1" applyAlignment="1">
      <alignment horizontal="center"/>
    </xf>
    <xf numFmtId="9" fontId="3" fillId="14" borderId="0" xfId="0" applyNumberFormat="1" applyFont="1" applyFill="1" applyAlignment="1">
      <alignment horizontal="center"/>
    </xf>
    <xf numFmtId="9" fontId="0" fillId="15" borderId="0" xfId="0" applyNumberFormat="1" applyFill="1"/>
    <xf numFmtId="0" fontId="4" fillId="0" borderId="23" xfId="0" applyFont="1" applyBorder="1" applyAlignment="1">
      <alignment horizontal="left"/>
    </xf>
    <xf numFmtId="0" fontId="30" fillId="0" borderId="0" xfId="0" applyFont="1"/>
    <xf numFmtId="0" fontId="4" fillId="0" borderId="3" xfId="0" applyFont="1" applyBorder="1" applyAlignment="1">
      <alignment horizontal="left"/>
    </xf>
    <xf numFmtId="0" fontId="4" fillId="47" borderId="0" xfId="0" applyFont="1" applyFill="1"/>
    <xf numFmtId="0" fontId="0" fillId="11" borderId="24" xfId="0" applyFill="1" applyBorder="1"/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48" borderId="0" xfId="0" applyFont="1" applyFill="1" applyAlignment="1">
      <alignment horizontal="center"/>
    </xf>
    <xf numFmtId="0" fontId="0" fillId="0" borderId="0" xfId="0" pivotButton="1"/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32" fillId="12" borderId="3" xfId="0" applyFont="1" applyFill="1" applyBorder="1" applyAlignment="1">
      <alignment horizontal="center" vertical="top"/>
    </xf>
    <xf numFmtId="9" fontId="32" fillId="12" borderId="3" xfId="1" applyFont="1" applyFill="1" applyBorder="1" applyAlignment="1">
      <alignment horizontal="center" vertical="top"/>
    </xf>
    <xf numFmtId="9" fontId="0" fillId="0" borderId="12" xfId="1" applyFont="1" applyBorder="1"/>
    <xf numFmtId="9" fontId="6" fillId="0" borderId="7" xfId="1" applyFont="1" applyBorder="1"/>
    <xf numFmtId="9" fontId="6" fillId="0" borderId="13" xfId="1" applyFont="1" applyBorder="1"/>
    <xf numFmtId="9" fontId="6" fillId="0" borderId="5" xfId="1" applyFont="1" applyBorder="1"/>
    <xf numFmtId="9" fontId="0" fillId="0" borderId="3" xfId="1" applyFont="1" applyBorder="1"/>
    <xf numFmtId="0" fontId="30" fillId="0" borderId="25" xfId="0" applyFont="1" applyBorder="1"/>
    <xf numFmtId="0" fontId="31" fillId="49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0" xfId="0" applyFont="1" applyFill="1"/>
    <xf numFmtId="0" fontId="30" fillId="0" borderId="4" xfId="0" applyFont="1" applyBorder="1"/>
    <xf numFmtId="0" fontId="6" fillId="0" borderId="0" xfId="0" applyFont="1" applyAlignment="1">
      <alignment horizontal="center"/>
    </xf>
    <xf numFmtId="9" fontId="4" fillId="7" borderId="0" xfId="0" applyNumberFormat="1" applyFont="1" applyFill="1" applyAlignment="1">
      <alignment horizontal="center"/>
    </xf>
    <xf numFmtId="0" fontId="9" fillId="5" borderId="7" xfId="0" applyFont="1" applyFill="1" applyBorder="1" applyAlignment="1">
      <alignment horizontal="center"/>
    </xf>
    <xf numFmtId="9" fontId="9" fillId="5" borderId="7" xfId="1" applyFont="1" applyFill="1" applyBorder="1" applyAlignment="1">
      <alignment horizontal="center"/>
    </xf>
    <xf numFmtId="0" fontId="9" fillId="5" borderId="24" xfId="0" applyFont="1" applyFill="1" applyBorder="1" applyAlignment="1">
      <alignment horizontal="center"/>
    </xf>
    <xf numFmtId="0" fontId="28" fillId="0" borderId="0" xfId="0" applyFont="1" applyAlignment="1">
      <alignment horizontal="left"/>
    </xf>
    <xf numFmtId="0" fontId="31" fillId="0" borderId="3" xfId="0" applyFont="1" applyBorder="1" applyAlignment="1">
      <alignment horizontal="center"/>
    </xf>
    <xf numFmtId="0" fontId="4" fillId="0" borderId="0" xfId="0" applyFont="1"/>
    <xf numFmtId="0" fontId="13" fillId="13" borderId="0" xfId="0" applyFont="1" applyFill="1" applyAlignment="1">
      <alignment horizontal="center"/>
    </xf>
    <xf numFmtId="0" fontId="14" fillId="13" borderId="0" xfId="0" applyFont="1" applyFill="1"/>
    <xf numFmtId="0" fontId="33" fillId="12" borderId="0" xfId="0" applyFont="1" applyFill="1" applyAlignment="1">
      <alignment horizontal="center"/>
    </xf>
    <xf numFmtId="0" fontId="13" fillId="13" borderId="0" xfId="0" applyFont="1" applyFill="1"/>
    <xf numFmtId="0" fontId="8" fillId="10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16" fillId="12" borderId="0" xfId="0" applyFont="1" applyFill="1" applyAlignment="1">
      <alignment horizontal="center"/>
    </xf>
    <xf numFmtId="9" fontId="13" fillId="13" borderId="0" xfId="1" applyFont="1" applyFill="1"/>
    <xf numFmtId="9" fontId="13" fillId="13" borderId="0" xfId="1" applyFont="1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53"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ill>
        <patternFill patternType="solid">
          <bgColor theme="9" tint="0.59999389629810485"/>
        </patternFill>
      </fill>
    </dxf>
    <dxf>
      <numFmt numFmtId="13" formatCode="0%"/>
    </dxf>
    <dxf>
      <numFmt numFmtId="13" formatCode="0%"/>
    </dxf>
    <dxf>
      <fill>
        <patternFill patternType="solid">
          <bgColor theme="9" tint="-0.249977111117893"/>
        </patternFill>
      </fill>
    </dxf>
    <dxf>
      <numFmt numFmtId="164" formatCode="0.0%"/>
    </dxf>
    <dxf>
      <font>
        <color auto="1"/>
      </font>
    </dxf>
    <dxf>
      <fill>
        <patternFill>
          <bgColor theme="0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b/>
      </font>
    </dxf>
    <dxf>
      <alignment horizontal="center"/>
    </dxf>
    <dxf>
      <alignment horizontal="center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font>
        <b/>
      </font>
    </dxf>
    <dxf>
      <alignment horizontal="center"/>
    </dxf>
    <dxf>
      <alignment horizontal="center"/>
    </dxf>
    <dxf>
      <numFmt numFmtId="13" formatCode="0%"/>
    </dxf>
    <dxf>
      <numFmt numFmtId="13" formatCode="0%"/>
    </dxf>
    <dxf>
      <numFmt numFmtId="164" formatCode="0.0%"/>
    </dxf>
    <dxf>
      <font>
        <b/>
      </font>
    </dxf>
    <dxf>
      <alignment horizontal="center"/>
    </dxf>
    <dxf>
      <alignment horizontal="center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</font>
    </dxf>
    <dxf>
      <font>
        <color theme="0"/>
      </font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numFmt numFmtId="13" formatCode="0%"/>
    </dxf>
    <dxf>
      <numFmt numFmtId="13" formatCode="0%"/>
    </dxf>
    <dxf>
      <numFmt numFmtId="13" formatCode="0%"/>
    </dxf>
    <dxf>
      <alignment horizontal="center"/>
    </dxf>
    <dxf>
      <alignment horizontal="center"/>
    </dxf>
    <dxf>
      <numFmt numFmtId="13" formatCode="0%"/>
    </dxf>
    <dxf>
      <numFmt numFmtId="13" formatCode="0%"/>
    </dxf>
    <dxf>
      <alignment horizontal="center"/>
    </dxf>
    <dxf>
      <alignment horizontal="center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4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 de indicadores junta semana 29.xlsx]Nivel de servicio Coord!TablaDinámica7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servicio Coord'!$AJ$2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'Nivel de servicio Coord'!$AI$3:$AI$6</c:f>
              <c:strCache>
                <c:ptCount val="3"/>
                <c:pt idx="0">
                  <c:v>Coronado Palacios Ricardo de Jesus</c:v>
                </c:pt>
                <c:pt idx="1">
                  <c:v>Hilario Banda</c:v>
                </c:pt>
                <c:pt idx="2">
                  <c:v>Gustavo Hernandez</c:v>
                </c:pt>
              </c:strCache>
            </c:strRef>
          </c:cat>
          <c:val>
            <c:numRef>
              <c:f>'Nivel de servicio Coord'!$AJ$3:$AJ$6</c:f>
              <c:numCache>
                <c:formatCode>0%</c:formatCode>
                <c:ptCount val="3"/>
                <c:pt idx="0">
                  <c:v>0.967741935483871</c:v>
                </c:pt>
                <c:pt idx="1">
                  <c:v>0.96183206106870234</c:v>
                </c:pt>
                <c:pt idx="2">
                  <c:v>0.94117647058823528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F-46A2-A70B-FA4044D9A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342911"/>
        <c:axId val="484332351"/>
      </c:barChart>
      <c:catAx>
        <c:axId val="48434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4332351"/>
        <c:crosses val="autoZero"/>
        <c:auto val="1"/>
        <c:lblAlgn val="ctr"/>
        <c:lblOffset val="100"/>
        <c:noMultiLvlLbl val="0"/>
      </c:catAx>
      <c:valAx>
        <c:axId val="48433235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434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 de indicadores junta semana 29.xlsx]Nivel de servicio (2)!TablaDinámica7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servicio (2)'!$AJ$2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'Nivel de servicio (2)'!$AI$3:$AI$6</c:f>
              <c:strCache>
                <c:ptCount val="3"/>
                <c:pt idx="0">
                  <c:v>Coronado Palacios Ricardo de Jesus</c:v>
                </c:pt>
                <c:pt idx="1">
                  <c:v>Hilario Banda</c:v>
                </c:pt>
                <c:pt idx="2">
                  <c:v>Gustavo Hernandez</c:v>
                </c:pt>
              </c:strCache>
            </c:strRef>
          </c:cat>
          <c:val>
            <c:numRef>
              <c:f>'Nivel de servicio (2)'!$AJ$3:$AJ$6</c:f>
              <c:numCache>
                <c:formatCode>0%</c:formatCode>
                <c:ptCount val="3"/>
                <c:pt idx="0">
                  <c:v>0.967741935483871</c:v>
                </c:pt>
                <c:pt idx="1">
                  <c:v>0.96183206106870234</c:v>
                </c:pt>
                <c:pt idx="2">
                  <c:v>0.94117647058823528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6-492C-AFDA-D54DD54B2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342911"/>
        <c:axId val="484332351"/>
      </c:barChart>
      <c:catAx>
        <c:axId val="48434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4332351"/>
        <c:crosses val="autoZero"/>
        <c:auto val="1"/>
        <c:lblAlgn val="ctr"/>
        <c:lblOffset val="100"/>
        <c:noMultiLvlLbl val="0"/>
      </c:catAx>
      <c:valAx>
        <c:axId val="48433235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434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723899</xdr:colOff>
      <xdr:row>1</xdr:row>
      <xdr:rowOff>4762</xdr:rowOff>
    </xdr:from>
    <xdr:to>
      <xdr:col>48</xdr:col>
      <xdr:colOff>238125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CBA489-A402-452F-9206-5C6B2FDDA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185378</xdr:colOff>
      <xdr:row>2</xdr:row>
      <xdr:rowOff>115704</xdr:rowOff>
    </xdr:from>
    <xdr:to>
      <xdr:col>18</xdr:col>
      <xdr:colOff>53661</xdr:colOff>
      <xdr:row>7</xdr:row>
      <xdr:rowOff>70881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A76CC4-94B0-4946-A366-977076131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6996" y="496704"/>
          <a:ext cx="652694" cy="851648"/>
        </a:xfrm>
        <a:prstGeom prst="rect">
          <a:avLst/>
        </a:prstGeom>
      </xdr:spPr>
    </xdr:pic>
    <xdr:clientData/>
  </xdr:twoCellAnchor>
  <xdr:twoCellAnchor editAs="oneCell">
    <xdr:from>
      <xdr:col>16</xdr:col>
      <xdr:colOff>450797</xdr:colOff>
      <xdr:row>7</xdr:row>
      <xdr:rowOff>62111</xdr:rowOff>
    </xdr:from>
    <xdr:to>
      <xdr:col>16</xdr:col>
      <xdr:colOff>984269</xdr:colOff>
      <xdr:row>10</xdr:row>
      <xdr:rowOff>146524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DDA388-B746-473E-A5CD-23FAECEDE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36709" y="1339582"/>
          <a:ext cx="533472" cy="622295"/>
        </a:xfrm>
        <a:prstGeom prst="rect">
          <a:avLst/>
        </a:prstGeom>
      </xdr:spPr>
    </xdr:pic>
    <xdr:clientData/>
  </xdr:twoCellAnchor>
  <xdr:twoCellAnchor editAs="oneCell">
    <xdr:from>
      <xdr:col>19</xdr:col>
      <xdr:colOff>139911</xdr:colOff>
      <xdr:row>7</xdr:row>
      <xdr:rowOff>97052</xdr:rowOff>
    </xdr:from>
    <xdr:to>
      <xdr:col>19</xdr:col>
      <xdr:colOff>598299</xdr:colOff>
      <xdr:row>10</xdr:row>
      <xdr:rowOff>176715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9415B55-17F5-4D9E-9CE8-5AFC36806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7440" y="1374523"/>
          <a:ext cx="458388" cy="617545"/>
        </a:xfrm>
        <a:prstGeom prst="rect">
          <a:avLst/>
        </a:prstGeom>
      </xdr:spPr>
    </xdr:pic>
    <xdr:clientData/>
  </xdr:twoCellAnchor>
  <xdr:oneCellAnchor>
    <xdr:from>
      <xdr:col>17</xdr:col>
      <xdr:colOff>305120</xdr:colOff>
      <xdr:row>20</xdr:row>
      <xdr:rowOff>37584</xdr:rowOff>
    </xdr:from>
    <xdr:ext cx="653143" cy="880463"/>
    <xdr:pic>
      <xdr:nvPicPr>
        <xdr:cNvPr id="5" name="Imagen 4">
          <a:extLst>
            <a:ext uri="{FF2B5EF4-FFF2-40B4-BE49-F238E27FC236}">
              <a16:creationId xmlns:a16="http://schemas.microsoft.com/office/drawing/2014/main" id="{AF1B2431-1C75-4D09-ACF7-C0FCC1D8E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3826" y="3645878"/>
          <a:ext cx="653143" cy="880463"/>
        </a:xfrm>
        <a:prstGeom prst="rect">
          <a:avLst/>
        </a:prstGeom>
      </xdr:spPr>
    </xdr:pic>
    <xdr:clientData/>
  </xdr:oneCellAnchor>
  <xdr:oneCellAnchor>
    <xdr:from>
      <xdr:col>16</xdr:col>
      <xdr:colOff>417178</xdr:colOff>
      <xdr:row>23</xdr:row>
      <xdr:rowOff>151758</xdr:rowOff>
    </xdr:from>
    <xdr:ext cx="533920" cy="645347"/>
    <xdr:pic>
      <xdr:nvPicPr>
        <xdr:cNvPr id="6" name="Imagen 5">
          <a:extLst>
            <a:ext uri="{FF2B5EF4-FFF2-40B4-BE49-F238E27FC236}">
              <a16:creationId xmlns:a16="http://schemas.microsoft.com/office/drawing/2014/main" id="{3EB94075-BCB9-4A24-AE29-298A8F466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3090" y="4297934"/>
          <a:ext cx="533920" cy="645347"/>
        </a:xfrm>
        <a:prstGeom prst="rect">
          <a:avLst/>
        </a:prstGeom>
      </xdr:spPr>
    </xdr:pic>
    <xdr:clientData/>
  </xdr:oneCellAnchor>
  <xdr:oneCellAnchor>
    <xdr:from>
      <xdr:col>19</xdr:col>
      <xdr:colOff>139913</xdr:colOff>
      <xdr:row>23</xdr:row>
      <xdr:rowOff>164287</xdr:rowOff>
    </xdr:from>
    <xdr:ext cx="458836" cy="640597"/>
    <xdr:pic>
      <xdr:nvPicPr>
        <xdr:cNvPr id="7" name="Imagen 6">
          <a:extLst>
            <a:ext uri="{FF2B5EF4-FFF2-40B4-BE49-F238E27FC236}">
              <a16:creationId xmlns:a16="http://schemas.microsoft.com/office/drawing/2014/main" id="{BA03D042-FBB2-40A3-9045-8E447B2F3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7442" y="4310463"/>
          <a:ext cx="458836" cy="640597"/>
        </a:xfrm>
        <a:prstGeom prst="rect">
          <a:avLst/>
        </a:prstGeom>
      </xdr:spPr>
    </xdr:pic>
    <xdr:clientData/>
  </xdr:oneCellAnchor>
  <xdr:oneCellAnchor>
    <xdr:from>
      <xdr:col>17</xdr:col>
      <xdr:colOff>81962</xdr:colOff>
      <xdr:row>36</xdr:row>
      <xdr:rowOff>154126</xdr:rowOff>
    </xdr:from>
    <xdr:ext cx="653143" cy="880463"/>
    <xdr:pic>
      <xdr:nvPicPr>
        <xdr:cNvPr id="8" name="Imagen 7">
          <a:extLst>
            <a:ext uri="{FF2B5EF4-FFF2-40B4-BE49-F238E27FC236}">
              <a16:creationId xmlns:a16="http://schemas.microsoft.com/office/drawing/2014/main" id="{7EC72FA5-321B-42E1-AFA0-A837F8F0A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0668" y="6631126"/>
          <a:ext cx="653143" cy="880463"/>
        </a:xfrm>
        <a:prstGeom prst="rect">
          <a:avLst/>
        </a:prstGeom>
      </xdr:spPr>
    </xdr:pic>
    <xdr:clientData/>
  </xdr:oneCellAnchor>
  <xdr:oneCellAnchor>
    <xdr:from>
      <xdr:col>16</xdr:col>
      <xdr:colOff>484414</xdr:colOff>
      <xdr:row>40</xdr:row>
      <xdr:rowOff>174170</xdr:rowOff>
    </xdr:from>
    <xdr:ext cx="533920" cy="645347"/>
    <xdr:pic>
      <xdr:nvPicPr>
        <xdr:cNvPr id="9" name="Imagen 8">
          <a:extLst>
            <a:ext uri="{FF2B5EF4-FFF2-40B4-BE49-F238E27FC236}">
              <a16:creationId xmlns:a16="http://schemas.microsoft.com/office/drawing/2014/main" id="{4F1D46E9-5F67-4738-BF09-D135C1D8E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70326" y="7368346"/>
          <a:ext cx="533920" cy="645347"/>
        </a:xfrm>
        <a:prstGeom prst="rect">
          <a:avLst/>
        </a:prstGeom>
      </xdr:spPr>
    </xdr:pic>
    <xdr:clientData/>
  </xdr:oneCellAnchor>
  <xdr:oneCellAnchor>
    <xdr:from>
      <xdr:col>19</xdr:col>
      <xdr:colOff>33615</xdr:colOff>
      <xdr:row>41</xdr:row>
      <xdr:rowOff>31097</xdr:rowOff>
    </xdr:from>
    <xdr:ext cx="458836" cy="640597"/>
    <xdr:pic>
      <xdr:nvPicPr>
        <xdr:cNvPr id="10" name="Imagen 9">
          <a:extLst>
            <a:ext uri="{FF2B5EF4-FFF2-40B4-BE49-F238E27FC236}">
              <a16:creationId xmlns:a16="http://schemas.microsoft.com/office/drawing/2014/main" id="{0350CE92-3B39-45E9-AF6C-C2A09981D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01144" y="7404568"/>
          <a:ext cx="458836" cy="640597"/>
        </a:xfrm>
        <a:prstGeom prst="rect">
          <a:avLst/>
        </a:prstGeom>
      </xdr:spPr>
    </xdr:pic>
    <xdr:clientData/>
  </xdr:oneCellAnchor>
  <xdr:oneCellAnchor>
    <xdr:from>
      <xdr:col>23</xdr:col>
      <xdr:colOff>252610</xdr:colOff>
      <xdr:row>3</xdr:row>
      <xdr:rowOff>26057</xdr:rowOff>
    </xdr:from>
    <xdr:ext cx="653143" cy="851648"/>
    <xdr:pic>
      <xdr:nvPicPr>
        <xdr:cNvPr id="11" name="Imagen 10">
          <a:extLst>
            <a:ext uri="{FF2B5EF4-FFF2-40B4-BE49-F238E27FC236}">
              <a16:creationId xmlns:a16="http://schemas.microsoft.com/office/drawing/2014/main" id="{972BB537-E757-4220-8820-CD286F6DA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0139" y="586351"/>
          <a:ext cx="653143" cy="851648"/>
        </a:xfrm>
        <a:prstGeom prst="rect">
          <a:avLst/>
        </a:prstGeom>
      </xdr:spPr>
    </xdr:pic>
    <xdr:clientData/>
  </xdr:oneCellAnchor>
  <xdr:oneCellAnchor>
    <xdr:from>
      <xdr:col>22</xdr:col>
      <xdr:colOff>484414</xdr:colOff>
      <xdr:row>8</xdr:row>
      <xdr:rowOff>28494</xdr:rowOff>
    </xdr:from>
    <xdr:ext cx="533920" cy="622295"/>
    <xdr:pic>
      <xdr:nvPicPr>
        <xdr:cNvPr id="12" name="Imagen 11">
          <a:extLst>
            <a:ext uri="{FF2B5EF4-FFF2-40B4-BE49-F238E27FC236}">
              <a16:creationId xmlns:a16="http://schemas.microsoft.com/office/drawing/2014/main" id="{3DAE3601-B898-4DF1-8CE5-24AF1FC72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05179" y="1485259"/>
          <a:ext cx="533920" cy="622295"/>
        </a:xfrm>
        <a:prstGeom prst="rect">
          <a:avLst/>
        </a:prstGeom>
      </xdr:spPr>
    </xdr:pic>
    <xdr:clientData/>
  </xdr:oneCellAnchor>
  <xdr:oneCellAnchor>
    <xdr:from>
      <xdr:col>24</xdr:col>
      <xdr:colOff>341617</xdr:colOff>
      <xdr:row>8</xdr:row>
      <xdr:rowOff>74640</xdr:rowOff>
    </xdr:from>
    <xdr:ext cx="458836" cy="617545"/>
    <xdr:pic>
      <xdr:nvPicPr>
        <xdr:cNvPr id="13" name="Imagen 12">
          <a:extLst>
            <a:ext uri="{FF2B5EF4-FFF2-40B4-BE49-F238E27FC236}">
              <a16:creationId xmlns:a16="http://schemas.microsoft.com/office/drawing/2014/main" id="{18C200D3-2F02-447E-817B-2751863A7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73352" y="1531405"/>
          <a:ext cx="458836" cy="617545"/>
        </a:xfrm>
        <a:prstGeom prst="rect">
          <a:avLst/>
        </a:prstGeom>
      </xdr:spPr>
    </xdr:pic>
    <xdr:clientData/>
  </xdr:oneCellAnchor>
  <xdr:oneCellAnchor>
    <xdr:from>
      <xdr:col>23</xdr:col>
      <xdr:colOff>271501</xdr:colOff>
      <xdr:row>18</xdr:row>
      <xdr:rowOff>104819</xdr:rowOff>
    </xdr:from>
    <xdr:ext cx="653143" cy="880463"/>
    <xdr:pic>
      <xdr:nvPicPr>
        <xdr:cNvPr id="14" name="Imagen 13">
          <a:extLst>
            <a:ext uri="{FF2B5EF4-FFF2-40B4-BE49-F238E27FC236}">
              <a16:creationId xmlns:a16="http://schemas.microsoft.com/office/drawing/2014/main" id="{F1F4EA61-4FE3-4E68-8DC5-44CB0534C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48295" y="3354525"/>
          <a:ext cx="653143" cy="880463"/>
        </a:xfrm>
        <a:prstGeom prst="rect">
          <a:avLst/>
        </a:prstGeom>
      </xdr:spPr>
    </xdr:pic>
    <xdr:clientData/>
  </xdr:oneCellAnchor>
  <xdr:oneCellAnchor>
    <xdr:from>
      <xdr:col>22</xdr:col>
      <xdr:colOff>462003</xdr:colOff>
      <xdr:row>24</xdr:row>
      <xdr:rowOff>6081</xdr:rowOff>
    </xdr:from>
    <xdr:ext cx="533920" cy="645347"/>
    <xdr:pic>
      <xdr:nvPicPr>
        <xdr:cNvPr id="15" name="Imagen 14">
          <a:extLst>
            <a:ext uri="{FF2B5EF4-FFF2-40B4-BE49-F238E27FC236}">
              <a16:creationId xmlns:a16="http://schemas.microsoft.com/office/drawing/2014/main" id="{323BA6F5-0B91-4113-9E0D-CE25AFD55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82768" y="4331552"/>
          <a:ext cx="533920" cy="645347"/>
        </a:xfrm>
        <a:prstGeom prst="rect">
          <a:avLst/>
        </a:prstGeom>
      </xdr:spPr>
    </xdr:pic>
    <xdr:clientData/>
  </xdr:oneCellAnchor>
  <xdr:oneCellAnchor>
    <xdr:from>
      <xdr:col>24</xdr:col>
      <xdr:colOff>442472</xdr:colOff>
      <xdr:row>24</xdr:row>
      <xdr:rowOff>18612</xdr:rowOff>
    </xdr:from>
    <xdr:ext cx="458836" cy="640597"/>
    <xdr:pic>
      <xdr:nvPicPr>
        <xdr:cNvPr id="16" name="Imagen 15">
          <a:extLst>
            <a:ext uri="{FF2B5EF4-FFF2-40B4-BE49-F238E27FC236}">
              <a16:creationId xmlns:a16="http://schemas.microsoft.com/office/drawing/2014/main" id="{1DB28C0B-A3F1-4310-95B7-57CE3375D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74207" y="4344083"/>
          <a:ext cx="458836" cy="640597"/>
        </a:xfrm>
        <a:prstGeom prst="rect">
          <a:avLst/>
        </a:prstGeom>
      </xdr:spPr>
    </xdr:pic>
    <xdr:clientData/>
  </xdr:oneCellAnchor>
  <xdr:oneCellAnchor>
    <xdr:from>
      <xdr:col>23</xdr:col>
      <xdr:colOff>171609</xdr:colOff>
      <xdr:row>35</xdr:row>
      <xdr:rowOff>165329</xdr:rowOff>
    </xdr:from>
    <xdr:ext cx="653143" cy="880463"/>
    <xdr:pic>
      <xdr:nvPicPr>
        <xdr:cNvPr id="17" name="Imagen 16">
          <a:extLst>
            <a:ext uri="{FF2B5EF4-FFF2-40B4-BE49-F238E27FC236}">
              <a16:creationId xmlns:a16="http://schemas.microsoft.com/office/drawing/2014/main" id="{1B3A4A85-DCE9-4200-9CC2-F627D2285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62050" y="6519064"/>
          <a:ext cx="653143" cy="880463"/>
        </a:xfrm>
        <a:prstGeom prst="rect">
          <a:avLst/>
        </a:prstGeom>
      </xdr:spPr>
    </xdr:pic>
    <xdr:clientData/>
  </xdr:oneCellAnchor>
  <xdr:oneCellAnchor>
    <xdr:from>
      <xdr:col>22</xdr:col>
      <xdr:colOff>428384</xdr:colOff>
      <xdr:row>40</xdr:row>
      <xdr:rowOff>174170</xdr:rowOff>
    </xdr:from>
    <xdr:ext cx="533920" cy="645347"/>
    <xdr:pic>
      <xdr:nvPicPr>
        <xdr:cNvPr id="18" name="Imagen 17">
          <a:extLst>
            <a:ext uri="{FF2B5EF4-FFF2-40B4-BE49-F238E27FC236}">
              <a16:creationId xmlns:a16="http://schemas.microsoft.com/office/drawing/2014/main" id="{1A22DB4F-8D5D-4FFA-B819-E6799207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49149" y="7368346"/>
          <a:ext cx="533920" cy="645347"/>
        </a:xfrm>
        <a:prstGeom prst="rect">
          <a:avLst/>
        </a:prstGeom>
      </xdr:spPr>
    </xdr:pic>
    <xdr:clientData/>
  </xdr:oneCellAnchor>
  <xdr:oneCellAnchor>
    <xdr:from>
      <xdr:col>24</xdr:col>
      <xdr:colOff>347381</xdr:colOff>
      <xdr:row>40</xdr:row>
      <xdr:rowOff>165567</xdr:rowOff>
    </xdr:from>
    <xdr:ext cx="458836" cy="640597"/>
    <xdr:pic>
      <xdr:nvPicPr>
        <xdr:cNvPr id="19" name="Imagen 18">
          <a:extLst>
            <a:ext uri="{FF2B5EF4-FFF2-40B4-BE49-F238E27FC236}">
              <a16:creationId xmlns:a16="http://schemas.microsoft.com/office/drawing/2014/main" id="{4932FB3C-166B-4B45-BB46-EDBBEFBB6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79116" y="7359743"/>
          <a:ext cx="458836" cy="640597"/>
        </a:xfrm>
        <a:prstGeom prst="rect">
          <a:avLst/>
        </a:prstGeom>
      </xdr:spPr>
    </xdr:pic>
    <xdr:clientData/>
  </xdr:oneCellAnchor>
  <xdr:oneCellAnchor>
    <xdr:from>
      <xdr:col>28</xdr:col>
      <xdr:colOff>50907</xdr:colOff>
      <xdr:row>2</xdr:row>
      <xdr:rowOff>115704</xdr:rowOff>
    </xdr:from>
    <xdr:ext cx="653143" cy="851648"/>
    <xdr:pic>
      <xdr:nvPicPr>
        <xdr:cNvPr id="20" name="Imagen 19">
          <a:extLst>
            <a:ext uri="{FF2B5EF4-FFF2-40B4-BE49-F238E27FC236}">
              <a16:creationId xmlns:a16="http://schemas.microsoft.com/office/drawing/2014/main" id="{C0871047-C171-4DD5-B3C2-FA7C2DF5D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07378" y="496704"/>
          <a:ext cx="653143" cy="851648"/>
        </a:xfrm>
        <a:prstGeom prst="rect">
          <a:avLst/>
        </a:prstGeom>
      </xdr:spPr>
    </xdr:pic>
    <xdr:clientData/>
  </xdr:oneCellAnchor>
  <xdr:oneCellAnchor>
    <xdr:from>
      <xdr:col>27</xdr:col>
      <xdr:colOff>305121</xdr:colOff>
      <xdr:row>7</xdr:row>
      <xdr:rowOff>151758</xdr:rowOff>
    </xdr:from>
    <xdr:ext cx="533920" cy="622295"/>
    <xdr:pic>
      <xdr:nvPicPr>
        <xdr:cNvPr id="21" name="Imagen 20">
          <a:extLst>
            <a:ext uri="{FF2B5EF4-FFF2-40B4-BE49-F238E27FC236}">
              <a16:creationId xmlns:a16="http://schemas.microsoft.com/office/drawing/2014/main" id="{5FBF1538-288A-44CA-8F90-7C350B033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2562" y="1429229"/>
          <a:ext cx="533920" cy="622295"/>
        </a:xfrm>
        <a:prstGeom prst="rect">
          <a:avLst/>
        </a:prstGeom>
      </xdr:spPr>
    </xdr:pic>
    <xdr:clientData/>
  </xdr:oneCellAnchor>
  <xdr:oneCellAnchor>
    <xdr:from>
      <xdr:col>29</xdr:col>
      <xdr:colOff>341618</xdr:colOff>
      <xdr:row>7</xdr:row>
      <xdr:rowOff>175493</xdr:rowOff>
    </xdr:from>
    <xdr:ext cx="458836" cy="617545"/>
    <xdr:pic>
      <xdr:nvPicPr>
        <xdr:cNvPr id="22" name="Imagen 21">
          <a:extLst>
            <a:ext uri="{FF2B5EF4-FFF2-40B4-BE49-F238E27FC236}">
              <a16:creationId xmlns:a16="http://schemas.microsoft.com/office/drawing/2014/main" id="{05ED0427-9ACF-41B3-A669-9C67919D6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341942" y="1452964"/>
          <a:ext cx="458836" cy="617545"/>
        </a:xfrm>
        <a:prstGeom prst="rect">
          <a:avLst/>
        </a:prstGeom>
      </xdr:spPr>
    </xdr:pic>
    <xdr:clientData/>
  </xdr:oneCellAnchor>
  <xdr:oneCellAnchor>
    <xdr:from>
      <xdr:col>28</xdr:col>
      <xdr:colOff>148237</xdr:colOff>
      <xdr:row>19</xdr:row>
      <xdr:rowOff>3966</xdr:rowOff>
    </xdr:from>
    <xdr:ext cx="653143" cy="880463"/>
    <xdr:pic>
      <xdr:nvPicPr>
        <xdr:cNvPr id="23" name="Imagen 22">
          <a:extLst>
            <a:ext uri="{FF2B5EF4-FFF2-40B4-BE49-F238E27FC236}">
              <a16:creationId xmlns:a16="http://schemas.microsoft.com/office/drawing/2014/main" id="{8958026C-0475-4800-9B96-605A0A7E9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14943" y="3432966"/>
          <a:ext cx="653143" cy="880463"/>
        </a:xfrm>
        <a:prstGeom prst="rect">
          <a:avLst/>
        </a:prstGeom>
      </xdr:spPr>
    </xdr:pic>
    <xdr:clientData/>
  </xdr:oneCellAnchor>
  <xdr:oneCellAnchor>
    <xdr:from>
      <xdr:col>27</xdr:col>
      <xdr:colOff>450797</xdr:colOff>
      <xdr:row>23</xdr:row>
      <xdr:rowOff>162964</xdr:rowOff>
    </xdr:from>
    <xdr:ext cx="533920" cy="645347"/>
    <xdr:pic>
      <xdr:nvPicPr>
        <xdr:cNvPr id="24" name="Imagen 23">
          <a:extLst>
            <a:ext uri="{FF2B5EF4-FFF2-40B4-BE49-F238E27FC236}">
              <a16:creationId xmlns:a16="http://schemas.microsoft.com/office/drawing/2014/main" id="{AD373FBC-E4A1-4777-9DFC-EDA4033F9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5562" y="4309140"/>
          <a:ext cx="533920" cy="645347"/>
        </a:xfrm>
        <a:prstGeom prst="rect">
          <a:avLst/>
        </a:prstGeom>
      </xdr:spPr>
    </xdr:pic>
    <xdr:clientData/>
  </xdr:oneCellAnchor>
  <xdr:oneCellAnchor>
    <xdr:from>
      <xdr:col>29</xdr:col>
      <xdr:colOff>442471</xdr:colOff>
      <xdr:row>23</xdr:row>
      <xdr:rowOff>153082</xdr:rowOff>
    </xdr:from>
    <xdr:ext cx="458836" cy="640597"/>
    <xdr:pic>
      <xdr:nvPicPr>
        <xdr:cNvPr id="25" name="Imagen 24">
          <a:extLst>
            <a:ext uri="{FF2B5EF4-FFF2-40B4-BE49-F238E27FC236}">
              <a16:creationId xmlns:a16="http://schemas.microsoft.com/office/drawing/2014/main" id="{5227815E-2C24-4A53-A912-C40CE4177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40118" y="4299258"/>
          <a:ext cx="458836" cy="640597"/>
        </a:xfrm>
        <a:prstGeom prst="rect">
          <a:avLst/>
        </a:prstGeom>
      </xdr:spPr>
    </xdr:pic>
    <xdr:clientData/>
  </xdr:oneCellAnchor>
  <xdr:oneCellAnchor>
    <xdr:from>
      <xdr:col>28</xdr:col>
      <xdr:colOff>261256</xdr:colOff>
      <xdr:row>37</xdr:row>
      <xdr:rowOff>8449</xdr:rowOff>
    </xdr:from>
    <xdr:ext cx="653143" cy="880463"/>
    <xdr:pic>
      <xdr:nvPicPr>
        <xdr:cNvPr id="26" name="Imagen 25">
          <a:extLst>
            <a:ext uri="{FF2B5EF4-FFF2-40B4-BE49-F238E27FC236}">
              <a16:creationId xmlns:a16="http://schemas.microsoft.com/office/drawing/2014/main" id="{D0C68A53-6447-48FF-8C00-DF0D6BCCD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3796" y="6805489"/>
          <a:ext cx="653143" cy="880463"/>
        </a:xfrm>
        <a:prstGeom prst="rect">
          <a:avLst/>
        </a:prstGeom>
      </xdr:spPr>
    </xdr:pic>
    <xdr:clientData/>
  </xdr:oneCellAnchor>
  <xdr:oneCellAnchor>
    <xdr:from>
      <xdr:col>27</xdr:col>
      <xdr:colOff>293914</xdr:colOff>
      <xdr:row>40</xdr:row>
      <xdr:rowOff>174170</xdr:rowOff>
    </xdr:from>
    <xdr:ext cx="533920" cy="645347"/>
    <xdr:pic>
      <xdr:nvPicPr>
        <xdr:cNvPr id="27" name="Imagen 26">
          <a:extLst>
            <a:ext uri="{FF2B5EF4-FFF2-40B4-BE49-F238E27FC236}">
              <a16:creationId xmlns:a16="http://schemas.microsoft.com/office/drawing/2014/main" id="{1AB18411-ACD9-4A91-A500-859D7859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22494" y="7519850"/>
          <a:ext cx="533920" cy="645347"/>
        </a:xfrm>
        <a:prstGeom prst="rect">
          <a:avLst/>
        </a:prstGeom>
      </xdr:spPr>
    </xdr:pic>
    <xdr:clientData/>
  </xdr:oneCellAnchor>
  <xdr:oneCellAnchor>
    <xdr:from>
      <xdr:col>29</xdr:col>
      <xdr:colOff>470646</xdr:colOff>
      <xdr:row>40</xdr:row>
      <xdr:rowOff>165569</xdr:rowOff>
    </xdr:from>
    <xdr:ext cx="458836" cy="640597"/>
    <xdr:pic>
      <xdr:nvPicPr>
        <xdr:cNvPr id="28" name="Imagen 27">
          <a:extLst>
            <a:ext uri="{FF2B5EF4-FFF2-40B4-BE49-F238E27FC236}">
              <a16:creationId xmlns:a16="http://schemas.microsoft.com/office/drawing/2014/main" id="{18896AAE-1BD3-4B56-B18B-610781D0D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68293" y="7359745"/>
          <a:ext cx="458836" cy="64059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723899</xdr:colOff>
      <xdr:row>1</xdr:row>
      <xdr:rowOff>4762</xdr:rowOff>
    </xdr:from>
    <xdr:to>
      <xdr:col>48</xdr:col>
      <xdr:colOff>238125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B50E14-E40E-4BA7-B06E-053318016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idcorp-my.sharepoint.com/personal/b_lovillo_lipu_com_mx/Documents/LOGISTICS/INDICADORES%20PLANEACION%20Y%20TRAFICO/2025/JULIO%202025/NS%20Y%20VOK/NS%20Y%20VOK%20SEMANA%2029%20(14-20%20julio).xlsx" TargetMode="External"/><Relationship Id="rId1" Type="http://schemas.openxmlformats.org/officeDocument/2006/relationships/externalLinkPath" Target="NS%20Y%20VOK%20SEMANA%2029%20(14-20%20julio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idcorp-my.sharepoint.com/personal/b_lovillo_lipu_com_mx/Documents/LOGISTICS/INDICADORES%20PLANEACION%20Y%20TRAFICO/2025/JULIO%202025/CR/CR%20semana%2029.xlsx" TargetMode="External"/><Relationship Id="rId1" Type="http://schemas.openxmlformats.org/officeDocument/2006/relationships/externalLinkPath" Target="/personal/b_lovillo_lipu_com_mx/Documents/LOGISTICS/INDICADORES%20PLANEACION%20Y%20TRAFICO/2025/JULIO%202025/CR/CR%20semana%20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es"/>
      <sheetName val="asignacion operaciones"/>
      <sheetName val="vf"/>
      <sheetName val="Nivel de servicio"/>
      <sheetName val="Hoja1"/>
      <sheetName val="Viajes ok"/>
      <sheetName val="ARRANQUE "/>
      <sheetName val="LLEGADA "/>
      <sheetName val="EVIDENCIA OPERATIVA"/>
      <sheetName val="ns evidencia operativa "/>
      <sheetName val="lista de errorres"/>
    </sheetNames>
    <sheetDataSet>
      <sheetData sheetId="0"/>
      <sheetData sheetId="1"/>
      <sheetData sheetId="2"/>
      <sheetData sheetId="3"/>
      <sheetData sheetId="4">
        <row r="1">
          <cell r="AE1" t="str">
            <v>Etiquetas de fila</v>
          </cell>
          <cell r="AF1" t="str">
            <v>Suma de val</v>
          </cell>
          <cell r="AG1" t="str">
            <v>Suma de ns_ok</v>
          </cell>
          <cell r="AH1" t="str">
            <v>Suma de Porcentaje</v>
          </cell>
          <cell r="AJ1" t="str">
            <v>Etiquetas de fila</v>
          </cell>
          <cell r="AK1" t="str">
            <v>Suma de Vok_Val</v>
          </cell>
          <cell r="AL1" t="str">
            <v>Suma de Vok_Val_Ok</v>
          </cell>
          <cell r="AM1" t="str">
            <v>Suma de porcntaje</v>
          </cell>
          <cell r="AP1" t="str">
            <v>Etiquetas de fila</v>
          </cell>
          <cell r="AQ1" t="str">
            <v>Suma de val</v>
          </cell>
          <cell r="AR1" t="str">
            <v>Suma de ns_ok</v>
          </cell>
          <cell r="AS1" t="str">
            <v>Suma de Porcentaje</v>
          </cell>
          <cell r="AU1" t="str">
            <v>Etiquetas de fila</v>
          </cell>
          <cell r="AV1" t="str">
            <v>Suma de Vok_Val</v>
          </cell>
          <cell r="AW1" t="str">
            <v>Suma de Vok_Val_Ok</v>
          </cell>
          <cell r="AX1" t="str">
            <v>Suma de porcntaje</v>
          </cell>
        </row>
        <row r="2">
          <cell r="AE2" t="str">
            <v>Arturo Saucedo</v>
          </cell>
          <cell r="AF2">
            <v>8</v>
          </cell>
          <cell r="AG2">
            <v>8</v>
          </cell>
          <cell r="AH2">
            <v>1</v>
          </cell>
          <cell r="AJ2" t="str">
            <v>Arturo Saucedo</v>
          </cell>
          <cell r="AK2">
            <v>8</v>
          </cell>
          <cell r="AL2">
            <v>8</v>
          </cell>
          <cell r="AM2">
            <v>1</v>
          </cell>
          <cell r="AP2" t="str">
            <v>Victor Limas Rdz</v>
          </cell>
          <cell r="AQ2">
            <v>1269</v>
          </cell>
          <cell r="AR2">
            <v>1215</v>
          </cell>
          <cell r="AS2">
            <v>0.95744680851063835</v>
          </cell>
          <cell r="AU2" t="str">
            <v>Orlando Hernandez</v>
          </cell>
          <cell r="AV2">
            <v>1301</v>
          </cell>
          <cell r="AW2">
            <v>1208</v>
          </cell>
          <cell r="AX2">
            <v>0.92851652574942356</v>
          </cell>
        </row>
        <row r="3">
          <cell r="AE3" t="str">
            <v>Cielo Paredes</v>
          </cell>
          <cell r="AF3">
            <v>269</v>
          </cell>
          <cell r="AG3">
            <v>267</v>
          </cell>
          <cell r="AH3">
            <v>0.99256505576208176</v>
          </cell>
          <cell r="AJ3" t="str">
            <v>Cielo Paredes</v>
          </cell>
          <cell r="AK3">
            <v>269</v>
          </cell>
          <cell r="AL3">
            <v>263</v>
          </cell>
          <cell r="AM3">
            <v>0.97769516728624539</v>
          </cell>
          <cell r="AP3" t="str">
            <v>Orlando Hernandez</v>
          </cell>
          <cell r="AQ3">
            <v>1301</v>
          </cell>
          <cell r="AR3">
            <v>1229</v>
          </cell>
          <cell r="AS3">
            <v>0.94465795541890851</v>
          </cell>
          <cell r="AU3" t="str">
            <v>Victor Limas Rdz</v>
          </cell>
          <cell r="AV3">
            <v>1269</v>
          </cell>
          <cell r="AW3">
            <v>1171</v>
          </cell>
          <cell r="AX3">
            <v>0.92277383766745469</v>
          </cell>
        </row>
        <row r="4">
          <cell r="AE4" t="str">
            <v xml:space="preserve">Luis Ortiz </v>
          </cell>
          <cell r="AF4">
            <v>102</v>
          </cell>
          <cell r="AG4">
            <v>100</v>
          </cell>
          <cell r="AH4">
            <v>0.98039215686274506</v>
          </cell>
          <cell r="AJ4" t="str">
            <v>Gustavo Hernandez</v>
          </cell>
          <cell r="AK4">
            <v>186</v>
          </cell>
          <cell r="AL4">
            <v>179</v>
          </cell>
          <cell r="AM4">
            <v>0.9623655913978495</v>
          </cell>
          <cell r="AP4" t="str">
            <v>Edgar Cabrera</v>
          </cell>
          <cell r="AQ4">
            <v>674</v>
          </cell>
          <cell r="AR4">
            <v>599</v>
          </cell>
          <cell r="AS4">
            <v>0.88872403560830859</v>
          </cell>
          <cell r="AU4" t="str">
            <v>Edgar Cabrera</v>
          </cell>
          <cell r="AV4">
            <v>675</v>
          </cell>
          <cell r="AW4">
            <v>594</v>
          </cell>
          <cell r="AX4">
            <v>0.88</v>
          </cell>
        </row>
        <row r="5">
          <cell r="AE5" t="str">
            <v>Reynaldo Berlanga</v>
          </cell>
          <cell r="AF5">
            <v>426</v>
          </cell>
          <cell r="AG5">
            <v>410</v>
          </cell>
          <cell r="AH5">
            <v>0.96244131455399062</v>
          </cell>
          <cell r="AJ5" t="str">
            <v xml:space="preserve">Manuel Flores </v>
          </cell>
          <cell r="AK5">
            <v>130</v>
          </cell>
          <cell r="AL5">
            <v>122</v>
          </cell>
          <cell r="AM5">
            <v>0.93846153846153846</v>
          </cell>
          <cell r="AP5" t="str">
            <v>Sadam Morales</v>
          </cell>
          <cell r="AQ5">
            <v>641</v>
          </cell>
          <cell r="AR5">
            <v>537</v>
          </cell>
          <cell r="AS5">
            <v>0.83775351014040567</v>
          </cell>
          <cell r="AU5" t="str">
            <v>Sadam Morales</v>
          </cell>
          <cell r="AV5">
            <v>647</v>
          </cell>
          <cell r="AW5">
            <v>539</v>
          </cell>
          <cell r="AX5">
            <v>0.83307573415765068</v>
          </cell>
        </row>
        <row r="6">
          <cell r="AE6" t="str">
            <v xml:space="preserve">Manuel Flores </v>
          </cell>
          <cell r="AF6">
            <v>130</v>
          </cell>
          <cell r="AG6">
            <v>125</v>
          </cell>
          <cell r="AH6">
            <v>0.96153846153846156</v>
          </cell>
          <cell r="AJ6" t="str">
            <v xml:space="preserve">Christian Segura Osorio </v>
          </cell>
          <cell r="AK6">
            <v>252</v>
          </cell>
          <cell r="AL6">
            <v>236</v>
          </cell>
          <cell r="AM6">
            <v>0.93650793650793651</v>
          </cell>
          <cell r="AP6" t="str">
            <v>Total general</v>
          </cell>
          <cell r="AQ6">
            <v>3885</v>
          </cell>
          <cell r="AR6">
            <v>3580</v>
          </cell>
          <cell r="AS6">
            <v>0.9214929214929215</v>
          </cell>
          <cell r="AU6" t="str">
            <v>Total general</v>
          </cell>
          <cell r="AV6">
            <v>3892</v>
          </cell>
          <cell r="AW6">
            <v>3512</v>
          </cell>
          <cell r="AX6">
            <v>0.9023638232271326</v>
          </cell>
        </row>
        <row r="7">
          <cell r="AE7" t="str">
            <v xml:space="preserve">Argenis Guadalupe </v>
          </cell>
          <cell r="AF7">
            <v>156</v>
          </cell>
          <cell r="AG7">
            <v>150</v>
          </cell>
          <cell r="AH7">
            <v>0.96153846153846156</v>
          </cell>
          <cell r="AJ7" t="str">
            <v>Reynaldo Berlanga</v>
          </cell>
          <cell r="AK7">
            <v>426</v>
          </cell>
          <cell r="AL7">
            <v>397</v>
          </cell>
          <cell r="AM7">
            <v>0.931924882629108</v>
          </cell>
        </row>
        <row r="8">
          <cell r="AE8" t="str">
            <v xml:space="preserve">Oscar Oviedo </v>
          </cell>
          <cell r="AF8">
            <v>98</v>
          </cell>
          <cell r="AG8">
            <v>94</v>
          </cell>
          <cell r="AH8">
            <v>0.95918367346938771</v>
          </cell>
          <cell r="AJ8" t="str">
            <v xml:space="preserve">Ricardo Perez de leon </v>
          </cell>
          <cell r="AK8">
            <v>129</v>
          </cell>
          <cell r="AL8">
            <v>120</v>
          </cell>
          <cell r="AM8">
            <v>0.93023255813953487</v>
          </cell>
        </row>
        <row r="9">
          <cell r="AE9" t="str">
            <v>Palacios Ricardo de Jesus</v>
          </cell>
          <cell r="AF9">
            <v>116</v>
          </cell>
          <cell r="AG9">
            <v>111</v>
          </cell>
          <cell r="AH9">
            <v>0.9568965517241379</v>
          </cell>
          <cell r="AJ9" t="str">
            <v>Benjamin Moreno</v>
          </cell>
          <cell r="AK9">
            <v>309</v>
          </cell>
          <cell r="AL9">
            <v>286</v>
          </cell>
          <cell r="AM9">
            <v>0.92556634304207119</v>
          </cell>
        </row>
        <row r="10">
          <cell r="AE10" t="str">
            <v>Benjamin Moreno</v>
          </cell>
          <cell r="AF10">
            <v>309</v>
          </cell>
          <cell r="AG10">
            <v>295</v>
          </cell>
          <cell r="AH10">
            <v>0.95469255663430419</v>
          </cell>
          <cell r="AJ10" t="str">
            <v>Palacios Ricardo de Jesus</v>
          </cell>
          <cell r="AK10">
            <v>116</v>
          </cell>
          <cell r="AL10">
            <v>107</v>
          </cell>
          <cell r="AM10">
            <v>0.92241379310344829</v>
          </cell>
        </row>
        <row r="11">
          <cell r="AE11" t="str">
            <v>Gustavo Hernandez</v>
          </cell>
          <cell r="AF11">
            <v>186</v>
          </cell>
          <cell r="AG11">
            <v>177</v>
          </cell>
          <cell r="AH11">
            <v>0.95161290322580649</v>
          </cell>
          <cell r="AJ11" t="str">
            <v xml:space="preserve">Edgar Illescas </v>
          </cell>
          <cell r="AK11">
            <v>217</v>
          </cell>
          <cell r="AL11">
            <v>199</v>
          </cell>
          <cell r="AM11">
            <v>0.91705069124423966</v>
          </cell>
        </row>
        <row r="12">
          <cell r="AE12" t="str">
            <v>Francisco Reyes</v>
          </cell>
          <cell r="AF12">
            <v>310</v>
          </cell>
          <cell r="AG12">
            <v>290</v>
          </cell>
          <cell r="AH12">
            <v>0.93548387096774188</v>
          </cell>
          <cell r="AJ12" t="str">
            <v xml:space="preserve">Marcelo Sanchez </v>
          </cell>
          <cell r="AK12">
            <v>238</v>
          </cell>
          <cell r="AL12">
            <v>218</v>
          </cell>
          <cell r="AM12">
            <v>0.91596638655462181</v>
          </cell>
        </row>
        <row r="13">
          <cell r="AE13" t="str">
            <v xml:space="preserve">Edgar Illescas </v>
          </cell>
          <cell r="AF13">
            <v>217</v>
          </cell>
          <cell r="AG13">
            <v>202</v>
          </cell>
          <cell r="AH13">
            <v>0.93087557603686633</v>
          </cell>
          <cell r="AJ13" t="str">
            <v>Claudia Chavira</v>
          </cell>
          <cell r="AK13">
            <v>285</v>
          </cell>
          <cell r="AL13">
            <v>260</v>
          </cell>
          <cell r="AM13">
            <v>0.91228070175438591</v>
          </cell>
        </row>
        <row r="14">
          <cell r="AE14" t="str">
            <v>Claudia Chavira</v>
          </cell>
          <cell r="AF14">
            <v>285</v>
          </cell>
          <cell r="AG14">
            <v>264</v>
          </cell>
          <cell r="AH14">
            <v>0.9263157894736842</v>
          </cell>
          <cell r="AJ14" t="str">
            <v>Francisco Reyes</v>
          </cell>
          <cell r="AK14">
            <v>310</v>
          </cell>
          <cell r="AL14">
            <v>281</v>
          </cell>
          <cell r="AM14">
            <v>0.90645161290322585</v>
          </cell>
        </row>
        <row r="15">
          <cell r="AE15" t="str">
            <v xml:space="preserve">Marcelo Sanchez </v>
          </cell>
          <cell r="AF15">
            <v>238</v>
          </cell>
          <cell r="AG15">
            <v>220</v>
          </cell>
          <cell r="AH15">
            <v>0.92436974789915971</v>
          </cell>
          <cell r="AJ15" t="str">
            <v>Alvaro Salinas</v>
          </cell>
          <cell r="AK15">
            <v>63</v>
          </cell>
          <cell r="AL15">
            <v>56</v>
          </cell>
          <cell r="AM15">
            <v>0.88888888888888884</v>
          </cell>
        </row>
        <row r="16">
          <cell r="AE16" t="str">
            <v xml:space="preserve">Christian Segura Osorio </v>
          </cell>
          <cell r="AF16">
            <v>252</v>
          </cell>
          <cell r="AG16">
            <v>226</v>
          </cell>
          <cell r="AH16">
            <v>0.89682539682539686</v>
          </cell>
          <cell r="AJ16" t="str">
            <v xml:space="preserve">Oscar Oviedo </v>
          </cell>
          <cell r="AK16">
            <v>98</v>
          </cell>
          <cell r="AL16">
            <v>87</v>
          </cell>
          <cell r="AM16">
            <v>0.88775510204081631</v>
          </cell>
        </row>
        <row r="17">
          <cell r="AE17" t="str">
            <v>Cristhian Antonio</v>
          </cell>
          <cell r="AF17">
            <v>87</v>
          </cell>
          <cell r="AG17">
            <v>77</v>
          </cell>
          <cell r="AH17">
            <v>0.88505747126436785</v>
          </cell>
          <cell r="AJ17" t="str">
            <v>Cruz Lara</v>
          </cell>
          <cell r="AK17">
            <v>42</v>
          </cell>
          <cell r="AL17">
            <v>37</v>
          </cell>
          <cell r="AM17">
            <v>0.88095238095238093</v>
          </cell>
        </row>
        <row r="18">
          <cell r="AE18" t="str">
            <v>Alvaro Salinas</v>
          </cell>
          <cell r="AF18">
            <v>63</v>
          </cell>
          <cell r="AG18">
            <v>55</v>
          </cell>
          <cell r="AH18">
            <v>0.87301587301587302</v>
          </cell>
          <cell r="AJ18" t="str">
            <v xml:space="preserve">Luis Ortiz </v>
          </cell>
          <cell r="AK18">
            <v>102</v>
          </cell>
          <cell r="AL18">
            <v>87</v>
          </cell>
          <cell r="AM18">
            <v>0.8529411764705882</v>
          </cell>
        </row>
        <row r="19">
          <cell r="AE19" t="str">
            <v xml:space="preserve">Humberto Martinez </v>
          </cell>
          <cell r="AF19">
            <v>160</v>
          </cell>
          <cell r="AG19">
            <v>137</v>
          </cell>
          <cell r="AH19">
            <v>0.85624999999999996</v>
          </cell>
          <cell r="AJ19" t="str">
            <v xml:space="preserve">Argenis Guadalupe </v>
          </cell>
          <cell r="AK19">
            <v>162</v>
          </cell>
          <cell r="AL19">
            <v>138</v>
          </cell>
          <cell r="AM19">
            <v>0.85185185185185186</v>
          </cell>
        </row>
        <row r="20">
          <cell r="AE20" t="str">
            <v xml:space="preserve">Jonathan Nieto </v>
          </cell>
          <cell r="AF20">
            <v>33</v>
          </cell>
          <cell r="AG20">
            <v>28</v>
          </cell>
          <cell r="AH20">
            <v>0.84848484848484851</v>
          </cell>
          <cell r="AJ20" t="str">
            <v>Roman Marcelo</v>
          </cell>
          <cell r="AK20">
            <v>269</v>
          </cell>
          <cell r="AL20">
            <v>219</v>
          </cell>
          <cell r="AM20">
            <v>0.81412639405204457</v>
          </cell>
        </row>
        <row r="21">
          <cell r="AE21" t="str">
            <v xml:space="preserve">Ricardo Perez de leon </v>
          </cell>
          <cell r="AF21">
            <v>129</v>
          </cell>
          <cell r="AG21">
            <v>109</v>
          </cell>
          <cell r="AH21">
            <v>0.84496124031007747</v>
          </cell>
          <cell r="AJ21" t="str">
            <v xml:space="preserve">Humberto Martinez </v>
          </cell>
          <cell r="AK21">
            <v>161</v>
          </cell>
          <cell r="AL21">
            <v>127</v>
          </cell>
          <cell r="AM21">
            <v>0.78881987577639756</v>
          </cell>
        </row>
        <row r="22">
          <cell r="AE22" t="str">
            <v>Cruz Lara</v>
          </cell>
          <cell r="AF22">
            <v>42</v>
          </cell>
          <cell r="AG22">
            <v>34</v>
          </cell>
          <cell r="AH22">
            <v>0.80952380952380953</v>
          </cell>
          <cell r="AJ22" t="str">
            <v>Cristhian Antonio</v>
          </cell>
          <cell r="AK22">
            <v>87</v>
          </cell>
          <cell r="AL22">
            <v>62</v>
          </cell>
          <cell r="AM22">
            <v>0.71264367816091956</v>
          </cell>
        </row>
        <row r="23">
          <cell r="AE23" t="str">
            <v>Roman Marcelo</v>
          </cell>
          <cell r="AF23">
            <v>269</v>
          </cell>
          <cell r="AG23">
            <v>201</v>
          </cell>
          <cell r="AH23">
            <v>0.74721189591078063</v>
          </cell>
          <cell r="AJ23" t="str">
            <v xml:space="preserve">Jonathan Nieto </v>
          </cell>
          <cell r="AK23">
            <v>33</v>
          </cell>
          <cell r="AL23">
            <v>23</v>
          </cell>
          <cell r="AM23">
            <v>0.69696969696969702</v>
          </cell>
        </row>
        <row r="24">
          <cell r="AE24" t="str">
            <v>Total general</v>
          </cell>
          <cell r="AF24">
            <v>3885</v>
          </cell>
          <cell r="AG24">
            <v>3580</v>
          </cell>
          <cell r="AH24">
            <v>0.9214929214929215</v>
          </cell>
          <cell r="AJ24" t="str">
            <v>Total general</v>
          </cell>
          <cell r="AK24">
            <v>3892</v>
          </cell>
          <cell r="AL24">
            <v>3512</v>
          </cell>
          <cell r="AM24">
            <v>0.9023638232271326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AS COORDIANDORES "/>
      <sheetName val="semana 28"/>
      <sheetName val="semana 29"/>
      <sheetName val="Hoja2"/>
      <sheetName val="Hoja1"/>
      <sheetName val="ASIGNACION COORDI"/>
      <sheetName val="cr"/>
      <sheetName val="rl"/>
      <sheetName val="vf"/>
      <sheetName val="hist"/>
    </sheetNames>
    <sheetDataSet>
      <sheetData sheetId="0">
        <row r="1">
          <cell r="Q1" t="str">
            <v>Etiquetas de fila</v>
          </cell>
          <cell r="R1" t="str">
            <v>Promedio de cr</v>
          </cell>
          <cell r="T1" t="str">
            <v>Edgar Cabrera</v>
          </cell>
          <cell r="U1">
            <v>0.71360593527002081</v>
          </cell>
        </row>
        <row r="2">
          <cell r="Q2" t="str">
            <v>Alvaro Salinas</v>
          </cell>
          <cell r="R2">
            <v>0.3259172132981657</v>
          </cell>
          <cell r="T2" t="str">
            <v>Orlando Hernandez</v>
          </cell>
          <cell r="U2">
            <v>0.92310470205225947</v>
          </cell>
        </row>
        <row r="3">
          <cell r="Q3" t="str">
            <v xml:space="preserve">Argenis Guadalupe </v>
          </cell>
          <cell r="R3">
            <v>0.88517768332629509</v>
          </cell>
          <cell r="T3" t="str">
            <v>Sadam Morales</v>
          </cell>
          <cell r="U3">
            <v>0.91395098583418644</v>
          </cell>
        </row>
        <row r="4">
          <cell r="Q4" t="str">
            <v>Benjamin Moreno</v>
          </cell>
          <cell r="R4">
            <v>0.94872814163774155</v>
          </cell>
          <cell r="T4" t="str">
            <v>Victor Limas Rdz</v>
          </cell>
          <cell r="U4">
            <v>0.96325892879836506</v>
          </cell>
        </row>
        <row r="5">
          <cell r="Q5" t="str">
            <v>Claudia Chavira</v>
          </cell>
          <cell r="R5">
            <v>0.90086301824655945</v>
          </cell>
          <cell r="T5" t="str">
            <v>Total general</v>
          </cell>
          <cell r="U5">
            <v>0.89842677882050326</v>
          </cell>
        </row>
        <row r="6">
          <cell r="Q6" t="str">
            <v>Cristhian Antonio</v>
          </cell>
          <cell r="R6">
            <v>0.97948026011751499</v>
          </cell>
        </row>
        <row r="7">
          <cell r="Q7" t="str">
            <v>Cruz Lara</v>
          </cell>
          <cell r="R7">
            <v>0.22761497761497759</v>
          </cell>
        </row>
        <row r="8">
          <cell r="Q8" t="str">
            <v xml:space="preserve">Edgar Illescas </v>
          </cell>
          <cell r="R8">
            <v>0.87347799283532557</v>
          </cell>
        </row>
        <row r="9">
          <cell r="Q9" t="str">
            <v>Francisco Reyes</v>
          </cell>
          <cell r="R9">
            <v>0.97836192188541815</v>
          </cell>
        </row>
        <row r="10">
          <cell r="Q10" t="str">
            <v>Gustavo Hernandez</v>
          </cell>
          <cell r="R10">
            <v>0.98331505650214412</v>
          </cell>
        </row>
        <row r="11">
          <cell r="Q11" t="str">
            <v xml:space="preserve">Luis Ortiz </v>
          </cell>
          <cell r="R11">
            <v>0.95804240562305087</v>
          </cell>
        </row>
        <row r="12">
          <cell r="Q12" t="str">
            <v xml:space="preserve">Oscar Oviedo </v>
          </cell>
          <cell r="R12">
            <v>0.946863524008833</v>
          </cell>
        </row>
        <row r="13">
          <cell r="Q13" t="str">
            <v>Palacios Ricardo de Jesus</v>
          </cell>
          <cell r="R13">
            <v>0.98986597725986514</v>
          </cell>
        </row>
        <row r="14">
          <cell r="Q14" t="str">
            <v>Reynaldo Berlanga</v>
          </cell>
          <cell r="R14">
            <v>0.96657954400894053</v>
          </cell>
        </row>
        <row r="15">
          <cell r="Q15" t="str">
            <v xml:space="preserve">Ricardo Perez de leon </v>
          </cell>
          <cell r="R15">
            <v>0.81164257058408196</v>
          </cell>
        </row>
        <row r="16">
          <cell r="Q16" t="str">
            <v xml:space="preserve">Christian Segura Osorio </v>
          </cell>
          <cell r="R16">
            <v>0.96471452066525287</v>
          </cell>
        </row>
        <row r="17">
          <cell r="Q17" t="str">
            <v>Roman Marcelo</v>
          </cell>
          <cell r="R17">
            <v>0.98130224425488144</v>
          </cell>
        </row>
        <row r="18">
          <cell r="Q18" t="str">
            <v xml:space="preserve">Humberto Martinez </v>
          </cell>
          <cell r="R18">
            <v>0.95756068224535862</v>
          </cell>
        </row>
        <row r="19">
          <cell r="Q19" t="str">
            <v>Arturo Saucedo</v>
          </cell>
          <cell r="R19">
            <v>0.9642857142857143</v>
          </cell>
        </row>
        <row r="20">
          <cell r="Q20" t="str">
            <v xml:space="preserve">Manuel Flores </v>
          </cell>
          <cell r="R20">
            <v>0.98140743257109231</v>
          </cell>
        </row>
        <row r="21">
          <cell r="Q21" t="str">
            <v xml:space="preserve">Marcelo Sanchez </v>
          </cell>
          <cell r="R21">
            <v>0.96656485217759702</v>
          </cell>
        </row>
        <row r="22">
          <cell r="Q22" t="str">
            <v xml:space="preserve">Jonathan Nieto </v>
          </cell>
          <cell r="R22">
            <v>0.96132478632478635</v>
          </cell>
        </row>
        <row r="23">
          <cell r="Q23" t="str">
            <v>Cielo Paredes</v>
          </cell>
          <cell r="R23">
            <v>0.89325054668910364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G-SEBASTIAN-LIPU" refreshedDate="45789.425094791666" createdVersion="8" refreshedVersion="8" minRefreshableVersion="3" recordCount="763" xr:uid="{7D91CE39-A474-4866-8771-91D13B87A0FC}">
  <cacheSource type="worksheet">
    <worksheetSource ref="B1:K832" sheet="Nivel de servicio"/>
  </cacheSource>
  <cacheFields count="11">
    <cacheField name="udn" numFmtId="0">
      <sharedItems containsBlank="1"/>
    </cacheField>
    <cacheField name="group" numFmtId="0">
      <sharedItems containsBlank="1"/>
    </cacheField>
    <cacheField name="Gerente" numFmtId="0">
      <sharedItems containsBlank="1" count="6">
        <s v="Julio Bazan"/>
        <s v="Ricardo Balderas Reyes "/>
        <m/>
        <s v="RICARDO BALDERAS REYES" u="1"/>
        <e v="#N/A" u="1"/>
        <s v="RICARDO BALDERAS" u="1"/>
      </sharedItems>
    </cacheField>
    <cacheField name="Jefe De Operaciones" numFmtId="0">
      <sharedItems containsBlank="1" count="12">
        <s v="Sadam Morales"/>
        <s v="Victor Limas Rdz"/>
        <s v="Edgar Cabrera"/>
        <s v="Orlando Hernandez"/>
        <m/>
        <s v="CABRERA MARTINEZ EDGAR EDUARDO" u="1"/>
        <s v="SADDAM MORALES" u="1"/>
        <e v="#N/A" u="1"/>
        <s v="VICTOR LIMAS" u="1"/>
        <s v="FREDY ATILANO" u="1"/>
        <s v="HECTOR DE LA ROSA" u="1"/>
        <s v="FREDY ROSADO" u="1"/>
      </sharedItems>
    </cacheField>
    <cacheField name="Coordinador" numFmtId="0">
      <sharedItems containsBlank="1" count="56">
        <s v="Jose Miguel Rodriguez Reyes"/>
        <s v="Oscar Oviedo "/>
        <s v="Jonathan Nieto"/>
        <s v="Reynaldo Berlanga"/>
        <s v="Jorge Luis Hernandez"/>
        <s v="Argenis Guadalupe "/>
        <s v="Claudia Chavira"/>
        <s v="Victor Porto"/>
        <s v="Gustavo Hernandez"/>
        <s v="Alvaro Salinas"/>
        <s v="Cristhian Antonio"/>
        <s v="Luis Ortiz "/>
        <s v="Francisco Reyes"/>
        <s v="Benjamin Moreno"/>
        <s v="Hilario Banda"/>
        <s v="Coronado Palacios Ricardo de Jesus"/>
        <s v="Edgar Illescas "/>
        <s v="Ricardo Perez de leon "/>
        <s v="Carlos Hernandez"/>
        <s v="Freddy Atilano"/>
        <m/>
        <s v="Ricardo Perez de Leon" u="1"/>
        <s v="Christian Antonio Perez" u="1"/>
        <s v="Hilario Francisco" u="1"/>
        <s v="SALINAS HERNANDEZ ALVARO" u="1"/>
        <s v="OSCAR OVIEDO ALVAREZ" u="1"/>
        <s v="OSCAR OVIEDO" u="1"/>
        <s v="FRANCISCO MARTINEZ HILARIO" u="1"/>
        <s v="EDGAR ILLESCAS" u="1"/>
        <s v="MORENO MENDEZ BENJAMIN" u="1"/>
        <s v="FREDY ATILANO" u="1"/>
        <s v="PEREZ LEON RICARDO GIOBANNI" u="1"/>
        <s v="ERICK MAURICIO HERNANDEZ HERNANDEZ" u="1"/>
        <e v="#N/A" u="1"/>
        <s v="ILLESCAS CAMPOS EDGAR" u="1"/>
        <s v="GONZALEZ NIETO JONATHAN" u="1"/>
        <s v="REYES RAMIREZ FRANCISCO" u="1"/>
        <s v="CRISTHIAN ANTONIO " u="1"/>
        <s v="LOPEZ CHAVIRA CLAUDIA ELIZABETH" u="1"/>
        <s v="PORTO CRUZ VICTOR MANUEL" u="1"/>
        <s v="ERICK MAURICIO HERNANDES" u="1"/>
        <s v="REYNALDO BERLANGA/ LUIS ORTIZ" u="1"/>
        <s v="FREDY ROSADO" u="1"/>
        <s v="FREDY ATILANO/HILARIO BANDA" u="1"/>
        <s v="FREDY ATILANO/GUSTAVO HERNANDEZ" u="1"/>
        <s v="REYNALDO BERLANGA/FREDY ROSADO" u="1"/>
        <s v="JESUS RICARDO CARDENAS" u="1"/>
        <s v="CRUZ LARA " u="1"/>
        <s v="OSCAR BALCAZAR" u="1"/>
        <s v="MIGUEL REYES" u="1"/>
        <s v="OBIEL MENDEZ" u="1"/>
        <s v="NICOLAS CORONADO" u="1"/>
        <s v="CHRISTIAN ALEJANDRO" u="1"/>
        <s v="RICARDO CARDENAS" u="1"/>
        <s v="OVIEDO ALVAREZ OSCAR" u="1"/>
        <s v="OSCAR OBIEDO " u="1"/>
      </sharedItems>
    </cacheField>
    <cacheField name="id_servicio" numFmtId="0">
      <sharedItems containsBlank="1"/>
    </cacheField>
    <cacheField name="val" numFmtId="0">
      <sharedItems containsString="0" containsBlank="1" containsNumber="1" containsInteger="1" minValue="1" maxValue="21"/>
    </cacheField>
    <cacheField name="ns_ok" numFmtId="0">
      <sharedItems containsString="0" containsBlank="1" containsNumber="1" containsInteger="1" minValue="0" maxValue="18"/>
    </cacheField>
    <cacheField name="malos" numFmtId="0">
      <sharedItems containsString="0" containsBlank="1" containsNumber="1" containsInteger="1" minValue="0" maxValue="5"/>
    </cacheField>
    <cacheField name="ns_%" numFmtId="0">
      <sharedItems containsString="0" containsBlank="1" containsNumber="1" minValue="0" maxValue="1"/>
    </cacheField>
    <cacheField name="Porcentaje" numFmtId="0" formula="ns_ok/v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G-SEBASTIAN-LIPU" refreshedDate="45852.530882870371" createdVersion="8" refreshedVersion="8" minRefreshableVersion="3" recordCount="45" xr:uid="{7D44D6DF-183E-406F-9D32-EA50678E752A}">
  <cacheSource type="worksheet">
    <worksheetSource ref="J3:Q48" sheet="Viajes ok"/>
  </cacheSource>
  <cacheFields count="9">
    <cacheField name="Cliente" numFmtId="0">
      <sharedItems containsBlank="1"/>
    </cacheField>
    <cacheField name="Gerente" numFmtId="0">
      <sharedItems containsBlank="1" count="6">
        <s v="Julio Bazan"/>
        <s v="Ricardo Balderas Reyes "/>
        <m/>
        <e v="#N/A" u="1"/>
        <s v="RICARDO BALDERAS REYES" u="1"/>
        <s v="RICARDO BALDERAS" u="1"/>
      </sharedItems>
    </cacheField>
    <cacheField name="Jefe De Operaciones" numFmtId="0">
      <sharedItems containsBlank="1" count="13">
        <s v="Sadam Morales"/>
        <s v="Edgar Cabrera"/>
        <s v="Orlando Hernandez"/>
        <s v="Victor Limas Rdz"/>
        <m/>
        <e v="#N/A" u="1"/>
        <s v="CABRERA MARTINEZ EDGAR EDUARDO" u="1"/>
        <s v="SADDAM MORALES" u="1"/>
        <s v="VICTOR LIMAS" u="1"/>
        <s v="FREDY ATILANO" u="1"/>
        <s v="HECTOR DE LA ROSA" u="1"/>
        <s v="FREDY ROSADO" u="1"/>
        <s v="KARINA ALEMAN" u="1"/>
      </sharedItems>
    </cacheField>
    <cacheField name="Coordinador" numFmtId="0">
      <sharedItems containsBlank="1" count="87">
        <s v="Roman Marcelo"/>
        <s v="Humberto Martinez "/>
        <s v="Francisco Reyes"/>
        <s v="Reynaldo Berlanga"/>
        <s v="Cristhian Antonio"/>
        <s v="Luis Ortiz "/>
        <s v="Marcelo Sanchez "/>
        <s v="Claudia Chavira"/>
        <s v="Ricardo Perez de leon "/>
        <s v="Edgar Illescas "/>
        <s v="Alvaro Salinas"/>
        <s v="Oscar Oviedo "/>
        <s v="Carlos Hernandez"/>
        <s v="Christian Segura Osorio "/>
        <s v="Palacios Ricardo de Jesus"/>
        <s v="Argenis Guadalupe "/>
        <s v="Jonathan Nieto "/>
        <s v="Benjamin Moreno"/>
        <s v="Cruz Lara"/>
        <s v="Gustavo Hernandez"/>
        <s v="Arturo Saucedo"/>
        <s v="Manuel Flores "/>
        <m/>
        <s v="Hilario Banda" u="1"/>
        <s v="Freddy Atilano" u="1"/>
        <s v="Jose Miguel Rodriguez Reyes" u="1"/>
        <s v="Victor Manuel " u="1"/>
        <s v="Humberto Ramos" u="1"/>
        <s v="Erick Mauricio" u="1"/>
        <s v="Jonathan Nieto" u="1"/>
        <s v="Jorge Luis Hernandez" u="1"/>
        <s v="Victor Porto" u="1"/>
        <s v="Arturo Sauseda " u="1"/>
        <s v="Coronado Palacios Ricardo de Jesus" u="1"/>
        <s v="Hilario Francisco" u="1"/>
        <s v="Ricardo Perez de Leon" u="1"/>
        <s v="Christian Antonio Perez" u="1"/>
        <e v="#N/A" u="1"/>
        <s v="FRANCISCO MARTINEZ HILARIO" u="1"/>
        <s v="EDGAR ILLESCAS" u="1"/>
        <s v="MORENO MENDEZ BENJAMIN" u="1"/>
        <s v="ERICK MAURICIO HERNANDEZ HERNANDEZ" u="1"/>
        <s v="OSCAR OVIEDO" u="1"/>
        <s v="FREDY ATILANO" u="1"/>
        <s v="OSCAR OVIEDO ALVAREZ" u="1"/>
        <s v="SALINAS HERNANDEZ ALVARO" u="1"/>
        <s v="PEREZ LEON RICARDO GIOBANNI" u="1"/>
        <s v="LOPEZ CHAVIRA CLAUDIA ELIZABETH" u="1"/>
        <s v="PORTO CRUZ VICTOR MANUEL" u="1"/>
        <s v="CRISTHIAN ANTONIO " u="1"/>
        <s v="ERICK MAURICIO HERNANDES" u="1"/>
        <s v="REYES RAMIREZ FRANCISCO" u="1"/>
        <s v="ILLESCAS CAMPOS EDGAR" u="1"/>
        <s v="GONZALEZ NIETO JONATHAN" u="1"/>
        <s v="REYNALDO BERLANGA/ LUIS ORTIZ" u="1"/>
        <s v="FREDY ROSADO" u="1"/>
        <s v="FREDY ATILANO/HILARIO BANDA" u="1"/>
        <s v="FREDY ATILANO/GUSTAVO HERNANDEZ" u="1"/>
        <s v="REYNALDO BERLANGA/FREDY ROSADO" u="1"/>
        <s v="NICOLAS CORONADO" u="1"/>
        <s v="MIGUEL REYES" u="1"/>
        <s v="OBIEL MENDEZ" u="1"/>
        <s v="CRUZ LARA " u="1"/>
        <s v="OSCAR BALCAZAR" u="1"/>
        <s v="JESUS RICARDO CARDENAS" u="1"/>
        <s v="CHRISTIAN ALEJANDRO" u="1"/>
        <s v="OSCAR OBIEDO " u="1"/>
        <s v="JORGE LUIS GARCIA HERNANDEZ" u="1"/>
        <s v="OVIEDO ALVAREZ OSCAR" u="1"/>
        <s v="CRISTIAN ANTONIO" u="1"/>
        <s v="HECTOR DE LA ROSA" u="1"/>
        <s v="JONATHAN GUILLEN" u="1"/>
        <s v="PAULA NEREIDA" u="1"/>
        <s v="JOSE REYES" u="1"/>
        <s v="RICARDO PEREZ" u="1"/>
        <s v="JESUS CORONADO" u="1"/>
        <s v="ERICK HERNANDEZ" u="1"/>
        <s v="GUSTAVO HERNADEZ" u="1"/>
        <s v="ARGENIS " u="1"/>
        <s v="CLAUDIA LOPEZ" u="1"/>
        <s v="JESUS ONTIVEROS" u="1"/>
        <s v="JORGE LUIS" u="1"/>
        <s v="FRANCISCO MEDINA" u="1"/>
        <s v="MIGUEL/MAURICIO" u="1"/>
        <s v="RAYMUNDO ONTIVEROS" u="1"/>
        <s v="MANUEL GONZALEZ" u="1"/>
        <s v="JOAQUIN DE LA TORRE" u="1"/>
      </sharedItems>
    </cacheField>
    <cacheField name="Vok_Val" numFmtId="0">
      <sharedItems containsString="0" containsBlank="1" containsNumber="1" containsInteger="1" minValue="0" maxValue="413"/>
    </cacheField>
    <cacheField name="Vok_Val_Ok" numFmtId="0">
      <sharedItems containsString="0" containsBlank="1" containsNumber="1" containsInteger="1" minValue="0" maxValue="390"/>
    </cacheField>
    <cacheField name="Vok_P" numFmtId="9">
      <sharedItems containsBlank="1" containsMixedTypes="1" containsNumber="1" minValue="0.3" maxValue="1"/>
    </cacheField>
    <cacheField name="Malos" numFmtId="0">
      <sharedItems containsString="0" containsBlank="1" containsNumber="1" containsInteger="1" minValue="0" maxValue="46"/>
    </cacheField>
    <cacheField name="porcntaje" numFmtId="0" formula="Vok_Val_Ok/Vok_V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G-SEBASTIAN-LIPU" refreshedDate="45852.537239930556" createdVersion="8" refreshedVersion="8" minRefreshableVersion="3" recordCount="763" xr:uid="{0F7DBAD3-2C9A-4519-9C74-8A43CACBFEBC}">
  <cacheSource type="worksheet">
    <worksheetSource ref="B1:J1048576" sheet="Nivel de servicio"/>
  </cacheSource>
  <cacheFields count="10">
    <cacheField name="udn" numFmtId="0">
      <sharedItems containsBlank="1"/>
    </cacheField>
    <cacheField name="group" numFmtId="0">
      <sharedItems containsBlank="1"/>
    </cacheField>
    <cacheField name="Gerente" numFmtId="0">
      <sharedItems containsBlank="1" count="3">
        <s v="Julio Bazan"/>
        <s v="Ricardo Balderas Reyes "/>
        <m/>
      </sharedItems>
    </cacheField>
    <cacheField name="Jefe De Operaciones" numFmtId="0">
      <sharedItems containsBlank="1" count="5">
        <s v="Sadam Morales"/>
        <s v="Edgar Cabrera"/>
        <s v="Orlando Hernandez"/>
        <s v="Victor Limas Rdz"/>
        <m/>
      </sharedItems>
    </cacheField>
    <cacheField name="Coordinador" numFmtId="0">
      <sharedItems containsBlank="1" count="34">
        <s v="Roman Marcelo"/>
        <s v="Humberto Martinez "/>
        <s v="Christian Segura Osorio "/>
        <s v="Gustavo Hernandez"/>
        <s v="Ricardo Perez de leon "/>
        <s v="Marcelo Sanchez "/>
        <s v="Francisco Reyes"/>
        <s v="Alvaro Salinas"/>
        <s v="Reynaldo Berlanga"/>
        <s v="Edgar Illescas "/>
        <s v="Cristhian Antonio"/>
        <s v="Benjamin Moreno"/>
        <s v="Claudia Chavira"/>
        <s v="Palacios Ricardo de Jesus"/>
        <s v="Cruz Lara"/>
        <s v="Luis Ortiz "/>
        <s v="Jonathan Nieto "/>
        <s v="Argenis Guadalupe "/>
        <s v="Oscar Oviedo "/>
        <s v="Carlos Hernandez"/>
        <s v="Arturo Saucedo"/>
        <s v="Manuel Flores "/>
        <m/>
        <s v="Hilario Banda" u="1"/>
        <s v="Freddy Atilano" u="1"/>
        <s v="Jose Miguel Rodriguez Reyes" u="1"/>
        <s v="Erick Mauricio" u="1"/>
        <s v="Jonathan Nieto" u="1"/>
        <s v="Humberto Ramos" u="1"/>
        <s v="Jorge Luis Hernandez" u="1"/>
        <s v="Victor Manuel " u="1"/>
        <s v="Arturo Sauseda " u="1"/>
        <s v="Victor Porto" u="1"/>
        <s v="Coronado Palacios Ricardo de Jesus" u="1"/>
      </sharedItems>
    </cacheField>
    <cacheField name="val" numFmtId="0">
      <sharedItems containsString="0" containsBlank="1" containsNumber="1" containsInteger="1" minValue="5" maxValue="413"/>
    </cacheField>
    <cacheField name="ns_ok" numFmtId="0">
      <sharedItems containsString="0" containsBlank="1" containsNumber="1" containsInteger="1" minValue="1" maxValue="402"/>
    </cacheField>
    <cacheField name="malos" numFmtId="0">
      <sharedItems containsString="0" containsBlank="1" containsNumber="1" containsInteger="1" minValue="0" maxValue="29"/>
    </cacheField>
    <cacheField name="ns_%" numFmtId="9">
      <sharedItems containsString="0" containsBlank="1" containsNumber="1" minValue="0.16666666666666666" maxValue="1"/>
    </cacheField>
    <cacheField name="Porcentaje" numFmtId="0" formula="ns_ok/v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INA-AUX" refreshedDate="45854.50798159722" createdVersion="8" refreshedVersion="8" minRefreshableVersion="3" recordCount="47" xr:uid="{A0FB4BEA-453B-4B90-A973-3FFB4B02D928}">
  <cacheSource type="worksheet">
    <worksheetSource ref="J3:Q50" sheet="Viajes ok"/>
  </cacheSource>
  <cacheFields count="9">
    <cacheField name="Cliente" numFmtId="0">
      <sharedItems containsBlank="1"/>
    </cacheField>
    <cacheField name="Gerente" numFmtId="0">
      <sharedItems containsBlank="1" count="4">
        <s v="Julio Bazan"/>
        <s v="Ricardo Balderas Reyes "/>
        <m/>
        <e v="#N/A" u="1"/>
      </sharedItems>
    </cacheField>
    <cacheField name="Jefe De Operaciones" numFmtId="0">
      <sharedItems containsBlank="1" count="6">
        <s v="Sadam Morales"/>
        <s v="Edgar Cabrera"/>
        <s v="Orlando Hernandez"/>
        <s v="Victor Limas Rdz"/>
        <m/>
        <e v="#N/A" u="1"/>
      </sharedItems>
    </cacheField>
    <cacheField name="Coordinador" numFmtId="0">
      <sharedItems containsBlank="1" count="35">
        <s v="Roman Marcelo"/>
        <s v="Humberto Martinez "/>
        <s v="Francisco Reyes"/>
        <s v="Reynaldo Berlanga"/>
        <s v="Cristhian Antonio"/>
        <s v="Luis Ortiz "/>
        <s v="Marcelo Sanchez "/>
        <s v="Claudia Chavira"/>
        <s v="Ricardo Perez de leon "/>
        <s v="Edgar Illescas "/>
        <s v="Alvaro Salinas"/>
        <s v="Oscar Oviedo "/>
        <s v="Carlos Hernandez"/>
        <s v="Christian Segura Osorio "/>
        <s v="Palacios Ricardo de Jesus"/>
        <s v="Argenis Guadalupe "/>
        <s v="Jonathan Nieto "/>
        <s v="Benjamin Moreno"/>
        <s v="Cruz Lara"/>
        <s v="Gustavo Hernandez"/>
        <s v="Arturo Saucedo"/>
        <s v="Manuel Flores "/>
        <m/>
        <s v="Hilario Banda" u="1"/>
        <s v="Freddy Atilano" u="1"/>
        <s v="Jose Miguel Rodriguez Reyes" u="1"/>
        <s v="Victor Manuel " u="1"/>
        <s v="Humberto Ramos" u="1"/>
        <s v="Erick Mauricio" u="1"/>
        <s v="Jonathan Nieto" u="1"/>
        <s v="Jorge Luis Hernandez" u="1"/>
        <s v="Victor Porto" u="1"/>
        <s v="Arturo Sauseda " u="1"/>
        <e v="#N/A" u="1"/>
        <s v="Coronado Palacios Ricardo de Jesus" u="1"/>
      </sharedItems>
    </cacheField>
    <cacheField name="Vok_Val" numFmtId="0">
      <sharedItems containsString="0" containsBlank="1" containsNumber="1" containsInteger="1" minValue="0" maxValue="413"/>
    </cacheField>
    <cacheField name="Vok_Val_Ok" numFmtId="0">
      <sharedItems containsString="0" containsBlank="1" containsNumber="1" containsInteger="1" minValue="0" maxValue="390"/>
    </cacheField>
    <cacheField name="Vok_P" numFmtId="0">
      <sharedItems containsBlank="1" containsMixedTypes="1" containsNumber="1" minValue="0.3" maxValue="1"/>
    </cacheField>
    <cacheField name="Malos" numFmtId="0">
      <sharedItems containsString="0" containsBlank="1" containsNumber="1" containsInteger="1" minValue="0" maxValue="46"/>
    </cacheField>
    <cacheField name="porcntaje" numFmtId="0" formula="Vok_Val_Ok/Vok_V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3">
  <r>
    <s v="LIPU Monterrey"/>
    <s v="CELESTICA APODACA"/>
    <x v="0"/>
    <x v="0"/>
    <x v="0"/>
    <s v="E-CLT-T1-R0019"/>
    <n v="12"/>
    <n v="7"/>
    <n v="5"/>
    <n v="0.58333333333333337"/>
  </r>
  <r>
    <s v="LIPU Monterrey"/>
    <s v="LIEBHERR"/>
    <x v="1"/>
    <x v="1"/>
    <x v="1"/>
    <s v="E-LIE-T2-R0001"/>
    <n v="6"/>
    <n v="1"/>
    <n v="5"/>
    <n v="0.16666666666666666"/>
  </r>
  <r>
    <s v="LIPU Monterrey"/>
    <s v="MOTA-ENGIL"/>
    <x v="0"/>
    <x v="2"/>
    <x v="2"/>
    <s v="E-MOE-T1-R0009"/>
    <n v="6"/>
    <n v="1"/>
    <n v="5"/>
    <n v="0.16666666666666666"/>
  </r>
  <r>
    <s v="LIPU Monterrey"/>
    <s v="PALACIO DE HIERRO MTY"/>
    <x v="1"/>
    <x v="3"/>
    <x v="3"/>
    <s v="E-PAL-T1-R0006"/>
    <n v="6"/>
    <n v="1"/>
    <n v="5"/>
    <n v="0.16666666666666666"/>
  </r>
  <r>
    <s v="LIPU Monterrey"/>
    <s v="CELESTICA APODACA"/>
    <x v="0"/>
    <x v="0"/>
    <x v="0"/>
    <s v="E-CLT-T1-R0021"/>
    <n v="12"/>
    <n v="8"/>
    <n v="4"/>
    <n v="0.66666666666666663"/>
  </r>
  <r>
    <s v="LIPU Monterrey"/>
    <s v="CELESTICA APODACA"/>
    <x v="0"/>
    <x v="0"/>
    <x v="0"/>
    <s v="E-CLT-T1-R0041"/>
    <n v="7"/>
    <n v="3"/>
    <n v="4"/>
    <n v="0.42857142857142855"/>
  </r>
  <r>
    <s v="LIPU Monterrey"/>
    <s v="LIEBHERR"/>
    <x v="1"/>
    <x v="1"/>
    <x v="1"/>
    <s v="E-LIE-T1-R0002"/>
    <n v="6"/>
    <n v="2"/>
    <n v="4"/>
    <n v="0.33333333333333331"/>
  </r>
  <r>
    <s v="LIPU Monterrey"/>
    <s v="LIEBHERR"/>
    <x v="1"/>
    <x v="1"/>
    <x v="1"/>
    <s v="E-LIE-T3-R0002"/>
    <n v="6"/>
    <n v="2"/>
    <n v="4"/>
    <n v="0.33333333333333331"/>
  </r>
  <r>
    <s v="LIPU Monterrey"/>
    <s v="NIDEC-COLD"/>
    <x v="0"/>
    <x v="2"/>
    <x v="4"/>
    <s v="E-COD-T3-R0021"/>
    <n v="6"/>
    <n v="2"/>
    <n v="4"/>
    <n v="0.33333333333333331"/>
  </r>
  <r>
    <s v="LIPU Monterrey"/>
    <s v="CELESTICA APODACA"/>
    <x v="0"/>
    <x v="0"/>
    <x v="0"/>
    <s v="E-CLT-T1-R0013"/>
    <n v="12"/>
    <n v="9"/>
    <n v="3"/>
    <n v="0.75"/>
  </r>
  <r>
    <s v="LIPU Monterrey"/>
    <s v="CELESTICA APODACA"/>
    <x v="0"/>
    <x v="0"/>
    <x v="0"/>
    <s v="E-CLT-T3-R0043"/>
    <n v="6"/>
    <n v="3"/>
    <n v="3"/>
    <n v="0.5"/>
  </r>
  <r>
    <s v="LIPU Monterrey"/>
    <s v="CELESTICA ESCOBEDO"/>
    <x v="0"/>
    <x v="0"/>
    <x v="5"/>
    <s v="E-ESC-T1-R0003"/>
    <n v="5"/>
    <n v="2"/>
    <n v="3"/>
    <n v="0.4"/>
  </r>
  <r>
    <s v="LIPU Monterrey"/>
    <s v="J&amp;J LUBRICANTES"/>
    <x v="1"/>
    <x v="3"/>
    <x v="6"/>
    <s v="E-JJL-T1-R0002"/>
    <n v="4"/>
    <n v="1"/>
    <n v="3"/>
    <n v="0.25"/>
  </r>
  <r>
    <s v="LIPU Monterrey"/>
    <s v="LIEBHERR"/>
    <x v="1"/>
    <x v="1"/>
    <x v="1"/>
    <s v="E-LIE-T1-R0005"/>
    <n v="6"/>
    <n v="3"/>
    <n v="3"/>
    <n v="0.5"/>
  </r>
  <r>
    <s v="LIPU Monterrey"/>
    <s v="LIEBHERR"/>
    <x v="1"/>
    <x v="1"/>
    <x v="1"/>
    <s v="E-LIE-T3-R0001"/>
    <n v="6"/>
    <n v="3"/>
    <n v="3"/>
    <n v="0.5"/>
  </r>
  <r>
    <s v="LIPU Monterrey"/>
    <s v="NIDEC-COLD"/>
    <x v="0"/>
    <x v="2"/>
    <x v="4"/>
    <s v="E-COD-T2-R0011"/>
    <n v="5"/>
    <n v="2"/>
    <n v="3"/>
    <n v="0.4"/>
  </r>
  <r>
    <s v="LIPU Monterrey"/>
    <s v="RAGASA"/>
    <x v="0"/>
    <x v="0"/>
    <x v="7"/>
    <s v="E-RAG-T1-R0027"/>
    <n v="6"/>
    <n v="3"/>
    <n v="3"/>
    <n v="0.5"/>
  </r>
  <r>
    <s v="LIPU Monterrey"/>
    <s v="SCANPAINT"/>
    <x v="1"/>
    <x v="1"/>
    <x v="8"/>
    <s v="E-SPA-T2-R0001"/>
    <n v="6"/>
    <n v="3"/>
    <n v="3"/>
    <n v="0.5"/>
  </r>
  <r>
    <s v="LIPU Monterrey"/>
    <s v="AMAZON MTY"/>
    <x v="0"/>
    <x v="2"/>
    <x v="9"/>
    <s v="E-AMA-T1-R0027"/>
    <n v="14"/>
    <n v="12"/>
    <n v="2"/>
    <n v="0.8571428571428571"/>
  </r>
  <r>
    <s v="LIPU Monterrey"/>
    <s v="CELESTICA AGUA FRIA"/>
    <x v="0"/>
    <x v="0"/>
    <x v="10"/>
    <s v="E-ICA-T1-R0001"/>
    <n v="10"/>
    <n v="8"/>
    <n v="2"/>
    <n v="0.8"/>
  </r>
  <r>
    <s v="LIPU Monterrey"/>
    <s v="CELESTICA AGUA FRIA"/>
    <x v="0"/>
    <x v="0"/>
    <x v="10"/>
    <s v="E-ICA-T1-R0013"/>
    <n v="10"/>
    <n v="8"/>
    <n v="2"/>
    <n v="0.8"/>
  </r>
  <r>
    <s v="LIPU Monterrey"/>
    <s v="CELESTICA APODACA"/>
    <x v="0"/>
    <x v="0"/>
    <x v="0"/>
    <s v="E-CLT-T1-R0045"/>
    <n v="5"/>
    <n v="3"/>
    <n v="2"/>
    <n v="0.6"/>
  </r>
  <r>
    <s v="LIPU Monterrey"/>
    <s v="CELESTICA APODACA"/>
    <x v="0"/>
    <x v="0"/>
    <x v="0"/>
    <s v="E-CLT-T3-R0009"/>
    <n v="6"/>
    <n v="4"/>
    <n v="2"/>
    <n v="0.66666666666666663"/>
  </r>
  <r>
    <s v="LIPU Monterrey"/>
    <s v="CELESTICA ESCOBEDO"/>
    <x v="0"/>
    <x v="0"/>
    <x v="5"/>
    <s v="E-ESC-T1-R0007"/>
    <n v="5"/>
    <n v="3"/>
    <n v="2"/>
    <n v="0.6"/>
  </r>
  <r>
    <s v="LIPU Monterrey"/>
    <s v="DAWN FOODS"/>
    <x v="1"/>
    <x v="1"/>
    <x v="11"/>
    <s v="E-DAW-T?-?0025"/>
    <n v="5"/>
    <n v="3"/>
    <n v="2"/>
    <n v="0.6"/>
  </r>
  <r>
    <s v="LIPU Monterrey"/>
    <s v="FORNEY MTY"/>
    <x v="1"/>
    <x v="3"/>
    <x v="12"/>
    <s v="E-FOR-T1-R0003"/>
    <n v="5"/>
    <n v="3"/>
    <n v="2"/>
    <n v="0.6"/>
  </r>
  <r>
    <s v="LIPU Monterrey"/>
    <s v="IAC SANTA CATARINA"/>
    <x v="1"/>
    <x v="1"/>
    <x v="13"/>
    <s v="E-ISC-T1-R0002"/>
    <n v="6"/>
    <n v="4"/>
    <n v="2"/>
    <n v="0.66666666666666663"/>
  </r>
  <r>
    <s v="LIPU Monterrey"/>
    <s v="IAC SANTA CATARINA"/>
    <x v="1"/>
    <x v="1"/>
    <x v="13"/>
    <s v="E-ISC-T1-R0007"/>
    <n v="6"/>
    <n v="4"/>
    <n v="2"/>
    <n v="0.66666666666666663"/>
  </r>
  <r>
    <s v="LIPU Monterrey"/>
    <s v="IAC SANTA CATARINA"/>
    <x v="1"/>
    <x v="1"/>
    <x v="13"/>
    <s v="E-ISC-T3-R0001"/>
    <n v="6"/>
    <n v="4"/>
    <n v="2"/>
    <n v="0.66666666666666663"/>
  </r>
  <r>
    <s v="LIPU Monterrey"/>
    <s v="NIDEC-COLD"/>
    <x v="0"/>
    <x v="2"/>
    <x v="4"/>
    <s v="E-COD-T2-R0001"/>
    <n v="5"/>
    <n v="3"/>
    <n v="2"/>
    <n v="0.6"/>
  </r>
  <r>
    <s v="LIPU Monterrey"/>
    <s v="NIDEC-NLA"/>
    <x v="0"/>
    <x v="2"/>
    <x v="4"/>
    <s v="E-NLA-T3-R0001"/>
    <n v="7"/>
    <n v="5"/>
    <n v="2"/>
    <n v="0.7142857142857143"/>
  </r>
  <r>
    <s v="LIPU Monterrey"/>
    <s v="NIDEC-USEM"/>
    <x v="0"/>
    <x v="0"/>
    <x v="10"/>
    <s v="E-USM-T1-R0003"/>
    <n v="6"/>
    <n v="4"/>
    <n v="2"/>
    <n v="0.66666666666666663"/>
  </r>
  <r>
    <s v="LIPU Monterrey"/>
    <s v="OWENS CORNING"/>
    <x v="1"/>
    <x v="3"/>
    <x v="14"/>
    <s v="E-OWE-T3-R0024"/>
    <n v="7"/>
    <n v="5"/>
    <n v="2"/>
    <n v="0.7142857142857143"/>
  </r>
  <r>
    <s v="LIPU Monterrey"/>
    <s v="SIEMENS"/>
    <x v="1"/>
    <x v="1"/>
    <x v="3"/>
    <s v="E-SIE-T1-R0068"/>
    <n v="5"/>
    <n v="3"/>
    <n v="2"/>
    <n v="0.6"/>
  </r>
  <r>
    <s v="LIPU Monterrey"/>
    <s v="SIEMENS"/>
    <x v="1"/>
    <x v="1"/>
    <x v="3"/>
    <s v="E-SIE-T2-R0304"/>
    <n v="5"/>
    <n v="3"/>
    <n v="2"/>
    <n v="0.6"/>
  </r>
  <r>
    <s v="LIPU Monterrey"/>
    <s v="SIEMENS"/>
    <x v="1"/>
    <x v="1"/>
    <x v="3"/>
    <s v="E-SIE-T3-R0053"/>
    <n v="5"/>
    <n v="3"/>
    <n v="2"/>
    <n v="0.6"/>
  </r>
  <r>
    <s v="LIPU Monterrey"/>
    <s v="ABB ELECTRICAL CONTROL SYSTEMS"/>
    <x v="0"/>
    <x v="2"/>
    <x v="2"/>
    <s v="E-ABB-T1-R0027"/>
    <n v="11"/>
    <n v="10"/>
    <n v="1"/>
    <n v="0.90909090909090906"/>
  </r>
  <r>
    <s v="LIPU Monterrey"/>
    <s v="ABB ELECTRICAL CONTROL SYSTEMS"/>
    <x v="0"/>
    <x v="2"/>
    <x v="2"/>
    <s v="E-ABB-T1-R0033"/>
    <n v="11"/>
    <n v="10"/>
    <n v="1"/>
    <n v="0.90909090909090906"/>
  </r>
  <r>
    <s v="LIPU Monterrey"/>
    <s v="ABB ELECTRICAL CONTROL SYSTEMS"/>
    <x v="0"/>
    <x v="2"/>
    <x v="2"/>
    <s v="E-ABB-T1-R0035"/>
    <n v="11"/>
    <n v="10"/>
    <n v="1"/>
    <n v="0.90909090909090906"/>
  </r>
  <r>
    <s v="LIPU Monterrey"/>
    <s v="ABB ELECTRICAL CONTROL SYSTEMS"/>
    <x v="0"/>
    <x v="2"/>
    <x v="2"/>
    <s v="E-ABB-T1-R0039"/>
    <n v="6"/>
    <n v="5"/>
    <n v="1"/>
    <n v="0.83333333333333337"/>
  </r>
  <r>
    <s v="LIPU Monterrey"/>
    <s v="ABB ELECTRICAL CONTROL SYSTEMS"/>
    <x v="0"/>
    <x v="2"/>
    <x v="2"/>
    <s v="E-ABB-T1-R0041"/>
    <n v="11"/>
    <n v="10"/>
    <n v="1"/>
    <n v="0.90909090909090906"/>
  </r>
  <r>
    <s v="LIPU Monterrey"/>
    <s v="AMAZON MTY 2"/>
    <x v="0"/>
    <x v="2"/>
    <x v="9"/>
    <s v="E-AM2-T1-R0001"/>
    <n v="7"/>
    <n v="6"/>
    <n v="1"/>
    <n v="0.8571428571428571"/>
  </r>
  <r>
    <s v="LIPU Monterrey"/>
    <s v="AMAZON MTY 2"/>
    <x v="0"/>
    <x v="2"/>
    <x v="9"/>
    <s v="E-AM2-T3-R0001"/>
    <n v="7"/>
    <n v="6"/>
    <n v="1"/>
    <n v="0.8571428571428571"/>
  </r>
  <r>
    <s v="LIPU Monterrey"/>
    <s v="AMCOR MTY"/>
    <x v="0"/>
    <x v="2"/>
    <x v="15"/>
    <s v="E-ACR-T1-R0005"/>
    <n v="6"/>
    <n v="5"/>
    <n v="1"/>
    <n v="0.83333333333333337"/>
  </r>
  <r>
    <s v="LIPU Monterrey"/>
    <s v="AMCOR MTY"/>
    <x v="0"/>
    <x v="2"/>
    <x v="15"/>
    <s v="E-ACR-T2-R0005"/>
    <n v="5"/>
    <n v="4"/>
    <n v="1"/>
    <n v="0.8"/>
  </r>
  <r>
    <s v="LIPU Monterrey"/>
    <s v="AMCOR MTY"/>
    <x v="0"/>
    <x v="2"/>
    <x v="15"/>
    <s v="E-ACR-T3-R0005"/>
    <n v="12"/>
    <n v="11"/>
    <n v="1"/>
    <n v="0.91666666666666663"/>
  </r>
  <r>
    <s v="LIPU Monterrey"/>
    <s v="AXIONLOG MTY"/>
    <x v="1"/>
    <x v="3"/>
    <x v="16"/>
    <s v="E-AXN-T1-R0001"/>
    <n v="7"/>
    <n v="6"/>
    <n v="1"/>
    <n v="0.8571428571428571"/>
  </r>
  <r>
    <s v="LIPU Monterrey"/>
    <s v="AXIONLOG MTY"/>
    <x v="1"/>
    <x v="3"/>
    <x v="16"/>
    <s v="E-AXN-T2-R0001"/>
    <n v="7"/>
    <n v="6"/>
    <n v="1"/>
    <n v="0.8571428571428571"/>
  </r>
  <r>
    <s v="LIPU Monterrey"/>
    <s v="AZTEK"/>
    <x v="1"/>
    <x v="3"/>
    <x v="12"/>
    <s v="E-AZT-T3-R0011"/>
    <n v="6"/>
    <n v="5"/>
    <n v="1"/>
    <n v="0.83333333333333337"/>
  </r>
  <r>
    <s v="LIPU Monterrey"/>
    <s v="CELESTICA AGUA FRIA"/>
    <x v="0"/>
    <x v="0"/>
    <x v="10"/>
    <s v="E-ICA-T1-R0005"/>
    <n v="10"/>
    <n v="9"/>
    <n v="1"/>
    <n v="0.9"/>
  </r>
  <r>
    <s v="LIPU Monterrey"/>
    <s v="CELESTICA AGUA FRIA"/>
    <x v="0"/>
    <x v="0"/>
    <x v="10"/>
    <s v="E-ICA-T1-R0015"/>
    <n v="10"/>
    <n v="9"/>
    <n v="1"/>
    <n v="0.9"/>
  </r>
  <r>
    <s v="LIPU Monterrey"/>
    <s v="CELESTICA AGUA FRIA"/>
    <x v="0"/>
    <x v="0"/>
    <x v="10"/>
    <s v="E-ICA-T1-R0023"/>
    <n v="10"/>
    <n v="9"/>
    <n v="1"/>
    <n v="0.9"/>
  </r>
  <r>
    <s v="LIPU Monterrey"/>
    <s v="CELESTICA APODACA"/>
    <x v="0"/>
    <x v="0"/>
    <x v="0"/>
    <s v="E-CLT-T1-R0033"/>
    <n v="12"/>
    <n v="11"/>
    <n v="1"/>
    <n v="0.91666666666666663"/>
  </r>
  <r>
    <s v="LIPU Monterrey"/>
    <s v="CELESTICA APODACA"/>
    <x v="0"/>
    <x v="0"/>
    <x v="0"/>
    <s v="E-CLT-T1-R0043"/>
    <n v="6"/>
    <n v="5"/>
    <n v="1"/>
    <n v="0.83333333333333337"/>
  </r>
  <r>
    <s v="LIPU Monterrey"/>
    <s v="CELESTICA APODACA"/>
    <x v="0"/>
    <x v="0"/>
    <x v="0"/>
    <s v="E-CLT-T3-R0031"/>
    <n v="6"/>
    <n v="5"/>
    <n v="1"/>
    <n v="0.83333333333333337"/>
  </r>
  <r>
    <s v="LIPU Monterrey"/>
    <s v="CELESTICA APODACA"/>
    <x v="0"/>
    <x v="0"/>
    <x v="0"/>
    <s v="E-CLT-T3-R0037"/>
    <n v="6"/>
    <n v="5"/>
    <n v="1"/>
    <n v="0.83333333333333337"/>
  </r>
  <r>
    <s v="LIPU Monterrey"/>
    <s v="CELESTICA APODACA"/>
    <x v="0"/>
    <x v="0"/>
    <x v="0"/>
    <s v="E-CLT-T3-R0039"/>
    <n v="6"/>
    <n v="5"/>
    <n v="1"/>
    <n v="0.83333333333333337"/>
  </r>
  <r>
    <s v="LIPU Monterrey"/>
    <s v="CELESTICA ESCOBEDO"/>
    <x v="0"/>
    <x v="0"/>
    <x v="5"/>
    <s v="E-ESC-T1-R0005"/>
    <n v="5"/>
    <n v="4"/>
    <n v="1"/>
    <n v="0.8"/>
  </r>
  <r>
    <s v="LIPU Monterrey"/>
    <s v="DAWN FOODS"/>
    <x v="1"/>
    <x v="1"/>
    <x v="11"/>
    <s v="E-DAW-T1-R0003"/>
    <n v="6"/>
    <n v="5"/>
    <n v="1"/>
    <n v="0.83333333333333337"/>
  </r>
  <r>
    <s v="LIPU Monterrey"/>
    <s v="DAWN FOODS"/>
    <x v="1"/>
    <x v="1"/>
    <x v="11"/>
    <s v="E-DAW-T3-R0012"/>
    <n v="5"/>
    <n v="4"/>
    <n v="1"/>
    <n v="0.8"/>
  </r>
  <r>
    <s v="LIPU Monterrey"/>
    <s v="HAMADEN"/>
    <x v="1"/>
    <x v="3"/>
    <x v="6"/>
    <s v="E-HAM-T1-R0001"/>
    <n v="5"/>
    <n v="4"/>
    <n v="1"/>
    <n v="0.8"/>
  </r>
  <r>
    <s v="LIPU Monterrey"/>
    <s v="HAMADEN"/>
    <x v="1"/>
    <x v="3"/>
    <x v="6"/>
    <s v="E-HAM-T3-R0001"/>
    <n v="6"/>
    <n v="5"/>
    <n v="1"/>
    <n v="0.83333333333333337"/>
  </r>
  <r>
    <s v="LIPU Monterrey"/>
    <s v="IAC"/>
    <x v="1"/>
    <x v="1"/>
    <x v="13"/>
    <s v="E-IAC-T2-R0049"/>
    <n v="5"/>
    <n v="4"/>
    <n v="1"/>
    <n v="0.8"/>
  </r>
  <r>
    <s v="LIPU Monterrey"/>
    <s v="IAC SANTA CATARINA"/>
    <x v="1"/>
    <x v="1"/>
    <x v="13"/>
    <s v="E-ISC-T1-R0001"/>
    <n v="6"/>
    <n v="5"/>
    <n v="1"/>
    <n v="0.83333333333333337"/>
  </r>
  <r>
    <s v="LIPU Monterrey"/>
    <s v="IAC SANTA CATARINA"/>
    <x v="1"/>
    <x v="1"/>
    <x v="13"/>
    <s v="E-ISC-T1-R0004"/>
    <n v="3"/>
    <n v="2"/>
    <n v="1"/>
    <n v="0.66666666666666663"/>
  </r>
  <r>
    <s v="LIPU Monterrey"/>
    <s v="IAC SANTA CATARINA"/>
    <x v="1"/>
    <x v="1"/>
    <x v="13"/>
    <s v="E-ISC-T2-R0001"/>
    <n v="4"/>
    <n v="3"/>
    <n v="1"/>
    <n v="0.75"/>
  </r>
  <r>
    <s v="LIPU Monterrey"/>
    <s v="IAC SANTA CATARINA"/>
    <x v="1"/>
    <x v="1"/>
    <x v="13"/>
    <s v="E-ISC-T3-R0023"/>
    <n v="6"/>
    <n v="5"/>
    <n v="1"/>
    <n v="0.83333333333333337"/>
  </r>
  <r>
    <s v="LIPU Monterrey"/>
    <s v="KAYAKU SAFETY"/>
    <x v="1"/>
    <x v="3"/>
    <x v="16"/>
    <s v="E-KSA-T1-R0002"/>
    <n v="10"/>
    <n v="9"/>
    <n v="1"/>
    <n v="0.9"/>
  </r>
  <r>
    <s v="LIPU Monterrey"/>
    <s v="KAYAKU SAFETY"/>
    <x v="1"/>
    <x v="3"/>
    <x v="16"/>
    <s v="E-KSA-T1-R0011"/>
    <n v="10"/>
    <n v="9"/>
    <n v="1"/>
    <n v="0.9"/>
  </r>
  <r>
    <s v="LIPU Monterrey"/>
    <s v="KAYAKU SAFETY"/>
    <x v="1"/>
    <x v="3"/>
    <x v="16"/>
    <s v="E-KSA-T1-R0015"/>
    <n v="5"/>
    <n v="4"/>
    <n v="1"/>
    <n v="0.8"/>
  </r>
  <r>
    <s v="LIPU Monterrey"/>
    <s v="KAYAKU SAFETY"/>
    <x v="1"/>
    <x v="3"/>
    <x v="16"/>
    <s v="E-KSA-T1-R0019"/>
    <n v="10"/>
    <n v="9"/>
    <n v="1"/>
    <n v="0.9"/>
  </r>
  <r>
    <s v="LIPU Monterrey"/>
    <s v="KEPLER CONSTRUCTORA"/>
    <x v="0"/>
    <x v="2"/>
    <x v="7"/>
    <s v="E-KEP-T1-R0061"/>
    <n v="6"/>
    <n v="5"/>
    <n v="1"/>
    <n v="0.83333333333333337"/>
  </r>
  <r>
    <s v="LIPU Monterrey"/>
    <s v="KEPLER CONSTRUCTORA"/>
    <x v="0"/>
    <x v="2"/>
    <x v="7"/>
    <s v="E-KEP-T3-R0015"/>
    <n v="5"/>
    <n v="4"/>
    <n v="1"/>
    <n v="0.8"/>
  </r>
  <r>
    <s v="LIPU Monterrey"/>
    <s v="LIEBHERR"/>
    <x v="1"/>
    <x v="1"/>
    <x v="1"/>
    <s v="E-LIE-T2-R0002"/>
    <n v="6"/>
    <n v="5"/>
    <n v="1"/>
    <n v="0.83333333333333337"/>
  </r>
  <r>
    <s v="LIPU Monterrey"/>
    <s v="LIEBHERR"/>
    <x v="1"/>
    <x v="1"/>
    <x v="1"/>
    <s v="E-LIE-T2-R0005"/>
    <n v="6"/>
    <n v="5"/>
    <n v="1"/>
    <n v="0.83333333333333337"/>
  </r>
  <r>
    <s v="LIPU Monterrey"/>
    <s v="LIEBHERR"/>
    <x v="1"/>
    <x v="1"/>
    <x v="1"/>
    <s v="E-LIE-T3-R0005"/>
    <n v="6"/>
    <n v="5"/>
    <n v="1"/>
    <n v="0.83333333333333337"/>
  </r>
  <r>
    <s v="LIPU Monterrey"/>
    <s v="LISI"/>
    <x v="0"/>
    <x v="2"/>
    <x v="15"/>
    <s v="E-LIS-T1-R0001"/>
    <n v="6"/>
    <n v="5"/>
    <n v="1"/>
    <n v="0.83333333333333337"/>
  </r>
  <r>
    <s v="LIPU Monterrey"/>
    <s v="LISI"/>
    <x v="0"/>
    <x v="2"/>
    <x v="15"/>
    <s v="E-LIS-T3-R0001"/>
    <n v="6"/>
    <n v="5"/>
    <n v="1"/>
    <n v="0.83333333333333337"/>
  </r>
  <r>
    <s v="LIPU Monterrey"/>
    <s v="LIXIL"/>
    <x v="1"/>
    <x v="3"/>
    <x v="6"/>
    <s v="E-LIX-T1-R0001"/>
    <n v="5"/>
    <n v="4"/>
    <n v="1"/>
    <n v="0.8"/>
  </r>
  <r>
    <s v="LIPU Monterrey"/>
    <s v="LIXIL"/>
    <x v="1"/>
    <x v="3"/>
    <x v="6"/>
    <s v="E-LIX-T1-R0025"/>
    <n v="6"/>
    <n v="5"/>
    <n v="1"/>
    <n v="0.83333333333333337"/>
  </r>
  <r>
    <s v="LIPU Monterrey"/>
    <s v="LIXIL"/>
    <x v="1"/>
    <x v="3"/>
    <x v="6"/>
    <s v="E-LIX-T1-R0031"/>
    <n v="5"/>
    <n v="4"/>
    <n v="1"/>
    <n v="0.8"/>
  </r>
  <r>
    <s v="LIPU Monterrey"/>
    <s v="LIXIL"/>
    <x v="1"/>
    <x v="3"/>
    <x v="6"/>
    <s v="E-LIX-T1-R0043"/>
    <n v="6"/>
    <n v="5"/>
    <n v="1"/>
    <n v="0.83333333333333337"/>
  </r>
  <r>
    <s v="LIPU Monterrey"/>
    <s v="LIXIL"/>
    <x v="1"/>
    <x v="3"/>
    <x v="6"/>
    <s v="E-LIX-T1-R0065"/>
    <n v="5"/>
    <n v="4"/>
    <n v="1"/>
    <n v="0.8"/>
  </r>
  <r>
    <s v="LIPU Monterrey"/>
    <s v="LIXIL"/>
    <x v="1"/>
    <x v="3"/>
    <x v="6"/>
    <s v="E-LIX-T3-R0045"/>
    <n v="11"/>
    <n v="10"/>
    <n v="1"/>
    <n v="0.90909090909090906"/>
  </r>
  <r>
    <s v="LIPU Monterrey"/>
    <s v="LIXIL"/>
    <x v="1"/>
    <x v="3"/>
    <x v="6"/>
    <s v="E-LIX-T3-R0051"/>
    <n v="5"/>
    <n v="4"/>
    <n v="1"/>
    <n v="0.8"/>
  </r>
  <r>
    <s v="LIPU Monterrey"/>
    <s v="NAPS"/>
    <x v="0"/>
    <x v="0"/>
    <x v="5"/>
    <s v="E-NPS-T1-R0003"/>
    <n v="5"/>
    <n v="4"/>
    <n v="1"/>
    <n v="0.8"/>
  </r>
  <r>
    <s v="LIPU Monterrey"/>
    <s v="NAPS"/>
    <x v="0"/>
    <x v="0"/>
    <x v="5"/>
    <s v="E-NPS-T1-R0007"/>
    <n v="5"/>
    <n v="4"/>
    <n v="1"/>
    <n v="0.8"/>
  </r>
  <r>
    <s v="LIPU Monterrey"/>
    <s v="NIDEC-CMD"/>
    <x v="0"/>
    <x v="0"/>
    <x v="17"/>
    <s v="E-CMD-T1-R0001"/>
    <n v="6"/>
    <n v="5"/>
    <n v="1"/>
    <n v="0.83333333333333337"/>
  </r>
  <r>
    <s v="LIPU Monterrey"/>
    <s v="NIDEC-CMD"/>
    <x v="0"/>
    <x v="0"/>
    <x v="17"/>
    <s v="E-CMD-T1-R0063"/>
    <n v="18"/>
    <n v="17"/>
    <n v="1"/>
    <n v="0.94444444444444442"/>
  </r>
  <r>
    <s v="LIPU Monterrey"/>
    <s v="NIDEC-COLD"/>
    <x v="0"/>
    <x v="2"/>
    <x v="4"/>
    <s v="E-COD-T2-R0007"/>
    <n v="5"/>
    <n v="4"/>
    <n v="1"/>
    <n v="0.8"/>
  </r>
  <r>
    <s v="LIPU Monterrey"/>
    <s v="NIDEC-USEM"/>
    <x v="0"/>
    <x v="0"/>
    <x v="10"/>
    <s v="E-USM-T3-R0003"/>
    <n v="4"/>
    <n v="3"/>
    <n v="1"/>
    <n v="0.75"/>
  </r>
  <r>
    <s v="LIPU Monterrey"/>
    <s v="OWENS CORNING"/>
    <x v="1"/>
    <x v="3"/>
    <x v="14"/>
    <s v="E-OWE-T1-R0001"/>
    <n v="7"/>
    <n v="6"/>
    <n v="1"/>
    <n v="0.8571428571428571"/>
  </r>
  <r>
    <s v="LIPU Monterrey"/>
    <s v="OWENS CORNING"/>
    <x v="1"/>
    <x v="3"/>
    <x v="14"/>
    <s v="E-OWE-T1-R0019"/>
    <n v="7"/>
    <n v="6"/>
    <n v="1"/>
    <n v="0.8571428571428571"/>
  </r>
  <r>
    <s v="LIPU Monterrey"/>
    <s v="OWENS CORNING"/>
    <x v="1"/>
    <x v="3"/>
    <x v="14"/>
    <s v="E-OWE-T1-R0024"/>
    <n v="7"/>
    <n v="6"/>
    <n v="1"/>
    <n v="0.8571428571428571"/>
  </r>
  <r>
    <s v="LIPU Monterrey"/>
    <s v="PANEL REY"/>
    <x v="1"/>
    <x v="3"/>
    <x v="16"/>
    <s v="E-PRE-T1-R0001"/>
    <n v="7"/>
    <n v="6"/>
    <n v="1"/>
    <n v="0.8571428571428571"/>
  </r>
  <r>
    <s v="LIPU Monterrey"/>
    <s v="PANEL REY"/>
    <x v="1"/>
    <x v="3"/>
    <x v="16"/>
    <s v="E-PRE-T1-R0009"/>
    <n v="7"/>
    <n v="6"/>
    <n v="1"/>
    <n v="0.8571428571428571"/>
  </r>
  <r>
    <s v="LIPU Monterrey"/>
    <s v="PANEL REY"/>
    <x v="1"/>
    <x v="3"/>
    <x v="16"/>
    <s v="E-PRE-T3-R0001"/>
    <n v="14"/>
    <n v="13"/>
    <n v="1"/>
    <n v="0.9285714285714286"/>
  </r>
  <r>
    <s v="LIPU Monterrey"/>
    <s v="PLASMAN"/>
    <x v="0"/>
    <x v="2"/>
    <x v="15"/>
    <s v="E-PLA-T1-R0001"/>
    <n v="4"/>
    <n v="3"/>
    <n v="1"/>
    <n v="0.75"/>
  </r>
  <r>
    <s v="LIPU Monterrey"/>
    <s v="PLASMAN"/>
    <x v="0"/>
    <x v="2"/>
    <x v="15"/>
    <s v="E-PLA-T3-R0001"/>
    <n v="5"/>
    <n v="4"/>
    <n v="1"/>
    <n v="0.8"/>
  </r>
  <r>
    <s v="LIPU Monterrey"/>
    <s v="RAGASA"/>
    <x v="0"/>
    <x v="0"/>
    <x v="7"/>
    <s v="E-RAG-T1-R0029"/>
    <n v="6"/>
    <n v="5"/>
    <n v="1"/>
    <n v="0.83333333333333337"/>
  </r>
  <r>
    <s v="LIPU Monterrey"/>
    <s v="RAGASA"/>
    <x v="0"/>
    <x v="0"/>
    <x v="7"/>
    <s v="E-RAG-T1-R0032"/>
    <n v="6"/>
    <n v="5"/>
    <n v="1"/>
    <n v="0.83333333333333337"/>
  </r>
  <r>
    <s v="LIPU Monterrey"/>
    <s v="RAGASA"/>
    <x v="0"/>
    <x v="0"/>
    <x v="7"/>
    <s v="E-RAG-T2-R0004"/>
    <n v="7"/>
    <n v="6"/>
    <n v="1"/>
    <n v="0.8571428571428571"/>
  </r>
  <r>
    <s v="LIPU Monterrey"/>
    <s v="RAGASA"/>
    <x v="0"/>
    <x v="0"/>
    <x v="7"/>
    <s v="E-RAG-T2-R0005"/>
    <n v="7"/>
    <n v="6"/>
    <n v="1"/>
    <n v="0.8571428571428571"/>
  </r>
  <r>
    <s v="LIPU Monterrey"/>
    <s v="SCANPAINT"/>
    <x v="1"/>
    <x v="1"/>
    <x v="8"/>
    <s v="E-SPA-T1-R0001"/>
    <n v="6"/>
    <n v="5"/>
    <n v="1"/>
    <n v="0.83333333333333337"/>
  </r>
  <r>
    <s v="LIPU Monterrey"/>
    <s v="SCANPAINT"/>
    <x v="1"/>
    <x v="1"/>
    <x v="8"/>
    <s v="E-SPA-T2-R0016"/>
    <n v="6"/>
    <n v="5"/>
    <n v="1"/>
    <n v="0.83333333333333337"/>
  </r>
  <r>
    <s v="LIPU Monterrey"/>
    <s v="SCANPAINT"/>
    <x v="1"/>
    <x v="1"/>
    <x v="8"/>
    <s v="E-SPA-T3-R0016"/>
    <n v="5"/>
    <n v="4"/>
    <n v="1"/>
    <n v="0.8"/>
  </r>
  <r>
    <s v="LIPU Monterrey"/>
    <s v="SIEMENS"/>
    <x v="1"/>
    <x v="1"/>
    <x v="3"/>
    <s v="E-SIE-T1-R0254"/>
    <n v="6"/>
    <n v="5"/>
    <n v="1"/>
    <n v="0.83333333333333337"/>
  </r>
  <r>
    <s v="LIPU Monterrey"/>
    <s v="SIEMENS"/>
    <x v="1"/>
    <x v="1"/>
    <x v="3"/>
    <s v="E-SIE-T2-R0253"/>
    <n v="5"/>
    <n v="4"/>
    <n v="1"/>
    <n v="0.8"/>
  </r>
  <r>
    <s v="LIPU Monterrey"/>
    <s v="ABB ELECTRICAL CONTROL SYSTEMS"/>
    <x v="0"/>
    <x v="2"/>
    <x v="2"/>
    <s v="E-ABB-T1-R0001"/>
    <n v="11"/>
    <n v="11"/>
    <n v="0"/>
    <n v="1"/>
  </r>
  <r>
    <s v="LIPU Monterrey"/>
    <s v="ABB ELECTRICAL CONTROL SYSTEMS"/>
    <x v="0"/>
    <x v="2"/>
    <x v="2"/>
    <s v="E-ABB-T1-R0003"/>
    <n v="6"/>
    <n v="6"/>
    <n v="0"/>
    <n v="1"/>
  </r>
  <r>
    <s v="LIPU Monterrey"/>
    <s v="ABB ELECTRICAL CONTROL SYSTEMS"/>
    <x v="0"/>
    <x v="2"/>
    <x v="2"/>
    <s v="E-ABB-T1-R0005"/>
    <n v="6"/>
    <n v="6"/>
    <n v="0"/>
    <n v="1"/>
  </r>
  <r>
    <s v="LIPU Monterrey"/>
    <s v="ABB ELECTRICAL CONTROL SYSTEMS"/>
    <x v="0"/>
    <x v="2"/>
    <x v="2"/>
    <s v="E-ABB-T1-R0007"/>
    <n v="11"/>
    <n v="11"/>
    <n v="0"/>
    <n v="1"/>
  </r>
  <r>
    <s v="LIPU Monterrey"/>
    <s v="ABB ELECTRICAL CONTROL SYSTEMS"/>
    <x v="0"/>
    <x v="2"/>
    <x v="2"/>
    <s v="E-ABB-T1-R0009"/>
    <n v="11"/>
    <n v="11"/>
    <n v="0"/>
    <n v="1"/>
  </r>
  <r>
    <s v="LIPU Monterrey"/>
    <s v="ABB ELECTRICAL CONTROL SYSTEMS"/>
    <x v="0"/>
    <x v="2"/>
    <x v="2"/>
    <s v="E-ABB-T1-R0011"/>
    <n v="11"/>
    <n v="11"/>
    <n v="0"/>
    <n v="1"/>
  </r>
  <r>
    <s v="LIPU Monterrey"/>
    <s v="ABB ELECTRICAL CONTROL SYSTEMS"/>
    <x v="0"/>
    <x v="2"/>
    <x v="2"/>
    <s v="E-ABB-T1-R0013"/>
    <n v="11"/>
    <n v="11"/>
    <n v="0"/>
    <n v="1"/>
  </r>
  <r>
    <s v="LIPU Monterrey"/>
    <s v="ABB ELECTRICAL CONTROL SYSTEMS"/>
    <x v="0"/>
    <x v="2"/>
    <x v="2"/>
    <s v="E-ABB-T1-R0015"/>
    <n v="11"/>
    <n v="11"/>
    <n v="0"/>
    <n v="1"/>
  </r>
  <r>
    <s v="LIPU Monterrey"/>
    <s v="ABB ELECTRICAL CONTROL SYSTEMS"/>
    <x v="0"/>
    <x v="2"/>
    <x v="2"/>
    <s v="E-ABB-T1-R0017"/>
    <n v="10"/>
    <n v="10"/>
    <n v="0"/>
    <n v="1"/>
  </r>
  <r>
    <s v="LIPU Monterrey"/>
    <s v="ABB ELECTRICAL CONTROL SYSTEMS"/>
    <x v="0"/>
    <x v="2"/>
    <x v="2"/>
    <s v="E-ABB-T1-R0021"/>
    <n v="11"/>
    <n v="11"/>
    <n v="0"/>
    <n v="1"/>
  </r>
  <r>
    <s v="LIPU Monterrey"/>
    <s v="ABB ELECTRICAL CONTROL SYSTEMS"/>
    <x v="0"/>
    <x v="2"/>
    <x v="2"/>
    <s v="E-ABB-T1-R0029"/>
    <n v="11"/>
    <n v="11"/>
    <n v="0"/>
    <n v="1"/>
  </r>
  <r>
    <s v="LIPU Monterrey"/>
    <s v="ABB ELECTRICAL CONTROL SYSTEMS"/>
    <x v="0"/>
    <x v="2"/>
    <x v="2"/>
    <s v="E-ABB-T1-R0031"/>
    <n v="11"/>
    <n v="11"/>
    <n v="0"/>
    <n v="1"/>
  </r>
  <r>
    <s v="LIPU Monterrey"/>
    <s v="ABB ELECTRICAL CONTROL SYSTEMS"/>
    <x v="0"/>
    <x v="2"/>
    <x v="2"/>
    <s v="E-ABB-T1-R0037"/>
    <n v="6"/>
    <n v="6"/>
    <n v="0"/>
    <n v="1"/>
  </r>
  <r>
    <s v="LIPU Monterrey"/>
    <s v="ABB ELECTRICAL CONTROL SYSTEMS"/>
    <x v="0"/>
    <x v="2"/>
    <x v="2"/>
    <s v="E-ABB-T1-R0043"/>
    <n v="11"/>
    <n v="11"/>
    <n v="0"/>
    <n v="1"/>
  </r>
  <r>
    <s v="LIPU Monterrey"/>
    <s v="ABB ELECTRICAL CONTROL SYSTEMS"/>
    <x v="0"/>
    <x v="2"/>
    <x v="2"/>
    <s v="E-ABB-T1-R0045"/>
    <n v="11"/>
    <n v="11"/>
    <n v="0"/>
    <n v="1"/>
  </r>
  <r>
    <s v="LIPU Monterrey"/>
    <s v="ABB ELECTRICAL CONTROL SYSTEMS"/>
    <x v="0"/>
    <x v="2"/>
    <x v="2"/>
    <s v="E-ABB-T1-R0047"/>
    <n v="11"/>
    <n v="11"/>
    <n v="0"/>
    <n v="1"/>
  </r>
  <r>
    <s v="LIPU Monterrey"/>
    <s v="ABB ELECTRICAL CONTROL SYSTEMS"/>
    <x v="0"/>
    <x v="2"/>
    <x v="2"/>
    <s v="E-ABB-T2-R0003"/>
    <n v="5"/>
    <n v="5"/>
    <n v="0"/>
    <n v="1"/>
  </r>
  <r>
    <s v="LIPU Monterrey"/>
    <s v="ABB ELECTRICAL CONTROL SYSTEMS"/>
    <x v="0"/>
    <x v="2"/>
    <x v="2"/>
    <s v="E-ABB-T2-R0005"/>
    <n v="5"/>
    <n v="5"/>
    <n v="0"/>
    <n v="1"/>
  </r>
  <r>
    <s v="LIPU Monterrey"/>
    <s v="ABB ELECTRICAL CONTROL SYSTEMS"/>
    <x v="0"/>
    <x v="2"/>
    <x v="2"/>
    <s v="E-ABB-T2-R0039"/>
    <n v="5"/>
    <n v="5"/>
    <n v="0"/>
    <n v="1"/>
  </r>
  <r>
    <s v="LIPU Monterrey"/>
    <s v="ABB ELECTRICAL CONTROL SYSTEMS"/>
    <x v="0"/>
    <x v="2"/>
    <x v="2"/>
    <s v="E-ABB-T3-R0037"/>
    <n v="5"/>
    <n v="5"/>
    <n v="0"/>
    <n v="1"/>
  </r>
  <r>
    <s v="LIPU Monterrey"/>
    <s v="AMAZON MTY"/>
    <x v="0"/>
    <x v="2"/>
    <x v="9"/>
    <s v="E-AMA-T1-R0005"/>
    <n v="14"/>
    <n v="14"/>
    <n v="0"/>
    <n v="1"/>
  </r>
  <r>
    <s v="LIPU Monterrey"/>
    <s v="AMAZON MTY"/>
    <x v="0"/>
    <x v="2"/>
    <x v="9"/>
    <s v="E-AMA-T1-R0006"/>
    <n v="14"/>
    <n v="14"/>
    <n v="0"/>
    <n v="1"/>
  </r>
  <r>
    <s v="LIPU Monterrey"/>
    <s v="AMAZON MTY"/>
    <x v="0"/>
    <x v="2"/>
    <x v="9"/>
    <s v="E-AMA-T1-R0021"/>
    <n v="7"/>
    <n v="7"/>
    <n v="0"/>
    <n v="1"/>
  </r>
  <r>
    <s v="LIPU Monterrey"/>
    <s v="AMAZON MTY"/>
    <x v="0"/>
    <x v="2"/>
    <x v="9"/>
    <s v="E-AMA-T1-R0023"/>
    <n v="14"/>
    <n v="14"/>
    <n v="0"/>
    <n v="1"/>
  </r>
  <r>
    <s v="LIPU Monterrey"/>
    <s v="AMAZON MTY"/>
    <x v="0"/>
    <x v="2"/>
    <x v="9"/>
    <s v="E-AMA-T2-R0021"/>
    <n v="7"/>
    <n v="7"/>
    <n v="0"/>
    <n v="1"/>
  </r>
  <r>
    <s v="LIPU Monterrey"/>
    <s v="AMAZON MTY 2"/>
    <x v="0"/>
    <x v="2"/>
    <x v="9"/>
    <s v="E-AM2-T1-R0003"/>
    <n v="7"/>
    <n v="7"/>
    <n v="0"/>
    <n v="1"/>
  </r>
  <r>
    <s v="LIPU Monterrey"/>
    <s v="AMAZON MTY 2"/>
    <x v="0"/>
    <x v="2"/>
    <x v="9"/>
    <s v="E-AM2-T1-R0005"/>
    <n v="7"/>
    <n v="7"/>
    <n v="0"/>
    <n v="1"/>
  </r>
  <r>
    <s v="LIPU Monterrey"/>
    <s v="AMAZON MTY 2"/>
    <x v="0"/>
    <x v="2"/>
    <x v="9"/>
    <s v="E-AM2-T3-R0003"/>
    <n v="7"/>
    <n v="7"/>
    <n v="0"/>
    <n v="1"/>
  </r>
  <r>
    <s v="LIPU Monterrey"/>
    <s v="AMAZON MTY 2"/>
    <x v="0"/>
    <x v="2"/>
    <x v="9"/>
    <s v="E-AM2-T3-R0005"/>
    <n v="7"/>
    <n v="7"/>
    <n v="0"/>
    <n v="1"/>
  </r>
  <r>
    <s v="LIPU Monterrey"/>
    <s v="AMCOR MTY"/>
    <x v="0"/>
    <x v="2"/>
    <x v="15"/>
    <s v="E-ACR-T1-R0003"/>
    <n v="6"/>
    <n v="6"/>
    <n v="0"/>
    <n v="1"/>
  </r>
  <r>
    <s v="LIPU Monterrey"/>
    <s v="AMCOR MTY"/>
    <x v="0"/>
    <x v="2"/>
    <x v="15"/>
    <s v="E-ACR-T1-R0007"/>
    <n v="6"/>
    <n v="6"/>
    <n v="0"/>
    <n v="1"/>
  </r>
  <r>
    <s v="LIPU Monterrey"/>
    <s v="AMCOR MTY"/>
    <x v="0"/>
    <x v="2"/>
    <x v="15"/>
    <s v="E-ACR-T1-R0014"/>
    <n v="7"/>
    <n v="7"/>
    <n v="0"/>
    <n v="1"/>
  </r>
  <r>
    <s v="LIPU Monterrey"/>
    <s v="AMCOR MTY"/>
    <x v="0"/>
    <x v="2"/>
    <x v="15"/>
    <s v="E-ACR-T2-R0003"/>
    <n v="5"/>
    <n v="5"/>
    <n v="0"/>
    <n v="1"/>
  </r>
  <r>
    <s v="LIPU Monterrey"/>
    <s v="AMCOR MTY"/>
    <x v="0"/>
    <x v="2"/>
    <x v="15"/>
    <s v="E-ACR-T2-R0007"/>
    <n v="5"/>
    <n v="5"/>
    <n v="0"/>
    <n v="1"/>
  </r>
  <r>
    <s v="LIPU Monterrey"/>
    <s v="AMCOR MTY"/>
    <x v="0"/>
    <x v="2"/>
    <x v="15"/>
    <s v="E-ACR-T2-R0014"/>
    <n v="5"/>
    <n v="5"/>
    <n v="0"/>
    <n v="1"/>
  </r>
  <r>
    <s v="LIPU Monterrey"/>
    <s v="AMCOR MTY"/>
    <x v="0"/>
    <x v="2"/>
    <x v="15"/>
    <s v="E-ACR-T3-R0003"/>
    <n v="12"/>
    <n v="12"/>
    <n v="0"/>
    <n v="1"/>
  </r>
  <r>
    <s v="LIPU Monterrey"/>
    <s v="AMCOR MTY"/>
    <x v="0"/>
    <x v="2"/>
    <x v="15"/>
    <s v="E-ACR-T3-R0007"/>
    <n v="12"/>
    <n v="12"/>
    <n v="0"/>
    <n v="1"/>
  </r>
  <r>
    <s v="LIPU Monterrey"/>
    <s v="AMCOR MTY"/>
    <x v="0"/>
    <x v="2"/>
    <x v="15"/>
    <s v="E-ACR-T3-R0014"/>
    <n v="11"/>
    <n v="11"/>
    <n v="0"/>
    <n v="1"/>
  </r>
  <r>
    <s v="LIPU Monterrey"/>
    <s v="AXIONLOG MTY"/>
    <x v="1"/>
    <x v="3"/>
    <x v="16"/>
    <s v="E-AXN-T3-R0001"/>
    <n v="7"/>
    <n v="7"/>
    <n v="0"/>
    <n v="1"/>
  </r>
  <r>
    <s v="LIPU Monterrey"/>
    <s v="AZTEK"/>
    <x v="1"/>
    <x v="3"/>
    <x v="12"/>
    <s v="E-AZT-T1-R0001"/>
    <n v="6"/>
    <n v="6"/>
    <n v="0"/>
    <n v="1"/>
  </r>
  <r>
    <s v="LIPU Monterrey"/>
    <s v="AZTEK"/>
    <x v="1"/>
    <x v="3"/>
    <x v="12"/>
    <s v="E-AZT-T1-R0003"/>
    <n v="6"/>
    <n v="6"/>
    <n v="0"/>
    <n v="1"/>
  </r>
  <r>
    <s v="LIPU Monterrey"/>
    <s v="AZTEK"/>
    <x v="1"/>
    <x v="3"/>
    <x v="12"/>
    <s v="E-AZT-T1-R0005"/>
    <n v="6"/>
    <n v="6"/>
    <n v="0"/>
    <n v="1"/>
  </r>
  <r>
    <s v="LIPU Monterrey"/>
    <s v="AZTEK"/>
    <x v="1"/>
    <x v="3"/>
    <x v="12"/>
    <s v="E-AZT-T1-R0007"/>
    <n v="6"/>
    <n v="6"/>
    <n v="0"/>
    <n v="1"/>
  </r>
  <r>
    <s v="LIPU Monterrey"/>
    <s v="AZTEK"/>
    <x v="1"/>
    <x v="3"/>
    <x v="12"/>
    <s v="E-AZT-T1-R0011"/>
    <n v="6"/>
    <n v="6"/>
    <n v="0"/>
    <n v="1"/>
  </r>
  <r>
    <s v="LIPU Monterrey"/>
    <s v="AZTEK"/>
    <x v="1"/>
    <x v="3"/>
    <x v="12"/>
    <s v="E-AZT-T1-R0013"/>
    <n v="6"/>
    <n v="6"/>
    <n v="0"/>
    <n v="1"/>
  </r>
  <r>
    <s v="LIPU Monterrey"/>
    <s v="AZTEK"/>
    <x v="1"/>
    <x v="3"/>
    <x v="12"/>
    <s v="E-AZT-T1-R0017"/>
    <n v="6"/>
    <n v="6"/>
    <n v="0"/>
    <n v="1"/>
  </r>
  <r>
    <s v="LIPU Monterrey"/>
    <s v="AZTEK"/>
    <x v="1"/>
    <x v="3"/>
    <x v="12"/>
    <s v="E-AZT-T1-R0019"/>
    <n v="6"/>
    <n v="6"/>
    <n v="0"/>
    <n v="1"/>
  </r>
  <r>
    <s v="LIPU Monterrey"/>
    <s v="AZTEK"/>
    <x v="1"/>
    <x v="3"/>
    <x v="12"/>
    <s v="E-AZT-T1-R0021"/>
    <n v="6"/>
    <n v="6"/>
    <n v="0"/>
    <n v="1"/>
  </r>
  <r>
    <s v="LIPU Monterrey"/>
    <s v="AZTEK"/>
    <x v="1"/>
    <x v="3"/>
    <x v="12"/>
    <s v="E-AZT-T1-R0025"/>
    <n v="6"/>
    <n v="6"/>
    <n v="0"/>
    <n v="1"/>
  </r>
  <r>
    <s v="LIPU Monterrey"/>
    <s v="AZTEK"/>
    <x v="1"/>
    <x v="3"/>
    <x v="12"/>
    <s v="E-AZT-T1-R0027"/>
    <n v="6"/>
    <n v="6"/>
    <n v="0"/>
    <n v="1"/>
  </r>
  <r>
    <s v="LIPU Monterrey"/>
    <s v="AZTEK"/>
    <x v="1"/>
    <x v="3"/>
    <x v="12"/>
    <s v="E-AZT-T1-R0029"/>
    <n v="6"/>
    <n v="6"/>
    <n v="0"/>
    <n v="1"/>
  </r>
  <r>
    <s v="LIPU Monterrey"/>
    <s v="AZTEK"/>
    <x v="1"/>
    <x v="3"/>
    <x v="12"/>
    <s v="E-AZT-T1-R0057"/>
    <n v="6"/>
    <n v="6"/>
    <n v="0"/>
    <n v="1"/>
  </r>
  <r>
    <s v="LIPU Monterrey"/>
    <s v="AZTEK"/>
    <x v="1"/>
    <x v="3"/>
    <x v="12"/>
    <s v="E-AZT-T3-R0001"/>
    <n v="6"/>
    <n v="6"/>
    <n v="0"/>
    <n v="1"/>
  </r>
  <r>
    <s v="LIPU Monterrey"/>
    <s v="AZTEK"/>
    <x v="1"/>
    <x v="3"/>
    <x v="12"/>
    <s v="E-AZT-T3-R0003"/>
    <n v="6"/>
    <n v="6"/>
    <n v="0"/>
    <n v="1"/>
  </r>
  <r>
    <s v="LIPU Monterrey"/>
    <s v="AZTEK"/>
    <x v="1"/>
    <x v="3"/>
    <x v="12"/>
    <s v="E-AZT-T3-R0005"/>
    <n v="6"/>
    <n v="6"/>
    <n v="0"/>
    <n v="1"/>
  </r>
  <r>
    <s v="LIPU Monterrey"/>
    <s v="AZTEK"/>
    <x v="1"/>
    <x v="3"/>
    <x v="12"/>
    <s v="E-AZT-T3-R0007"/>
    <n v="6"/>
    <n v="6"/>
    <n v="0"/>
    <n v="1"/>
  </r>
  <r>
    <s v="LIPU Monterrey"/>
    <s v="AZTEK"/>
    <x v="1"/>
    <x v="3"/>
    <x v="12"/>
    <s v="E-AZT-T3-R0013"/>
    <n v="6"/>
    <n v="6"/>
    <n v="0"/>
    <n v="1"/>
  </r>
  <r>
    <s v="LIPU Monterrey"/>
    <s v="AZTEK"/>
    <x v="1"/>
    <x v="3"/>
    <x v="12"/>
    <s v="E-AZT-T3-R0017"/>
    <n v="6"/>
    <n v="6"/>
    <n v="0"/>
    <n v="1"/>
  </r>
  <r>
    <s v="LIPU Monterrey"/>
    <s v="AZTEK"/>
    <x v="1"/>
    <x v="3"/>
    <x v="12"/>
    <s v="E-AZT-T3-R0019"/>
    <n v="6"/>
    <n v="6"/>
    <n v="0"/>
    <n v="1"/>
  </r>
  <r>
    <s v="LIPU Monterrey"/>
    <s v="AZTEK"/>
    <x v="1"/>
    <x v="3"/>
    <x v="12"/>
    <s v="E-AZT-T3-R0021"/>
    <n v="6"/>
    <n v="6"/>
    <n v="0"/>
    <n v="1"/>
  </r>
  <r>
    <s v="LIPU Monterrey"/>
    <s v="AZTEK"/>
    <x v="1"/>
    <x v="3"/>
    <x v="12"/>
    <s v="E-AZT-T3-R0025"/>
    <n v="6"/>
    <n v="6"/>
    <n v="0"/>
    <n v="1"/>
  </r>
  <r>
    <s v="LIPU Monterrey"/>
    <s v="AZTEK"/>
    <x v="1"/>
    <x v="3"/>
    <x v="12"/>
    <s v="E-AZT-T3-R0027"/>
    <n v="6"/>
    <n v="6"/>
    <n v="0"/>
    <n v="1"/>
  </r>
  <r>
    <s v="LIPU Monterrey"/>
    <s v="AZTEK"/>
    <x v="1"/>
    <x v="3"/>
    <x v="12"/>
    <s v="E-AZT-T3-R0029"/>
    <n v="6"/>
    <n v="6"/>
    <n v="0"/>
    <n v="1"/>
  </r>
  <r>
    <s v="LIPU Monterrey"/>
    <s v="AZTEK"/>
    <x v="1"/>
    <x v="3"/>
    <x v="12"/>
    <s v="E-AZT-T3-R0057"/>
    <n v="6"/>
    <n v="6"/>
    <n v="0"/>
    <n v="1"/>
  </r>
  <r>
    <s v="LIPU Monterrey"/>
    <s v="BAT"/>
    <x v="1"/>
    <x v="3"/>
    <x v="16"/>
    <s v="E-BAT-T1-R0011"/>
    <n v="7"/>
    <n v="7"/>
    <n v="0"/>
    <n v="1"/>
  </r>
  <r>
    <s v="LIPU Monterrey"/>
    <s v="BAT"/>
    <x v="1"/>
    <x v="3"/>
    <x v="16"/>
    <s v="E-BAT-T2-R0011"/>
    <n v="7"/>
    <n v="7"/>
    <n v="0"/>
    <n v="1"/>
  </r>
  <r>
    <s v="LIPU Monterrey"/>
    <s v="BAT"/>
    <x v="1"/>
    <x v="3"/>
    <x v="16"/>
    <s v="E-BAT-T3-R0011"/>
    <n v="14"/>
    <n v="14"/>
    <n v="0"/>
    <n v="1"/>
  </r>
  <r>
    <s v="LIPU Monterrey"/>
    <s v="CELESTICA AGUA FRIA"/>
    <x v="0"/>
    <x v="0"/>
    <x v="10"/>
    <s v="E-ICA-T1-R0003"/>
    <n v="10"/>
    <n v="10"/>
    <n v="0"/>
    <n v="1"/>
  </r>
  <r>
    <s v="LIPU Monterrey"/>
    <s v="CELESTICA AGUA FRIA"/>
    <x v="0"/>
    <x v="0"/>
    <x v="10"/>
    <s v="E-ICA-T1-R0007"/>
    <n v="6"/>
    <n v="6"/>
    <n v="0"/>
    <n v="1"/>
  </r>
  <r>
    <s v="LIPU Monterrey"/>
    <s v="CELESTICA AGUA FRIA"/>
    <x v="0"/>
    <x v="0"/>
    <x v="10"/>
    <s v="E-ICA-T1-R0009"/>
    <n v="7"/>
    <n v="7"/>
    <n v="0"/>
    <n v="1"/>
  </r>
  <r>
    <s v="LIPU Monterrey"/>
    <s v="CELESTICA AGUA FRIA"/>
    <x v="0"/>
    <x v="0"/>
    <x v="10"/>
    <s v="E-ICA-T1-R0011"/>
    <n v="10"/>
    <n v="10"/>
    <n v="0"/>
    <n v="1"/>
  </r>
  <r>
    <s v="LIPU Monterrey"/>
    <s v="CELESTICA AGUA FRIA"/>
    <x v="0"/>
    <x v="0"/>
    <x v="10"/>
    <s v="E-ICA-T1-R0017"/>
    <n v="10"/>
    <n v="10"/>
    <n v="0"/>
    <n v="1"/>
  </r>
  <r>
    <s v="LIPU Monterrey"/>
    <s v="CELESTICA AGUA FRIA"/>
    <x v="0"/>
    <x v="0"/>
    <x v="10"/>
    <s v="E-ICA-T1-R0019"/>
    <n v="10"/>
    <n v="10"/>
    <n v="0"/>
    <n v="1"/>
  </r>
  <r>
    <s v="LIPU Monterrey"/>
    <s v="CELESTICA AGUA FRIA"/>
    <x v="0"/>
    <x v="0"/>
    <x v="10"/>
    <s v="E-ICA-T1-R0021"/>
    <n v="6"/>
    <n v="6"/>
    <n v="0"/>
    <n v="1"/>
  </r>
  <r>
    <s v="LIPU Monterrey"/>
    <s v="CELESTICA AGUA FRIA"/>
    <x v="0"/>
    <x v="0"/>
    <x v="10"/>
    <s v="E-ICA-T1-R0029"/>
    <n v="5"/>
    <n v="5"/>
    <n v="0"/>
    <n v="1"/>
  </r>
  <r>
    <s v="LIPU Monterrey"/>
    <s v="CELESTICA APODACA"/>
    <x v="0"/>
    <x v="0"/>
    <x v="0"/>
    <s v="E-CLT-T1-R0001"/>
    <n v="6"/>
    <n v="6"/>
    <n v="0"/>
    <n v="1"/>
  </r>
  <r>
    <s v="LIPU Monterrey"/>
    <s v="CELESTICA APODACA"/>
    <x v="0"/>
    <x v="0"/>
    <x v="0"/>
    <s v="E-CLT-T1-R0003"/>
    <n v="6"/>
    <n v="6"/>
    <n v="0"/>
    <n v="1"/>
  </r>
  <r>
    <s v="LIPU Monterrey"/>
    <s v="CELESTICA APODACA"/>
    <x v="0"/>
    <x v="0"/>
    <x v="0"/>
    <s v="E-CLT-T1-R0005"/>
    <n v="6"/>
    <n v="6"/>
    <n v="0"/>
    <n v="1"/>
  </r>
  <r>
    <s v="LIPU Monterrey"/>
    <s v="CELESTICA APODACA"/>
    <x v="0"/>
    <x v="0"/>
    <x v="0"/>
    <s v="E-CLT-T1-R0007"/>
    <n v="12"/>
    <n v="12"/>
    <n v="0"/>
    <n v="1"/>
  </r>
  <r>
    <s v="LIPU Monterrey"/>
    <s v="CELESTICA APODACA"/>
    <x v="0"/>
    <x v="0"/>
    <x v="0"/>
    <s v="E-CLT-T1-R0009"/>
    <n v="6"/>
    <n v="6"/>
    <n v="0"/>
    <n v="1"/>
  </r>
  <r>
    <s v="LIPU Monterrey"/>
    <s v="CELESTICA APODACA"/>
    <x v="0"/>
    <x v="0"/>
    <x v="0"/>
    <s v="E-CLT-T1-R0011"/>
    <n v="6"/>
    <n v="6"/>
    <n v="0"/>
    <n v="1"/>
  </r>
  <r>
    <s v="LIPU Monterrey"/>
    <s v="CELESTICA APODACA"/>
    <x v="0"/>
    <x v="0"/>
    <x v="0"/>
    <s v="E-CLT-T1-R0015"/>
    <n v="6"/>
    <n v="6"/>
    <n v="0"/>
    <n v="1"/>
  </r>
  <r>
    <s v="LIPU Monterrey"/>
    <s v="CELESTICA APODACA"/>
    <x v="0"/>
    <x v="0"/>
    <x v="0"/>
    <s v="E-CLT-T1-R0017"/>
    <n v="6"/>
    <n v="6"/>
    <n v="0"/>
    <n v="1"/>
  </r>
  <r>
    <s v="LIPU Monterrey"/>
    <s v="CELESTICA APODACA"/>
    <x v="0"/>
    <x v="0"/>
    <x v="0"/>
    <s v="E-CLT-T1-R0023"/>
    <n v="6"/>
    <n v="6"/>
    <n v="0"/>
    <n v="1"/>
  </r>
  <r>
    <s v="LIPU Monterrey"/>
    <s v="CELESTICA APODACA"/>
    <x v="0"/>
    <x v="0"/>
    <x v="0"/>
    <s v="E-CLT-T1-R0025"/>
    <n v="6"/>
    <n v="6"/>
    <n v="0"/>
    <n v="1"/>
  </r>
  <r>
    <s v="LIPU Monterrey"/>
    <s v="CELESTICA APODACA"/>
    <x v="0"/>
    <x v="0"/>
    <x v="0"/>
    <s v="E-CLT-T1-R0027"/>
    <n v="6"/>
    <n v="6"/>
    <n v="0"/>
    <n v="1"/>
  </r>
  <r>
    <s v="LIPU Monterrey"/>
    <s v="CELESTICA APODACA"/>
    <x v="0"/>
    <x v="0"/>
    <x v="0"/>
    <s v="E-CLT-T1-R0029"/>
    <n v="12"/>
    <n v="12"/>
    <n v="0"/>
    <n v="1"/>
  </r>
  <r>
    <s v="LIPU Monterrey"/>
    <s v="CELESTICA APODACA"/>
    <x v="0"/>
    <x v="0"/>
    <x v="0"/>
    <s v="E-CLT-T1-R0031"/>
    <n v="6"/>
    <n v="6"/>
    <n v="0"/>
    <n v="1"/>
  </r>
  <r>
    <s v="LIPU Monterrey"/>
    <s v="CELESTICA APODACA"/>
    <x v="0"/>
    <x v="0"/>
    <x v="0"/>
    <s v="E-CLT-T1-R0035"/>
    <n v="6"/>
    <n v="6"/>
    <n v="0"/>
    <n v="1"/>
  </r>
  <r>
    <s v="LIPU Monterrey"/>
    <s v="CELESTICA APODACA"/>
    <x v="0"/>
    <x v="0"/>
    <x v="0"/>
    <s v="E-CLT-T1-R0037"/>
    <n v="6"/>
    <n v="6"/>
    <n v="0"/>
    <n v="1"/>
  </r>
  <r>
    <s v="LIPU Monterrey"/>
    <s v="CELESTICA APODACA"/>
    <x v="0"/>
    <x v="0"/>
    <x v="0"/>
    <s v="E-CLT-T1-R0039"/>
    <n v="6"/>
    <n v="6"/>
    <n v="0"/>
    <n v="1"/>
  </r>
  <r>
    <s v="LIPU Monterrey"/>
    <s v="CELESTICA APODACA"/>
    <x v="0"/>
    <x v="0"/>
    <x v="0"/>
    <s v="E-CLT-T1-R0047"/>
    <n v="4"/>
    <n v="4"/>
    <n v="0"/>
    <n v="1"/>
  </r>
  <r>
    <s v="LIPU Monterrey"/>
    <s v="CELESTICA APODACA"/>
    <x v="0"/>
    <x v="0"/>
    <x v="0"/>
    <s v="E-CLT-T2-R0041"/>
    <n v="5"/>
    <n v="5"/>
    <n v="0"/>
    <n v="1"/>
  </r>
  <r>
    <s v="LIPU Monterrey"/>
    <s v="CELESTICA APODACA"/>
    <x v="0"/>
    <x v="0"/>
    <x v="0"/>
    <s v="E-CLT-T3-R0001"/>
    <n v="6"/>
    <n v="6"/>
    <n v="0"/>
    <n v="1"/>
  </r>
  <r>
    <s v="LIPU Monterrey"/>
    <s v="CELESTICA APODACA"/>
    <x v="0"/>
    <x v="0"/>
    <x v="0"/>
    <s v="E-CLT-T3-R0003"/>
    <n v="6"/>
    <n v="6"/>
    <n v="0"/>
    <n v="1"/>
  </r>
  <r>
    <s v="LIPU Monterrey"/>
    <s v="CELESTICA APODACA"/>
    <x v="0"/>
    <x v="0"/>
    <x v="0"/>
    <s v="E-CLT-T3-R0005"/>
    <n v="6"/>
    <n v="6"/>
    <n v="0"/>
    <n v="1"/>
  </r>
  <r>
    <s v="LIPU Monterrey"/>
    <s v="CELESTICA APODACA"/>
    <x v="0"/>
    <x v="0"/>
    <x v="0"/>
    <s v="E-CLT-T3-R0011"/>
    <n v="6"/>
    <n v="6"/>
    <n v="0"/>
    <n v="1"/>
  </r>
  <r>
    <s v="LIPU Monterrey"/>
    <s v="CELESTICA APODACA"/>
    <x v="0"/>
    <x v="0"/>
    <x v="0"/>
    <s v="E-CLT-T3-R0015"/>
    <n v="6"/>
    <n v="6"/>
    <n v="0"/>
    <n v="1"/>
  </r>
  <r>
    <s v="LIPU Monterrey"/>
    <s v="CELESTICA APODACA"/>
    <x v="0"/>
    <x v="0"/>
    <x v="0"/>
    <s v="E-CLT-T3-R0017"/>
    <n v="6"/>
    <n v="6"/>
    <n v="0"/>
    <n v="1"/>
  </r>
  <r>
    <s v="LIPU Monterrey"/>
    <s v="CELESTICA APODACA"/>
    <x v="0"/>
    <x v="0"/>
    <x v="0"/>
    <s v="E-CLT-T3-R0023"/>
    <n v="6"/>
    <n v="6"/>
    <n v="0"/>
    <n v="1"/>
  </r>
  <r>
    <s v="LIPU Monterrey"/>
    <s v="CELESTICA APODACA"/>
    <x v="0"/>
    <x v="0"/>
    <x v="0"/>
    <s v="E-CLT-T3-R0025"/>
    <n v="6"/>
    <n v="6"/>
    <n v="0"/>
    <n v="1"/>
  </r>
  <r>
    <s v="LIPU Monterrey"/>
    <s v="CELESTICA APODACA"/>
    <x v="0"/>
    <x v="0"/>
    <x v="0"/>
    <s v="E-CLT-T3-R0027"/>
    <n v="6"/>
    <n v="6"/>
    <n v="0"/>
    <n v="1"/>
  </r>
  <r>
    <s v="LIPU Monterrey"/>
    <s v="CELESTICA APODACA"/>
    <x v="0"/>
    <x v="0"/>
    <x v="0"/>
    <s v="E-CLT-T3-R0035"/>
    <n v="6"/>
    <n v="6"/>
    <n v="0"/>
    <n v="1"/>
  </r>
  <r>
    <s v="LIPU Monterrey"/>
    <s v="CELESTICA ESCOBEDO"/>
    <x v="0"/>
    <x v="0"/>
    <x v="5"/>
    <s v="E-ESC-T1-R0001"/>
    <n v="5"/>
    <n v="5"/>
    <n v="0"/>
    <n v="1"/>
  </r>
  <r>
    <s v="LIPU Monterrey"/>
    <s v="DAWN FOODS"/>
    <x v="1"/>
    <x v="1"/>
    <x v="11"/>
    <s v="E-DAW-T?-?0004"/>
    <n v="5"/>
    <n v="5"/>
    <n v="0"/>
    <n v="1"/>
  </r>
  <r>
    <s v="LIPU Monterrey"/>
    <s v="DAWN FOODS"/>
    <x v="1"/>
    <x v="1"/>
    <x v="11"/>
    <s v="E-DAW-T1-R0001"/>
    <n v="6"/>
    <n v="6"/>
    <n v="0"/>
    <n v="1"/>
  </r>
  <r>
    <s v="LIPU Monterrey"/>
    <s v="DAWN FOODS"/>
    <x v="1"/>
    <x v="1"/>
    <x v="11"/>
    <s v="E-DAW-T1-R0004"/>
    <n v="4"/>
    <n v="4"/>
    <n v="0"/>
    <n v="1"/>
  </r>
  <r>
    <s v="LIPU Monterrey"/>
    <s v="DAWN FOODS"/>
    <x v="1"/>
    <x v="1"/>
    <x v="11"/>
    <s v="E-DAW-T1-R0005"/>
    <n v="6"/>
    <n v="6"/>
    <n v="0"/>
    <n v="1"/>
  </r>
  <r>
    <s v="LIPU Monterrey"/>
    <s v="DAWN FOODS"/>
    <x v="1"/>
    <x v="1"/>
    <x v="11"/>
    <s v="E-DAW-T1-R0012"/>
    <n v="6"/>
    <n v="6"/>
    <n v="0"/>
    <n v="1"/>
  </r>
  <r>
    <s v="LIPU Monterrey"/>
    <s v="DAWN FOODS"/>
    <x v="1"/>
    <x v="1"/>
    <x v="11"/>
    <s v="E-DAW-T1-R0025"/>
    <n v="4"/>
    <n v="4"/>
    <n v="0"/>
    <n v="1"/>
  </r>
  <r>
    <s v="LIPU Monterrey"/>
    <s v="DAWN FOODS"/>
    <x v="1"/>
    <x v="1"/>
    <x v="11"/>
    <s v="E-DAW-T2-R0001"/>
    <n v="6"/>
    <n v="6"/>
    <n v="0"/>
    <n v="1"/>
  </r>
  <r>
    <s v="LIPU Monterrey"/>
    <s v="DAWN FOODS"/>
    <x v="1"/>
    <x v="1"/>
    <x v="11"/>
    <s v="E-DAW-T2-R0003"/>
    <n v="6"/>
    <n v="6"/>
    <n v="0"/>
    <n v="1"/>
  </r>
  <r>
    <s v="LIPU Monterrey"/>
    <s v="DAWN FOODS"/>
    <x v="1"/>
    <x v="1"/>
    <x v="11"/>
    <s v="E-DAW-T2-R0004"/>
    <n v="4"/>
    <n v="4"/>
    <n v="0"/>
    <n v="1"/>
  </r>
  <r>
    <s v="LIPU Monterrey"/>
    <s v="DAWN FOODS"/>
    <x v="1"/>
    <x v="1"/>
    <x v="11"/>
    <s v="E-DAW-T2-R0005"/>
    <n v="5"/>
    <n v="5"/>
    <n v="0"/>
    <n v="1"/>
  </r>
  <r>
    <s v="LIPU Monterrey"/>
    <s v="DAWN FOODS"/>
    <x v="1"/>
    <x v="1"/>
    <x v="11"/>
    <s v="E-DAW-T2-R0012"/>
    <n v="6"/>
    <n v="6"/>
    <n v="0"/>
    <n v="1"/>
  </r>
  <r>
    <s v="LIPU Monterrey"/>
    <s v="DAWN FOODS"/>
    <x v="1"/>
    <x v="1"/>
    <x v="11"/>
    <s v="E-DAW-T2-R0025"/>
    <n v="4"/>
    <n v="4"/>
    <n v="0"/>
    <n v="1"/>
  </r>
  <r>
    <s v="LIPU Monterrey"/>
    <s v="DAWN FOODS"/>
    <x v="1"/>
    <x v="1"/>
    <x v="11"/>
    <s v="E-DAW-T3-R0001"/>
    <n v="5"/>
    <n v="5"/>
    <n v="0"/>
    <n v="1"/>
  </r>
  <r>
    <s v="LIPU Monterrey"/>
    <s v="DAWN FOODS"/>
    <x v="1"/>
    <x v="1"/>
    <x v="11"/>
    <s v="E-DAW-T3-R0003"/>
    <n v="5"/>
    <n v="5"/>
    <n v="0"/>
    <n v="1"/>
  </r>
  <r>
    <s v="LIPU Monterrey"/>
    <s v="DAWN FOODS"/>
    <x v="1"/>
    <x v="1"/>
    <x v="11"/>
    <s v="E-DAW-T3-R0004"/>
    <n v="4"/>
    <n v="4"/>
    <n v="0"/>
    <n v="1"/>
  </r>
  <r>
    <s v="LIPU Monterrey"/>
    <s v="DAWN FOODS"/>
    <x v="1"/>
    <x v="1"/>
    <x v="11"/>
    <s v="E-DAW-T3-R0005"/>
    <n v="5"/>
    <n v="5"/>
    <n v="0"/>
    <n v="1"/>
  </r>
  <r>
    <s v="LIPU Monterrey"/>
    <s v="DAWN FOODS"/>
    <x v="1"/>
    <x v="1"/>
    <x v="11"/>
    <s v="E-DAW-T3-R0025"/>
    <n v="4"/>
    <n v="4"/>
    <n v="0"/>
    <n v="1"/>
  </r>
  <r>
    <s v="LIPU Monterrey"/>
    <s v="DONG KOOK MTY"/>
    <x v="0"/>
    <x v="2"/>
    <x v="15"/>
    <s v="E-DKM-T1-R0003"/>
    <n v="5"/>
    <n v="5"/>
    <n v="0"/>
    <n v="1"/>
  </r>
  <r>
    <s v="LIPU Monterrey"/>
    <s v="DONG KOOK MTY"/>
    <x v="0"/>
    <x v="2"/>
    <x v="15"/>
    <s v="E-DKM-T1-R0005"/>
    <n v="5"/>
    <n v="5"/>
    <n v="0"/>
    <n v="1"/>
  </r>
  <r>
    <s v="LIPU Monterrey"/>
    <s v="DONG KOOK MTY"/>
    <x v="0"/>
    <x v="2"/>
    <x v="15"/>
    <s v="E-DKM-T1-R0007"/>
    <n v="5"/>
    <n v="5"/>
    <n v="0"/>
    <n v="1"/>
  </r>
  <r>
    <s v="LIPU Monterrey"/>
    <s v="DONG KOOK MTY"/>
    <x v="0"/>
    <x v="2"/>
    <x v="15"/>
    <s v="E-DKM-T1-R0009"/>
    <n v="5"/>
    <n v="5"/>
    <n v="0"/>
    <n v="1"/>
  </r>
  <r>
    <s v="LIPU Monterrey"/>
    <s v="DONG KOOK MTY"/>
    <x v="0"/>
    <x v="2"/>
    <x v="15"/>
    <s v="E-DKM-T1-R0011"/>
    <n v="5"/>
    <n v="5"/>
    <n v="0"/>
    <n v="1"/>
  </r>
  <r>
    <s v="LIPU Monterrey"/>
    <s v="DONG KOOK MTY"/>
    <x v="0"/>
    <x v="2"/>
    <x v="15"/>
    <s v="E-DKM-T1-R0013"/>
    <n v="5"/>
    <n v="5"/>
    <n v="0"/>
    <n v="1"/>
  </r>
  <r>
    <s v="LIPU Monterrey"/>
    <s v="DONG KOOK MTY"/>
    <x v="0"/>
    <x v="2"/>
    <x v="15"/>
    <s v="E-DKM-T1-R0017"/>
    <n v="5"/>
    <n v="5"/>
    <n v="0"/>
    <n v="1"/>
  </r>
  <r>
    <s v="LIPU Monterrey"/>
    <s v="DONG KOOK MTY"/>
    <x v="0"/>
    <x v="2"/>
    <x v="15"/>
    <s v="E-DKM-T2-R0017"/>
    <n v="5"/>
    <n v="5"/>
    <n v="0"/>
    <n v="1"/>
  </r>
  <r>
    <s v="LIPU Monterrey"/>
    <s v="DONG KOOK MTY"/>
    <x v="0"/>
    <x v="2"/>
    <x v="15"/>
    <s v="E-DKM-T3-R0003"/>
    <n v="5"/>
    <n v="5"/>
    <n v="0"/>
    <n v="1"/>
  </r>
  <r>
    <s v="LIPU Monterrey"/>
    <s v="DONG KOOK MTY"/>
    <x v="0"/>
    <x v="2"/>
    <x v="15"/>
    <s v="E-DKM-T3-R0005"/>
    <n v="5"/>
    <n v="5"/>
    <n v="0"/>
    <n v="1"/>
  </r>
  <r>
    <s v="LIPU Monterrey"/>
    <s v="DONG KOOK MTY"/>
    <x v="0"/>
    <x v="2"/>
    <x v="15"/>
    <s v="E-DKM-T3-R0007"/>
    <n v="5"/>
    <n v="5"/>
    <n v="0"/>
    <n v="1"/>
  </r>
  <r>
    <s v="LIPU Monterrey"/>
    <s v="DONG KOOK MTY"/>
    <x v="0"/>
    <x v="2"/>
    <x v="15"/>
    <s v="E-DKM-T3-R0009"/>
    <n v="5"/>
    <n v="5"/>
    <n v="0"/>
    <n v="1"/>
  </r>
  <r>
    <s v="LIPU Monterrey"/>
    <s v="DONG KOOK MTY"/>
    <x v="0"/>
    <x v="2"/>
    <x v="15"/>
    <s v="E-DKM-T3-R0011"/>
    <n v="5"/>
    <n v="5"/>
    <n v="0"/>
    <n v="1"/>
  </r>
  <r>
    <s v="LIPU Monterrey"/>
    <s v="DONG KOOK MTY"/>
    <x v="0"/>
    <x v="2"/>
    <x v="15"/>
    <s v="E-DKM-T3-R0013"/>
    <n v="5"/>
    <n v="5"/>
    <n v="0"/>
    <n v="1"/>
  </r>
  <r>
    <s v="LIPU Monterrey"/>
    <s v="FORNEY MTY"/>
    <x v="1"/>
    <x v="3"/>
    <x v="12"/>
    <s v="E-FOR-T1-R0001"/>
    <n v="5"/>
    <n v="5"/>
    <n v="0"/>
    <n v="1"/>
  </r>
  <r>
    <s v="LIPU Monterrey"/>
    <s v="GLOBAL FM"/>
    <x v="1"/>
    <x v="1"/>
    <x v="1"/>
    <s v="E-GFM-T1-R0009"/>
    <n v="7"/>
    <n v="7"/>
    <n v="0"/>
    <n v="1"/>
  </r>
  <r>
    <s v="LIPU Monterrey"/>
    <s v="GLOBAL FM"/>
    <x v="1"/>
    <x v="1"/>
    <x v="1"/>
    <s v="E-GFM-T1-R0015"/>
    <n v="3"/>
    <n v="3"/>
    <n v="0"/>
    <n v="1"/>
  </r>
  <r>
    <s v="LIPU Monterrey"/>
    <s v="GLOBAL FM"/>
    <x v="1"/>
    <x v="1"/>
    <x v="1"/>
    <s v="E-GFM-T1-R0041"/>
    <n v="7"/>
    <n v="7"/>
    <n v="0"/>
    <n v="1"/>
  </r>
  <r>
    <s v="LIPU Monterrey"/>
    <s v="GLOBAL FM"/>
    <x v="1"/>
    <x v="1"/>
    <x v="1"/>
    <s v="E-GFM-T1-R0044"/>
    <n v="7"/>
    <n v="7"/>
    <n v="0"/>
    <n v="1"/>
  </r>
  <r>
    <s v="LIPU Monterrey"/>
    <s v="GLOBAL FM"/>
    <x v="1"/>
    <x v="1"/>
    <x v="1"/>
    <s v="E-GFM-T3-R0007"/>
    <n v="13"/>
    <n v="13"/>
    <n v="0"/>
    <n v="1"/>
  </r>
  <r>
    <s v="LIPU Monterrey"/>
    <s v="GLOBAL FM"/>
    <x v="1"/>
    <x v="1"/>
    <x v="1"/>
    <s v="E-GFM-T3-R0009"/>
    <n v="7"/>
    <n v="7"/>
    <n v="0"/>
    <n v="1"/>
  </r>
  <r>
    <s v="LIPU Monterrey"/>
    <s v="HAMADEN"/>
    <x v="1"/>
    <x v="3"/>
    <x v="6"/>
    <s v="E-HAM-T1-R0002"/>
    <n v="6"/>
    <n v="6"/>
    <n v="0"/>
    <n v="1"/>
  </r>
  <r>
    <s v="LIPU Monterrey"/>
    <s v="HAMADEN"/>
    <x v="1"/>
    <x v="3"/>
    <x v="6"/>
    <s v="E-HAM-T1-R0003"/>
    <n v="6"/>
    <n v="6"/>
    <n v="0"/>
    <n v="1"/>
  </r>
  <r>
    <s v="LIPU Monterrey"/>
    <s v="HAMADEN"/>
    <x v="1"/>
    <x v="3"/>
    <x v="6"/>
    <s v="E-HAM-T1-R0004"/>
    <n v="6"/>
    <n v="6"/>
    <n v="0"/>
    <n v="1"/>
  </r>
  <r>
    <s v="LIPU Monterrey"/>
    <s v="HAMADEN"/>
    <x v="1"/>
    <x v="3"/>
    <x v="6"/>
    <s v="E-HAM-T1-R0005"/>
    <n v="5"/>
    <n v="5"/>
    <n v="0"/>
    <n v="1"/>
  </r>
  <r>
    <s v="LIPU Monterrey"/>
    <s v="HAMADEN"/>
    <x v="1"/>
    <x v="3"/>
    <x v="6"/>
    <s v="E-HAM-T1-R0006"/>
    <n v="6"/>
    <n v="6"/>
    <n v="0"/>
    <n v="1"/>
  </r>
  <r>
    <s v="LIPU Monterrey"/>
    <s v="HAMADEN"/>
    <x v="1"/>
    <x v="3"/>
    <x v="6"/>
    <s v="E-HAM-T1-R0029"/>
    <n v="5"/>
    <n v="5"/>
    <n v="0"/>
    <n v="1"/>
  </r>
  <r>
    <s v="LIPU Monterrey"/>
    <s v="HAMADEN"/>
    <x v="1"/>
    <x v="3"/>
    <x v="6"/>
    <s v="E-HAM-T2-R0001"/>
    <n v="5"/>
    <n v="5"/>
    <n v="0"/>
    <n v="1"/>
  </r>
  <r>
    <s v="LIPU Monterrey"/>
    <s v="HAMADEN"/>
    <x v="1"/>
    <x v="3"/>
    <x v="6"/>
    <s v="E-HAM-T2-R0002"/>
    <n v="5"/>
    <n v="5"/>
    <n v="0"/>
    <n v="1"/>
  </r>
  <r>
    <s v="LIPU Monterrey"/>
    <s v="HAMADEN"/>
    <x v="1"/>
    <x v="3"/>
    <x v="6"/>
    <s v="E-HAM-T2-R0003"/>
    <n v="5"/>
    <n v="5"/>
    <n v="0"/>
    <n v="1"/>
  </r>
  <r>
    <s v="LIPU Monterrey"/>
    <s v="HAMADEN"/>
    <x v="1"/>
    <x v="3"/>
    <x v="6"/>
    <s v="E-HAM-T2-R0004"/>
    <n v="5"/>
    <n v="5"/>
    <n v="0"/>
    <n v="1"/>
  </r>
  <r>
    <s v="LIPU Monterrey"/>
    <s v="HAMADEN"/>
    <x v="1"/>
    <x v="3"/>
    <x v="6"/>
    <s v="E-HAM-T2-R0006"/>
    <n v="5"/>
    <n v="5"/>
    <n v="0"/>
    <n v="1"/>
  </r>
  <r>
    <s v="LIPU Monterrey"/>
    <s v="HAMADEN"/>
    <x v="1"/>
    <x v="3"/>
    <x v="6"/>
    <s v="E-HAM-T2-R0029"/>
    <n v="5"/>
    <n v="5"/>
    <n v="0"/>
    <n v="1"/>
  </r>
  <r>
    <s v="LIPU Monterrey"/>
    <s v="HAMADEN"/>
    <x v="1"/>
    <x v="3"/>
    <x v="6"/>
    <s v="E-HAM-T3-R0002"/>
    <n v="6"/>
    <n v="6"/>
    <n v="0"/>
    <n v="1"/>
  </r>
  <r>
    <s v="LIPU Monterrey"/>
    <s v="HAMADEN"/>
    <x v="1"/>
    <x v="3"/>
    <x v="6"/>
    <s v="E-HAM-T3-R0003"/>
    <n v="6"/>
    <n v="6"/>
    <n v="0"/>
    <n v="1"/>
  </r>
  <r>
    <s v="LIPU Monterrey"/>
    <s v="HAMADEN"/>
    <x v="1"/>
    <x v="3"/>
    <x v="6"/>
    <s v="E-HAM-T3-R0004"/>
    <n v="6"/>
    <n v="6"/>
    <n v="0"/>
    <n v="1"/>
  </r>
  <r>
    <s v="LIPU Monterrey"/>
    <s v="HAMADEN"/>
    <x v="1"/>
    <x v="3"/>
    <x v="6"/>
    <s v="E-HAM-T3-R0006"/>
    <n v="6"/>
    <n v="6"/>
    <n v="0"/>
    <n v="1"/>
  </r>
  <r>
    <s v="LIPU Monterrey"/>
    <s v="HAMADEN"/>
    <x v="1"/>
    <x v="3"/>
    <x v="6"/>
    <s v="E-HAM-T3-R0029"/>
    <n v="6"/>
    <n v="6"/>
    <n v="0"/>
    <n v="1"/>
  </r>
  <r>
    <s v="LIPU Monterrey"/>
    <s v="IAC"/>
    <x v="1"/>
    <x v="1"/>
    <x v="13"/>
    <s v="E-IAC-T?-?0001"/>
    <n v="1"/>
    <n v="1"/>
    <n v="0"/>
    <n v="1"/>
  </r>
  <r>
    <s v="LIPU Monterrey"/>
    <s v="IAC"/>
    <x v="1"/>
    <x v="1"/>
    <x v="13"/>
    <s v="E-IAC-T?-?0012"/>
    <n v="1"/>
    <n v="1"/>
    <n v="0"/>
    <n v="1"/>
  </r>
  <r>
    <s v="LIPU Monterrey"/>
    <s v="IAC"/>
    <x v="1"/>
    <x v="1"/>
    <x v="13"/>
    <s v="E-IAC-T1-R0001"/>
    <n v="6"/>
    <n v="6"/>
    <n v="0"/>
    <n v="1"/>
  </r>
  <r>
    <s v="LIPU Monterrey"/>
    <s v="IAC"/>
    <x v="1"/>
    <x v="1"/>
    <x v="13"/>
    <s v="E-IAC-T1-R0005"/>
    <n v="6"/>
    <n v="6"/>
    <n v="0"/>
    <n v="1"/>
  </r>
  <r>
    <s v="LIPU Monterrey"/>
    <s v="IAC"/>
    <x v="1"/>
    <x v="1"/>
    <x v="13"/>
    <s v="E-IAC-T1-R0008"/>
    <n v="6"/>
    <n v="6"/>
    <n v="0"/>
    <n v="1"/>
  </r>
  <r>
    <s v="LIPU Monterrey"/>
    <s v="IAC"/>
    <x v="1"/>
    <x v="1"/>
    <x v="13"/>
    <s v="E-IAC-T1-R0009"/>
    <n v="6"/>
    <n v="6"/>
    <n v="0"/>
    <n v="1"/>
  </r>
  <r>
    <s v="LIPU Monterrey"/>
    <s v="IAC"/>
    <x v="1"/>
    <x v="1"/>
    <x v="13"/>
    <s v="E-IAC-T1-R0012"/>
    <n v="6"/>
    <n v="6"/>
    <n v="0"/>
    <n v="1"/>
  </r>
  <r>
    <s v="LIPU Monterrey"/>
    <s v="IAC"/>
    <x v="1"/>
    <x v="1"/>
    <x v="13"/>
    <s v="E-IAC-T1-R0013"/>
    <n v="6"/>
    <n v="6"/>
    <n v="0"/>
    <n v="1"/>
  </r>
  <r>
    <s v="LIPU Monterrey"/>
    <s v="IAC"/>
    <x v="1"/>
    <x v="1"/>
    <x v="13"/>
    <s v="E-IAC-T1-R0016"/>
    <n v="6"/>
    <n v="6"/>
    <n v="0"/>
    <n v="1"/>
  </r>
  <r>
    <s v="LIPU Monterrey"/>
    <s v="IAC"/>
    <x v="1"/>
    <x v="1"/>
    <x v="13"/>
    <s v="E-IAC-T1-R0049"/>
    <n v="6"/>
    <n v="6"/>
    <n v="0"/>
    <n v="1"/>
  </r>
  <r>
    <s v="LIPU Monterrey"/>
    <s v="IAC"/>
    <x v="1"/>
    <x v="1"/>
    <x v="13"/>
    <s v="E-IAC-T1-R0058"/>
    <n v="6"/>
    <n v="6"/>
    <n v="0"/>
    <n v="1"/>
  </r>
  <r>
    <s v="LIPU Monterrey"/>
    <s v="IAC"/>
    <x v="1"/>
    <x v="1"/>
    <x v="13"/>
    <s v="E-IAC-T2-R0001"/>
    <n v="5"/>
    <n v="5"/>
    <n v="0"/>
    <n v="1"/>
  </r>
  <r>
    <s v="LIPU Monterrey"/>
    <s v="IAC"/>
    <x v="1"/>
    <x v="1"/>
    <x v="13"/>
    <s v="E-IAC-T2-R0005"/>
    <n v="5"/>
    <n v="5"/>
    <n v="0"/>
    <n v="1"/>
  </r>
  <r>
    <s v="LIPU Monterrey"/>
    <s v="IAC"/>
    <x v="1"/>
    <x v="1"/>
    <x v="13"/>
    <s v="E-IAC-T2-R0009"/>
    <n v="5"/>
    <n v="5"/>
    <n v="0"/>
    <n v="1"/>
  </r>
  <r>
    <s v="LIPU Monterrey"/>
    <s v="IAC"/>
    <x v="1"/>
    <x v="1"/>
    <x v="13"/>
    <s v="E-IAC-T2-R0012"/>
    <n v="5"/>
    <n v="5"/>
    <n v="0"/>
    <n v="1"/>
  </r>
  <r>
    <s v="LIPU Monterrey"/>
    <s v="IAC"/>
    <x v="1"/>
    <x v="1"/>
    <x v="13"/>
    <s v="E-IAC-T2-R0013"/>
    <n v="5"/>
    <n v="5"/>
    <n v="0"/>
    <n v="1"/>
  </r>
  <r>
    <s v="LIPU Monterrey"/>
    <s v="IAC"/>
    <x v="1"/>
    <x v="1"/>
    <x v="13"/>
    <s v="E-IAC-T2-R0016"/>
    <n v="5"/>
    <n v="5"/>
    <n v="0"/>
    <n v="1"/>
  </r>
  <r>
    <s v="LIPU Monterrey"/>
    <s v="IAC"/>
    <x v="1"/>
    <x v="1"/>
    <x v="13"/>
    <s v="E-IAC-T2-R0017"/>
    <n v="11"/>
    <n v="11"/>
    <n v="0"/>
    <n v="1"/>
  </r>
  <r>
    <s v="LIPU Monterrey"/>
    <s v="IAC"/>
    <x v="1"/>
    <x v="1"/>
    <x v="13"/>
    <s v="E-IAC-T2-R0058"/>
    <n v="5"/>
    <n v="5"/>
    <n v="0"/>
    <n v="1"/>
  </r>
  <r>
    <s v="LIPU Monterrey"/>
    <s v="IAC"/>
    <x v="1"/>
    <x v="1"/>
    <x v="13"/>
    <s v="E-IAC-T3-R0001"/>
    <n v="7"/>
    <n v="7"/>
    <n v="0"/>
    <n v="1"/>
  </r>
  <r>
    <s v="LIPU Monterrey"/>
    <s v="IAC"/>
    <x v="1"/>
    <x v="1"/>
    <x v="13"/>
    <s v="E-IAC-T3-R0005"/>
    <n v="8"/>
    <n v="8"/>
    <n v="0"/>
    <n v="1"/>
  </r>
  <r>
    <s v="LIPU Monterrey"/>
    <s v="IAC"/>
    <x v="1"/>
    <x v="1"/>
    <x v="13"/>
    <s v="E-IAC-T3-R0008"/>
    <n v="11"/>
    <n v="11"/>
    <n v="0"/>
    <n v="1"/>
  </r>
  <r>
    <s v="LIPU Monterrey"/>
    <s v="IAC"/>
    <x v="1"/>
    <x v="1"/>
    <x v="13"/>
    <s v="E-IAC-T3-R0009"/>
    <n v="8"/>
    <n v="8"/>
    <n v="0"/>
    <n v="1"/>
  </r>
  <r>
    <s v="LIPU Monterrey"/>
    <s v="IAC"/>
    <x v="1"/>
    <x v="1"/>
    <x v="13"/>
    <s v="E-IAC-T3-R0012"/>
    <n v="5"/>
    <n v="5"/>
    <n v="0"/>
    <n v="1"/>
  </r>
  <r>
    <s v="LIPU Monterrey"/>
    <s v="IAC"/>
    <x v="1"/>
    <x v="1"/>
    <x v="13"/>
    <s v="E-IAC-T3-R0013"/>
    <n v="6"/>
    <n v="6"/>
    <n v="0"/>
    <n v="1"/>
  </r>
  <r>
    <s v="LIPU Monterrey"/>
    <s v="IAC"/>
    <x v="1"/>
    <x v="1"/>
    <x v="13"/>
    <s v="E-IAC-T3-R0016"/>
    <n v="8"/>
    <n v="8"/>
    <n v="0"/>
    <n v="1"/>
  </r>
  <r>
    <s v="LIPU Monterrey"/>
    <s v="IAC"/>
    <x v="1"/>
    <x v="1"/>
    <x v="13"/>
    <s v="E-IAC-T3-R0017"/>
    <n v="8"/>
    <n v="8"/>
    <n v="0"/>
    <n v="1"/>
  </r>
  <r>
    <s v="LIPU Monterrey"/>
    <s v="IAC"/>
    <x v="1"/>
    <x v="1"/>
    <x v="13"/>
    <s v="E-IAC-T3-R0049"/>
    <n v="6"/>
    <n v="6"/>
    <n v="0"/>
    <n v="1"/>
  </r>
  <r>
    <s v="LIPU Monterrey"/>
    <s v="IAC"/>
    <x v="1"/>
    <x v="1"/>
    <x v="13"/>
    <s v="E-IAC-T3-R0058"/>
    <n v="8"/>
    <n v="8"/>
    <n v="0"/>
    <n v="1"/>
  </r>
  <r>
    <s v="LIPU Monterrey"/>
    <s v="IAC SANTA CATARINA"/>
    <x v="1"/>
    <x v="1"/>
    <x v="13"/>
    <s v="E-ISC-T1-R0003"/>
    <n v="6"/>
    <n v="6"/>
    <n v="0"/>
    <n v="1"/>
  </r>
  <r>
    <s v="LIPU Monterrey"/>
    <s v="IAC SANTA CATARINA"/>
    <x v="1"/>
    <x v="1"/>
    <x v="13"/>
    <s v="E-ISC-T1-R0005"/>
    <n v="6"/>
    <n v="6"/>
    <n v="0"/>
    <n v="1"/>
  </r>
  <r>
    <s v="LIPU Monterrey"/>
    <s v="IAC SANTA CATARINA"/>
    <x v="1"/>
    <x v="1"/>
    <x v="13"/>
    <s v="E-ISC-T1-R0006"/>
    <n v="5"/>
    <n v="5"/>
    <n v="0"/>
    <n v="1"/>
  </r>
  <r>
    <s v="LIPU Monterrey"/>
    <s v="IAC SANTA CATARINA"/>
    <x v="1"/>
    <x v="1"/>
    <x v="13"/>
    <s v="E-ISC-T1-R0008"/>
    <n v="6"/>
    <n v="6"/>
    <n v="0"/>
    <n v="1"/>
  </r>
  <r>
    <s v="LIPU Monterrey"/>
    <s v="IAC SANTA CATARINA"/>
    <x v="1"/>
    <x v="1"/>
    <x v="13"/>
    <s v="E-ISC-T1-R0023"/>
    <n v="1"/>
    <n v="1"/>
    <n v="0"/>
    <n v="1"/>
  </r>
  <r>
    <s v="LIPU Monterrey"/>
    <s v="IAC SANTA CATARINA"/>
    <x v="1"/>
    <x v="1"/>
    <x v="13"/>
    <s v="E-ISC-T2-R0002"/>
    <n v="4"/>
    <n v="4"/>
    <n v="0"/>
    <n v="1"/>
  </r>
  <r>
    <s v="LIPU Monterrey"/>
    <s v="IAC SANTA CATARINA"/>
    <x v="1"/>
    <x v="1"/>
    <x v="13"/>
    <s v="E-ISC-T2-R0003"/>
    <n v="4"/>
    <n v="4"/>
    <n v="0"/>
    <n v="1"/>
  </r>
  <r>
    <s v="LIPU Monterrey"/>
    <s v="IAC SANTA CATARINA"/>
    <x v="1"/>
    <x v="1"/>
    <x v="13"/>
    <s v="E-ISC-T2-R0005"/>
    <n v="4"/>
    <n v="4"/>
    <n v="0"/>
    <n v="1"/>
  </r>
  <r>
    <s v="LIPU Monterrey"/>
    <s v="IAC SANTA CATARINA"/>
    <x v="1"/>
    <x v="1"/>
    <x v="13"/>
    <s v="E-ISC-T2-R0007"/>
    <n v="4"/>
    <n v="4"/>
    <n v="0"/>
    <n v="1"/>
  </r>
  <r>
    <s v="LIPU Monterrey"/>
    <s v="IAC SANTA CATARINA"/>
    <x v="1"/>
    <x v="1"/>
    <x v="13"/>
    <s v="E-ISC-T2-R0008"/>
    <n v="4"/>
    <n v="4"/>
    <n v="0"/>
    <n v="1"/>
  </r>
  <r>
    <s v="LIPU Monterrey"/>
    <s v="IAC SANTA CATARINA"/>
    <x v="1"/>
    <x v="1"/>
    <x v="13"/>
    <s v="E-ISC-T2-R0023"/>
    <n v="4"/>
    <n v="4"/>
    <n v="0"/>
    <n v="1"/>
  </r>
  <r>
    <s v="LIPU Monterrey"/>
    <s v="IAC SANTA CATARINA"/>
    <x v="1"/>
    <x v="1"/>
    <x v="13"/>
    <s v="E-ISC-T3-R0002"/>
    <n v="6"/>
    <n v="6"/>
    <n v="0"/>
    <n v="1"/>
  </r>
  <r>
    <s v="LIPU Monterrey"/>
    <s v="IAC SANTA CATARINA"/>
    <x v="1"/>
    <x v="1"/>
    <x v="13"/>
    <s v="E-ISC-T3-R0003"/>
    <n v="6"/>
    <n v="6"/>
    <n v="0"/>
    <n v="1"/>
  </r>
  <r>
    <s v="LIPU Monterrey"/>
    <s v="IAC SANTA CATARINA"/>
    <x v="1"/>
    <x v="1"/>
    <x v="13"/>
    <s v="E-ISC-T3-R0005"/>
    <n v="6"/>
    <n v="6"/>
    <n v="0"/>
    <n v="1"/>
  </r>
  <r>
    <s v="LIPU Monterrey"/>
    <s v="IAC SANTA CATARINA"/>
    <x v="1"/>
    <x v="1"/>
    <x v="13"/>
    <s v="E-ISC-T3-R0007"/>
    <n v="6"/>
    <n v="6"/>
    <n v="0"/>
    <n v="1"/>
  </r>
  <r>
    <s v="LIPU Monterrey"/>
    <s v="IAC SANTA CATARINA"/>
    <x v="1"/>
    <x v="1"/>
    <x v="13"/>
    <s v="E-ISC-T3-R0008"/>
    <n v="6"/>
    <n v="6"/>
    <n v="0"/>
    <n v="1"/>
  </r>
  <r>
    <s v="LIPU Monterrey"/>
    <s v="KAYAKU SAFETY"/>
    <x v="1"/>
    <x v="3"/>
    <x v="16"/>
    <s v="E-KSA-T1-R0001"/>
    <n v="10"/>
    <n v="10"/>
    <n v="0"/>
    <n v="1"/>
  </r>
  <r>
    <s v="LIPU Monterrey"/>
    <s v="KAYAKU SAFETY"/>
    <x v="1"/>
    <x v="3"/>
    <x v="16"/>
    <s v="E-KSA-T1-R0003"/>
    <n v="10"/>
    <n v="10"/>
    <n v="0"/>
    <n v="1"/>
  </r>
  <r>
    <s v="LIPU Monterrey"/>
    <s v="KAYAKU SAFETY"/>
    <x v="1"/>
    <x v="3"/>
    <x v="16"/>
    <s v="E-KSA-T1-R0004"/>
    <n v="10"/>
    <n v="10"/>
    <n v="0"/>
    <n v="1"/>
  </r>
  <r>
    <s v="LIPU Monterrey"/>
    <s v="KAYAKU SAFETY"/>
    <x v="1"/>
    <x v="3"/>
    <x v="16"/>
    <s v="E-KSA-T1-R0009"/>
    <n v="10"/>
    <n v="10"/>
    <n v="0"/>
    <n v="1"/>
  </r>
  <r>
    <s v="LIPU Monterrey"/>
    <s v="KAYAKU SAFETY"/>
    <x v="1"/>
    <x v="3"/>
    <x v="16"/>
    <s v="E-KSA-T1-R0013"/>
    <n v="10"/>
    <n v="10"/>
    <n v="0"/>
    <n v="1"/>
  </r>
  <r>
    <s v="LIPU Monterrey"/>
    <s v="KAYAKU SAFETY"/>
    <x v="1"/>
    <x v="3"/>
    <x v="16"/>
    <s v="E-KSA-T1-R0017"/>
    <n v="10"/>
    <n v="10"/>
    <n v="0"/>
    <n v="1"/>
  </r>
  <r>
    <s v="LIPU Monterrey"/>
    <s v="KEPLER CONSTRUCTORA"/>
    <x v="0"/>
    <x v="2"/>
    <x v="7"/>
    <s v="E-KEP-T1-R0001"/>
    <n v="6"/>
    <n v="6"/>
    <n v="0"/>
    <n v="1"/>
  </r>
  <r>
    <s v="LIPU Monterrey"/>
    <s v="KEPLER CONSTRUCTORA"/>
    <x v="0"/>
    <x v="2"/>
    <x v="7"/>
    <s v="E-KEP-T1-R0003"/>
    <n v="6"/>
    <n v="6"/>
    <n v="0"/>
    <n v="1"/>
  </r>
  <r>
    <s v="LIPU Monterrey"/>
    <s v="KEPLER CONSTRUCTORA"/>
    <x v="0"/>
    <x v="2"/>
    <x v="7"/>
    <s v="E-KEP-T1-R0005"/>
    <n v="6"/>
    <n v="6"/>
    <n v="0"/>
    <n v="1"/>
  </r>
  <r>
    <s v="LIPU Monterrey"/>
    <s v="KEPLER CONSTRUCTORA"/>
    <x v="0"/>
    <x v="2"/>
    <x v="7"/>
    <s v="E-KEP-T1-R0009"/>
    <n v="6"/>
    <n v="6"/>
    <n v="0"/>
    <n v="1"/>
  </r>
  <r>
    <s v="LIPU Monterrey"/>
    <s v="KEPLER CONSTRUCTORA"/>
    <x v="0"/>
    <x v="2"/>
    <x v="7"/>
    <s v="E-KEP-T1-R0059"/>
    <n v="5"/>
    <n v="5"/>
    <n v="0"/>
    <n v="1"/>
  </r>
  <r>
    <s v="LIPU Monterrey"/>
    <s v="LIEBHERR"/>
    <x v="1"/>
    <x v="1"/>
    <x v="1"/>
    <s v="E-LIE-T1-R0001"/>
    <n v="6"/>
    <n v="6"/>
    <n v="0"/>
    <n v="1"/>
  </r>
  <r>
    <s v="LIPU Monterrey"/>
    <s v="LISI"/>
    <x v="0"/>
    <x v="2"/>
    <x v="15"/>
    <s v="E-LIS-T2-R0001"/>
    <n v="5"/>
    <n v="5"/>
    <n v="0"/>
    <n v="1"/>
  </r>
  <r>
    <s v="LIPU Monterrey"/>
    <s v="LIXIL"/>
    <x v="1"/>
    <x v="3"/>
    <x v="6"/>
    <s v="E-LIX-T1-R0009"/>
    <n v="5"/>
    <n v="5"/>
    <n v="0"/>
    <n v="1"/>
  </r>
  <r>
    <s v="LIPU Monterrey"/>
    <s v="LIXIL"/>
    <x v="1"/>
    <x v="3"/>
    <x v="6"/>
    <s v="E-LIX-T1-R0011"/>
    <n v="5"/>
    <n v="5"/>
    <n v="0"/>
    <n v="1"/>
  </r>
  <r>
    <s v="LIPU Monterrey"/>
    <s v="LIXIL"/>
    <x v="1"/>
    <x v="3"/>
    <x v="6"/>
    <s v="E-LIX-T1-R0013"/>
    <n v="3"/>
    <n v="3"/>
    <n v="0"/>
    <n v="1"/>
  </r>
  <r>
    <s v="LIPU Monterrey"/>
    <s v="LIXIL"/>
    <x v="1"/>
    <x v="3"/>
    <x v="6"/>
    <s v="E-LIX-T1-R0015"/>
    <n v="4"/>
    <n v="4"/>
    <n v="0"/>
    <n v="1"/>
  </r>
  <r>
    <s v="LIPU Monterrey"/>
    <s v="LIXIL"/>
    <x v="1"/>
    <x v="3"/>
    <x v="6"/>
    <s v="E-LIX-T1-R0017"/>
    <n v="5"/>
    <n v="5"/>
    <n v="0"/>
    <n v="1"/>
  </r>
  <r>
    <s v="LIPU Monterrey"/>
    <s v="LIXIL"/>
    <x v="1"/>
    <x v="3"/>
    <x v="6"/>
    <s v="E-LIX-T1-R0019"/>
    <n v="6"/>
    <n v="6"/>
    <n v="0"/>
    <n v="1"/>
  </r>
  <r>
    <s v="LIPU Monterrey"/>
    <s v="LIXIL"/>
    <x v="1"/>
    <x v="3"/>
    <x v="6"/>
    <s v="E-LIX-T1-R0021"/>
    <n v="5"/>
    <n v="5"/>
    <n v="0"/>
    <n v="1"/>
  </r>
  <r>
    <s v="LIPU Monterrey"/>
    <s v="LIXIL"/>
    <x v="1"/>
    <x v="3"/>
    <x v="6"/>
    <s v="E-LIX-T1-R0023"/>
    <n v="5"/>
    <n v="5"/>
    <n v="0"/>
    <n v="1"/>
  </r>
  <r>
    <s v="LIPU Monterrey"/>
    <s v="LIXIL"/>
    <x v="1"/>
    <x v="3"/>
    <x v="6"/>
    <s v="E-LIX-T1-R0027"/>
    <n v="5"/>
    <n v="5"/>
    <n v="0"/>
    <n v="1"/>
  </r>
  <r>
    <s v="LIPU Monterrey"/>
    <s v="LIXIL"/>
    <x v="1"/>
    <x v="3"/>
    <x v="6"/>
    <s v="E-LIX-T1-R0033"/>
    <n v="5"/>
    <n v="5"/>
    <n v="0"/>
    <n v="1"/>
  </r>
  <r>
    <s v="LIPU Monterrey"/>
    <s v="LIXIL"/>
    <x v="1"/>
    <x v="3"/>
    <x v="6"/>
    <s v="E-LIX-T1-R0035"/>
    <n v="5"/>
    <n v="5"/>
    <n v="0"/>
    <n v="1"/>
  </r>
  <r>
    <s v="LIPU Monterrey"/>
    <s v="LIXIL"/>
    <x v="1"/>
    <x v="3"/>
    <x v="6"/>
    <s v="E-LIX-T1-R0037"/>
    <n v="5"/>
    <n v="5"/>
    <n v="0"/>
    <n v="1"/>
  </r>
  <r>
    <s v="LIPU Monterrey"/>
    <s v="LIXIL"/>
    <x v="1"/>
    <x v="3"/>
    <x v="6"/>
    <s v="E-LIX-T1-R0039"/>
    <n v="5"/>
    <n v="5"/>
    <n v="0"/>
    <n v="1"/>
  </r>
  <r>
    <s v="LIPU Monterrey"/>
    <s v="LIXIL"/>
    <x v="1"/>
    <x v="3"/>
    <x v="6"/>
    <s v="E-LIX-T1-R0041"/>
    <n v="5"/>
    <n v="5"/>
    <n v="0"/>
    <n v="1"/>
  </r>
  <r>
    <s v="LIPU Monterrey"/>
    <s v="LIXIL"/>
    <x v="1"/>
    <x v="3"/>
    <x v="6"/>
    <s v="E-LIX-T1-R0045"/>
    <n v="2"/>
    <n v="2"/>
    <n v="0"/>
    <n v="1"/>
  </r>
  <r>
    <s v="LIPU Monterrey"/>
    <s v="LIXIL"/>
    <x v="1"/>
    <x v="3"/>
    <x v="6"/>
    <s v="E-LIX-T1-R0047"/>
    <n v="1"/>
    <n v="1"/>
    <n v="0"/>
    <n v="1"/>
  </r>
  <r>
    <s v="LIPU Monterrey"/>
    <s v="LIXIL"/>
    <x v="1"/>
    <x v="3"/>
    <x v="6"/>
    <s v="E-LIX-T1-R0051"/>
    <n v="1"/>
    <n v="1"/>
    <n v="0"/>
    <n v="1"/>
  </r>
  <r>
    <s v="LIPU Monterrey"/>
    <s v="LIXIL"/>
    <x v="1"/>
    <x v="3"/>
    <x v="6"/>
    <s v="E-LIX-T1-R0053"/>
    <n v="1"/>
    <n v="1"/>
    <n v="0"/>
    <n v="1"/>
  </r>
  <r>
    <s v="LIPU Monterrey"/>
    <s v="LIXIL"/>
    <x v="1"/>
    <x v="3"/>
    <x v="6"/>
    <s v="E-LIX-T1-R0057"/>
    <n v="1"/>
    <n v="1"/>
    <n v="0"/>
    <n v="1"/>
  </r>
  <r>
    <s v="LIPU Monterrey"/>
    <s v="LIXIL"/>
    <x v="1"/>
    <x v="3"/>
    <x v="6"/>
    <s v="E-LIX-T1-R0059"/>
    <n v="1"/>
    <n v="1"/>
    <n v="0"/>
    <n v="1"/>
  </r>
  <r>
    <s v="LIPU Monterrey"/>
    <s v="LIXIL"/>
    <x v="1"/>
    <x v="3"/>
    <x v="6"/>
    <s v="E-LIX-T1-R0061"/>
    <n v="1"/>
    <n v="1"/>
    <n v="0"/>
    <n v="1"/>
  </r>
  <r>
    <s v="LIPU Monterrey"/>
    <s v="LIXIL"/>
    <x v="1"/>
    <x v="3"/>
    <x v="6"/>
    <s v="E-LIX-T2-R0045"/>
    <n v="6"/>
    <n v="6"/>
    <n v="0"/>
    <n v="1"/>
  </r>
  <r>
    <s v="LIPU Monterrey"/>
    <s v="LIXIL"/>
    <x v="1"/>
    <x v="3"/>
    <x v="6"/>
    <s v="E-LIX-T2-R0055"/>
    <n v="6"/>
    <n v="6"/>
    <n v="0"/>
    <n v="1"/>
  </r>
  <r>
    <s v="LIPU Monterrey"/>
    <s v="LIXIL"/>
    <x v="1"/>
    <x v="3"/>
    <x v="6"/>
    <s v="E-LIX-T2-R0057"/>
    <n v="6"/>
    <n v="6"/>
    <n v="0"/>
    <n v="1"/>
  </r>
  <r>
    <s v="LIPU Monterrey"/>
    <s v="LIXIL"/>
    <x v="1"/>
    <x v="3"/>
    <x v="6"/>
    <s v="E-LIX-T2-R0061"/>
    <n v="6"/>
    <n v="6"/>
    <n v="0"/>
    <n v="1"/>
  </r>
  <r>
    <s v="LIPU Monterrey"/>
    <s v="LIXIL"/>
    <x v="1"/>
    <x v="3"/>
    <x v="6"/>
    <s v="E-LIX-T3-R0047"/>
    <n v="6"/>
    <n v="6"/>
    <n v="0"/>
    <n v="1"/>
  </r>
  <r>
    <s v="LIPU Monterrey"/>
    <s v="LIXIL"/>
    <x v="1"/>
    <x v="3"/>
    <x v="6"/>
    <s v="E-LIX-T3-R0049"/>
    <n v="6"/>
    <n v="6"/>
    <n v="0"/>
    <n v="1"/>
  </r>
  <r>
    <s v="LIPU Monterrey"/>
    <s v="LIXIL"/>
    <x v="1"/>
    <x v="3"/>
    <x v="6"/>
    <s v="E-LIX-T3-R0053"/>
    <n v="6"/>
    <n v="6"/>
    <n v="0"/>
    <n v="1"/>
  </r>
  <r>
    <s v="LIPU Monterrey"/>
    <s v="LIXIL"/>
    <x v="1"/>
    <x v="3"/>
    <x v="6"/>
    <s v="E-LIX-T3-R0055"/>
    <n v="11"/>
    <n v="11"/>
    <n v="0"/>
    <n v="1"/>
  </r>
  <r>
    <s v="LIPU Monterrey"/>
    <s v="LIXIL"/>
    <x v="1"/>
    <x v="3"/>
    <x v="6"/>
    <s v="E-LIX-T3-R0057"/>
    <n v="11"/>
    <n v="11"/>
    <n v="0"/>
    <n v="1"/>
  </r>
  <r>
    <s v="LIPU Monterrey"/>
    <s v="LIXIL"/>
    <x v="1"/>
    <x v="3"/>
    <x v="6"/>
    <s v="E-LIX-T3-R0059"/>
    <n v="6"/>
    <n v="6"/>
    <n v="0"/>
    <n v="1"/>
  </r>
  <r>
    <s v="LIPU Monterrey"/>
    <s v="LIXIL"/>
    <x v="1"/>
    <x v="3"/>
    <x v="6"/>
    <s v="E-LIX-T3-R0061"/>
    <n v="11"/>
    <n v="11"/>
    <n v="0"/>
    <n v="1"/>
  </r>
  <r>
    <s v="LIPU Monterrey"/>
    <s v="MOLDED FIBER GLASS"/>
    <x v="0"/>
    <x v="2"/>
    <x v="15"/>
    <s v="E-MFG-T1-R0001"/>
    <n v="9"/>
    <n v="9"/>
    <n v="0"/>
    <n v="1"/>
  </r>
  <r>
    <s v="LIPU Monterrey"/>
    <s v="MOLDED FIBER GLASS"/>
    <x v="0"/>
    <x v="2"/>
    <x v="15"/>
    <s v="E-MFG-T1-R0005"/>
    <n v="10"/>
    <n v="10"/>
    <n v="0"/>
    <n v="1"/>
  </r>
  <r>
    <s v="LIPU Monterrey"/>
    <s v="MOLDED FIBER GLASS"/>
    <x v="0"/>
    <x v="2"/>
    <x v="15"/>
    <s v="E-MFG-T1-R0007"/>
    <n v="10"/>
    <n v="10"/>
    <n v="0"/>
    <n v="1"/>
  </r>
  <r>
    <s v="LIPU Monterrey"/>
    <s v="NAPS"/>
    <x v="0"/>
    <x v="0"/>
    <x v="5"/>
    <s v="E-NPS-T1-R0001"/>
    <n v="5"/>
    <n v="5"/>
    <n v="0"/>
    <n v="1"/>
  </r>
  <r>
    <s v="LIPU Monterrey"/>
    <s v="NAPS"/>
    <x v="0"/>
    <x v="0"/>
    <x v="5"/>
    <s v="E-NPS-T1-R0005"/>
    <n v="5"/>
    <n v="5"/>
    <n v="0"/>
    <n v="1"/>
  </r>
  <r>
    <s v="LIPU Monterrey"/>
    <s v="NIDEC-CMD"/>
    <x v="0"/>
    <x v="0"/>
    <x v="17"/>
    <s v="E-CMD-T1-R0011"/>
    <n v="6"/>
    <n v="6"/>
    <n v="0"/>
    <n v="1"/>
  </r>
  <r>
    <s v="LIPU Monterrey"/>
    <s v="NIDEC-CMD"/>
    <x v="0"/>
    <x v="0"/>
    <x v="17"/>
    <s v="E-CMD-T1-R0013"/>
    <n v="18"/>
    <n v="18"/>
    <n v="0"/>
    <n v="1"/>
  </r>
  <r>
    <s v="LIPU Monterrey"/>
    <s v="NIDEC-CMD"/>
    <x v="0"/>
    <x v="0"/>
    <x v="17"/>
    <s v="E-CMD-T1-R0015"/>
    <n v="12"/>
    <n v="12"/>
    <n v="0"/>
    <n v="1"/>
  </r>
  <r>
    <s v="LIPU Monterrey"/>
    <s v="NIDEC-CMD"/>
    <x v="0"/>
    <x v="0"/>
    <x v="17"/>
    <s v="E-CMD-T1-R0036"/>
    <n v="4"/>
    <n v="4"/>
    <n v="0"/>
    <n v="1"/>
  </r>
  <r>
    <s v="LIPU Monterrey"/>
    <s v="NIDEC-CMD"/>
    <x v="0"/>
    <x v="0"/>
    <x v="17"/>
    <s v="E-CMD-T1-R0059"/>
    <n v="12"/>
    <n v="12"/>
    <n v="0"/>
    <n v="1"/>
  </r>
  <r>
    <s v="LIPU Monterrey"/>
    <s v="NIDEC-CMD"/>
    <x v="0"/>
    <x v="0"/>
    <x v="17"/>
    <s v="E-CMD-T1-R0064"/>
    <n v="6"/>
    <n v="6"/>
    <n v="0"/>
    <n v="1"/>
  </r>
  <r>
    <s v="LIPU Monterrey"/>
    <s v="NIDEC-CMD"/>
    <x v="0"/>
    <x v="0"/>
    <x v="17"/>
    <s v="E-CMD-T2-R0001"/>
    <n v="6"/>
    <n v="6"/>
    <n v="0"/>
    <n v="1"/>
  </r>
  <r>
    <s v="LIPU Monterrey"/>
    <s v="NIDEC-CMD"/>
    <x v="0"/>
    <x v="0"/>
    <x v="17"/>
    <s v="E-CMD-T2-R0059"/>
    <n v="6"/>
    <n v="6"/>
    <n v="0"/>
    <n v="1"/>
  </r>
  <r>
    <s v="LIPU Monterrey"/>
    <s v="NIDEC-CMD"/>
    <x v="0"/>
    <x v="0"/>
    <x v="17"/>
    <s v="E-CMD-T3-R0011"/>
    <n v="6"/>
    <n v="6"/>
    <n v="0"/>
    <n v="1"/>
  </r>
  <r>
    <s v="LIPU Monterrey"/>
    <s v="NIDEC-CMD"/>
    <x v="0"/>
    <x v="0"/>
    <x v="17"/>
    <s v="E-CMD-T3-R0048"/>
    <n v="6"/>
    <n v="6"/>
    <n v="0"/>
    <n v="1"/>
  </r>
  <r>
    <s v="LIPU Monterrey"/>
    <s v="NIDEC-CMD"/>
    <x v="0"/>
    <x v="0"/>
    <x v="17"/>
    <s v="E-CMD-T3-R0052"/>
    <n v="6"/>
    <n v="6"/>
    <n v="0"/>
    <n v="1"/>
  </r>
  <r>
    <s v="LIPU Monterrey"/>
    <s v="NIDEC-CMD"/>
    <x v="0"/>
    <x v="0"/>
    <x v="17"/>
    <s v="E-CMD-T3-R0054"/>
    <n v="6"/>
    <n v="6"/>
    <n v="0"/>
    <n v="1"/>
  </r>
  <r>
    <s v="LIPU Monterrey"/>
    <s v="NIDEC-CMD"/>
    <x v="0"/>
    <x v="0"/>
    <x v="17"/>
    <s v="E-CMD-T3-R0062"/>
    <n v="6"/>
    <n v="6"/>
    <n v="0"/>
    <n v="1"/>
  </r>
  <r>
    <s v="LIPU Monterrey"/>
    <s v="NIDEC-COLD"/>
    <x v="0"/>
    <x v="2"/>
    <x v="4"/>
    <s v="E-COD-T1-R0001"/>
    <n v="6"/>
    <n v="6"/>
    <n v="0"/>
    <n v="1"/>
  </r>
  <r>
    <s v="LIPU Monterrey"/>
    <s v="NIDEC-COLD"/>
    <x v="0"/>
    <x v="2"/>
    <x v="4"/>
    <s v="E-COD-T1-R0003"/>
    <n v="5"/>
    <n v="5"/>
    <n v="0"/>
    <n v="1"/>
  </r>
  <r>
    <s v="LIPU Monterrey"/>
    <s v="NIDEC-COLD"/>
    <x v="0"/>
    <x v="2"/>
    <x v="4"/>
    <s v="E-COD-T1-R0007"/>
    <n v="6"/>
    <n v="6"/>
    <n v="0"/>
    <n v="1"/>
  </r>
  <r>
    <s v="LIPU Monterrey"/>
    <s v="NIDEC-COLD"/>
    <x v="0"/>
    <x v="2"/>
    <x v="4"/>
    <s v="E-COD-T1-R0011"/>
    <n v="6"/>
    <n v="6"/>
    <n v="0"/>
    <n v="1"/>
  </r>
  <r>
    <s v="LIPU Monterrey"/>
    <s v="NIDEC-COLD"/>
    <x v="0"/>
    <x v="2"/>
    <x v="4"/>
    <s v="E-COD-T1-R0013"/>
    <n v="6"/>
    <n v="6"/>
    <n v="0"/>
    <n v="1"/>
  </r>
  <r>
    <s v="LIPU Monterrey"/>
    <s v="NIDEC-COLD"/>
    <x v="0"/>
    <x v="2"/>
    <x v="4"/>
    <s v="E-COD-T1-R0015"/>
    <n v="6"/>
    <n v="6"/>
    <n v="0"/>
    <n v="1"/>
  </r>
  <r>
    <s v="LIPU Monterrey"/>
    <s v="NIDEC-COLD"/>
    <x v="0"/>
    <x v="2"/>
    <x v="4"/>
    <s v="E-COD-T1-R0021"/>
    <n v="6"/>
    <n v="6"/>
    <n v="0"/>
    <n v="1"/>
  </r>
  <r>
    <s v="LIPU Monterrey"/>
    <s v="NIDEC-COLD"/>
    <x v="0"/>
    <x v="2"/>
    <x v="4"/>
    <s v="E-COD-T1-R0034"/>
    <n v="6"/>
    <n v="6"/>
    <n v="0"/>
    <n v="1"/>
  </r>
  <r>
    <s v="LIPU Monterrey"/>
    <s v="NIDEC-COLD"/>
    <x v="0"/>
    <x v="2"/>
    <x v="4"/>
    <s v="E-COD-T2-R0003"/>
    <n v="5"/>
    <n v="5"/>
    <n v="0"/>
    <n v="1"/>
  </r>
  <r>
    <s v="LIPU Monterrey"/>
    <s v="NIDEC-COLD"/>
    <x v="0"/>
    <x v="2"/>
    <x v="4"/>
    <s v="E-COD-T2-R0013"/>
    <n v="5"/>
    <n v="5"/>
    <n v="0"/>
    <n v="1"/>
  </r>
  <r>
    <s v="LIPU Monterrey"/>
    <s v="NIDEC-COLD"/>
    <x v="0"/>
    <x v="2"/>
    <x v="4"/>
    <s v="E-COD-T2-R0015"/>
    <n v="5"/>
    <n v="5"/>
    <n v="0"/>
    <n v="1"/>
  </r>
  <r>
    <s v="LIPU Monterrey"/>
    <s v="NIDEC-COLD"/>
    <x v="0"/>
    <x v="2"/>
    <x v="4"/>
    <s v="E-COD-T2-R0021"/>
    <n v="5"/>
    <n v="5"/>
    <n v="0"/>
    <n v="1"/>
  </r>
  <r>
    <s v="LIPU Monterrey"/>
    <s v="NIDEC-COLD"/>
    <x v="0"/>
    <x v="2"/>
    <x v="4"/>
    <s v="E-COD-T2-R0034"/>
    <n v="5"/>
    <n v="5"/>
    <n v="0"/>
    <n v="1"/>
  </r>
  <r>
    <s v="LIPU Monterrey"/>
    <s v="NIDEC-COLD"/>
    <x v="0"/>
    <x v="2"/>
    <x v="4"/>
    <s v="E-COD-T3-R0001"/>
    <n v="6"/>
    <n v="6"/>
    <n v="0"/>
    <n v="1"/>
  </r>
  <r>
    <s v="LIPU Monterrey"/>
    <s v="NIDEC-COLD"/>
    <x v="0"/>
    <x v="2"/>
    <x v="4"/>
    <s v="E-COD-T3-R0003"/>
    <n v="6"/>
    <n v="6"/>
    <n v="0"/>
    <n v="1"/>
  </r>
  <r>
    <s v="LIPU Monterrey"/>
    <s v="NIDEC-COLD"/>
    <x v="0"/>
    <x v="2"/>
    <x v="4"/>
    <s v="E-COD-T3-R0007"/>
    <n v="6"/>
    <n v="6"/>
    <n v="0"/>
    <n v="1"/>
  </r>
  <r>
    <s v="LIPU Monterrey"/>
    <s v="NIDEC-COLD"/>
    <x v="0"/>
    <x v="2"/>
    <x v="4"/>
    <s v="E-COD-T3-R0011"/>
    <n v="6"/>
    <n v="6"/>
    <n v="0"/>
    <n v="1"/>
  </r>
  <r>
    <s v="LIPU Monterrey"/>
    <s v="NIDEC-COLD"/>
    <x v="0"/>
    <x v="2"/>
    <x v="4"/>
    <s v="E-COD-T3-R0013"/>
    <n v="6"/>
    <n v="6"/>
    <n v="0"/>
    <n v="1"/>
  </r>
  <r>
    <s v="LIPU Monterrey"/>
    <s v="NIDEC-COLD"/>
    <x v="0"/>
    <x v="2"/>
    <x v="4"/>
    <s v="E-COD-T3-R0015"/>
    <n v="6"/>
    <n v="6"/>
    <n v="0"/>
    <n v="1"/>
  </r>
  <r>
    <s v="LIPU Monterrey"/>
    <s v="NIDEC-COLD"/>
    <x v="0"/>
    <x v="2"/>
    <x v="4"/>
    <s v="E-COD-T3-R0034"/>
    <n v="6"/>
    <n v="6"/>
    <n v="0"/>
    <n v="1"/>
  </r>
  <r>
    <s v="LIPU Monterrey"/>
    <s v="NIDEC-NLA"/>
    <x v="0"/>
    <x v="2"/>
    <x v="4"/>
    <s v="E-NLA-T1-R0001"/>
    <n v="7"/>
    <n v="7"/>
    <n v="0"/>
    <n v="1"/>
  </r>
  <r>
    <s v="LIPU Monterrey"/>
    <s v="NIDEC-USEM"/>
    <x v="0"/>
    <x v="0"/>
    <x v="10"/>
    <s v="E-USM-T1-R0001"/>
    <n v="6"/>
    <n v="6"/>
    <n v="0"/>
    <n v="1"/>
  </r>
  <r>
    <s v="LIPU Monterrey"/>
    <s v="NIDEC-USEM"/>
    <x v="0"/>
    <x v="0"/>
    <x v="10"/>
    <s v="E-USM-T1-R0005"/>
    <n v="6"/>
    <n v="6"/>
    <n v="0"/>
    <n v="1"/>
  </r>
  <r>
    <s v="LIPU Monterrey"/>
    <s v="NIDEC-USEM"/>
    <x v="0"/>
    <x v="0"/>
    <x v="10"/>
    <s v="E-USM-T1-R0007"/>
    <n v="10"/>
    <n v="10"/>
    <n v="0"/>
    <n v="1"/>
  </r>
  <r>
    <s v="LIPU Monterrey"/>
    <s v="NIDEC-USEM"/>
    <x v="0"/>
    <x v="0"/>
    <x v="10"/>
    <s v="E-USM-T1-R0048"/>
    <n v="10"/>
    <n v="10"/>
    <n v="0"/>
    <n v="1"/>
  </r>
  <r>
    <s v="LIPU Monterrey"/>
    <s v="NIDEC-USEM"/>
    <x v="0"/>
    <x v="0"/>
    <x v="10"/>
    <s v="E-USM-T2-R0001"/>
    <n v="4"/>
    <n v="4"/>
    <n v="0"/>
    <n v="1"/>
  </r>
  <r>
    <s v="LIPU Monterrey"/>
    <s v="NIDEC-USEM"/>
    <x v="0"/>
    <x v="0"/>
    <x v="10"/>
    <s v="E-USM-T2-R0003"/>
    <n v="4"/>
    <n v="4"/>
    <n v="0"/>
    <n v="1"/>
  </r>
  <r>
    <s v="LIPU Monterrey"/>
    <s v="NIDEC-USEM"/>
    <x v="0"/>
    <x v="0"/>
    <x v="10"/>
    <s v="E-USM-T2-R0005"/>
    <n v="4"/>
    <n v="4"/>
    <n v="0"/>
    <n v="1"/>
  </r>
  <r>
    <s v="LIPU Monterrey"/>
    <s v="NIDEC-USEM"/>
    <x v="0"/>
    <x v="0"/>
    <x v="10"/>
    <s v="E-USM-T3-R0026"/>
    <n v="4"/>
    <n v="4"/>
    <n v="0"/>
    <n v="1"/>
  </r>
  <r>
    <s v="LIPU Monterrey"/>
    <s v="OWENS CORNING"/>
    <x v="1"/>
    <x v="3"/>
    <x v="14"/>
    <s v="E-OWE-T1-R0002"/>
    <n v="7"/>
    <n v="7"/>
    <n v="0"/>
    <n v="1"/>
  </r>
  <r>
    <s v="LIPU Monterrey"/>
    <s v="OWENS CORNING"/>
    <x v="1"/>
    <x v="3"/>
    <x v="14"/>
    <s v="E-OWE-T1-R0003"/>
    <n v="7"/>
    <n v="7"/>
    <n v="0"/>
    <n v="1"/>
  </r>
  <r>
    <s v="LIPU Monterrey"/>
    <s v="OWENS CORNING"/>
    <x v="1"/>
    <x v="3"/>
    <x v="14"/>
    <s v="E-OWE-T1-R0004"/>
    <n v="6"/>
    <n v="6"/>
    <n v="0"/>
    <n v="1"/>
  </r>
  <r>
    <s v="LIPU Monterrey"/>
    <s v="OWENS CORNING"/>
    <x v="1"/>
    <x v="3"/>
    <x v="14"/>
    <s v="E-OWE-T1-R0005"/>
    <n v="6"/>
    <n v="6"/>
    <n v="0"/>
    <n v="1"/>
  </r>
  <r>
    <s v="LIPU Monterrey"/>
    <s v="OWENS CORNING"/>
    <x v="1"/>
    <x v="3"/>
    <x v="14"/>
    <s v="E-OWE-T2-R0001"/>
    <n v="7"/>
    <n v="7"/>
    <n v="0"/>
    <n v="1"/>
  </r>
  <r>
    <s v="LIPU Monterrey"/>
    <s v="OWENS CORNING"/>
    <x v="1"/>
    <x v="3"/>
    <x v="14"/>
    <s v="E-OWE-T2-R0002"/>
    <n v="7"/>
    <n v="7"/>
    <n v="0"/>
    <n v="1"/>
  </r>
  <r>
    <s v="LIPU Monterrey"/>
    <s v="OWENS CORNING"/>
    <x v="1"/>
    <x v="3"/>
    <x v="14"/>
    <s v="E-OWE-T2-R0003"/>
    <n v="7"/>
    <n v="7"/>
    <n v="0"/>
    <n v="1"/>
  </r>
  <r>
    <s v="LIPU Monterrey"/>
    <s v="OWENS CORNING"/>
    <x v="1"/>
    <x v="3"/>
    <x v="14"/>
    <s v="E-OWE-T2-R0004"/>
    <n v="7"/>
    <n v="7"/>
    <n v="0"/>
    <n v="1"/>
  </r>
  <r>
    <s v="LIPU Monterrey"/>
    <s v="OWENS CORNING"/>
    <x v="1"/>
    <x v="3"/>
    <x v="14"/>
    <s v="E-OWE-T2-R0019"/>
    <n v="7"/>
    <n v="7"/>
    <n v="0"/>
    <n v="1"/>
  </r>
  <r>
    <s v="LIPU Monterrey"/>
    <s v="OWENS CORNING"/>
    <x v="1"/>
    <x v="3"/>
    <x v="14"/>
    <s v="E-OWE-T2-R0024"/>
    <n v="7"/>
    <n v="7"/>
    <n v="0"/>
    <n v="1"/>
  </r>
  <r>
    <s v="LIPU Monterrey"/>
    <s v="OWENS CORNING"/>
    <x v="1"/>
    <x v="3"/>
    <x v="14"/>
    <s v="E-OWE-T3-R0001"/>
    <n v="7"/>
    <n v="7"/>
    <n v="0"/>
    <n v="1"/>
  </r>
  <r>
    <s v="LIPU Monterrey"/>
    <s v="OWENS CORNING"/>
    <x v="1"/>
    <x v="3"/>
    <x v="14"/>
    <s v="E-OWE-T3-R0002"/>
    <n v="7"/>
    <n v="7"/>
    <n v="0"/>
    <n v="1"/>
  </r>
  <r>
    <s v="LIPU Monterrey"/>
    <s v="OWENS CORNING"/>
    <x v="1"/>
    <x v="3"/>
    <x v="14"/>
    <s v="E-OWE-T3-R0003"/>
    <n v="7"/>
    <n v="7"/>
    <n v="0"/>
    <n v="1"/>
  </r>
  <r>
    <s v="LIPU Monterrey"/>
    <s v="OWENS CORNING"/>
    <x v="1"/>
    <x v="3"/>
    <x v="14"/>
    <s v="E-OWE-T3-R0004"/>
    <n v="7"/>
    <n v="7"/>
    <n v="0"/>
    <n v="1"/>
  </r>
  <r>
    <s v="LIPU Monterrey"/>
    <s v="OWENS CORNING"/>
    <x v="1"/>
    <x v="3"/>
    <x v="14"/>
    <s v="E-OWE-T3-R0019"/>
    <n v="7"/>
    <n v="7"/>
    <n v="0"/>
    <n v="1"/>
  </r>
  <r>
    <s v="LIPU Monterrey"/>
    <s v="PANEL REY"/>
    <x v="1"/>
    <x v="3"/>
    <x v="16"/>
    <s v="E-PRE-T1-R0012"/>
    <n v="7"/>
    <n v="7"/>
    <n v="0"/>
    <n v="1"/>
  </r>
  <r>
    <s v="LIPU Monterrey"/>
    <s v="PANEL REY"/>
    <x v="1"/>
    <x v="3"/>
    <x v="16"/>
    <s v="E-PRE-T1-R0016"/>
    <n v="14"/>
    <n v="14"/>
    <n v="0"/>
    <n v="1"/>
  </r>
  <r>
    <s v="LIPU Monterrey"/>
    <s v="PANEL REY"/>
    <x v="1"/>
    <x v="3"/>
    <x v="16"/>
    <s v="E-PRE-T2-R0001"/>
    <n v="7"/>
    <n v="7"/>
    <n v="0"/>
    <n v="1"/>
  </r>
  <r>
    <s v="LIPU Monterrey"/>
    <s v="PANEL REY"/>
    <x v="1"/>
    <x v="3"/>
    <x v="16"/>
    <s v="E-PRE-T2-R0009"/>
    <n v="7"/>
    <n v="7"/>
    <n v="0"/>
    <n v="1"/>
  </r>
  <r>
    <s v="LIPU Monterrey"/>
    <s v="PANEL REY"/>
    <x v="1"/>
    <x v="3"/>
    <x v="16"/>
    <s v="E-PRE-T2-R0014"/>
    <n v="7"/>
    <n v="7"/>
    <n v="0"/>
    <n v="1"/>
  </r>
  <r>
    <s v="LIPU Monterrey"/>
    <s v="PANEL REY"/>
    <x v="1"/>
    <x v="3"/>
    <x v="16"/>
    <s v="E-PRE-T3-R0009"/>
    <n v="14"/>
    <n v="14"/>
    <n v="0"/>
    <n v="1"/>
  </r>
  <r>
    <s v="LIPU Monterrey"/>
    <s v="RAGASA"/>
    <x v="0"/>
    <x v="0"/>
    <x v="7"/>
    <s v="E-RAG-T1-R0003"/>
    <n v="7"/>
    <n v="7"/>
    <n v="0"/>
    <n v="1"/>
  </r>
  <r>
    <s v="LIPU Monterrey"/>
    <s v="RAGASA"/>
    <x v="0"/>
    <x v="0"/>
    <x v="7"/>
    <s v="E-RAG-T1-R0004"/>
    <n v="7"/>
    <n v="7"/>
    <n v="0"/>
    <n v="1"/>
  </r>
  <r>
    <s v="LIPU Monterrey"/>
    <s v="RAGASA"/>
    <x v="0"/>
    <x v="0"/>
    <x v="7"/>
    <s v="E-RAG-T1-R0005"/>
    <n v="7"/>
    <n v="7"/>
    <n v="0"/>
    <n v="1"/>
  </r>
  <r>
    <s v="LIPU Monterrey"/>
    <s v="RAGASA"/>
    <x v="0"/>
    <x v="0"/>
    <x v="7"/>
    <s v="E-RAG-T2-R0003"/>
    <n v="7"/>
    <n v="7"/>
    <n v="0"/>
    <n v="1"/>
  </r>
  <r>
    <s v="LIPU Monterrey"/>
    <s v="RAGASA"/>
    <x v="0"/>
    <x v="0"/>
    <x v="7"/>
    <s v="E-RAG-T3-R0003"/>
    <n v="7"/>
    <n v="7"/>
    <n v="0"/>
    <n v="1"/>
  </r>
  <r>
    <s v="LIPU Monterrey"/>
    <s v="RAGASA"/>
    <x v="0"/>
    <x v="0"/>
    <x v="7"/>
    <s v="E-RAG-T3-R0004"/>
    <n v="7"/>
    <n v="7"/>
    <n v="0"/>
    <n v="1"/>
  </r>
  <r>
    <s v="LIPU Monterrey"/>
    <s v="RAGASA"/>
    <x v="0"/>
    <x v="0"/>
    <x v="7"/>
    <s v="E-RAG-T3-R0005"/>
    <n v="7"/>
    <n v="7"/>
    <n v="0"/>
    <n v="1"/>
  </r>
  <r>
    <s v="LIPU Monterrey"/>
    <s v="SCANPAINT"/>
    <x v="1"/>
    <x v="1"/>
    <x v="8"/>
    <s v="E-SPA-T1-R0003"/>
    <n v="6"/>
    <n v="6"/>
    <n v="0"/>
    <n v="1"/>
  </r>
  <r>
    <s v="LIPU Monterrey"/>
    <s v="SCANPAINT"/>
    <x v="1"/>
    <x v="1"/>
    <x v="8"/>
    <s v="E-SPA-T1-R0005"/>
    <n v="6"/>
    <n v="6"/>
    <n v="0"/>
    <n v="1"/>
  </r>
  <r>
    <s v="LIPU Monterrey"/>
    <s v="SCANPAINT"/>
    <x v="1"/>
    <x v="1"/>
    <x v="8"/>
    <s v="E-SPA-T1-R0007"/>
    <n v="6"/>
    <n v="6"/>
    <n v="0"/>
    <n v="1"/>
  </r>
  <r>
    <s v="LIPU Monterrey"/>
    <s v="SCANPAINT"/>
    <x v="1"/>
    <x v="1"/>
    <x v="8"/>
    <s v="E-SPA-T1-R0013"/>
    <n v="6"/>
    <n v="6"/>
    <n v="0"/>
    <n v="1"/>
  </r>
  <r>
    <s v="LIPU Monterrey"/>
    <s v="SCANPAINT"/>
    <x v="1"/>
    <x v="1"/>
    <x v="8"/>
    <s v="E-SPA-T1-R0016"/>
    <n v="6"/>
    <n v="6"/>
    <n v="0"/>
    <n v="1"/>
  </r>
  <r>
    <s v="LIPU Monterrey"/>
    <s v="SCANPAINT"/>
    <x v="1"/>
    <x v="1"/>
    <x v="8"/>
    <s v="E-SPA-T2-R0003"/>
    <n v="6"/>
    <n v="6"/>
    <n v="0"/>
    <n v="1"/>
  </r>
  <r>
    <s v="LIPU Monterrey"/>
    <s v="SCANPAINT"/>
    <x v="1"/>
    <x v="1"/>
    <x v="8"/>
    <s v="E-SPA-T2-R0005"/>
    <n v="6"/>
    <n v="6"/>
    <n v="0"/>
    <n v="1"/>
  </r>
  <r>
    <s v="LIPU Monterrey"/>
    <s v="SCANPAINT"/>
    <x v="1"/>
    <x v="1"/>
    <x v="8"/>
    <s v="E-SPA-T2-R0007"/>
    <n v="6"/>
    <n v="6"/>
    <n v="0"/>
    <n v="1"/>
  </r>
  <r>
    <s v="LIPU Monterrey"/>
    <s v="SCANPAINT"/>
    <x v="1"/>
    <x v="1"/>
    <x v="8"/>
    <s v="E-SPA-T2-R0013"/>
    <n v="6"/>
    <n v="6"/>
    <n v="0"/>
    <n v="1"/>
  </r>
  <r>
    <s v="LIPU Monterrey"/>
    <s v="SCANPAINT"/>
    <x v="1"/>
    <x v="1"/>
    <x v="8"/>
    <s v="E-SPA-T3-R0001"/>
    <n v="5"/>
    <n v="5"/>
    <n v="0"/>
    <n v="1"/>
  </r>
  <r>
    <s v="LIPU Monterrey"/>
    <s v="SCANPAINT"/>
    <x v="1"/>
    <x v="1"/>
    <x v="8"/>
    <s v="E-SPA-T3-R0003"/>
    <n v="5"/>
    <n v="5"/>
    <n v="0"/>
    <n v="1"/>
  </r>
  <r>
    <s v="LIPU Monterrey"/>
    <s v="SCANPAINT"/>
    <x v="1"/>
    <x v="1"/>
    <x v="8"/>
    <s v="E-SPA-T3-R0005"/>
    <n v="5"/>
    <n v="5"/>
    <n v="0"/>
    <n v="1"/>
  </r>
  <r>
    <s v="LIPU Monterrey"/>
    <s v="SCANPAINT"/>
    <x v="1"/>
    <x v="1"/>
    <x v="8"/>
    <s v="E-SPA-T3-R0007"/>
    <n v="5"/>
    <n v="5"/>
    <n v="0"/>
    <n v="1"/>
  </r>
  <r>
    <s v="LIPU Monterrey"/>
    <s v="SCANPAINT"/>
    <x v="1"/>
    <x v="1"/>
    <x v="8"/>
    <s v="E-SPA-T3-R0013"/>
    <n v="5"/>
    <n v="5"/>
    <n v="0"/>
    <n v="1"/>
  </r>
  <r>
    <s v="LIPU Monterrey"/>
    <s v="SHERWIN WILLIAMS SANTA CATARINA"/>
    <x v="1"/>
    <x v="3"/>
    <x v="12"/>
    <s v="E-SWS-T1-R0001"/>
    <n v="6"/>
    <n v="6"/>
    <n v="0"/>
    <n v="1"/>
  </r>
  <r>
    <s v="LIPU Monterrey"/>
    <s v="SHERWIN WILLIAMS SANTA CATARINA"/>
    <x v="1"/>
    <x v="3"/>
    <x v="12"/>
    <s v="E-SWS-T2-R0001"/>
    <n v="4"/>
    <n v="4"/>
    <n v="0"/>
    <n v="1"/>
  </r>
  <r>
    <s v="LIPU Monterrey"/>
    <s v="SHERWIN WILLIAMS SANTA CATARINA"/>
    <x v="1"/>
    <x v="3"/>
    <x v="12"/>
    <s v="E-SWS-T3-R0001"/>
    <n v="5"/>
    <n v="5"/>
    <n v="0"/>
    <n v="1"/>
  </r>
  <r>
    <s v="LIPU Monterrey"/>
    <s v="SIEMENS"/>
    <x v="1"/>
    <x v="1"/>
    <x v="3"/>
    <s v="E-SIE-T?-?0004"/>
    <n v="1"/>
    <n v="1"/>
    <n v="0"/>
    <n v="1"/>
  </r>
  <r>
    <s v="LIPU Monterrey"/>
    <s v="SIEMENS"/>
    <x v="1"/>
    <x v="1"/>
    <x v="3"/>
    <s v="E-SIE-T?-?0007"/>
    <n v="1"/>
    <n v="1"/>
    <n v="0"/>
    <n v="1"/>
  </r>
  <r>
    <s v="LIPU Monterrey"/>
    <s v="SIEMENS"/>
    <x v="1"/>
    <x v="1"/>
    <x v="3"/>
    <s v="E-SIE-T?-?0015"/>
    <n v="1"/>
    <n v="1"/>
    <n v="0"/>
    <n v="1"/>
  </r>
  <r>
    <s v="LIPU Monterrey"/>
    <s v="SIEMENS"/>
    <x v="1"/>
    <x v="1"/>
    <x v="3"/>
    <s v="E-SIE-T?-?0079"/>
    <n v="1"/>
    <n v="1"/>
    <n v="0"/>
    <n v="1"/>
  </r>
  <r>
    <s v="LIPU Monterrey"/>
    <s v="SIEMENS"/>
    <x v="1"/>
    <x v="1"/>
    <x v="3"/>
    <s v="E-SIE-T?-?0254"/>
    <n v="1"/>
    <n v="1"/>
    <n v="0"/>
    <n v="1"/>
  </r>
  <r>
    <s v="LIPU Monterrey"/>
    <s v="SIEMENS"/>
    <x v="1"/>
    <x v="1"/>
    <x v="3"/>
    <s v="E-SIE-T?-?0324"/>
    <n v="1"/>
    <n v="1"/>
    <n v="0"/>
    <n v="1"/>
  </r>
  <r>
    <s v="LIPU Monterrey"/>
    <s v="SIEMENS"/>
    <x v="1"/>
    <x v="1"/>
    <x v="3"/>
    <s v="E-SIE-T?-?0330"/>
    <n v="1"/>
    <n v="1"/>
    <n v="0"/>
    <n v="1"/>
  </r>
  <r>
    <s v="LIPU Monterrey"/>
    <s v="SIEMENS"/>
    <x v="1"/>
    <x v="1"/>
    <x v="3"/>
    <s v="E-SIE-T1-R0004"/>
    <n v="5"/>
    <n v="5"/>
    <n v="0"/>
    <n v="1"/>
  </r>
  <r>
    <s v="LIPU Monterrey"/>
    <s v="SIEMENS"/>
    <x v="1"/>
    <x v="1"/>
    <x v="3"/>
    <s v="E-SIE-T1-R0007"/>
    <n v="6"/>
    <n v="6"/>
    <n v="0"/>
    <n v="1"/>
  </r>
  <r>
    <s v="LIPU Monterrey"/>
    <s v="SIEMENS"/>
    <x v="1"/>
    <x v="1"/>
    <x v="3"/>
    <s v="E-SIE-T1-R0009"/>
    <n v="5"/>
    <n v="5"/>
    <n v="0"/>
    <n v="1"/>
  </r>
  <r>
    <s v="LIPU Monterrey"/>
    <s v="SIEMENS"/>
    <x v="1"/>
    <x v="1"/>
    <x v="3"/>
    <s v="E-SIE-T1-R0013"/>
    <n v="5"/>
    <n v="5"/>
    <n v="0"/>
    <n v="1"/>
  </r>
  <r>
    <s v="LIPU Monterrey"/>
    <s v="SIEMENS"/>
    <x v="1"/>
    <x v="1"/>
    <x v="3"/>
    <s v="E-SIE-T1-R0015"/>
    <n v="5"/>
    <n v="5"/>
    <n v="0"/>
    <n v="1"/>
  </r>
  <r>
    <s v="LIPU Monterrey"/>
    <s v="SIEMENS"/>
    <x v="1"/>
    <x v="1"/>
    <x v="3"/>
    <s v="E-SIE-T1-R0017"/>
    <n v="5"/>
    <n v="5"/>
    <n v="0"/>
    <n v="1"/>
  </r>
  <r>
    <s v="LIPU Monterrey"/>
    <s v="SIEMENS"/>
    <x v="1"/>
    <x v="1"/>
    <x v="3"/>
    <s v="E-SIE-T1-R0022"/>
    <n v="5"/>
    <n v="5"/>
    <n v="0"/>
    <n v="1"/>
  </r>
  <r>
    <s v="LIPU Monterrey"/>
    <s v="SIEMENS"/>
    <x v="1"/>
    <x v="1"/>
    <x v="3"/>
    <s v="E-SIE-T1-R0024"/>
    <n v="5"/>
    <n v="5"/>
    <n v="0"/>
    <n v="1"/>
  </r>
  <r>
    <s v="LIPU Monterrey"/>
    <s v="SIEMENS"/>
    <x v="1"/>
    <x v="1"/>
    <x v="3"/>
    <s v="E-SIE-T1-R0053"/>
    <n v="7"/>
    <n v="7"/>
    <n v="0"/>
    <n v="1"/>
  </r>
  <r>
    <s v="LIPU Monterrey"/>
    <s v="SIEMENS"/>
    <x v="1"/>
    <x v="1"/>
    <x v="3"/>
    <s v="E-SIE-T1-R0064"/>
    <n v="5"/>
    <n v="5"/>
    <n v="0"/>
    <n v="1"/>
  </r>
  <r>
    <s v="LIPU Monterrey"/>
    <s v="SIEMENS"/>
    <x v="1"/>
    <x v="1"/>
    <x v="3"/>
    <s v="E-SIE-T1-R0072"/>
    <n v="5"/>
    <n v="5"/>
    <n v="0"/>
    <n v="1"/>
  </r>
  <r>
    <s v="LIPU Monterrey"/>
    <s v="SIEMENS"/>
    <x v="1"/>
    <x v="1"/>
    <x v="3"/>
    <s v="E-SIE-T1-R0076"/>
    <n v="5"/>
    <n v="5"/>
    <n v="0"/>
    <n v="1"/>
  </r>
  <r>
    <s v="LIPU Monterrey"/>
    <s v="SIEMENS"/>
    <x v="1"/>
    <x v="1"/>
    <x v="3"/>
    <s v="E-SIE-T1-R0079"/>
    <n v="5"/>
    <n v="5"/>
    <n v="0"/>
    <n v="1"/>
  </r>
  <r>
    <s v="LIPU Monterrey"/>
    <s v="SIEMENS"/>
    <x v="1"/>
    <x v="1"/>
    <x v="3"/>
    <s v="E-SIE-T1-R0080"/>
    <n v="5"/>
    <n v="5"/>
    <n v="0"/>
    <n v="1"/>
  </r>
  <r>
    <s v="LIPU Monterrey"/>
    <s v="SIEMENS"/>
    <x v="1"/>
    <x v="1"/>
    <x v="3"/>
    <s v="E-SIE-T1-R0090"/>
    <n v="5"/>
    <n v="5"/>
    <n v="0"/>
    <n v="1"/>
  </r>
  <r>
    <s v="LIPU Monterrey"/>
    <s v="SIEMENS"/>
    <x v="1"/>
    <x v="1"/>
    <x v="3"/>
    <s v="E-SIE-T1-R0091"/>
    <n v="5"/>
    <n v="5"/>
    <n v="0"/>
    <n v="1"/>
  </r>
  <r>
    <s v="LIPU Monterrey"/>
    <s v="SIEMENS"/>
    <x v="1"/>
    <x v="1"/>
    <x v="3"/>
    <s v="E-SIE-T1-R0092"/>
    <n v="5"/>
    <n v="5"/>
    <n v="0"/>
    <n v="1"/>
  </r>
  <r>
    <s v="LIPU Monterrey"/>
    <s v="SIEMENS"/>
    <x v="1"/>
    <x v="1"/>
    <x v="3"/>
    <s v="E-SIE-T1-R0143"/>
    <n v="5"/>
    <n v="5"/>
    <n v="0"/>
    <n v="1"/>
  </r>
  <r>
    <s v="LIPU Monterrey"/>
    <s v="SIEMENS"/>
    <x v="1"/>
    <x v="1"/>
    <x v="3"/>
    <s v="E-SIE-T1-R0207"/>
    <n v="1"/>
    <n v="1"/>
    <n v="0"/>
    <n v="1"/>
  </r>
  <r>
    <s v="LIPU Monterrey"/>
    <s v="SIEMENS"/>
    <x v="1"/>
    <x v="1"/>
    <x v="3"/>
    <s v="E-SIE-T1-R0241"/>
    <n v="5"/>
    <n v="5"/>
    <n v="0"/>
    <n v="1"/>
  </r>
  <r>
    <s v="LIPU Monterrey"/>
    <s v="SIEMENS"/>
    <x v="1"/>
    <x v="1"/>
    <x v="3"/>
    <s v="E-SIE-T1-R0249"/>
    <n v="5"/>
    <n v="5"/>
    <n v="0"/>
    <n v="1"/>
  </r>
  <r>
    <s v="LIPU Monterrey"/>
    <s v="SIEMENS"/>
    <x v="1"/>
    <x v="1"/>
    <x v="3"/>
    <s v="E-SIE-T1-R0252"/>
    <n v="1"/>
    <n v="1"/>
    <n v="0"/>
    <n v="1"/>
  </r>
  <r>
    <s v="LIPU Monterrey"/>
    <s v="SIEMENS"/>
    <x v="1"/>
    <x v="1"/>
    <x v="3"/>
    <s v="E-SIE-T1-R0256"/>
    <n v="5"/>
    <n v="5"/>
    <n v="0"/>
    <n v="1"/>
  </r>
  <r>
    <s v="LIPU Monterrey"/>
    <s v="SIEMENS"/>
    <x v="1"/>
    <x v="1"/>
    <x v="3"/>
    <s v="E-SIE-T1-R0258"/>
    <n v="1"/>
    <n v="1"/>
    <n v="0"/>
    <n v="1"/>
  </r>
  <r>
    <s v="LIPU Monterrey"/>
    <s v="SIEMENS"/>
    <x v="1"/>
    <x v="1"/>
    <x v="3"/>
    <s v="E-SIE-T1-R0260"/>
    <n v="5"/>
    <n v="5"/>
    <n v="0"/>
    <n v="1"/>
  </r>
  <r>
    <s v="LIPU Monterrey"/>
    <s v="SIEMENS"/>
    <x v="1"/>
    <x v="1"/>
    <x v="3"/>
    <s v="E-SIE-T1-R0262"/>
    <n v="5"/>
    <n v="5"/>
    <n v="0"/>
    <n v="1"/>
  </r>
  <r>
    <s v="LIPU Monterrey"/>
    <s v="SIEMENS"/>
    <x v="1"/>
    <x v="1"/>
    <x v="3"/>
    <s v="E-SIE-T1-R0265"/>
    <n v="5"/>
    <n v="5"/>
    <n v="0"/>
    <n v="1"/>
  </r>
  <r>
    <s v="LIPU Monterrey"/>
    <s v="SIEMENS"/>
    <x v="1"/>
    <x v="1"/>
    <x v="3"/>
    <s v="E-SIE-T1-R0267"/>
    <n v="5"/>
    <n v="5"/>
    <n v="0"/>
    <n v="1"/>
  </r>
  <r>
    <s v="LIPU Monterrey"/>
    <s v="SIEMENS"/>
    <x v="1"/>
    <x v="1"/>
    <x v="3"/>
    <s v="E-SIE-T1-R0268"/>
    <n v="5"/>
    <n v="5"/>
    <n v="0"/>
    <n v="1"/>
  </r>
  <r>
    <s v="LIPU Monterrey"/>
    <s v="SIEMENS"/>
    <x v="1"/>
    <x v="1"/>
    <x v="3"/>
    <s v="E-SIE-T1-R0292"/>
    <n v="5"/>
    <n v="5"/>
    <n v="0"/>
    <n v="1"/>
  </r>
  <r>
    <s v="LIPU Monterrey"/>
    <s v="SIEMENS"/>
    <x v="1"/>
    <x v="1"/>
    <x v="3"/>
    <s v="E-SIE-T1-R0295"/>
    <n v="5"/>
    <n v="5"/>
    <n v="0"/>
    <n v="1"/>
  </r>
  <r>
    <s v="LIPU Monterrey"/>
    <s v="SIEMENS"/>
    <x v="1"/>
    <x v="1"/>
    <x v="3"/>
    <s v="E-SIE-T1-R0302"/>
    <n v="5"/>
    <n v="5"/>
    <n v="0"/>
    <n v="1"/>
  </r>
  <r>
    <s v="LIPU Monterrey"/>
    <s v="SIEMENS"/>
    <x v="1"/>
    <x v="1"/>
    <x v="3"/>
    <s v="E-SIE-T1-R0307"/>
    <n v="5"/>
    <n v="5"/>
    <n v="0"/>
    <n v="1"/>
  </r>
  <r>
    <s v="LIPU Monterrey"/>
    <s v="SIEMENS"/>
    <x v="1"/>
    <x v="1"/>
    <x v="3"/>
    <s v="E-SIE-T1-R0314"/>
    <n v="5"/>
    <n v="5"/>
    <n v="0"/>
    <n v="1"/>
  </r>
  <r>
    <s v="LIPU Monterrey"/>
    <s v="SIEMENS"/>
    <x v="1"/>
    <x v="1"/>
    <x v="3"/>
    <s v="E-SIE-T1-R0317"/>
    <n v="5"/>
    <n v="5"/>
    <n v="0"/>
    <n v="1"/>
  </r>
  <r>
    <s v="LIPU Monterrey"/>
    <s v="SIEMENS"/>
    <x v="1"/>
    <x v="1"/>
    <x v="3"/>
    <s v="E-SIE-T1-R0324"/>
    <n v="5"/>
    <n v="5"/>
    <n v="0"/>
    <n v="1"/>
  </r>
  <r>
    <s v="LIPU Monterrey"/>
    <s v="SIEMENS"/>
    <x v="1"/>
    <x v="1"/>
    <x v="3"/>
    <s v="E-SIE-T1-R0330"/>
    <n v="5"/>
    <n v="5"/>
    <n v="0"/>
    <n v="1"/>
  </r>
  <r>
    <s v="LIPU Monterrey"/>
    <s v="SIEMENS"/>
    <x v="1"/>
    <x v="1"/>
    <x v="3"/>
    <s v="E-SIE-T2-R0009"/>
    <n v="5"/>
    <n v="5"/>
    <n v="0"/>
    <n v="1"/>
  </r>
  <r>
    <s v="LIPU Monterrey"/>
    <s v="SIEMENS"/>
    <x v="1"/>
    <x v="1"/>
    <x v="3"/>
    <s v="E-SIE-T2-R0012"/>
    <n v="5"/>
    <n v="5"/>
    <n v="0"/>
    <n v="1"/>
  </r>
  <r>
    <s v="LIPU Monterrey"/>
    <s v="SIEMENS"/>
    <x v="1"/>
    <x v="1"/>
    <x v="3"/>
    <s v="E-SIE-T2-R0022"/>
    <n v="5"/>
    <n v="5"/>
    <n v="0"/>
    <n v="1"/>
  </r>
  <r>
    <s v="LIPU Monterrey"/>
    <s v="SIEMENS"/>
    <x v="1"/>
    <x v="1"/>
    <x v="3"/>
    <s v="E-SIE-T2-R0057"/>
    <n v="5"/>
    <n v="5"/>
    <n v="0"/>
    <n v="1"/>
  </r>
  <r>
    <s v="LIPU Monterrey"/>
    <s v="SIEMENS"/>
    <x v="1"/>
    <x v="1"/>
    <x v="3"/>
    <s v="E-SIE-T2-R0066"/>
    <n v="5"/>
    <n v="5"/>
    <n v="0"/>
    <n v="1"/>
  </r>
  <r>
    <s v="LIPU Monterrey"/>
    <s v="SIEMENS"/>
    <x v="1"/>
    <x v="1"/>
    <x v="3"/>
    <s v="E-SIE-T2-R0079"/>
    <n v="5"/>
    <n v="5"/>
    <n v="0"/>
    <n v="1"/>
  </r>
  <r>
    <s v="LIPU Monterrey"/>
    <s v="SIEMENS"/>
    <x v="1"/>
    <x v="1"/>
    <x v="3"/>
    <s v="E-SIE-T2-R0091"/>
    <n v="5"/>
    <n v="5"/>
    <n v="0"/>
    <n v="1"/>
  </r>
  <r>
    <s v="LIPU Monterrey"/>
    <s v="SIEMENS"/>
    <x v="1"/>
    <x v="1"/>
    <x v="3"/>
    <s v="E-SIE-T2-R0118"/>
    <n v="5"/>
    <n v="5"/>
    <n v="0"/>
    <n v="1"/>
  </r>
  <r>
    <s v="LIPU Monterrey"/>
    <s v="SIEMENS"/>
    <x v="1"/>
    <x v="1"/>
    <x v="3"/>
    <s v="E-SIE-T2-R0220"/>
    <n v="5"/>
    <n v="5"/>
    <n v="0"/>
    <n v="1"/>
  </r>
  <r>
    <s v="LIPU Monterrey"/>
    <s v="SIEMENS"/>
    <x v="1"/>
    <x v="1"/>
    <x v="3"/>
    <s v="E-SIE-T2-R0247"/>
    <n v="5"/>
    <n v="5"/>
    <n v="0"/>
    <n v="1"/>
  </r>
  <r>
    <s v="LIPU Monterrey"/>
    <s v="SIEMENS"/>
    <x v="1"/>
    <x v="1"/>
    <x v="3"/>
    <s v="E-SIE-T2-R0250"/>
    <n v="5"/>
    <n v="5"/>
    <n v="0"/>
    <n v="1"/>
  </r>
  <r>
    <s v="LIPU Monterrey"/>
    <s v="SIEMENS"/>
    <x v="1"/>
    <x v="1"/>
    <x v="3"/>
    <s v="E-SIE-T2-R0257"/>
    <n v="5"/>
    <n v="5"/>
    <n v="0"/>
    <n v="1"/>
  </r>
  <r>
    <s v="LIPU Monterrey"/>
    <s v="SIEMENS"/>
    <x v="1"/>
    <x v="1"/>
    <x v="3"/>
    <s v="E-SIE-T2-R0260"/>
    <n v="5"/>
    <n v="5"/>
    <n v="0"/>
    <n v="1"/>
  </r>
  <r>
    <s v="LIPU Monterrey"/>
    <s v="SIEMENS"/>
    <x v="1"/>
    <x v="1"/>
    <x v="3"/>
    <s v="E-SIE-T2-R0263"/>
    <n v="5"/>
    <n v="5"/>
    <n v="0"/>
    <n v="1"/>
  </r>
  <r>
    <s v="LIPU Monterrey"/>
    <s v="SIEMENS"/>
    <x v="1"/>
    <x v="1"/>
    <x v="3"/>
    <s v="E-SIE-T2-R0272"/>
    <n v="5"/>
    <n v="5"/>
    <n v="0"/>
    <n v="1"/>
  </r>
  <r>
    <s v="LIPU Monterrey"/>
    <s v="SIEMENS"/>
    <x v="1"/>
    <x v="1"/>
    <x v="3"/>
    <s v="E-SIE-T2-R0290"/>
    <n v="5"/>
    <n v="5"/>
    <n v="0"/>
    <n v="1"/>
  </r>
  <r>
    <s v="LIPU Monterrey"/>
    <s v="SIEMENS"/>
    <x v="1"/>
    <x v="1"/>
    <x v="3"/>
    <s v="E-SIE-T2-R0298"/>
    <n v="5"/>
    <n v="5"/>
    <n v="0"/>
    <n v="1"/>
  </r>
  <r>
    <s v="LIPU Monterrey"/>
    <s v="SIEMENS"/>
    <x v="1"/>
    <x v="1"/>
    <x v="3"/>
    <s v="E-SIE-T2-R0300"/>
    <n v="5"/>
    <n v="5"/>
    <n v="0"/>
    <n v="1"/>
  </r>
  <r>
    <s v="LIPU Monterrey"/>
    <s v="SIEMENS"/>
    <x v="1"/>
    <x v="1"/>
    <x v="3"/>
    <s v="E-SIE-T2-R0309"/>
    <n v="5"/>
    <n v="5"/>
    <n v="0"/>
    <n v="1"/>
  </r>
  <r>
    <s v="LIPU Monterrey"/>
    <s v="SIEMENS"/>
    <x v="1"/>
    <x v="1"/>
    <x v="3"/>
    <s v="E-SIE-T2-R0321"/>
    <n v="5"/>
    <n v="5"/>
    <n v="0"/>
    <n v="1"/>
  </r>
  <r>
    <s v="LIPU Monterrey"/>
    <s v="SIEMENS"/>
    <x v="1"/>
    <x v="1"/>
    <x v="3"/>
    <s v="E-SIE-T2-R0328"/>
    <n v="5"/>
    <n v="5"/>
    <n v="0"/>
    <n v="1"/>
  </r>
  <r>
    <s v="LIPU Monterrey"/>
    <s v="SIEMENS"/>
    <x v="1"/>
    <x v="1"/>
    <x v="3"/>
    <s v="E-SIE-T3-R0003"/>
    <n v="6"/>
    <n v="6"/>
    <n v="0"/>
    <n v="1"/>
  </r>
  <r>
    <s v="LIPU Monterrey"/>
    <s v="SIEMENS"/>
    <x v="1"/>
    <x v="1"/>
    <x v="3"/>
    <s v="E-SIE-T3-R0055"/>
    <n v="6"/>
    <n v="6"/>
    <n v="0"/>
    <n v="1"/>
  </r>
  <r>
    <s v="LIPU Monterrey"/>
    <s v="SIEMENS"/>
    <x v="1"/>
    <x v="1"/>
    <x v="3"/>
    <s v="E-SIE-T3-R0118"/>
    <n v="5"/>
    <n v="5"/>
    <n v="0"/>
    <n v="1"/>
  </r>
  <r>
    <s v="LIPU Monterrey"/>
    <s v="SIEMENS"/>
    <x v="1"/>
    <x v="1"/>
    <x v="3"/>
    <s v="E-SIE-T3-R0120"/>
    <n v="1"/>
    <n v="1"/>
    <n v="0"/>
    <n v="1"/>
  </r>
  <r>
    <s v="LIPU Monterrey"/>
    <s v="SIEMENS"/>
    <x v="1"/>
    <x v="1"/>
    <x v="3"/>
    <s v="E-SIE-T3-R0152"/>
    <n v="1"/>
    <n v="1"/>
    <n v="0"/>
    <n v="1"/>
  </r>
  <r>
    <s v="LIPU Monterrey"/>
    <s v="SIEMENS"/>
    <x v="1"/>
    <x v="1"/>
    <x v="3"/>
    <s v="E-SIE-T3-R0158"/>
    <n v="6"/>
    <n v="6"/>
    <n v="0"/>
    <n v="1"/>
  </r>
  <r>
    <s v="LIPU Monterrey"/>
    <s v="SIEMENS"/>
    <x v="1"/>
    <x v="1"/>
    <x v="3"/>
    <s v="E-SIE-T3-R0207"/>
    <n v="5"/>
    <n v="5"/>
    <n v="0"/>
    <n v="1"/>
  </r>
  <r>
    <s v="LIPU Monterrey"/>
    <s v="SIEMENS"/>
    <x v="1"/>
    <x v="1"/>
    <x v="3"/>
    <s v="E-SIE-T3-R0237"/>
    <n v="6"/>
    <n v="6"/>
    <n v="0"/>
    <n v="1"/>
  </r>
  <r>
    <s v="LIPU Monterrey"/>
    <s v="SIEMENS"/>
    <x v="1"/>
    <x v="1"/>
    <x v="3"/>
    <s v="E-SIE-T3-R0239"/>
    <n v="6"/>
    <n v="6"/>
    <n v="0"/>
    <n v="1"/>
  </r>
  <r>
    <s v="LIPU Monterrey"/>
    <s v="SIEMENS"/>
    <x v="1"/>
    <x v="1"/>
    <x v="3"/>
    <s v="E-SIE-T3-R0243"/>
    <n v="6"/>
    <n v="6"/>
    <n v="0"/>
    <n v="1"/>
  </r>
  <r>
    <s v="LIPU Monterrey"/>
    <s v="SIEMENS"/>
    <x v="1"/>
    <x v="1"/>
    <x v="3"/>
    <s v="E-SIE-T3-R0245"/>
    <n v="6"/>
    <n v="6"/>
    <n v="0"/>
    <n v="1"/>
  </r>
  <r>
    <s v="LIPU Monterrey"/>
    <s v="SIEMENS"/>
    <x v="1"/>
    <x v="1"/>
    <x v="3"/>
    <s v="E-SIE-T3-R0250"/>
    <n v="5"/>
    <n v="5"/>
    <m/>
    <n v="1"/>
  </r>
  <r>
    <s v="LIPU Monterrey"/>
    <s v="SIEMENS"/>
    <x v="1"/>
    <x v="1"/>
    <x v="3"/>
    <s v="E-SIE-T3-R0252"/>
    <n v="5"/>
    <n v="5"/>
    <m/>
    <n v="1"/>
  </r>
  <r>
    <s v="LIPU Monterrey"/>
    <s v="SIEMENS"/>
    <x v="1"/>
    <x v="1"/>
    <x v="3"/>
    <s v="E-SIE-T3-R0255"/>
    <n v="6"/>
    <n v="5"/>
    <m/>
    <n v="0.83333333333333337"/>
  </r>
  <r>
    <s v="LIPU Monterrey"/>
    <s v="SIEMENS"/>
    <x v="1"/>
    <x v="1"/>
    <x v="3"/>
    <s v="E-SIE-T3-R0258"/>
    <n v="5"/>
    <n v="5"/>
    <m/>
    <n v="1"/>
  </r>
  <r>
    <s v="LIPU Monterrey"/>
    <s v="SIEMENS"/>
    <x v="1"/>
    <x v="1"/>
    <x v="3"/>
    <s v="E-SIE-T3-R0259"/>
    <n v="6"/>
    <n v="6"/>
    <m/>
    <n v="1"/>
  </r>
  <r>
    <s v="LIPU Monterrey"/>
    <s v="SIEMENS"/>
    <x v="1"/>
    <x v="1"/>
    <x v="3"/>
    <s v="E-SIE-T3-R0261"/>
    <n v="6"/>
    <n v="6"/>
    <m/>
    <n v="1"/>
  </r>
  <r>
    <s v="LIPU Monterrey"/>
    <s v="SIEMENS"/>
    <x v="1"/>
    <x v="1"/>
    <x v="3"/>
    <s v="E-SIE-T3-R0263"/>
    <n v="5"/>
    <n v="5"/>
    <m/>
    <n v="1"/>
  </r>
  <r>
    <s v="LIPU Monterrey"/>
    <s v="SIEMENS"/>
    <x v="1"/>
    <x v="1"/>
    <x v="3"/>
    <s v="E-SIE-T3-R0300"/>
    <n v="5"/>
    <n v="5"/>
    <m/>
    <n v="1"/>
  </r>
  <r>
    <s v="LIPU Monterrey"/>
    <s v="SIEMENS"/>
    <x v="1"/>
    <x v="1"/>
    <x v="3"/>
    <s v="E-SIE-T3-R0328"/>
    <n v="5"/>
    <n v="5"/>
    <m/>
    <n v="1"/>
  </r>
  <r>
    <s v="LIPU Monterrey"/>
    <s v="SIEMENS"/>
    <x v="1"/>
    <x v="1"/>
    <x v="3"/>
    <s v="E-SIE-T3-R0338"/>
    <n v="1"/>
    <n v="1"/>
    <m/>
    <n v="1"/>
  </r>
  <r>
    <s v="LIPU Monterrey"/>
    <s v="SIEMENS"/>
    <x v="1"/>
    <x v="1"/>
    <x v="3"/>
    <s v="E-SIE-T3-R0339"/>
    <n v="1"/>
    <n v="1"/>
    <m/>
    <n v="1"/>
  </r>
  <r>
    <s v="LIPU Monterrey"/>
    <s v="SIEMENS"/>
    <x v="1"/>
    <x v="1"/>
    <x v="3"/>
    <s v="E-SIE-T3-R0340"/>
    <n v="1"/>
    <n v="1"/>
    <m/>
    <n v="1"/>
  </r>
  <r>
    <s v="LIPU Monterrey"/>
    <s v="SIEMENS"/>
    <x v="1"/>
    <x v="1"/>
    <x v="3"/>
    <s v="E-SIE-T3-R0341"/>
    <n v="1"/>
    <n v="1"/>
    <m/>
    <n v="1"/>
  </r>
  <r>
    <s v="LIPU Monterrey"/>
    <s v="TAURO REMOLQUES"/>
    <x v="1"/>
    <x v="3"/>
    <x v="6"/>
    <s v="E-TAU-T1-R0001"/>
    <n v="5"/>
    <n v="5"/>
    <m/>
    <n v="1"/>
  </r>
  <r>
    <s v="LIPU Monterrey"/>
    <s v="TAURO REMOLQUES"/>
    <x v="1"/>
    <x v="3"/>
    <x v="6"/>
    <s v="E-TAU-T1-R0002"/>
    <n v="5"/>
    <n v="4"/>
    <m/>
    <n v="0.8"/>
  </r>
  <r>
    <s v="LIPU Monterrey"/>
    <s v="TERNIUM ETRR"/>
    <x v="0"/>
    <x v="2"/>
    <x v="9"/>
    <s v="E-ETR-T2-R0002"/>
    <n v="2"/>
    <n v="1"/>
    <m/>
    <n v="0.5"/>
  </r>
  <r>
    <s v="LIPU Monterrey"/>
    <s v="TERNIUM ETRR"/>
    <x v="0"/>
    <x v="2"/>
    <x v="9"/>
    <s v="E-ETR-T2-R0006"/>
    <n v="1"/>
    <n v="1"/>
    <m/>
    <n v="1"/>
  </r>
  <r>
    <s v="LIPU Monterrey"/>
    <s v="TERNIUM ETRR"/>
    <x v="0"/>
    <x v="2"/>
    <x v="9"/>
    <s v="E-ETR-T2-R0007"/>
    <n v="1"/>
    <n v="0"/>
    <m/>
    <n v="0"/>
  </r>
  <r>
    <s v="LIPU Monterrey"/>
    <s v="TERNIUM ETRR"/>
    <x v="0"/>
    <x v="2"/>
    <x v="9"/>
    <s v="E-ETR-T2-R0008"/>
    <n v="1"/>
    <n v="1"/>
    <m/>
    <n v="1"/>
  </r>
  <r>
    <s v="LIPU Monterrey"/>
    <s v="TERNIUM ETRR"/>
    <x v="0"/>
    <x v="2"/>
    <x v="9"/>
    <s v="E-ETR-T2-R0009"/>
    <n v="2"/>
    <n v="2"/>
    <m/>
    <n v="1"/>
  </r>
  <r>
    <s v="LIPU Monterrey"/>
    <s v="TERNIUM ETRR"/>
    <x v="0"/>
    <x v="2"/>
    <x v="9"/>
    <s v="E-ETR-T2-R0011"/>
    <n v="1"/>
    <n v="1"/>
    <m/>
    <n v="1"/>
  </r>
  <r>
    <s v="LIPU Monterrey"/>
    <s v="TERNIUM ETRR"/>
    <x v="0"/>
    <x v="2"/>
    <x v="9"/>
    <s v="E-ETR-T2-R0013"/>
    <n v="2"/>
    <n v="2"/>
    <m/>
    <n v="1"/>
  </r>
  <r>
    <s v="LIPU Monterrey"/>
    <s v="TERNIUM ETRR"/>
    <x v="0"/>
    <x v="2"/>
    <x v="9"/>
    <s v="E-ETR-T2-R0018"/>
    <n v="2"/>
    <n v="2"/>
    <m/>
    <n v="1"/>
  </r>
  <r>
    <s v="LIPU Monterrey"/>
    <s v="TERNIUM ETRR"/>
    <x v="0"/>
    <x v="2"/>
    <x v="9"/>
    <s v="E-ETR-T2-R0031"/>
    <n v="2"/>
    <n v="2"/>
    <m/>
    <n v="1"/>
  </r>
  <r>
    <s v="LIPU Monterrey"/>
    <s v="UDEM"/>
    <x v="0"/>
    <x v="2"/>
    <x v="9"/>
    <s v="E-UDM-T1-R0001"/>
    <n v="5"/>
    <n v="5"/>
    <m/>
    <n v="1"/>
  </r>
  <r>
    <s v="LIPU Monterrey"/>
    <s v="UDEM"/>
    <x v="0"/>
    <x v="2"/>
    <x v="9"/>
    <s v="E-UDM-T1-R0004"/>
    <n v="5"/>
    <n v="5"/>
    <m/>
    <n v="1"/>
  </r>
  <r>
    <s v="LIPU Monterrey"/>
    <s v="UDEM"/>
    <x v="0"/>
    <x v="2"/>
    <x v="9"/>
    <s v="E-UDM-T1-R0009"/>
    <n v="5"/>
    <n v="5"/>
    <m/>
    <n v="1"/>
  </r>
  <r>
    <s v="LIPU Monterrey"/>
    <s v="UDEM"/>
    <x v="0"/>
    <x v="2"/>
    <x v="9"/>
    <s v="E-UDM-T1-R0010"/>
    <n v="5"/>
    <n v="5"/>
    <m/>
    <n v="1"/>
  </r>
  <r>
    <s v="LIPU Monterrey"/>
    <s v="UDEM"/>
    <x v="0"/>
    <x v="2"/>
    <x v="9"/>
    <s v="E-UDM-T1-R0013"/>
    <n v="5"/>
    <n v="5"/>
    <m/>
    <n v="1"/>
  </r>
  <r>
    <s v="LIPU Monterrey"/>
    <s v="UDEM"/>
    <x v="0"/>
    <x v="2"/>
    <x v="9"/>
    <s v="E-UDM-T1-R0015"/>
    <n v="5"/>
    <n v="5"/>
    <m/>
    <n v="1"/>
  </r>
  <r>
    <s v="LIPU Monterrey"/>
    <s v="UDEM"/>
    <x v="0"/>
    <x v="2"/>
    <x v="9"/>
    <s v="E-UDM-T1-R0017"/>
    <n v="10"/>
    <n v="8"/>
    <m/>
    <n v="0.8"/>
  </r>
  <r>
    <s v="LIPU Monterrey"/>
    <s v="UDEM"/>
    <x v="0"/>
    <x v="2"/>
    <x v="9"/>
    <s v="E-UDM-T1-R0019"/>
    <n v="5"/>
    <n v="5"/>
    <m/>
    <n v="1"/>
  </r>
  <r>
    <s v="LIPU Monterrey"/>
    <s v="VEOLIA"/>
    <x v="1"/>
    <x v="3"/>
    <x v="16"/>
    <s v="E-VEO-T1-R0001"/>
    <n v="5"/>
    <n v="5"/>
    <m/>
    <n v="1"/>
  </r>
  <r>
    <s v="LIPU Monterrey"/>
    <s v="VEOLIA"/>
    <x v="1"/>
    <x v="3"/>
    <x v="16"/>
    <s v="E-VEO-T1-R0003"/>
    <n v="6"/>
    <n v="6"/>
    <m/>
    <n v="1"/>
  </r>
  <r>
    <s v="LIPU Monterrey"/>
    <s v="VEOLIA"/>
    <x v="1"/>
    <x v="3"/>
    <x v="16"/>
    <s v="E-VEO-T1-R0005"/>
    <n v="6"/>
    <n v="6"/>
    <m/>
    <n v="1"/>
  </r>
  <r>
    <s v="LIPU Monterrey"/>
    <s v="VERTIV MONTERREY"/>
    <x v="1"/>
    <x v="3"/>
    <x v="18"/>
    <s v="E-VER-T1-R0023"/>
    <n v="12"/>
    <n v="12"/>
    <m/>
    <n v="1"/>
  </r>
  <r>
    <s v="LIPU Monterrey"/>
    <s v="VERTIV MONTERREY"/>
    <x v="1"/>
    <x v="3"/>
    <x v="18"/>
    <s v="E-VER-T1-R0025"/>
    <n v="2"/>
    <n v="2"/>
    <m/>
    <n v="1"/>
  </r>
  <r>
    <s v="LIPU Monterrey"/>
    <s v="VERTIV MONTERREY"/>
    <x v="1"/>
    <x v="3"/>
    <x v="18"/>
    <s v="E-VER-T1-R0051"/>
    <n v="12"/>
    <n v="12"/>
    <m/>
    <n v="1"/>
  </r>
  <r>
    <s v="LIPU Monterrey"/>
    <s v="VERTIV MONTERREY"/>
    <x v="1"/>
    <x v="3"/>
    <x v="18"/>
    <s v="E-VER-T1-R0053"/>
    <n v="12"/>
    <n v="12"/>
    <m/>
    <n v="1"/>
  </r>
  <r>
    <s v="LIPU Monterrey"/>
    <s v="VERTIV MONTERREY"/>
    <x v="1"/>
    <x v="3"/>
    <x v="18"/>
    <s v="E-VER-T1-R0055"/>
    <n v="12"/>
    <n v="12"/>
    <m/>
    <n v="1"/>
  </r>
  <r>
    <s v="LIPU Monterrey"/>
    <s v="VERTIV MONTERREY"/>
    <x v="1"/>
    <x v="3"/>
    <x v="18"/>
    <s v="E-VER-T1-R0057"/>
    <n v="12"/>
    <n v="11"/>
    <m/>
    <n v="0.91666666666666663"/>
  </r>
  <r>
    <s v="LIPU Monterrey"/>
    <s v="VERTIV MONTERREY"/>
    <x v="1"/>
    <x v="3"/>
    <x v="18"/>
    <s v="E-VER-T1-R0059"/>
    <n v="12"/>
    <n v="12"/>
    <m/>
    <n v="1"/>
  </r>
  <r>
    <s v="LIPU Monterrey"/>
    <s v="VERTIV MONTERREY"/>
    <x v="1"/>
    <x v="3"/>
    <x v="18"/>
    <s v="E-VER-T1-R0061"/>
    <n v="12"/>
    <n v="12"/>
    <m/>
    <n v="1"/>
  </r>
  <r>
    <s v="LIPU Monterrey"/>
    <s v="VERTIV MONTERREY"/>
    <x v="1"/>
    <x v="3"/>
    <x v="18"/>
    <s v="E-VER-T1-R0063"/>
    <n v="12"/>
    <n v="12"/>
    <m/>
    <n v="1"/>
  </r>
  <r>
    <s v="LIPU Monterrey"/>
    <s v="VERTIV MONTERREY"/>
    <x v="1"/>
    <x v="3"/>
    <x v="18"/>
    <s v="E-VER-T1-R0065"/>
    <n v="12"/>
    <n v="12"/>
    <m/>
    <n v="1"/>
  </r>
  <r>
    <s v="LIPU Monterrey"/>
    <s v="VERTIV MONTERREY"/>
    <x v="1"/>
    <x v="3"/>
    <x v="18"/>
    <s v="E-VER-T1-R0085"/>
    <n v="12"/>
    <n v="12"/>
    <m/>
    <n v="1"/>
  </r>
  <r>
    <s v="LIPU Monterrey"/>
    <s v="VERTIV MONTERREY"/>
    <x v="1"/>
    <x v="3"/>
    <x v="18"/>
    <s v="E-VER-T1-R0089"/>
    <n v="12"/>
    <n v="12"/>
    <m/>
    <n v="1"/>
  </r>
  <r>
    <s v="LIPU Monterrey"/>
    <s v="VERTIV MONTERREY"/>
    <x v="1"/>
    <x v="3"/>
    <x v="18"/>
    <s v="E-VER-T2-R0023"/>
    <n v="5"/>
    <n v="5"/>
    <m/>
    <n v="1"/>
  </r>
  <r>
    <s v="LIPU Monterrey"/>
    <s v="VERTIV MONTERREY"/>
    <x v="1"/>
    <x v="3"/>
    <x v="18"/>
    <s v="E-VER-T2-R0051"/>
    <n v="5"/>
    <n v="5"/>
    <m/>
    <n v="1"/>
  </r>
  <r>
    <s v="LIPU Monterrey"/>
    <s v="VERTIV MONTERREY"/>
    <x v="1"/>
    <x v="3"/>
    <x v="18"/>
    <s v="E-VER-T2-R0053"/>
    <n v="5"/>
    <n v="5"/>
    <m/>
    <n v="1"/>
  </r>
  <r>
    <s v="LIPU Monterrey"/>
    <s v="VERTIV MONTERREY"/>
    <x v="1"/>
    <x v="3"/>
    <x v="18"/>
    <s v="E-VER-T2-R0055"/>
    <n v="5"/>
    <n v="5"/>
    <m/>
    <n v="1"/>
  </r>
  <r>
    <s v="LIPU Monterrey"/>
    <s v="VERTIV MONTERREY"/>
    <x v="1"/>
    <x v="3"/>
    <x v="18"/>
    <s v="E-VER-T2-R0057"/>
    <n v="5"/>
    <n v="5"/>
    <m/>
    <n v="1"/>
  </r>
  <r>
    <s v="LIPU Monterrey"/>
    <s v="VERTIV MONTERREY"/>
    <x v="1"/>
    <x v="3"/>
    <x v="18"/>
    <s v="E-VER-T2-R0059"/>
    <n v="5"/>
    <n v="5"/>
    <m/>
    <n v="1"/>
  </r>
  <r>
    <s v="LIPU Monterrey"/>
    <s v="VERTIV MONTERREY"/>
    <x v="1"/>
    <x v="3"/>
    <x v="18"/>
    <s v="E-VER-T2-R0061"/>
    <n v="5"/>
    <n v="5"/>
    <m/>
    <n v="1"/>
  </r>
  <r>
    <s v="LIPU Monterrey"/>
    <s v="VERTIV MONTERREY"/>
    <x v="1"/>
    <x v="3"/>
    <x v="18"/>
    <s v="E-VER-T2-R0063"/>
    <n v="5"/>
    <n v="5"/>
    <m/>
    <n v="1"/>
  </r>
  <r>
    <s v="LIPU Monterrey"/>
    <s v="VERTIV MONTERREY"/>
    <x v="1"/>
    <x v="3"/>
    <x v="18"/>
    <s v="E-VER-T2-R0065"/>
    <n v="5"/>
    <n v="5"/>
    <m/>
    <n v="1"/>
  </r>
  <r>
    <s v="LIPU Monterrey"/>
    <s v="VERTIV MONTERREY"/>
    <x v="1"/>
    <x v="3"/>
    <x v="18"/>
    <s v="E-VER-T2-R0085"/>
    <n v="5"/>
    <n v="4"/>
    <m/>
    <n v="0.8"/>
  </r>
  <r>
    <s v="LIPU Monterrey"/>
    <s v="VERTIV MONTERREY"/>
    <x v="1"/>
    <x v="3"/>
    <x v="18"/>
    <s v="E-VER-T2-R0089"/>
    <n v="5"/>
    <n v="5"/>
    <m/>
    <n v="1"/>
  </r>
  <r>
    <s v="LIPU Monterrey"/>
    <s v="VERTIV MONTERREY"/>
    <x v="1"/>
    <x v="3"/>
    <x v="18"/>
    <s v="E-VER-T3-R0023"/>
    <n v="9"/>
    <n v="9"/>
    <m/>
    <n v="1"/>
  </r>
  <r>
    <s v="LIPU Monterrey"/>
    <s v="VERTIV MONTERREY"/>
    <x v="1"/>
    <x v="3"/>
    <x v="18"/>
    <s v="E-VER-T3-R0051"/>
    <n v="9"/>
    <n v="9"/>
    <m/>
    <n v="1"/>
  </r>
  <r>
    <s v="LIPU Monterrey"/>
    <s v="VERTIV MONTERREY"/>
    <x v="1"/>
    <x v="3"/>
    <x v="18"/>
    <s v="E-VER-T3-R0053"/>
    <n v="9"/>
    <n v="9"/>
    <m/>
    <n v="1"/>
  </r>
  <r>
    <s v="LIPU Monterrey"/>
    <s v="VERTIV MONTERREY"/>
    <x v="1"/>
    <x v="3"/>
    <x v="18"/>
    <s v="E-VER-T3-R0055"/>
    <n v="9"/>
    <n v="9"/>
    <m/>
    <n v="1"/>
  </r>
  <r>
    <s v="LIPU Monterrey"/>
    <s v="VERTIV MONTERREY"/>
    <x v="1"/>
    <x v="3"/>
    <x v="18"/>
    <s v="E-VER-T3-R0057"/>
    <n v="9"/>
    <n v="5"/>
    <m/>
    <n v="0.55555555555555558"/>
  </r>
  <r>
    <s v="LIPU Monterrey"/>
    <s v="VERTIV MONTERREY"/>
    <x v="1"/>
    <x v="3"/>
    <x v="18"/>
    <s v="E-VER-T3-R0059"/>
    <n v="9"/>
    <n v="9"/>
    <m/>
    <n v="1"/>
  </r>
  <r>
    <s v="LIPU Monterrey"/>
    <s v="VERTIV MONTERREY"/>
    <x v="1"/>
    <x v="3"/>
    <x v="18"/>
    <s v="E-VER-T3-R0061"/>
    <n v="9"/>
    <n v="9"/>
    <m/>
    <n v="1"/>
  </r>
  <r>
    <s v="LIPU Monterrey"/>
    <s v="VERTIV MONTERREY"/>
    <x v="1"/>
    <x v="3"/>
    <x v="18"/>
    <s v="E-VER-T3-R0063"/>
    <n v="9"/>
    <n v="9"/>
    <m/>
    <n v="1"/>
  </r>
  <r>
    <s v="LIPU Monterrey"/>
    <s v="VERTIV MONTERREY"/>
    <x v="1"/>
    <x v="3"/>
    <x v="18"/>
    <s v="E-VER-T3-R0065"/>
    <n v="9"/>
    <n v="9"/>
    <m/>
    <n v="1"/>
  </r>
  <r>
    <s v="LIPU Monterrey"/>
    <s v="VERTIV MONTERREY"/>
    <x v="1"/>
    <x v="3"/>
    <x v="18"/>
    <s v="E-VER-T3-R0085"/>
    <n v="9"/>
    <n v="9"/>
    <m/>
    <n v="1"/>
  </r>
  <r>
    <s v="LIPU Monterrey"/>
    <s v="VERTIV MONTERREY"/>
    <x v="1"/>
    <x v="3"/>
    <x v="18"/>
    <s v="E-VER-T3-R0089"/>
    <n v="9"/>
    <n v="9"/>
    <m/>
    <n v="1"/>
  </r>
  <r>
    <s v="LIPU Monterrey"/>
    <s v="VIAKEM"/>
    <x v="1"/>
    <x v="3"/>
    <x v="16"/>
    <s v="E-VIA-T1-R0001"/>
    <n v="7"/>
    <n v="6"/>
    <m/>
    <n v="0.8571428571428571"/>
  </r>
  <r>
    <s v="LIPU Monterrey"/>
    <s v="VIAKEM"/>
    <x v="1"/>
    <x v="3"/>
    <x v="16"/>
    <s v="E-VIA-T1-R0003"/>
    <n v="7"/>
    <n v="4"/>
    <m/>
    <n v="0.5714285714285714"/>
  </r>
  <r>
    <s v="LIPU Monterrey"/>
    <s v="VIAKEM"/>
    <x v="1"/>
    <x v="3"/>
    <x v="16"/>
    <s v="E-VIA-T1-R0005"/>
    <n v="7"/>
    <n v="6"/>
    <m/>
    <n v="0.8571428571428571"/>
  </r>
  <r>
    <s v="LIPU Monterrey"/>
    <s v="VIAKEM"/>
    <x v="1"/>
    <x v="3"/>
    <x v="16"/>
    <s v="E-VIA-T1-R0009"/>
    <n v="21"/>
    <n v="17"/>
    <m/>
    <n v="0.80952380952380953"/>
  </r>
  <r>
    <s v="LIPU Monterrey"/>
    <s v="VIAKEM"/>
    <x v="1"/>
    <x v="3"/>
    <x v="16"/>
    <s v="E-VIA-T2-R0001"/>
    <n v="7"/>
    <n v="6"/>
    <m/>
    <n v="0.8571428571428571"/>
  </r>
  <r>
    <s v="LIPU Monterrey"/>
    <s v="VIAKEM"/>
    <x v="1"/>
    <x v="3"/>
    <x v="16"/>
    <s v="E-VIA-T2-R0003"/>
    <n v="7"/>
    <n v="4"/>
    <m/>
    <n v="0.5714285714285714"/>
  </r>
  <r>
    <s v="LIPU Monterrey"/>
    <s v="VIAKEM"/>
    <x v="1"/>
    <x v="3"/>
    <x v="16"/>
    <s v="E-VIA-T2-R0005"/>
    <n v="7"/>
    <n v="6"/>
    <m/>
    <n v="0.8571428571428571"/>
  </r>
  <r>
    <s v="LIPU Monterrey"/>
    <s v="VIAKEM"/>
    <x v="1"/>
    <x v="3"/>
    <x v="16"/>
    <s v="E-VIA-T3-R0001"/>
    <n v="7"/>
    <n v="5"/>
    <m/>
    <n v="0.7142857142857143"/>
  </r>
  <r>
    <s v="LIPU Monterrey"/>
    <s v="VIAKEM"/>
    <x v="1"/>
    <x v="3"/>
    <x v="16"/>
    <s v="E-VIA-T3-R0003"/>
    <n v="7"/>
    <n v="1"/>
    <m/>
    <n v="0.14285714285714285"/>
  </r>
  <r>
    <s v="LIPU Monterrey"/>
    <s v="VIAKEM"/>
    <x v="1"/>
    <x v="3"/>
    <x v="16"/>
    <s v="E-VIA-T3-R0005"/>
    <n v="7"/>
    <n v="4"/>
    <m/>
    <n v="0.5714285714285714"/>
  </r>
  <r>
    <s v="LIPU Monterrey"/>
    <s v="WELMON"/>
    <x v="0"/>
    <x v="2"/>
    <x v="7"/>
    <s v="E-WEL-T1-R0002"/>
    <n v="6"/>
    <n v="6"/>
    <m/>
    <n v="1"/>
  </r>
  <r>
    <s v="LIPU Monterrey"/>
    <s v="WELMON"/>
    <x v="0"/>
    <x v="2"/>
    <x v="7"/>
    <s v="E-WEL-T3-R0002"/>
    <n v="5"/>
    <n v="3"/>
    <m/>
    <n v="0.6"/>
  </r>
  <r>
    <s v="LIPU Monterrey"/>
    <s v="WOLONG"/>
    <x v="1"/>
    <x v="1"/>
    <x v="19"/>
    <s v="E-WOL-T?-?0033"/>
    <n v="1"/>
    <n v="1"/>
    <m/>
    <n v="1"/>
  </r>
  <r>
    <s v="LIPU Monterrey"/>
    <s v="WOLONG"/>
    <x v="1"/>
    <x v="1"/>
    <x v="19"/>
    <s v="E-WOL-T?-?0037"/>
    <n v="1"/>
    <n v="1"/>
    <m/>
    <n v="1"/>
  </r>
  <r>
    <s v="LIPU Monterrey"/>
    <s v="WOLONG"/>
    <x v="1"/>
    <x v="1"/>
    <x v="19"/>
    <s v="E-WOL-T?-?0042"/>
    <n v="1"/>
    <n v="1"/>
    <m/>
    <n v="1"/>
  </r>
  <r>
    <s v="LIPU Monterrey"/>
    <s v="WOLONG"/>
    <x v="1"/>
    <x v="1"/>
    <x v="19"/>
    <s v="E-WOL-T?-?0043"/>
    <n v="1"/>
    <n v="1"/>
    <m/>
    <n v="1"/>
  </r>
  <r>
    <s v="LIPU Monterrey"/>
    <s v="WOLONG"/>
    <x v="1"/>
    <x v="1"/>
    <x v="19"/>
    <s v="E-WOL-T?-?0046"/>
    <n v="1"/>
    <n v="1"/>
    <m/>
    <n v="1"/>
  </r>
  <r>
    <s v="LIPU Monterrey"/>
    <s v="WOLONG"/>
    <x v="1"/>
    <x v="1"/>
    <x v="19"/>
    <s v="E-WOL-T?-?0085"/>
    <n v="1"/>
    <n v="0"/>
    <m/>
    <n v="0"/>
  </r>
  <r>
    <s v="LIPU Monterrey"/>
    <s v="WOLONG"/>
    <x v="1"/>
    <x v="1"/>
    <x v="19"/>
    <s v="E-WOL-T1-R0002"/>
    <n v="5"/>
    <n v="5"/>
    <m/>
    <n v="1"/>
  </r>
  <r>
    <s v="LIPU Monterrey"/>
    <s v="WOLONG"/>
    <x v="1"/>
    <x v="1"/>
    <x v="19"/>
    <s v="E-WOL-T1-R0004"/>
    <n v="5"/>
    <n v="5"/>
    <m/>
    <n v="1"/>
  </r>
  <r>
    <s v="LIPU Monterrey"/>
    <s v="WOLONG"/>
    <x v="1"/>
    <x v="1"/>
    <x v="19"/>
    <s v="E-WOL-T1-R0006"/>
    <n v="5"/>
    <n v="5"/>
    <m/>
    <n v="1"/>
  </r>
  <r>
    <s v="LIPU Monterrey"/>
    <s v="WOLONG"/>
    <x v="1"/>
    <x v="1"/>
    <x v="19"/>
    <s v="E-WOL-T1-R0007"/>
    <n v="5"/>
    <n v="5"/>
    <m/>
    <n v="1"/>
  </r>
  <r>
    <s v="LIPU Monterrey"/>
    <s v="WOLONG"/>
    <x v="1"/>
    <x v="1"/>
    <x v="19"/>
    <s v="E-WOL-T1-R0011"/>
    <n v="2"/>
    <n v="1"/>
    <m/>
    <n v="0.5"/>
  </r>
  <r>
    <s v="LIPU Monterrey"/>
    <s v="WOLONG"/>
    <x v="1"/>
    <x v="1"/>
    <x v="19"/>
    <s v="E-WOL-T1-R0013"/>
    <n v="5"/>
    <n v="4"/>
    <m/>
    <n v="0.8"/>
  </r>
  <r>
    <s v="LIPU Monterrey"/>
    <s v="WOLONG"/>
    <x v="1"/>
    <x v="1"/>
    <x v="19"/>
    <s v="E-WOL-T1-R0015"/>
    <n v="5"/>
    <n v="5"/>
    <m/>
    <n v="1"/>
  </r>
  <r>
    <s v="LIPU Monterrey"/>
    <s v="WOLONG"/>
    <x v="1"/>
    <x v="1"/>
    <x v="19"/>
    <s v="E-WOL-T1-R0017"/>
    <n v="5"/>
    <n v="5"/>
    <m/>
    <n v="1"/>
  </r>
  <r>
    <s v="LIPU Monterrey"/>
    <s v="WOLONG"/>
    <x v="1"/>
    <x v="1"/>
    <x v="19"/>
    <s v="E-WOL-T1-R0019"/>
    <n v="5"/>
    <n v="5"/>
    <m/>
    <n v="1"/>
  </r>
  <r>
    <s v="LIPU Monterrey"/>
    <s v="WOLONG"/>
    <x v="1"/>
    <x v="1"/>
    <x v="19"/>
    <s v="E-WOL-T1-R0021"/>
    <n v="5"/>
    <n v="5"/>
    <m/>
    <n v="1"/>
  </r>
  <r>
    <s v="LIPU Monterrey"/>
    <s v="WOLONG"/>
    <x v="1"/>
    <x v="1"/>
    <x v="19"/>
    <s v="E-WOL-T1-R0023"/>
    <n v="5"/>
    <n v="4"/>
    <m/>
    <n v="0.8"/>
  </r>
  <r>
    <s v="LIPU Monterrey"/>
    <s v="WOLONG"/>
    <x v="1"/>
    <x v="1"/>
    <x v="19"/>
    <s v="E-WOL-T1-R0025"/>
    <n v="5"/>
    <n v="5"/>
    <m/>
    <n v="1"/>
  </r>
  <r>
    <s v="LIPU Monterrey"/>
    <s v="WOLONG"/>
    <x v="1"/>
    <x v="1"/>
    <x v="19"/>
    <s v="E-WOL-T1-R0027"/>
    <n v="5"/>
    <n v="5"/>
    <m/>
    <n v="1"/>
  </r>
  <r>
    <s v="LIPU Monterrey"/>
    <s v="WOLONG"/>
    <x v="1"/>
    <x v="1"/>
    <x v="19"/>
    <s v="E-WOL-T1-R0031"/>
    <n v="5"/>
    <n v="5"/>
    <m/>
    <n v="1"/>
  </r>
  <r>
    <s v="LIPU Monterrey"/>
    <s v="WOLONG"/>
    <x v="1"/>
    <x v="1"/>
    <x v="19"/>
    <s v="E-WOL-T1-R0033"/>
    <n v="4"/>
    <n v="4"/>
    <m/>
    <n v="1"/>
  </r>
  <r>
    <s v="LIPU Monterrey"/>
    <s v="WOLONG"/>
    <x v="1"/>
    <x v="1"/>
    <x v="19"/>
    <s v="E-WOL-T1-R0035"/>
    <n v="5"/>
    <n v="5"/>
    <m/>
    <n v="1"/>
  </r>
  <r>
    <s v="LIPU Monterrey"/>
    <s v="WOLONG"/>
    <x v="1"/>
    <x v="1"/>
    <x v="19"/>
    <s v="E-WOL-T1-R0037"/>
    <n v="5"/>
    <n v="5"/>
    <m/>
    <n v="1"/>
  </r>
  <r>
    <s v="LIPU Monterrey"/>
    <s v="WOLONG"/>
    <x v="1"/>
    <x v="1"/>
    <x v="19"/>
    <s v="E-WOL-T1-R0038"/>
    <n v="5"/>
    <n v="5"/>
    <m/>
    <n v="1"/>
  </r>
  <r>
    <s v="LIPU Monterrey"/>
    <s v="WOLONG"/>
    <x v="1"/>
    <x v="1"/>
    <x v="19"/>
    <s v="E-WOL-T1-R0042"/>
    <n v="2"/>
    <n v="2"/>
    <m/>
    <n v="1"/>
  </r>
  <r>
    <s v="LIPU Monterrey"/>
    <s v="WOLONG"/>
    <x v="1"/>
    <x v="1"/>
    <x v="19"/>
    <s v="E-WOL-T1-R0043"/>
    <n v="4"/>
    <n v="4"/>
    <m/>
    <n v="1"/>
  </r>
  <r>
    <s v="LIPU Monterrey"/>
    <s v="WOLONG"/>
    <x v="1"/>
    <x v="1"/>
    <x v="19"/>
    <s v="E-WOL-T1-R0046"/>
    <n v="4"/>
    <n v="4"/>
    <m/>
    <n v="1"/>
  </r>
  <r>
    <s v="LIPU Monterrey"/>
    <s v="WOLONG"/>
    <x v="1"/>
    <x v="1"/>
    <x v="19"/>
    <s v="E-WOL-T1-R0047"/>
    <n v="5"/>
    <n v="5"/>
    <m/>
    <n v="1"/>
  </r>
  <r>
    <s v="LIPU Monterrey"/>
    <s v="WOLONG"/>
    <x v="1"/>
    <x v="1"/>
    <x v="19"/>
    <s v="E-WOL-T1-R0049"/>
    <n v="4"/>
    <n v="4"/>
    <m/>
    <n v="1"/>
  </r>
  <r>
    <s v="LIPU Monterrey"/>
    <s v="WOLONG"/>
    <x v="1"/>
    <x v="1"/>
    <x v="19"/>
    <s v="E-WOL-T1-R0051"/>
    <n v="5"/>
    <n v="5"/>
    <m/>
    <n v="1"/>
  </r>
  <r>
    <s v="LIPU Monterrey"/>
    <s v="WOLONG"/>
    <x v="1"/>
    <x v="1"/>
    <x v="19"/>
    <s v="E-WOL-T1-R0054"/>
    <n v="5"/>
    <n v="5"/>
    <m/>
    <n v="1"/>
  </r>
  <r>
    <s v="LIPU Monterrey"/>
    <s v="WOLONG"/>
    <x v="1"/>
    <x v="1"/>
    <x v="19"/>
    <s v="E-WOL-T1-R0055"/>
    <n v="5"/>
    <n v="5"/>
    <m/>
    <n v="1"/>
  </r>
  <r>
    <s v="LIPU Monterrey"/>
    <s v="WOLONG"/>
    <x v="1"/>
    <x v="1"/>
    <x v="19"/>
    <s v="E-WOL-T1-R0058"/>
    <n v="5"/>
    <n v="5"/>
    <m/>
    <n v="1"/>
  </r>
  <r>
    <s v="LIPU Monterrey"/>
    <s v="WOLONG"/>
    <x v="1"/>
    <x v="1"/>
    <x v="19"/>
    <s v="E-WOL-T1-R0059"/>
    <n v="5"/>
    <n v="4"/>
    <m/>
    <n v="0.8"/>
  </r>
  <r>
    <s v="LIPU Monterrey"/>
    <s v="WOLONG"/>
    <x v="1"/>
    <x v="1"/>
    <x v="19"/>
    <s v="E-WOL-T1-R0061"/>
    <n v="5"/>
    <n v="5"/>
    <m/>
    <n v="1"/>
  </r>
  <r>
    <s v="LIPU Monterrey"/>
    <s v="WOLONG"/>
    <x v="1"/>
    <x v="1"/>
    <x v="19"/>
    <s v="E-WOL-T1-R0063"/>
    <n v="5"/>
    <n v="5"/>
    <m/>
    <n v="1"/>
  </r>
  <r>
    <s v="LIPU Monterrey"/>
    <s v="WOLONG"/>
    <x v="1"/>
    <x v="1"/>
    <x v="19"/>
    <s v="E-WOL-T1-R0065"/>
    <n v="5"/>
    <n v="5"/>
    <m/>
    <n v="1"/>
  </r>
  <r>
    <s v="LIPU Monterrey"/>
    <s v="WOLONG"/>
    <x v="1"/>
    <x v="1"/>
    <x v="19"/>
    <s v="E-WOL-T1-R0068"/>
    <n v="5"/>
    <n v="5"/>
    <m/>
    <n v="1"/>
  </r>
  <r>
    <s v="LIPU Monterrey"/>
    <s v="WOLONG"/>
    <x v="1"/>
    <x v="1"/>
    <x v="19"/>
    <s v="E-WOL-T1-R0072"/>
    <n v="5"/>
    <n v="5"/>
    <m/>
    <n v="1"/>
  </r>
  <r>
    <s v="LIPU Monterrey"/>
    <s v="WOLONG"/>
    <x v="1"/>
    <x v="1"/>
    <x v="19"/>
    <s v="E-WOL-T1-R0077"/>
    <n v="5"/>
    <n v="5"/>
    <m/>
    <n v="1"/>
  </r>
  <r>
    <s v="LIPU Monterrey"/>
    <s v="WOLONG"/>
    <x v="1"/>
    <x v="1"/>
    <x v="19"/>
    <s v="E-WOL-T1-R0078"/>
    <n v="5"/>
    <n v="5"/>
    <m/>
    <n v="1"/>
  </r>
  <r>
    <s v="LIPU Monterrey"/>
    <s v="WOLONG"/>
    <x v="1"/>
    <x v="1"/>
    <x v="19"/>
    <s v="E-WOL-T1-R0081"/>
    <n v="8"/>
    <n v="8"/>
    <m/>
    <n v="1"/>
  </r>
  <r>
    <s v="LIPU Monterrey"/>
    <s v="WOLONG"/>
    <x v="1"/>
    <x v="1"/>
    <x v="19"/>
    <s v="E-WOL-T1-R0084"/>
    <n v="5"/>
    <n v="5"/>
    <m/>
    <n v="1"/>
  </r>
  <r>
    <s v="LIPU Monterrey"/>
    <s v="WOLONG"/>
    <x v="1"/>
    <x v="1"/>
    <x v="19"/>
    <s v="E-WOL-T1-R0085"/>
    <n v="4"/>
    <n v="4"/>
    <m/>
    <n v="1"/>
  </r>
  <r>
    <s v="LIPU Monterrey"/>
    <s v="WOLONG"/>
    <x v="1"/>
    <x v="1"/>
    <x v="19"/>
    <s v="E-WOL-T1-R0088"/>
    <n v="4"/>
    <n v="3"/>
    <m/>
    <n v="0.75"/>
  </r>
  <r>
    <s v="LIPU Monterrey"/>
    <s v="WOLONG"/>
    <x v="1"/>
    <x v="1"/>
    <x v="19"/>
    <s v="E-WOL-T1-R0090"/>
    <n v="5"/>
    <n v="5"/>
    <m/>
    <n v="1"/>
  </r>
  <r>
    <s v="LIPU Monterrey"/>
    <s v="WOLONG"/>
    <x v="1"/>
    <x v="1"/>
    <x v="19"/>
    <s v="E-WOL-T1-R0092"/>
    <n v="5"/>
    <n v="5"/>
    <m/>
    <n v="1"/>
  </r>
  <r>
    <s v="LIPU Monterrey"/>
    <s v="WOLONG"/>
    <x v="1"/>
    <x v="1"/>
    <x v="19"/>
    <s v="E-WOL-T1-R0094"/>
    <n v="5"/>
    <n v="4"/>
    <m/>
    <n v="0.8"/>
  </r>
  <r>
    <s v="LIPU Monterrey"/>
    <s v="WOLONG"/>
    <x v="1"/>
    <x v="1"/>
    <x v="19"/>
    <s v="E-WOL-T1-R0096"/>
    <n v="10"/>
    <n v="9"/>
    <m/>
    <n v="0.9"/>
  </r>
  <r>
    <s v="LIPU Monterrey"/>
    <s v="WOLONG"/>
    <x v="1"/>
    <x v="1"/>
    <x v="19"/>
    <s v="E-WOL-T2-R0011"/>
    <n v="4"/>
    <n v="4"/>
    <m/>
    <n v="1"/>
  </r>
  <r>
    <s v="LIPU Monterrey"/>
    <s v="WOLONG"/>
    <x v="1"/>
    <x v="1"/>
    <x v="19"/>
    <s v="E-WOL-T2-R0068"/>
    <n v="4"/>
    <n v="4"/>
    <m/>
    <n v="1"/>
  </r>
  <r>
    <s v="LIPU Monterrey"/>
    <s v="WOLONG"/>
    <x v="1"/>
    <x v="1"/>
    <x v="19"/>
    <s v="E-WOL-T2-R0081"/>
    <n v="5"/>
    <n v="5"/>
    <m/>
    <n v="1"/>
  </r>
  <r>
    <s v="LIPU Monterrey"/>
    <s v="WOLONG"/>
    <x v="1"/>
    <x v="1"/>
    <x v="19"/>
    <s v="E-WOL-T3-R0068"/>
    <n v="1"/>
    <n v="1"/>
    <m/>
    <n v="1"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  <r>
    <m/>
    <m/>
    <x v="2"/>
    <x v="4"/>
    <x v="20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s v="CELESTICA APODACA"/>
    <x v="0"/>
    <x v="0"/>
    <x v="0"/>
    <n v="269"/>
    <n v="223"/>
    <n v="0.82899628252788105"/>
    <n v="46"/>
  </r>
  <r>
    <s v="NIDEC-COLD"/>
    <x v="0"/>
    <x v="1"/>
    <x v="1"/>
    <n v="144"/>
    <n v="108"/>
    <n v="0.75"/>
    <n v="36"/>
  </r>
  <r>
    <s v="SAINT_GOBAIN"/>
    <x v="1"/>
    <x v="2"/>
    <x v="2"/>
    <n v="155"/>
    <n v="123"/>
    <n v="0.79354838709677422"/>
    <n v="32"/>
  </r>
  <r>
    <s v="SIEMENS"/>
    <x v="1"/>
    <x v="3"/>
    <x v="3"/>
    <n v="413"/>
    <n v="390"/>
    <n v="0.94430992736077479"/>
    <n v="23"/>
  </r>
  <r>
    <s v="NIDEC-USEM"/>
    <x v="0"/>
    <x v="0"/>
    <x v="4"/>
    <n v="81"/>
    <n v="59"/>
    <n v="0.72839506172839508"/>
    <n v="22"/>
  </r>
  <r>
    <s v="DAWN FOODS"/>
    <x v="1"/>
    <x v="3"/>
    <x v="5"/>
    <n v="101"/>
    <n v="81"/>
    <n v="0.80198019801980203"/>
    <n v="20"/>
  </r>
  <r>
    <s v="WOLONG"/>
    <x v="1"/>
    <x v="3"/>
    <x v="6"/>
    <n v="221"/>
    <n v="201"/>
    <n v="0.9095022624434389"/>
    <n v="20"/>
  </r>
  <r>
    <s v="LIXIL"/>
    <x v="1"/>
    <x v="2"/>
    <x v="7"/>
    <n v="165"/>
    <n v="146"/>
    <n v="0.88484848484848488"/>
    <n v="19"/>
  </r>
  <r>
    <s v="NIDEC-CMD"/>
    <x v="0"/>
    <x v="0"/>
    <x v="8"/>
    <n v="124"/>
    <n v="109"/>
    <n v="0.87903225806451613"/>
    <n v="15"/>
  </r>
  <r>
    <s v="KAYAKU SAFETY"/>
    <x v="1"/>
    <x v="2"/>
    <x v="9"/>
    <n v="94"/>
    <n v="80"/>
    <n v="0.85106382978723405"/>
    <n v="14"/>
  </r>
  <r>
    <s v="AMAZON MTY"/>
    <x v="0"/>
    <x v="1"/>
    <x v="10"/>
    <n v="63"/>
    <n v="50"/>
    <n v="0.79365079365079361"/>
    <n v="13"/>
  </r>
  <r>
    <s v="LIEBHERR"/>
    <x v="1"/>
    <x v="3"/>
    <x v="11"/>
    <n v="54"/>
    <n v="42"/>
    <n v="0.77777777777777779"/>
    <n v="12"/>
  </r>
  <r>
    <s v="VERTIV MONTERREY"/>
    <x v="1"/>
    <x v="2"/>
    <x v="12"/>
    <n v="280"/>
    <n v="268"/>
    <n v="0.95714285714285718"/>
    <n v="12"/>
  </r>
  <r>
    <s v="ABB ELECTRICAL CONTROL SYSTEMS"/>
    <x v="0"/>
    <x v="1"/>
    <x v="13"/>
    <n v="230"/>
    <n v="219"/>
    <n v="0.95217391304347831"/>
    <n v="11"/>
  </r>
  <r>
    <s v="AMCOR MTY"/>
    <x v="0"/>
    <x v="1"/>
    <x v="14"/>
    <n v="88"/>
    <n v="77"/>
    <n v="0.875"/>
    <n v="11"/>
  </r>
  <r>
    <s v="DONG KOOK MTY"/>
    <x v="0"/>
    <x v="1"/>
    <x v="14"/>
    <n v="70"/>
    <n v="62"/>
    <n v="0.88571428571428568"/>
    <n v="8"/>
  </r>
  <r>
    <s v="AZTEK"/>
    <x v="1"/>
    <x v="2"/>
    <x v="2"/>
    <n v="146"/>
    <n v="139"/>
    <n v="0.95205479452054798"/>
    <n v="7"/>
  </r>
  <r>
    <s v="CELESTICA AGUA FRIA"/>
    <x v="0"/>
    <x v="0"/>
    <x v="15"/>
    <n v="60"/>
    <n v="53"/>
    <n v="0.8833333333333333"/>
    <n v="7"/>
  </r>
  <r>
    <s v="NAPS"/>
    <x v="0"/>
    <x v="0"/>
    <x v="15"/>
    <n v="20"/>
    <n v="13"/>
    <n v="0.65"/>
    <n v="7"/>
  </r>
  <r>
    <s v="PLASMAN"/>
    <x v="0"/>
    <x v="1"/>
    <x v="16"/>
    <n v="10"/>
    <n v="3"/>
    <n v="0.3"/>
    <n v="7"/>
  </r>
  <r>
    <s v="VEOLIA"/>
    <x v="1"/>
    <x v="2"/>
    <x v="9"/>
    <n v="10"/>
    <n v="3"/>
    <n v="0.3"/>
    <n v="7"/>
  </r>
  <r>
    <s v="IAC"/>
    <x v="1"/>
    <x v="3"/>
    <x v="17"/>
    <n v="192"/>
    <n v="186"/>
    <n v="0.96875"/>
    <n v="6"/>
  </r>
  <r>
    <s v="AMAZON MTY 2"/>
    <x v="0"/>
    <x v="1"/>
    <x v="18"/>
    <n v="42"/>
    <n v="37"/>
    <n v="0.88095238095238093"/>
    <n v="5"/>
  </r>
  <r>
    <s v="IAC SANTA CATARINA"/>
    <x v="1"/>
    <x v="3"/>
    <x v="17"/>
    <n v="109"/>
    <n v="105"/>
    <n v="0.96330275229357798"/>
    <n v="4"/>
  </r>
  <r>
    <s v="HAMADEN"/>
    <x v="1"/>
    <x v="2"/>
    <x v="7"/>
    <n v="106"/>
    <n v="103"/>
    <n v="0.97169811320754718"/>
    <n v="3"/>
  </r>
  <r>
    <s v="LISI"/>
    <x v="0"/>
    <x v="1"/>
    <x v="16"/>
    <n v="17"/>
    <n v="14"/>
    <n v="0.82352941176470584"/>
    <n v="3"/>
  </r>
  <r>
    <s v="NIDEC-NLA"/>
    <x v="0"/>
    <x v="1"/>
    <x v="1"/>
    <n v="14"/>
    <n v="11"/>
    <n v="0.7857142857142857"/>
    <n v="3"/>
  </r>
  <r>
    <s v="VIAKEM"/>
    <x v="1"/>
    <x v="2"/>
    <x v="19"/>
    <n v="84"/>
    <n v="81"/>
    <n v="0.9642857142857143"/>
    <n v="3"/>
  </r>
  <r>
    <s v="WELMON"/>
    <x v="0"/>
    <x v="1"/>
    <x v="20"/>
    <n v="11"/>
    <n v="8"/>
    <n v="0.72727272727272729"/>
    <n v="3"/>
  </r>
  <r>
    <s v="OWENS CORNING"/>
    <x v="1"/>
    <x v="2"/>
    <x v="21"/>
    <n v="132"/>
    <n v="130"/>
    <n v="0.98484848484848486"/>
    <n v="2"/>
  </r>
  <r>
    <s v="CELESTICA ESCOBEDO"/>
    <x v="0"/>
    <x v="0"/>
    <x v="15"/>
    <n v="20"/>
    <n v="19"/>
    <n v="0.95"/>
    <n v="1"/>
  </r>
  <r>
    <s v="GLOBAL FM"/>
    <x v="1"/>
    <x v="3"/>
    <x v="11"/>
    <n v="45"/>
    <n v="44"/>
    <n v="0.97777777777777775"/>
    <n v="1"/>
  </r>
  <r>
    <s v="J&amp;J LUBRICANTES"/>
    <x v="1"/>
    <x v="2"/>
    <x v="7"/>
    <n v="5"/>
    <n v="4"/>
    <n v="0.8"/>
    <n v="1"/>
  </r>
  <r>
    <s v="PALACIO DE HIERRO MTY"/>
    <x v="1"/>
    <x v="2"/>
    <x v="3"/>
    <n v="6"/>
    <n v="5"/>
    <n v="0.83333333333333337"/>
    <n v="1"/>
  </r>
  <r>
    <s v="PANEL REY"/>
    <x v="1"/>
    <x v="2"/>
    <x v="9"/>
    <n v="84"/>
    <n v="83"/>
    <n v="0.98809523809523814"/>
    <n v="1"/>
  </r>
  <r>
    <s v="SCANPAINT"/>
    <x v="1"/>
    <x v="3"/>
    <x v="19"/>
    <n v="102"/>
    <n v="101"/>
    <n v="0.99019607843137258"/>
    <n v="1"/>
  </r>
  <r>
    <s v="AXIONLOG MTY"/>
    <x v="1"/>
    <x v="2"/>
    <x v="9"/>
    <n v="21"/>
    <n v="21"/>
    <n v="1"/>
    <n v="0"/>
  </r>
  <r>
    <s v="FORNEY MTY"/>
    <x v="1"/>
    <x v="2"/>
    <x v="2"/>
    <n v="10"/>
    <n v="10"/>
    <n v="1"/>
    <n v="0"/>
  </r>
  <r>
    <s v="MOTA-ENGIL"/>
    <x v="0"/>
    <x v="1"/>
    <x v="16"/>
    <n v="6"/>
    <n v="6"/>
    <n v="1"/>
    <n v="0"/>
  </r>
  <r>
    <s v="TAURO REMOLQUES"/>
    <x v="1"/>
    <x v="2"/>
    <x v="7"/>
    <n v="10"/>
    <n v="10"/>
    <n v="1"/>
    <n v="0"/>
  </r>
  <r>
    <s v="UDEM  CIRCUITOS"/>
    <x v="1"/>
    <x v="3"/>
    <x v="7"/>
    <n v="0"/>
    <n v="0"/>
    <e v="#DIV/0!"/>
    <n v="0"/>
  </r>
  <r>
    <m/>
    <x v="2"/>
    <x v="4"/>
    <x v="22"/>
    <m/>
    <m/>
    <m/>
    <m/>
  </r>
  <r>
    <m/>
    <x v="2"/>
    <x v="4"/>
    <x v="22"/>
    <m/>
    <m/>
    <m/>
    <m/>
  </r>
  <r>
    <m/>
    <x v="2"/>
    <x v="4"/>
    <x v="22"/>
    <m/>
    <m/>
    <m/>
    <m/>
  </r>
  <r>
    <m/>
    <x v="2"/>
    <x v="4"/>
    <x v="22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3">
  <r>
    <s v="LIPU Monterrey"/>
    <s v="CELESTICA APODACA"/>
    <x v="0"/>
    <x v="0"/>
    <x v="0"/>
    <n v="269"/>
    <n v="240"/>
    <n v="29"/>
    <n v="0.89219330855018586"/>
  </r>
  <r>
    <s v="LIPU Monterrey"/>
    <s v="NIDEC-COLD"/>
    <x v="0"/>
    <x v="1"/>
    <x v="1"/>
    <n v="144"/>
    <n v="119"/>
    <n v="25"/>
    <n v="0.82638888888888884"/>
  </r>
  <r>
    <s v="LIPU Monterrey"/>
    <s v="ABB ELECTRICAL CONTROL SYSTEMS"/>
    <x v="0"/>
    <x v="1"/>
    <x v="2"/>
    <n v="230"/>
    <n v="208"/>
    <n v="22"/>
    <n v="0.90434782608695652"/>
  </r>
  <r>
    <s v="LIPU Monterrey"/>
    <s v="VIAKEM"/>
    <x v="1"/>
    <x v="2"/>
    <x v="3"/>
    <n v="84"/>
    <n v="66"/>
    <n v="18"/>
    <n v="0.7857142857142857"/>
  </r>
  <r>
    <s v="LIPU Monterrey"/>
    <s v="NIDEC-CMD"/>
    <x v="0"/>
    <x v="0"/>
    <x v="4"/>
    <n v="124"/>
    <n v="108"/>
    <n v="16"/>
    <n v="0.87096774193548387"/>
  </r>
  <r>
    <s v="LIPU Monterrey"/>
    <s v="WOLONG"/>
    <x v="1"/>
    <x v="3"/>
    <x v="5"/>
    <n v="221"/>
    <n v="205"/>
    <n v="16"/>
    <n v="0.92760180995475117"/>
  </r>
  <r>
    <s v="LIPU Monterrey"/>
    <s v="SAINT_GOBAIN"/>
    <x v="1"/>
    <x v="2"/>
    <x v="6"/>
    <n v="155"/>
    <n v="143"/>
    <n v="12"/>
    <n v="0.92258064516129035"/>
  </r>
  <r>
    <s v="LIPU Monterrey"/>
    <s v="AMAZON MTY"/>
    <x v="0"/>
    <x v="1"/>
    <x v="7"/>
    <n v="63"/>
    <n v="52"/>
    <n v="11"/>
    <n v="0.82539682539682535"/>
  </r>
  <r>
    <s v="LIPU Monterrey"/>
    <s v="SIEMENS"/>
    <x v="1"/>
    <x v="3"/>
    <x v="8"/>
    <n v="413"/>
    <n v="402"/>
    <n v="11"/>
    <n v="0.9733656174334141"/>
  </r>
  <r>
    <s v="LIPU Monterrey"/>
    <s v="KAYAKU SAFETY"/>
    <x v="1"/>
    <x v="2"/>
    <x v="9"/>
    <n v="94"/>
    <n v="84"/>
    <n v="10"/>
    <n v="0.8936170212765957"/>
  </r>
  <r>
    <s v="LIPU Monterrey"/>
    <s v="NIDEC-USEM"/>
    <x v="0"/>
    <x v="0"/>
    <x v="10"/>
    <n v="81"/>
    <n v="71"/>
    <n v="10"/>
    <n v="0.87654320987654322"/>
  </r>
  <r>
    <s v="LIPU Monterrey"/>
    <s v="IAC"/>
    <x v="1"/>
    <x v="3"/>
    <x v="11"/>
    <n v="192"/>
    <n v="183"/>
    <n v="9"/>
    <n v="0.953125"/>
  </r>
  <r>
    <s v="LIPU Monterrey"/>
    <s v="LIXIL"/>
    <x v="1"/>
    <x v="2"/>
    <x v="12"/>
    <n v="165"/>
    <n v="156"/>
    <n v="9"/>
    <n v="0.94545454545454544"/>
  </r>
  <r>
    <s v="LIPU Monterrey"/>
    <s v="AMCOR MTY"/>
    <x v="0"/>
    <x v="1"/>
    <x v="13"/>
    <n v="88"/>
    <n v="80"/>
    <n v="8"/>
    <n v="0.90909090909090906"/>
  </r>
  <r>
    <s v="LIPU Monterrey"/>
    <s v="AMAZON MTY 2"/>
    <x v="0"/>
    <x v="1"/>
    <x v="14"/>
    <n v="42"/>
    <n v="37"/>
    <n v="5"/>
    <n v="0.88095238095238093"/>
  </r>
  <r>
    <s v="LIPU Monterrey"/>
    <s v="DAWN FOODS"/>
    <x v="1"/>
    <x v="3"/>
    <x v="15"/>
    <n v="101"/>
    <n v="96"/>
    <n v="5"/>
    <n v="0.95049504950495045"/>
  </r>
  <r>
    <s v="LIPU Monterrey"/>
    <s v="MOTA-ENGIL"/>
    <x v="0"/>
    <x v="1"/>
    <x v="16"/>
    <n v="6"/>
    <n v="1"/>
    <n v="5"/>
    <n v="0.16666666666666666"/>
  </r>
  <r>
    <s v="LIPU Monterrey"/>
    <s v="CELESTICA AGUA FRIA"/>
    <x v="0"/>
    <x v="0"/>
    <x v="17"/>
    <n v="60"/>
    <n v="56"/>
    <n v="4"/>
    <n v="0.93333333333333335"/>
  </r>
  <r>
    <s v="LIPU Monterrey"/>
    <s v="LIEBHERR"/>
    <x v="1"/>
    <x v="3"/>
    <x v="18"/>
    <n v="54"/>
    <n v="50"/>
    <n v="4"/>
    <n v="0.92592592592592593"/>
  </r>
  <r>
    <s v="LIPU Monterrey"/>
    <s v="VERTIV MONTERREY"/>
    <x v="1"/>
    <x v="2"/>
    <x v="19"/>
    <n v="280"/>
    <n v="276"/>
    <n v="4"/>
    <n v="0.98571428571428577"/>
  </r>
  <r>
    <s v="LIPU Monterrey"/>
    <s v="AZTEK"/>
    <x v="1"/>
    <x v="2"/>
    <x v="6"/>
    <n v="146"/>
    <n v="143"/>
    <n v="3"/>
    <n v="0.97945205479452058"/>
  </r>
  <r>
    <s v="LIPU Monterrey"/>
    <s v="DONG KOOK MTY"/>
    <x v="0"/>
    <x v="1"/>
    <x v="13"/>
    <n v="70"/>
    <n v="67"/>
    <n v="3"/>
    <n v="0.95714285714285718"/>
  </r>
  <r>
    <s v="LIPU Monterrey"/>
    <s v="HAMADEN"/>
    <x v="1"/>
    <x v="2"/>
    <x v="12"/>
    <n v="106"/>
    <n v="103"/>
    <n v="3"/>
    <n v="0.97169811320754718"/>
  </r>
  <r>
    <s v="LIPU Monterrey"/>
    <s v="NIDEC-NLA"/>
    <x v="0"/>
    <x v="1"/>
    <x v="1"/>
    <n v="14"/>
    <n v="11"/>
    <n v="3"/>
    <n v="0.7857142857142857"/>
  </r>
  <r>
    <s v="LIPU Monterrey"/>
    <s v="PANEL REY"/>
    <x v="1"/>
    <x v="2"/>
    <x v="9"/>
    <n v="84"/>
    <n v="81"/>
    <n v="3"/>
    <n v="0.9642857142857143"/>
  </r>
  <r>
    <s v="LIPU Monterrey"/>
    <s v="WELMON"/>
    <x v="0"/>
    <x v="1"/>
    <x v="20"/>
    <n v="11"/>
    <n v="8"/>
    <n v="3"/>
    <n v="0.72727272727272729"/>
  </r>
  <r>
    <s v="LIPU Monterrey"/>
    <s v="CELESTICA ESCOBEDO"/>
    <x v="0"/>
    <x v="0"/>
    <x v="17"/>
    <n v="20"/>
    <n v="18"/>
    <n v="2"/>
    <n v="0.9"/>
  </r>
  <r>
    <s v="LIPU Monterrey"/>
    <s v="NAPS"/>
    <x v="0"/>
    <x v="0"/>
    <x v="17"/>
    <n v="17"/>
    <n v="15"/>
    <n v="2"/>
    <n v="0.88235294117647056"/>
  </r>
  <r>
    <s v="LIPU Monterrey"/>
    <s v="AXIONLOG MTY"/>
    <x v="1"/>
    <x v="2"/>
    <x v="9"/>
    <n v="21"/>
    <n v="20"/>
    <n v="1"/>
    <n v="0.95238095238095233"/>
  </r>
  <r>
    <s v="LIPU Monterrey"/>
    <s v="FORNEY MTY"/>
    <x v="1"/>
    <x v="2"/>
    <x v="6"/>
    <n v="10"/>
    <n v="9"/>
    <n v="1"/>
    <n v="0.9"/>
  </r>
  <r>
    <s v="LIPU Monterrey"/>
    <s v="IAC SANTA CATARINA"/>
    <x v="1"/>
    <x v="3"/>
    <x v="11"/>
    <n v="109"/>
    <n v="108"/>
    <n v="1"/>
    <n v="0.99082568807339455"/>
  </r>
  <r>
    <s v="LIPU Monterrey"/>
    <s v="OWENS CORNING"/>
    <x v="1"/>
    <x v="2"/>
    <x v="21"/>
    <n v="132"/>
    <n v="131"/>
    <n v="1"/>
    <n v="0.99242424242424243"/>
  </r>
  <r>
    <s v="LIPU Monterrey"/>
    <s v="GLOBAL FM"/>
    <x v="1"/>
    <x v="3"/>
    <x v="18"/>
    <n v="45"/>
    <n v="45"/>
    <n v="0"/>
    <n v="1"/>
  </r>
  <r>
    <s v="LIPU Monterrey"/>
    <s v="J&amp;J LUBRICANTES"/>
    <x v="1"/>
    <x v="2"/>
    <x v="12"/>
    <n v="5"/>
    <n v="5"/>
    <n v="0"/>
    <n v="1"/>
  </r>
  <r>
    <s v="LIPU Monterrey"/>
    <s v="LISI"/>
    <x v="0"/>
    <x v="1"/>
    <x v="16"/>
    <n v="17"/>
    <n v="17"/>
    <n v="0"/>
    <n v="1"/>
  </r>
  <r>
    <s v="LIPU Monterrey"/>
    <s v="PALACIO DE HIERRO MTY"/>
    <x v="1"/>
    <x v="2"/>
    <x v="8"/>
    <n v="6"/>
    <n v="6"/>
    <n v="0"/>
    <n v="1"/>
  </r>
  <r>
    <s v="LIPU Monterrey"/>
    <s v="PLASMAN"/>
    <x v="0"/>
    <x v="1"/>
    <x v="16"/>
    <n v="10"/>
    <n v="10"/>
    <n v="0"/>
    <n v="1"/>
  </r>
  <r>
    <s v="LIPU Monterrey"/>
    <s v="SCANPAINT"/>
    <x v="1"/>
    <x v="3"/>
    <x v="3"/>
    <n v="102"/>
    <n v="102"/>
    <n v="0"/>
    <n v="1"/>
  </r>
  <r>
    <s v="LIPU Monterrey"/>
    <s v="TAURO REMOLQUES"/>
    <x v="1"/>
    <x v="2"/>
    <x v="12"/>
    <n v="10"/>
    <n v="10"/>
    <n v="0"/>
    <n v="1"/>
  </r>
  <r>
    <s v="LIPU Monterrey"/>
    <s v="VEOLIA"/>
    <x v="1"/>
    <x v="2"/>
    <x v="9"/>
    <n v="10"/>
    <n v="10"/>
    <n v="0"/>
    <n v="1"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  <r>
    <m/>
    <m/>
    <x v="2"/>
    <x v="4"/>
    <x v="22"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CELESTICA APODACA"/>
    <x v="0"/>
    <x v="0"/>
    <x v="0"/>
    <n v="269"/>
    <n v="223"/>
    <n v="0.82899628252788105"/>
    <n v="46"/>
  </r>
  <r>
    <s v="NIDEC-COLD"/>
    <x v="0"/>
    <x v="1"/>
    <x v="1"/>
    <n v="144"/>
    <n v="108"/>
    <n v="0.75"/>
    <n v="36"/>
  </r>
  <r>
    <s v="SAINT_GOBAIN"/>
    <x v="1"/>
    <x v="2"/>
    <x v="2"/>
    <n v="155"/>
    <n v="123"/>
    <n v="0.79354838709677422"/>
    <n v="32"/>
  </r>
  <r>
    <s v="SIEMENS"/>
    <x v="1"/>
    <x v="3"/>
    <x v="3"/>
    <n v="413"/>
    <n v="390"/>
    <n v="0.94430992736077479"/>
    <n v="23"/>
  </r>
  <r>
    <s v="NIDEC-USEM"/>
    <x v="0"/>
    <x v="0"/>
    <x v="4"/>
    <n v="81"/>
    <n v="59"/>
    <n v="0.72839506172839508"/>
    <n v="22"/>
  </r>
  <r>
    <s v="DAWN FOODS"/>
    <x v="1"/>
    <x v="3"/>
    <x v="5"/>
    <n v="101"/>
    <n v="81"/>
    <n v="0.80198019801980203"/>
    <n v="20"/>
  </r>
  <r>
    <s v="WOLONG"/>
    <x v="1"/>
    <x v="3"/>
    <x v="6"/>
    <n v="221"/>
    <n v="201"/>
    <n v="0.9095022624434389"/>
    <n v="20"/>
  </r>
  <r>
    <s v="LIXIL"/>
    <x v="1"/>
    <x v="2"/>
    <x v="7"/>
    <n v="165"/>
    <n v="146"/>
    <n v="0.88484848484848488"/>
    <n v="19"/>
  </r>
  <r>
    <s v="NIDEC-CMD"/>
    <x v="0"/>
    <x v="0"/>
    <x v="8"/>
    <n v="124"/>
    <n v="109"/>
    <n v="0.87903225806451613"/>
    <n v="15"/>
  </r>
  <r>
    <s v="KAYAKU SAFETY"/>
    <x v="1"/>
    <x v="2"/>
    <x v="9"/>
    <n v="94"/>
    <n v="80"/>
    <n v="0.85106382978723405"/>
    <n v="14"/>
  </r>
  <r>
    <s v="AMAZON MTY"/>
    <x v="0"/>
    <x v="1"/>
    <x v="10"/>
    <n v="63"/>
    <n v="50"/>
    <n v="0.79365079365079361"/>
    <n v="13"/>
  </r>
  <r>
    <s v="LIEBHERR"/>
    <x v="1"/>
    <x v="3"/>
    <x v="11"/>
    <n v="54"/>
    <n v="42"/>
    <n v="0.77777777777777779"/>
    <n v="12"/>
  </r>
  <r>
    <s v="VERTIV MONTERREY"/>
    <x v="1"/>
    <x v="2"/>
    <x v="12"/>
    <n v="280"/>
    <n v="268"/>
    <n v="0.95714285714285718"/>
    <n v="12"/>
  </r>
  <r>
    <s v="ABB ELECTRICAL CONTROL SYSTEMS"/>
    <x v="0"/>
    <x v="1"/>
    <x v="13"/>
    <n v="230"/>
    <n v="219"/>
    <n v="0.95217391304347831"/>
    <n v="11"/>
  </r>
  <r>
    <s v="AMCOR MTY"/>
    <x v="0"/>
    <x v="1"/>
    <x v="14"/>
    <n v="88"/>
    <n v="77"/>
    <n v="0.875"/>
    <n v="11"/>
  </r>
  <r>
    <s v="DONG KOOK MTY"/>
    <x v="0"/>
    <x v="1"/>
    <x v="14"/>
    <n v="70"/>
    <n v="62"/>
    <n v="0.88571428571428568"/>
    <n v="8"/>
  </r>
  <r>
    <s v="AZTEK"/>
    <x v="1"/>
    <x v="2"/>
    <x v="2"/>
    <n v="146"/>
    <n v="139"/>
    <n v="0.95205479452054798"/>
    <n v="7"/>
  </r>
  <r>
    <s v="CELESTICA AGUA FRIA"/>
    <x v="0"/>
    <x v="0"/>
    <x v="15"/>
    <n v="60"/>
    <n v="53"/>
    <n v="0.8833333333333333"/>
    <n v="7"/>
  </r>
  <r>
    <s v="NAPS"/>
    <x v="0"/>
    <x v="0"/>
    <x v="15"/>
    <n v="20"/>
    <n v="13"/>
    <n v="0.65"/>
    <n v="7"/>
  </r>
  <r>
    <s v="PLASMAN"/>
    <x v="0"/>
    <x v="1"/>
    <x v="16"/>
    <n v="10"/>
    <n v="3"/>
    <n v="0.3"/>
    <n v="7"/>
  </r>
  <r>
    <s v="VEOLIA"/>
    <x v="1"/>
    <x v="2"/>
    <x v="9"/>
    <n v="10"/>
    <n v="3"/>
    <n v="0.3"/>
    <n v="7"/>
  </r>
  <r>
    <s v="IAC"/>
    <x v="1"/>
    <x v="3"/>
    <x v="17"/>
    <n v="192"/>
    <n v="186"/>
    <n v="0.96875"/>
    <n v="6"/>
  </r>
  <r>
    <s v="AMAZON MTY 2"/>
    <x v="0"/>
    <x v="1"/>
    <x v="18"/>
    <n v="42"/>
    <n v="37"/>
    <n v="0.88095238095238093"/>
    <n v="5"/>
  </r>
  <r>
    <s v="IAC SANTA CATARINA"/>
    <x v="1"/>
    <x v="3"/>
    <x v="17"/>
    <n v="109"/>
    <n v="105"/>
    <n v="0.96330275229357798"/>
    <n v="4"/>
  </r>
  <r>
    <s v="HAMADEN"/>
    <x v="1"/>
    <x v="2"/>
    <x v="7"/>
    <n v="106"/>
    <n v="103"/>
    <n v="0.97169811320754718"/>
    <n v="3"/>
  </r>
  <r>
    <s v="LISI"/>
    <x v="0"/>
    <x v="1"/>
    <x v="16"/>
    <n v="17"/>
    <n v="14"/>
    <n v="0.82352941176470584"/>
    <n v="3"/>
  </r>
  <r>
    <s v="NIDEC-NLA"/>
    <x v="0"/>
    <x v="1"/>
    <x v="1"/>
    <n v="14"/>
    <n v="11"/>
    <n v="0.7857142857142857"/>
    <n v="3"/>
  </r>
  <r>
    <s v="VIAKEM"/>
    <x v="1"/>
    <x v="2"/>
    <x v="19"/>
    <n v="84"/>
    <n v="81"/>
    <n v="0.9642857142857143"/>
    <n v="3"/>
  </r>
  <r>
    <s v="WELMON"/>
    <x v="0"/>
    <x v="1"/>
    <x v="20"/>
    <n v="11"/>
    <n v="8"/>
    <n v="0.72727272727272729"/>
    <n v="3"/>
  </r>
  <r>
    <s v="OWENS CORNING"/>
    <x v="1"/>
    <x v="2"/>
    <x v="21"/>
    <n v="132"/>
    <n v="130"/>
    <n v="0.98484848484848486"/>
    <n v="2"/>
  </r>
  <r>
    <s v="CELESTICA ESCOBEDO"/>
    <x v="0"/>
    <x v="0"/>
    <x v="15"/>
    <n v="20"/>
    <n v="19"/>
    <n v="0.95"/>
    <n v="1"/>
  </r>
  <r>
    <s v="GLOBAL FM"/>
    <x v="1"/>
    <x v="3"/>
    <x v="11"/>
    <n v="45"/>
    <n v="44"/>
    <n v="0.97777777777777775"/>
    <n v="1"/>
  </r>
  <r>
    <s v="J&amp;J LUBRICANTES"/>
    <x v="1"/>
    <x v="2"/>
    <x v="7"/>
    <n v="5"/>
    <n v="4"/>
    <n v="0.8"/>
    <n v="1"/>
  </r>
  <r>
    <s v="PALACIO DE HIERRO MTY"/>
    <x v="1"/>
    <x v="2"/>
    <x v="3"/>
    <n v="6"/>
    <n v="5"/>
    <n v="0.83333333333333337"/>
    <n v="1"/>
  </r>
  <r>
    <s v="PANEL REY"/>
    <x v="1"/>
    <x v="2"/>
    <x v="9"/>
    <n v="84"/>
    <n v="83"/>
    <n v="0.98809523809523814"/>
    <n v="1"/>
  </r>
  <r>
    <s v="SCANPAINT"/>
    <x v="1"/>
    <x v="3"/>
    <x v="19"/>
    <n v="102"/>
    <n v="101"/>
    <n v="0.99019607843137258"/>
    <n v="1"/>
  </r>
  <r>
    <s v="AXIONLOG MTY"/>
    <x v="1"/>
    <x v="2"/>
    <x v="9"/>
    <n v="21"/>
    <n v="21"/>
    <n v="1"/>
    <n v="0"/>
  </r>
  <r>
    <s v="FORNEY MTY"/>
    <x v="1"/>
    <x v="2"/>
    <x v="2"/>
    <n v="10"/>
    <n v="10"/>
    <n v="1"/>
    <n v="0"/>
  </r>
  <r>
    <s v="MOTA-ENGIL"/>
    <x v="0"/>
    <x v="1"/>
    <x v="16"/>
    <n v="6"/>
    <n v="6"/>
    <n v="1"/>
    <n v="0"/>
  </r>
  <r>
    <s v="TAURO REMOLQUES"/>
    <x v="1"/>
    <x v="2"/>
    <x v="7"/>
    <n v="10"/>
    <n v="10"/>
    <n v="1"/>
    <n v="0"/>
  </r>
  <r>
    <s v="UDEM  CIRCUITOS"/>
    <x v="1"/>
    <x v="3"/>
    <x v="7"/>
    <n v="0"/>
    <n v="0"/>
    <e v="#DIV/0!"/>
    <n v="0"/>
  </r>
  <r>
    <m/>
    <x v="2"/>
    <x v="4"/>
    <x v="22"/>
    <m/>
    <m/>
    <m/>
    <m/>
  </r>
  <r>
    <m/>
    <x v="2"/>
    <x v="4"/>
    <x v="22"/>
    <m/>
    <m/>
    <m/>
    <m/>
  </r>
  <r>
    <m/>
    <x v="2"/>
    <x v="4"/>
    <x v="22"/>
    <m/>
    <m/>
    <m/>
    <m/>
  </r>
  <r>
    <m/>
    <x v="2"/>
    <x v="4"/>
    <x v="22"/>
    <m/>
    <m/>
    <m/>
    <m/>
  </r>
  <r>
    <m/>
    <x v="2"/>
    <x v="4"/>
    <x v="22"/>
    <m/>
    <m/>
    <m/>
    <m/>
  </r>
  <r>
    <m/>
    <x v="2"/>
    <x v="4"/>
    <x v="2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278D8-28D5-443D-82A7-B7DFF6109B6B}" name="TablaDinámica4" cacheId="7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5:C9" firstHeaderRow="1" firstDataRow="1" firstDataCol="1"/>
  <pivotFields count="9">
    <pivotField showAll="0"/>
    <pivotField axis="axisRow" showAll="0" sortType="ascending">
      <items count="7">
        <item x="0"/>
        <item m="1" x="5"/>
        <item m="1" x="3"/>
        <item m="1"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9" showAll="0"/>
    <pivotField showAll="0"/>
    <pivotField dataField="1" dragToRow="0" dragToCol="0" dragToPage="0" showAll="0" defaultSubtotal="0"/>
  </pivotFields>
  <rowFields count="1">
    <field x="1"/>
  </rowFields>
  <rowItems count="4">
    <i>
      <x/>
    </i>
    <i>
      <x v="4"/>
    </i>
    <i>
      <x v="5"/>
    </i>
    <i t="grand">
      <x/>
    </i>
  </rowItems>
  <colItems count="1">
    <i/>
  </colItems>
  <dataFields count="1">
    <dataField name="Suma de porcntaje" fld="8" baseField="0" baseItem="0" numFmtId="9"/>
  </dataFields>
  <formats count="8">
    <format dxfId="44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4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">
      <pivotArea outline="0" collapsedLevelsAreSubtotals="1" fieldPosition="0"/>
    </format>
    <format dxfId="40">
      <pivotArea dataOnly="0" labelOnly="1" outline="0" axis="axisValues" fieldPosition="0"/>
    </format>
    <format dxfId="39">
      <pivotArea collapsedLevelsAreSubtotals="1" fieldPosition="0">
        <references count="1">
          <reference field="1" count="0"/>
        </references>
      </pivotArea>
    </format>
    <format dxfId="38">
      <pivotArea collapsedLevelsAreSubtotals="1" fieldPosition="0">
        <references count="1">
          <reference field="1" count="0"/>
        </references>
      </pivotArea>
    </format>
    <format dxfId="37">
      <pivotArea collapsedLevelsAreSubtotals="1" fieldPosition="0">
        <references count="1">
          <reference field="1" count="0"/>
        </references>
      </pivotArea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1F395-A2A7-491B-8D1D-AA3CD9E4D511}" name="TablaDinámica2" cacheId="7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1:E17" firstHeaderRow="0" firstDataRow="1" firstDataCol="1"/>
  <pivotFields count="9">
    <pivotField showAll="0"/>
    <pivotField showAll="0"/>
    <pivotField axis="axisRow" showAll="0" sortType="ascending">
      <items count="14">
        <item x="1"/>
        <item m="1" x="11"/>
        <item m="1" x="10"/>
        <item m="1" x="12"/>
        <item x="2"/>
        <item m="1" x="7"/>
        <item m="1" x="8"/>
        <item m="1" x="9"/>
        <item m="1" x="6"/>
        <item m="1" x="5"/>
        <item x="3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dataField="1" showAll="0"/>
    <pivotField numFmtId="9" showAll="0"/>
    <pivotField showAll="0"/>
    <pivotField dataField="1" dragToRow="0" dragToCol="0" dragToPage="0" showAll="0" defaultSubtotal="0"/>
  </pivotFields>
  <rowFields count="1">
    <field x="2"/>
  </rowFields>
  <rowItems count="6">
    <i>
      <x v="11"/>
    </i>
    <i>
      <x/>
    </i>
    <i>
      <x v="4"/>
    </i>
    <i>
      <x v="10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ok_Val" fld="4" baseField="0" baseItem="0"/>
    <dataField name="Suma de Vok_Val_Ok" fld="5" baseField="0" baseItem="0"/>
    <dataField name="Suma de porcntaje" fld="8" baseField="0" baseItem="0" numFmtId="9"/>
  </dataFields>
  <formats count="4">
    <format dxfId="4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6">
      <pivotArea outline="0" collapsedLevelsAreSubtotals="1" fieldPosition="0"/>
    </format>
    <format dxfId="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A0DAB-5435-4D03-A871-70B3FEB0A60D}" name="TablaDinámica3" cacheId="7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2:E46" firstHeaderRow="0" firstDataRow="1" firstDataCol="1"/>
  <pivotFields count="9">
    <pivotField showAll="0"/>
    <pivotField showAll="0"/>
    <pivotField showAll="0"/>
    <pivotField axis="axisRow" showAll="0" sortType="ascending">
      <items count="88">
        <item x="10"/>
        <item m="1" x="78"/>
        <item x="17"/>
        <item m="1" x="79"/>
        <item x="18"/>
        <item m="1" x="39"/>
        <item m="1" x="76"/>
        <item m="1" x="82"/>
        <item x="2"/>
        <item m="1" x="34"/>
        <item m="1" x="75"/>
        <item m="1" x="86"/>
        <item m="1" x="29"/>
        <item m="1" x="81"/>
        <item m="1" x="85"/>
        <item m="1" x="83"/>
        <item m="1" x="59"/>
        <item m="1" x="61"/>
        <item m="1" x="72"/>
        <item m="1" x="84"/>
        <item x="3"/>
        <item m="1" x="74"/>
        <item m="1" x="69"/>
        <item m="1" x="70"/>
        <item m="1" x="71"/>
        <item m="1" x="31"/>
        <item m="1" x="73"/>
        <item m="1" x="77"/>
        <item m="1" x="23"/>
        <item m="1" x="55"/>
        <item m="1" x="80"/>
        <item m="1" x="54"/>
        <item m="1" x="38"/>
        <item m="1" x="40"/>
        <item m="1" x="47"/>
        <item m="1" x="60"/>
        <item m="1" x="65"/>
        <item m="1" x="33"/>
        <item m="1" x="53"/>
        <item m="1" x="67"/>
        <item m="1" x="37"/>
        <item m="1" x="44"/>
        <item m="1" x="51"/>
        <item m="1" x="66"/>
        <item m="1" x="45"/>
        <item m="1" x="48"/>
        <item m="1" x="52"/>
        <item m="1" x="50"/>
        <item m="1" x="46"/>
        <item x="19"/>
        <item m="1" x="63"/>
        <item m="1" x="68"/>
        <item m="1" x="62"/>
        <item m="1" x="49"/>
        <item m="1" x="64"/>
        <item m="1" x="25"/>
        <item m="1" x="30"/>
        <item m="1" x="56"/>
        <item m="1" x="57"/>
        <item m="1" x="58"/>
        <item m="1" x="43"/>
        <item x="7"/>
        <item m="1" x="36"/>
        <item m="1" x="41"/>
        <item m="1" x="42"/>
        <item x="11"/>
        <item m="1" x="35"/>
        <item x="9"/>
        <item m="1" x="24"/>
        <item x="22"/>
        <item x="8"/>
        <item x="12"/>
        <item x="4"/>
        <item x="15"/>
        <item x="5"/>
        <item m="1" x="27"/>
        <item m="1" x="28"/>
        <item x="14"/>
        <item x="13"/>
        <item m="1" x="32"/>
        <item m="1" x="26"/>
        <item x="20"/>
        <item x="0"/>
        <item x="1"/>
        <item x="6"/>
        <item x="21"/>
        <item x="1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howAll="0"/>
    <pivotField dataField="1" showAll="0"/>
    <pivotField numFmtId="9" showAll="0"/>
    <pivotField showAll="0"/>
    <pivotField dataField="1" dragToRow="0" dragToCol="0" dragToPage="0" showAll="0" defaultSubtotal="0"/>
  </pivotFields>
  <rowFields count="1">
    <field x="3"/>
  </rowFields>
  <rowItems count="24">
    <i>
      <x v="86"/>
    </i>
    <i>
      <x v="81"/>
    </i>
    <i>
      <x v="72"/>
    </i>
    <i>
      <x v="83"/>
    </i>
    <i>
      <x/>
    </i>
    <i>
      <x v="74"/>
    </i>
    <i>
      <x v="82"/>
    </i>
    <i>
      <x v="73"/>
    </i>
    <i>
      <x v="65"/>
    </i>
    <i>
      <x v="8"/>
    </i>
    <i>
      <x v="70"/>
    </i>
    <i>
      <x v="77"/>
    </i>
    <i>
      <x v="4"/>
    </i>
    <i>
      <x v="67"/>
    </i>
    <i>
      <x v="84"/>
    </i>
    <i>
      <x v="61"/>
    </i>
    <i>
      <x v="20"/>
    </i>
    <i>
      <x v="78"/>
    </i>
    <i>
      <x v="71"/>
    </i>
    <i>
      <x v="2"/>
    </i>
    <i>
      <x v="49"/>
    </i>
    <i>
      <x v="85"/>
    </i>
    <i>
      <x v="6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ok_Val" fld="4" baseField="0" baseItem="0"/>
    <dataField name="Suma de Vok_Val_Ok" fld="5" baseField="0" baseItem="0"/>
    <dataField name="Suma de porcntaje" fld="8" baseField="0" baseItem="0" numFmtId="9"/>
  </dataFields>
  <formats count="4">
    <format dxfId="5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">
      <pivotArea outline="0" collapsedLevelsAreSubtotals="1" fieldPosition="0"/>
    </format>
    <format dxfId="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52C8F-D612-4D84-AD07-F292C5C27AB3}" name="TablaDinámica9" cacheId="7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C17:AF21" firstHeaderRow="0" firstDataRow="1" firstDataCol="1"/>
  <pivotFields count="11"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ascending">
      <items count="57">
        <item m="1" x="51"/>
        <item m="1" x="50"/>
        <item m="1" x="53"/>
        <item x="14"/>
        <item h="1" x="20"/>
        <item m="1" x="55"/>
        <item m="1" x="41"/>
        <item m="1" x="52"/>
        <item m="1" x="25"/>
        <item m="1" x="24"/>
        <item m="1" x="38"/>
        <item m="1" x="36"/>
        <item m="1" x="29"/>
        <item m="1" x="48"/>
        <item m="1" x="39"/>
        <item x="15"/>
        <item m="1" x="40"/>
        <item m="1" x="54"/>
        <item m="1" x="35"/>
        <item m="1" x="34"/>
        <item m="1" x="27"/>
        <item m="1" x="31"/>
        <item x="8"/>
        <item m="1" x="49"/>
        <item m="1" x="47"/>
        <item h="1" m="1" x="46"/>
        <item h="1" m="1" x="33"/>
        <item h="1" m="1" x="37"/>
        <item h="1" x="0"/>
        <item h="1" x="4"/>
        <item h="1" m="1" x="30"/>
        <item h="1" m="1" x="43"/>
        <item h="1" m="1" x="44"/>
        <item h="1" m="1" x="45"/>
        <item h="1" m="1" x="42"/>
        <item h="1" x="3"/>
        <item h="1" m="1" x="28"/>
        <item h="1" m="1" x="26"/>
        <item h="1" x="2"/>
        <item h="1" x="12"/>
        <item h="1" m="1" x="22"/>
        <item h="1" x="6"/>
        <item h="1" x="7"/>
        <item h="1" m="1" x="32"/>
        <item h="1" m="1" x="23"/>
        <item h="1" x="9"/>
        <item h="1" x="16"/>
        <item h="1" m="1" x="21"/>
        <item h="1" x="1"/>
        <item h="1" x="13"/>
        <item h="1" x="19"/>
        <item h="1" x="5"/>
        <item h="1" x="17"/>
        <item h="1" x="10"/>
        <item h="1" x="18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dataField="1" showAll="0"/>
    <pivotField showAll="0"/>
    <pivotField numFmtId="9" showAll="0"/>
    <pivotField dataField="1" dragToRow="0" dragToCol="0" dragToPage="0" showAll="0" defaultSubtotal="0"/>
  </pivotFields>
  <rowFields count="1">
    <field x="4"/>
  </rowFields>
  <rowItems count="4">
    <i>
      <x v="22"/>
    </i>
    <i>
      <x v="3"/>
    </i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" fld="6" baseField="0" baseItem="0"/>
    <dataField name="Suma de ns_ok" fld="7" baseField="0" baseItem="0"/>
    <dataField name="Suma de Porcentaje" fld="10" baseField="0" baseItem="0" numFmtId="9"/>
  </dataFields>
  <formats count="1">
    <format dxfId="3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DD050-1301-4216-93E7-ED55A3A0C3C0}" name="TablaDinámica5" cacheId="7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C2:AF4" firstHeaderRow="0" firstDataRow="1" firstDataCol="1"/>
  <pivotFields count="11">
    <pivotField showAll="0"/>
    <pivotField showAll="0"/>
    <pivotField axis="axisRow" showAll="0">
      <items count="7">
        <item n="JULIO BAZAN (Norte)" x="0"/>
        <item n="RICARDO BALDERAS (Poniente)" m="1" x="5"/>
        <item h="1" x="2"/>
        <item h="1" m="1" x="4"/>
        <item h="1" m="1" x="3"/>
        <item h="1" x="1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numFmtId="9" showAll="0"/>
    <pivotField dataField="1" dragToRow="0" dragToCol="0" dragToPage="0"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" fld="6" baseField="0" baseItem="0"/>
    <dataField name="Suma de ns_ok" fld="7" baseField="0" baseItem="0"/>
    <dataField name="Suma de Porcentaje" fld="10" baseField="0" baseItem="0" numFmtId="9"/>
  </dataFields>
  <formats count="1">
    <format dxfId="3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E23AEE-4C8B-4D2C-AF2E-FF60C4555D4E}" name="TablaDinámica7" cacheId="7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AI2:AJ6" firstHeaderRow="1" firstDataRow="1" firstDataCol="1"/>
  <pivotFields count="11"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57">
        <item x="14"/>
        <item m="1" x="51"/>
        <item m="1" x="50"/>
        <item m="1" x="53"/>
        <item h="1" x="20"/>
        <item m="1" x="55"/>
        <item m="1" x="41"/>
        <item m="1" x="52"/>
        <item m="1" x="25"/>
        <item m="1" x="24"/>
        <item m="1" x="38"/>
        <item m="1" x="36"/>
        <item m="1" x="29"/>
        <item m="1" x="48"/>
        <item m="1" x="39"/>
        <item x="15"/>
        <item m="1" x="40"/>
        <item m="1" x="54"/>
        <item m="1" x="35"/>
        <item m="1" x="34"/>
        <item m="1" x="27"/>
        <item m="1" x="31"/>
        <item x="8"/>
        <item m="1" x="49"/>
        <item m="1" x="47"/>
        <item h="1" m="1" x="46"/>
        <item h="1" m="1" x="33"/>
        <item h="1" m="1" x="37"/>
        <item h="1" x="0"/>
        <item h="1" x="4"/>
        <item h="1" m="1" x="30"/>
        <item h="1" m="1" x="43"/>
        <item h="1" m="1" x="44"/>
        <item h="1" m="1" x="45"/>
        <item h="1" m="1" x="42"/>
        <item h="1" x="3"/>
        <item h="1" m="1" x="28"/>
        <item h="1" m="1" x="26"/>
        <item h="1" x="2"/>
        <item h="1" x="12"/>
        <item h="1" m="1" x="22"/>
        <item h="1" x="6"/>
        <item h="1" x="7"/>
        <item h="1" m="1" x="32"/>
        <item h="1" m="1" x="23"/>
        <item h="1" x="9"/>
        <item h="1" x="16"/>
        <item h="1" m="1" x="21"/>
        <item h="1" x="1"/>
        <item h="1" x="13"/>
        <item h="1" x="19"/>
        <item h="1" x="5"/>
        <item h="1" x="17"/>
        <item h="1" x="10"/>
        <item h="1" x="18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9" showAll="0"/>
    <pivotField dataField="1" dragToRow="0" dragToCol="0" dragToPage="0" showAll="0" defaultSubtotal="0"/>
  </pivotFields>
  <rowFields count="1">
    <field x="4"/>
  </rowFields>
  <rowItems count="4">
    <i>
      <x v="15"/>
    </i>
    <i>
      <x/>
    </i>
    <i>
      <x v="22"/>
    </i>
    <i t="grand">
      <x/>
    </i>
  </rowItems>
  <colItems count="1">
    <i/>
  </colItems>
  <dataFields count="1">
    <dataField name="Suma de Porcentaje" fld="10" baseField="0" baseItem="0" numFmtId="9"/>
  </dataFields>
  <formats count="1">
    <format dxfId="3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599D7-2ADD-4295-9B14-8853D2B4B384}" name="TablaDinámica8" cacheId="7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C7:AF9" firstHeaderRow="0" firstDataRow="1" firstDataCol="1"/>
  <pivotFields count="11">
    <pivotField showAll="0"/>
    <pivotField showAll="0"/>
    <pivotField showAll="0"/>
    <pivotField axis="axisRow" showAll="0" sortType="ascending">
      <items count="13">
        <item m="1" x="11"/>
        <item m="1" x="10"/>
        <item x="3"/>
        <item m="1" x="6"/>
        <item m="1" x="8"/>
        <item h="1" x="4"/>
        <item m="1" x="9"/>
        <item m="1" x="5"/>
        <item h="1" m="1" x="7"/>
        <item h="1" x="1"/>
        <item h="1" x="2"/>
        <item h="1" x="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dataField="1" showAll="0"/>
    <pivotField dataField="1" showAll="0"/>
    <pivotField showAll="0"/>
    <pivotField numFmtId="9" showAll="0"/>
    <pivotField dataField="1" dragToRow="0" dragToCol="0" dragToPage="0" showAll="0" defaultSubtotal="0"/>
  </pivotFields>
  <rowFields count="1">
    <field x="3"/>
  </rowFields>
  <rowItems count="2"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" fld="6" baseField="0" baseItem="0"/>
    <dataField name="Suma de ns_ok" fld="7" baseField="0" baseItem="0"/>
    <dataField name="Suma de Porcentaje" fld="10" baseField="0" baseItem="0" numFmtId="9"/>
  </dataFields>
  <formats count="1">
    <format dxfId="3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C4416-8B92-4F9C-BD93-669BF02CCAB4}" name="TablaDinámica6" cacheId="7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S5:T8" firstHeaderRow="1" firstDataRow="1" firstDataCol="1"/>
  <pivotFields count="9">
    <pivotField showAll="0"/>
    <pivotField axis="axisRow" showAll="0" sortType="descending">
      <items count="5">
        <item x="0"/>
        <item x="1"/>
        <item h="1" x="2"/>
        <item h="1" m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9" showAll="0"/>
    <pivotField showAll="0"/>
    <pivotField dataField="1" dragToRow="0" dragToCol="0" dragToPage="0" showAll="0" defaultSubtotal="0"/>
  </pivotFields>
  <rowFields count="1">
    <field x="1"/>
  </rowFields>
  <rowItems count="3">
    <i>
      <x v="1"/>
    </i>
    <i>
      <x/>
    </i>
    <i t="grand">
      <x/>
    </i>
  </rowItems>
  <colItems count="1">
    <i/>
  </colItems>
  <dataFields count="1">
    <dataField name="Suma de porcntaje" fld="8" baseField="0" baseItem="0" numFmtId="9"/>
  </dataFields>
  <formats count="12">
    <format dxfId="20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grandRow="1" outline="0" collapsedLevelsAreSubtotals="1" fieldPosition="0"/>
    </format>
    <format dxfId="12">
      <pivotArea grandRow="1" outline="0" collapsedLevelsAreSubtotals="1" fieldPosition="0"/>
    </format>
    <format dxfId="11">
      <pivotArea grandRow="1" outline="0" collapsedLevelsAreSubtotals="1" fieldPosition="0"/>
    </format>
    <format dxfId="10">
      <pivotArea grandRow="1" outline="0" collapsedLevelsAreSubtotals="1" fieldPosition="0"/>
    </format>
    <format dxfId="9">
      <pivotArea collapsedLevelsAreSubtotals="1" fieldPosition="0">
        <references count="1">
          <reference field="1" count="0"/>
        </references>
      </pivotArea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38CDF-F0FB-457B-9AB2-003613627E56}" name="TablaDinámica5" cacheId="7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11:V16" firstHeaderRow="0" firstDataRow="1" firstDataCol="1"/>
  <pivotFields count="9">
    <pivotField showAll="0"/>
    <pivotField showAll="0"/>
    <pivotField axis="axisRow" showAll="0" sortType="ascending">
      <items count="7">
        <item x="1"/>
        <item x="2"/>
        <item x="3"/>
        <item x="0"/>
        <item h="1" x="4"/>
        <item h="1" m="1" x="5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dataField="1" showAll="0"/>
    <pivotField numFmtId="9" showAll="0"/>
    <pivotField showAll="0"/>
    <pivotField dataField="1" dragToRow="0" dragToCol="0" dragToPage="0" showAll="0" defaultSubtotal="0"/>
  </pivotFields>
  <rowFields count="1">
    <field x="2"/>
  </rowFields>
  <rowItems count="5">
    <i>
      <x v="3"/>
    </i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ok_Val" fld="4" baseField="0" baseItem="0"/>
    <dataField name="Suma de Vok_Val_Ok" fld="5" baseField="0" baseItem="0"/>
    <dataField name="Suma de porcntaje" fld="8" baseField="0" baseItem="0" numFmtId="9"/>
  </dataFields>
  <formats count="6">
    <format dxfId="2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4">
      <pivotArea outline="0" collapsedLevelsAreSubtotals="1" fieldPosition="0"/>
    </format>
    <format dxfId="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1">
      <pivotArea field="2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81E2F9-0BBD-48FB-87EB-9BAF1110D543}" name="TablaDinámica7" cacheId="7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22:V45" firstHeaderRow="0" firstDataRow="1" firstDataCol="1"/>
  <pivotFields count="9">
    <pivotField showAll="0"/>
    <pivotField showAll="0"/>
    <pivotField showAll="0"/>
    <pivotField axis="axisRow" showAll="0">
      <items count="36">
        <item x="10"/>
        <item x="17"/>
        <item x="2"/>
        <item m="1" x="29"/>
        <item x="3"/>
        <item m="1" x="31"/>
        <item m="1" x="23"/>
        <item m="1" x="34"/>
        <item x="19"/>
        <item m="1" x="25"/>
        <item m="1" x="30"/>
        <item x="7"/>
        <item x="11"/>
        <item x="9"/>
        <item x="12"/>
        <item x="8"/>
        <item x="4"/>
        <item x="15"/>
        <item m="1" x="24"/>
        <item x="5"/>
        <item m="1" x="27"/>
        <item m="1" x="28"/>
        <item x="14"/>
        <item x="18"/>
        <item h="1" x="22"/>
        <item x="13"/>
        <item h="1" m="1" x="33"/>
        <item m="1" x="32"/>
        <item m="1" x="26"/>
        <item x="20"/>
        <item x="0"/>
        <item x="1"/>
        <item x="6"/>
        <item x="21"/>
        <item x="16"/>
        <item t="default"/>
      </items>
    </pivotField>
    <pivotField dataField="1" showAll="0"/>
    <pivotField dataField="1" showAll="0"/>
    <pivotField numFmtId="9" showAll="0"/>
    <pivotField showAll="0"/>
    <pivotField dataField="1" dragToRow="0" dragToCol="0" dragToPage="0" showAll="0" defaultSubtotal="0"/>
  </pivotFields>
  <rowFields count="1">
    <field x="3"/>
  </rowFields>
  <rowItems count="23">
    <i>
      <x/>
    </i>
    <i>
      <x v="1"/>
    </i>
    <i>
      <x v="2"/>
    </i>
    <i>
      <x v="4"/>
    </i>
    <i>
      <x v="8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2"/>
    </i>
    <i>
      <x v="23"/>
    </i>
    <i>
      <x v="25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ok_Val" fld="4" baseField="0" baseItem="0"/>
    <dataField name="Suma de Vok_Val_Ok" fld="5" baseField="0" baseItem="0"/>
    <dataField name="Suma de porcntaje" fld="8" baseField="0" baseItem="0" numFmtId="9"/>
  </dataFields>
  <formats count="6">
    <format dxfId="3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0">
      <pivotArea outline="0" collapsedLevelsAreSubtotals="1" fieldPosition="0"/>
    </format>
    <format dxfId="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7">
      <pivotArea field="3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</formats>
  <conditionalFormats count="2">
    <conditionalFormat priority="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23">
              <x v="0"/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12">
              <x v="0"/>
              <x v="1"/>
              <x v="2"/>
              <x v="3"/>
              <x v="4"/>
              <x v="5"/>
              <x v="7"/>
              <x v="9"/>
              <x v="10"/>
              <x v="11"/>
              <x v="12"/>
              <x v="13"/>
            </reference>
          </references>
        </pivotArea>
      </pivotAreas>
    </conditionalFormat>
  </conditional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7F2AFE-8FC2-4197-A07C-929D0C6E3329}" name="TablaDinámica3" cacheId="7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21:P44" firstHeaderRow="0" firstDataRow="1" firstDataCol="1"/>
  <pivotFields count="10"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ascending">
      <items count="35">
        <item m="1" x="33"/>
        <item m="1" x="25"/>
        <item m="1" x="29"/>
        <item x="8"/>
        <item m="1" x="27"/>
        <item x="6"/>
        <item x="12"/>
        <item m="1" x="32"/>
        <item x="7"/>
        <item x="9"/>
        <item x="18"/>
        <item x="11"/>
        <item x="17"/>
        <item x="4"/>
        <item x="10"/>
        <item m="1" x="23"/>
        <item x="3"/>
        <item x="19"/>
        <item m="1" x="24"/>
        <item x="15"/>
        <item h="1" x="22"/>
        <item x="13"/>
        <item m="1" x="26"/>
        <item m="1" x="28"/>
        <item x="14"/>
        <item x="2"/>
        <item m="1" x="31"/>
        <item x="20"/>
        <item m="1" x="30"/>
        <item x="0"/>
        <item x="1"/>
        <item x="5"/>
        <item x="21"/>
        <item x="1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howAll="0"/>
    <pivotField dataField="1" showAll="0"/>
    <pivotField showAll="0"/>
    <pivotField numFmtId="9" showAll="0"/>
    <pivotField dataField="1" dragToRow="0" dragToCol="0" dragToPage="0" showAll="0" defaultSubtotal="0"/>
  </pivotFields>
  <rowFields count="1">
    <field x="4"/>
  </rowFields>
  <rowItems count="23">
    <i>
      <x v="27"/>
    </i>
    <i>
      <x v="30"/>
    </i>
    <i>
      <x v="8"/>
    </i>
    <i>
      <x v="33"/>
    </i>
    <i>
      <x v="13"/>
    </i>
    <i>
      <x v="14"/>
    </i>
    <i>
      <x v="24"/>
    </i>
    <i>
      <x v="29"/>
    </i>
    <i>
      <x v="16"/>
    </i>
    <i>
      <x v="25"/>
    </i>
    <i>
      <x v="12"/>
    </i>
    <i>
      <x v="31"/>
    </i>
    <i>
      <x v="21"/>
    </i>
    <i>
      <x v="9"/>
    </i>
    <i>
      <x v="5"/>
    </i>
    <i>
      <x v="19"/>
    </i>
    <i>
      <x v="6"/>
    </i>
    <i>
      <x v="10"/>
    </i>
    <i>
      <x v="11"/>
    </i>
    <i>
      <x v="3"/>
    </i>
    <i>
      <x v="17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" fld="5" baseField="0" baseItem="0"/>
    <dataField name="Suma de ns_ok" fld="6" baseField="0" baseItem="0"/>
    <dataField name="Suma de Porcentaje" fld="9" baseField="0" baseItem="0" numFmtId="9"/>
  </dataFields>
  <formats count="1">
    <format dxfId="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61BDA-62A4-4838-8104-678E6D520F0D}" name="TablaDinámica2" cacheId="7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6:P9" firstHeaderRow="0" firstDataRow="1" firstDataCol="1"/>
  <pivotFields count="10"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dataField="1" showAll="0"/>
    <pivotField dataField="1" showAll="0"/>
    <pivotField showAll="0"/>
    <pivotField numFmtId="9" showAll="0"/>
    <pivotField dataField="1" dragToRow="0" dragToCol="0" dragToPage="0" showAll="0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" fld="5" baseField="0" baseItem="0"/>
    <dataField name="Suma de ns_ok" fld="6" baseField="0" baseItem="0"/>
    <dataField name="Suma de Porcentaje" fld="9" baseField="0" baseItem="0" numFmtId="9"/>
  </dataFields>
  <formats count="2">
    <format dxfId="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70715E-EC02-4854-9025-B8E06F12D650}" name="TablaDinámica4" cacheId="7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11:P16" firstHeaderRow="0" firstDataRow="1" firstDataCol="1"/>
  <pivotFields count="10">
    <pivotField showAll="0"/>
    <pivotField showAll="0"/>
    <pivotField showAll="0"/>
    <pivotField axis="axisRow" showAll="0" sortType="ascending">
      <items count="6">
        <item x="2"/>
        <item x="3"/>
        <item x="1"/>
        <item x="0"/>
        <item h="1" x="4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dataField="1" showAll="0"/>
    <pivotField showAll="0"/>
    <pivotField numFmtId="9" showAll="0"/>
    <pivotField dataField="1" dragToRow="0" dragToCol="0" dragToPage="0" showAll="0" defaultSubtotal="0"/>
  </pivotFields>
  <rowFields count="1">
    <field x="3"/>
  </rowFields>
  <rowItems count="5">
    <i>
      <x v="2"/>
    </i>
    <i>
      <x v="3"/>
    </i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" fld="5" baseField="0" baseItem="0"/>
    <dataField name="Suma de ns_ok" fld="6" baseField="0" baseItem="0"/>
    <dataField name="Suma de Porcentaje" fld="9" baseField="0" baseItem="0" numFmtId="9"/>
  </dataFields>
  <formats count="1">
    <format dxfId="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35ACB-5FD8-4D67-9A75-2D379C35BCC3}" name="TablaDinámica5" cacheId="7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C2:AF4" firstHeaderRow="0" firstDataRow="1" firstDataCol="1"/>
  <pivotFields count="11">
    <pivotField showAll="0"/>
    <pivotField showAll="0"/>
    <pivotField axis="axisRow" showAll="0">
      <items count="7">
        <item x="0"/>
        <item m="1" x="5"/>
        <item h="1" x="2"/>
        <item h="1" m="1" x="4"/>
        <item h="1" m="1" x="3"/>
        <item h="1" x="1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numFmtId="9" showAll="0"/>
    <pivotField dataField="1" dragToRow="0" dragToCol="0" dragToPage="0"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" fld="6" baseField="0" baseItem="0"/>
    <dataField name="Suma de ns_ok" fld="7" baseField="0" baseItem="0"/>
    <dataField name="Suma de Porcentaje" fld="10" baseField="0" baseItem="0" numFmtId="9"/>
  </dataFields>
  <formats count="1"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3CF4B9-1D71-49D3-BF62-15D94ED5B240}" name="TablaDinámica7" cacheId="7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AI2:AJ6" firstHeaderRow="1" firstDataRow="1" firstDataCol="1"/>
  <pivotFields count="11"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57">
        <item x="14"/>
        <item m="1" x="51"/>
        <item m="1" x="50"/>
        <item m="1" x="53"/>
        <item h="1" x="20"/>
        <item m="1" x="55"/>
        <item m="1" x="41"/>
        <item m="1" x="52"/>
        <item m="1" x="25"/>
        <item m="1" x="24"/>
        <item m="1" x="38"/>
        <item m="1" x="36"/>
        <item m="1" x="29"/>
        <item m="1" x="48"/>
        <item m="1" x="39"/>
        <item x="15"/>
        <item m="1" x="40"/>
        <item m="1" x="54"/>
        <item m="1" x="35"/>
        <item m="1" x="34"/>
        <item m="1" x="27"/>
        <item m="1" x="31"/>
        <item x="8"/>
        <item m="1" x="49"/>
        <item m="1" x="47"/>
        <item m="1" x="46"/>
        <item h="1" m="1" x="33"/>
        <item m="1" x="37"/>
        <item h="1" x="0"/>
        <item h="1" x="4"/>
        <item h="1" m="1" x="30"/>
        <item h="1" m="1" x="43"/>
        <item h="1" m="1" x="44"/>
        <item h="1" m="1" x="45"/>
        <item h="1" m="1" x="42"/>
        <item h="1" x="3"/>
        <item h="1" m="1" x="28"/>
        <item h="1" m="1" x="26"/>
        <item h="1" x="2"/>
        <item h="1" x="12"/>
        <item h="1" m="1" x="22"/>
        <item h="1" x="6"/>
        <item h="1" x="7"/>
        <item h="1" m="1" x="32"/>
        <item h="1" m="1" x="23"/>
        <item h="1" x="9"/>
        <item h="1" x="16"/>
        <item h="1" m="1" x="21"/>
        <item h="1" x="1"/>
        <item h="1" x="13"/>
        <item h="1" x="19"/>
        <item h="1" x="5"/>
        <item h="1" x="17"/>
        <item h="1" x="10"/>
        <item h="1" x="18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9" showAll="0"/>
    <pivotField dataField="1" dragToRow="0" dragToCol="0" dragToPage="0" showAll="0" defaultSubtotal="0"/>
  </pivotFields>
  <rowFields count="1">
    <field x="4"/>
  </rowFields>
  <rowItems count="4">
    <i>
      <x v="15"/>
    </i>
    <i>
      <x/>
    </i>
    <i>
      <x v="22"/>
    </i>
    <i t="grand">
      <x/>
    </i>
  </rowItems>
  <colItems count="1">
    <i/>
  </colItems>
  <dataFields count="1">
    <dataField name="Suma de Porcentaje" fld="10" baseField="0" baseItem="0" numFmtId="9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A9ADD-FE09-4673-8E2C-454E098460FA}" name="TablaDinámica8" cacheId="7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C7:AF9" firstHeaderRow="0" firstDataRow="1" firstDataCol="1"/>
  <pivotFields count="11">
    <pivotField showAll="0"/>
    <pivotField showAll="0"/>
    <pivotField showAll="0"/>
    <pivotField axis="axisRow" showAll="0" sortType="ascending">
      <items count="13">
        <item m="1" x="11"/>
        <item m="1" x="10"/>
        <item x="3"/>
        <item m="1" x="6"/>
        <item m="1" x="8"/>
        <item h="1" x="4"/>
        <item m="1" x="9"/>
        <item m="1" x="5"/>
        <item h="1" m="1" x="7"/>
        <item h="1" x="1"/>
        <item h="1" x="2"/>
        <item h="1" x="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dataField="1" showAll="0"/>
    <pivotField dataField="1" showAll="0"/>
    <pivotField showAll="0"/>
    <pivotField numFmtId="9" showAll="0"/>
    <pivotField dataField="1" dragToRow="0" dragToCol="0" dragToPage="0" showAll="0" defaultSubtotal="0"/>
  </pivotFields>
  <rowFields count="1">
    <field x="3"/>
  </rowFields>
  <rowItems count="2"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" fld="6" baseField="0" baseItem="0"/>
    <dataField name="Suma de ns_ok" fld="7" baseField="0" baseItem="0"/>
    <dataField name="Suma de Porcentaje" fld="10" baseField="0" baseItem="0" numFmtId="9"/>
  </dataFields>
  <formats count="1">
    <format dxfId="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BC6F6-9C3F-43EA-AE75-97F8790592C0}" name="TablaDinámica9" cacheId="7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C17:AF21" firstHeaderRow="0" firstDataRow="1" firstDataCol="1"/>
  <pivotFields count="11"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ascending">
      <items count="57">
        <item m="1" x="51"/>
        <item m="1" x="50"/>
        <item m="1" x="53"/>
        <item x="14"/>
        <item h="1" x="20"/>
        <item m="1" x="55"/>
        <item m="1" x="41"/>
        <item m="1" x="52"/>
        <item m="1" x="25"/>
        <item m="1" x="24"/>
        <item m="1" x="38"/>
        <item m="1" x="36"/>
        <item m="1" x="29"/>
        <item m="1" x="48"/>
        <item m="1" x="39"/>
        <item x="15"/>
        <item m="1" x="40"/>
        <item m="1" x="54"/>
        <item m="1" x="35"/>
        <item m="1" x="34"/>
        <item m="1" x="27"/>
        <item m="1" x="31"/>
        <item x="8"/>
        <item m="1" x="49"/>
        <item m="1" x="47"/>
        <item m="1" x="46"/>
        <item h="1" m="1" x="33"/>
        <item m="1" x="37"/>
        <item h="1" x="0"/>
        <item h="1" x="4"/>
        <item h="1" m="1" x="30"/>
        <item h="1" m="1" x="43"/>
        <item h="1" m="1" x="44"/>
        <item h="1" m="1" x="45"/>
        <item h="1" m="1" x="42"/>
        <item h="1" x="3"/>
        <item h="1" m="1" x="28"/>
        <item h="1" m="1" x="26"/>
        <item h="1" x="2"/>
        <item h="1" x="12"/>
        <item h="1" m="1" x="22"/>
        <item h="1" x="6"/>
        <item h="1" x="7"/>
        <item h="1" m="1" x="32"/>
        <item h="1" m="1" x="23"/>
        <item h="1" x="9"/>
        <item h="1" x="16"/>
        <item h="1" m="1" x="21"/>
        <item h="1" x="1"/>
        <item h="1" x="13"/>
        <item h="1" x="19"/>
        <item h="1" x="5"/>
        <item h="1" x="17"/>
        <item h="1" x="10"/>
        <item h="1" x="18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dataField="1" showAll="0"/>
    <pivotField showAll="0"/>
    <pivotField numFmtId="9" showAll="0"/>
    <pivotField dataField="1" dragToRow="0" dragToCol="0" dragToPage="0" showAll="0" defaultSubtotal="0"/>
  </pivotFields>
  <rowFields count="1">
    <field x="4"/>
  </rowFields>
  <rowItems count="4">
    <i>
      <x v="22"/>
    </i>
    <i>
      <x v="3"/>
    </i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" fld="6" baseField="0" baseItem="0"/>
    <dataField name="Suma de ns_ok" fld="7" baseField="0" baseItem="0"/>
    <dataField name="Suma de Porcentaje" fld="10" baseField="0" baseItem="0" numFmtId="9"/>
  </dataFields>
  <formats count="1">
    <format dxfId="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6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45CD-87AA-473F-BE27-9AA75D1F855C}">
  <dimension ref="A1:AZ47"/>
  <sheetViews>
    <sheetView zoomScale="130" zoomScaleNormal="130" workbookViewId="0">
      <selection activeCell="I12" sqref="I12"/>
    </sheetView>
  </sheetViews>
  <sheetFormatPr baseColWidth="10" defaultColWidth="9.140625" defaultRowHeight="15" x14ac:dyDescent="0.25"/>
  <cols>
    <col min="1" max="1" width="13.7109375" customWidth="1"/>
    <col min="2" max="2" width="11" customWidth="1"/>
    <col min="3" max="3" width="10.85546875" style="2" bestFit="1" customWidth="1"/>
    <col min="4" max="4" width="13.42578125" style="3" bestFit="1" customWidth="1"/>
    <col min="7" max="7" width="11.85546875" style="5" customWidth="1"/>
    <col min="9" max="9" width="8.85546875" style="6" customWidth="1"/>
    <col min="13" max="13" width="15.42578125" customWidth="1"/>
    <col min="14" max="14" width="36.85546875" bestFit="1" customWidth="1"/>
    <col min="15" max="15" width="10" style="2" customWidth="1"/>
    <col min="16" max="16" width="12.7109375" style="2" customWidth="1"/>
    <col min="17" max="17" width="8.7109375" style="4"/>
    <col min="20" max="20" width="14.28515625" customWidth="1"/>
    <col min="21" max="21" width="36.85546875" bestFit="1" customWidth="1"/>
    <col min="24" max="24" width="8.7109375" style="4"/>
    <col min="29" max="29" width="14.140625" bestFit="1" customWidth="1"/>
    <col min="30" max="30" width="32.140625" bestFit="1" customWidth="1"/>
    <col min="33" max="33" width="8.85546875" style="3"/>
    <col min="37" max="37" width="13.28515625" bestFit="1" customWidth="1"/>
    <col min="38" max="38" width="32.140625" bestFit="1" customWidth="1"/>
    <col min="39" max="39" width="15.140625" bestFit="1" customWidth="1"/>
    <col min="40" max="40" width="7.140625" bestFit="1" customWidth="1"/>
    <col min="41" max="41" width="9.85546875" bestFit="1" customWidth="1"/>
    <col min="46" max="46" width="16.7109375" bestFit="1" customWidth="1"/>
    <col min="47" max="47" width="10.140625" bestFit="1" customWidth="1"/>
    <col min="48" max="48" width="14.42578125" bestFit="1" customWidth="1"/>
    <col min="49" max="49" width="11.5703125" bestFit="1" customWidth="1"/>
    <col min="50" max="50" width="14.28515625" bestFit="1" customWidth="1"/>
    <col min="51" max="51" width="10.7109375" style="3" bestFit="1" customWidth="1"/>
    <col min="52" max="52" width="10.5703125" bestFit="1" customWidth="1"/>
  </cols>
  <sheetData>
    <row r="1" spans="1:52" x14ac:dyDescent="0.25">
      <c r="A1" s="1" t="s">
        <v>0</v>
      </c>
      <c r="B1" s="1" t="s">
        <v>1</v>
      </c>
      <c r="M1" s="9" t="s">
        <v>2</v>
      </c>
      <c r="N1" s="9" t="s">
        <v>3</v>
      </c>
      <c r="O1" s="10" t="s">
        <v>4</v>
      </c>
      <c r="P1" s="10" t="s">
        <v>5</v>
      </c>
      <c r="Q1" s="11" t="s">
        <v>6</v>
      </c>
      <c r="T1" s="9" t="s">
        <v>2</v>
      </c>
      <c r="U1" s="9" t="s">
        <v>3</v>
      </c>
      <c r="V1" s="10" t="s">
        <v>7</v>
      </c>
      <c r="W1" s="10" t="s">
        <v>8</v>
      </c>
      <c r="X1" s="11" t="s">
        <v>9</v>
      </c>
      <c r="AC1" t="s">
        <v>2</v>
      </c>
      <c r="AD1" t="s">
        <v>3</v>
      </c>
      <c r="AE1" t="s">
        <v>4</v>
      </c>
      <c r="AF1" t="s">
        <v>5</v>
      </c>
      <c r="AG1" s="3" t="s">
        <v>6</v>
      </c>
      <c r="AH1" t="s">
        <v>10</v>
      </c>
      <c r="AK1" s="9" t="s">
        <v>2</v>
      </c>
      <c r="AL1" s="9" t="s">
        <v>3</v>
      </c>
      <c r="AM1" s="9" t="s">
        <v>11</v>
      </c>
      <c r="AN1" s="10" t="s">
        <v>4</v>
      </c>
      <c r="AO1" s="10" t="s">
        <v>5</v>
      </c>
      <c r="AP1" s="11" t="s">
        <v>6</v>
      </c>
      <c r="AQ1" s="11" t="s">
        <v>10</v>
      </c>
      <c r="AT1" s="9" t="s">
        <v>2</v>
      </c>
      <c r="AU1" s="9" t="s">
        <v>3</v>
      </c>
      <c r="AV1" s="9" t="s">
        <v>11</v>
      </c>
      <c r="AW1" s="10" t="s">
        <v>4</v>
      </c>
      <c r="AX1" s="10" t="s">
        <v>5</v>
      </c>
      <c r="AY1" s="17" t="s">
        <v>6</v>
      </c>
      <c r="AZ1" s="11" t="s">
        <v>10</v>
      </c>
    </row>
    <row r="2" spans="1:52" x14ac:dyDescent="0.25">
      <c r="A2" t="e" cm="1">
        <f t="array" ref="A2">_xlfn.GROUPBY(
_xlfn.HSTACK(#REF!,#REF!),#REF!,
_xlfn.HSTACK(
_xleta.COUNT,_xleta.PERCENTOF),
0,1)</f>
        <v>#REF!</v>
      </c>
      <c r="G2" s="5" t="s">
        <v>4</v>
      </c>
      <c r="I2" s="7" t="e">
        <f>COUNTIFS(#REF!,1)</f>
        <v>#REF!</v>
      </c>
      <c r="K2" s="2" t="e">
        <f>I2-I7</f>
        <v>#REF!</v>
      </c>
      <c r="M2" t="e" cm="1">
        <f t="array" ref="M2">_xlfn.GROUPBY(
_xlfn.HSTACK(#REF!,#REF!),
_xlfn.HSTACK(#REF!,#REF!),
_xleta.SUM,
0,1,,#REF!=1)</f>
        <v>#REF!</v>
      </c>
      <c r="Q2" s="4" t="e" cm="1">
        <f t="array" ref="Q2">INDEX(_xlfn.ANCHORARRAY(M2),,4)/INDEX(_xlfn.ANCHORARRAY(M2),,3)</f>
        <v>#REF!</v>
      </c>
      <c r="T2" t="e" cm="1">
        <f t="array" ref="T2">_xlfn.GROUPBY(
_xlfn.HSTACK(#REF!,#REF!),
_xlfn.HSTACK(#REF!,#REF!),
_xleta.SUM,
0,1,,#REF!=1)</f>
        <v>#REF!</v>
      </c>
      <c r="X2" s="4" t="e" cm="1">
        <f t="array" ref="X2">INDEX(_xlfn.ANCHORARRAY(T2),,4)/INDEX(_xlfn.ANCHORARRAY(T2),,3)</f>
        <v>#REF!</v>
      </c>
      <c r="AC2" s="13" t="s">
        <v>12</v>
      </c>
      <c r="AD2" s="13" t="s">
        <v>13</v>
      </c>
      <c r="AE2" s="13">
        <v>336</v>
      </c>
      <c r="AF2" s="13">
        <v>139</v>
      </c>
      <c r="AG2" s="15">
        <v>0.41369047619047616</v>
      </c>
      <c r="AH2" s="13">
        <f t="shared" ref="AH2:AH47" si="0">AE2-AF2</f>
        <v>197</v>
      </c>
      <c r="AK2" t="e" cm="1">
        <f t="array" ref="AK2">_xlfn.GROUPBY(
_xlfn.HSTACK(#REF!,#REF!,#REF!),
_xlfn.HSTACK(#REF!,#REF!),
_xleta.SUM,
0,1,,#REF!=1)</f>
        <v>#REF!</v>
      </c>
      <c r="AP2" t="e" cm="1">
        <f t="array" ref="AP2">INDEX(_xlfn.ANCHORARRAY(AK2),,5)/INDEX(_xlfn.ANCHORARRAY(AK2),,4)</f>
        <v>#REF!</v>
      </c>
      <c r="AQ2" t="e" cm="1">
        <f t="array" ref="AQ2">INDEX(_xlfn.ANCHORARRAY(AK2),,4)-INDEX(_xlfn.ANCHORARRAY(AK2),,5)</f>
        <v>#REF!</v>
      </c>
      <c r="AT2" s="13" t="s">
        <v>12</v>
      </c>
      <c r="AU2" s="13" t="s">
        <v>13</v>
      </c>
      <c r="AV2" s="13" t="s">
        <v>14</v>
      </c>
      <c r="AW2" s="14">
        <v>23</v>
      </c>
      <c r="AX2" s="13">
        <v>4</v>
      </c>
      <c r="AY2" s="15">
        <v>0.17391304347826086</v>
      </c>
      <c r="AZ2" s="13">
        <v>19</v>
      </c>
    </row>
    <row r="3" spans="1:52" x14ac:dyDescent="0.25">
      <c r="G3" s="5" t="s">
        <v>5</v>
      </c>
      <c r="I3" s="12" t="e">
        <f>COUNTIFS(#REF!,1)</f>
        <v>#REF!</v>
      </c>
      <c r="AC3" s="13" t="s">
        <v>12</v>
      </c>
      <c r="AD3" s="13" t="s">
        <v>15</v>
      </c>
      <c r="AE3" s="13">
        <v>450</v>
      </c>
      <c r="AF3" s="13">
        <v>322</v>
      </c>
      <c r="AG3" s="15">
        <v>0.7155555555555555</v>
      </c>
      <c r="AH3" s="13">
        <f t="shared" si="0"/>
        <v>128</v>
      </c>
      <c r="AT3" s="13" t="s">
        <v>12</v>
      </c>
      <c r="AU3" s="13" t="s">
        <v>13</v>
      </c>
      <c r="AV3" s="13" t="s">
        <v>16</v>
      </c>
      <c r="AW3" s="13">
        <v>16</v>
      </c>
      <c r="AX3" s="13">
        <v>0</v>
      </c>
      <c r="AY3" s="15">
        <v>0</v>
      </c>
      <c r="AZ3" s="13">
        <v>16</v>
      </c>
    </row>
    <row r="4" spans="1:52" x14ac:dyDescent="0.25">
      <c r="G4" s="5" t="s">
        <v>6</v>
      </c>
      <c r="I4" s="8" t="e">
        <f>I3/I2</f>
        <v>#REF!</v>
      </c>
      <c r="AC4" s="13" t="s">
        <v>12</v>
      </c>
      <c r="AD4" s="13" t="s">
        <v>17</v>
      </c>
      <c r="AE4" s="13">
        <v>361</v>
      </c>
      <c r="AF4" s="13">
        <v>244</v>
      </c>
      <c r="AG4" s="15">
        <v>0.67590027700831024</v>
      </c>
      <c r="AH4" s="13">
        <f t="shared" si="0"/>
        <v>117</v>
      </c>
      <c r="AT4" s="13" t="s">
        <v>12</v>
      </c>
      <c r="AU4" s="13" t="s">
        <v>13</v>
      </c>
      <c r="AV4" s="13" t="s">
        <v>18</v>
      </c>
      <c r="AW4" s="13">
        <v>18</v>
      </c>
      <c r="AX4" s="13">
        <v>3</v>
      </c>
      <c r="AY4" s="15">
        <v>0.16666666666666666</v>
      </c>
      <c r="AZ4" s="13">
        <v>15</v>
      </c>
    </row>
    <row r="5" spans="1:52" x14ac:dyDescent="0.25">
      <c r="AC5" s="13" t="s">
        <v>12</v>
      </c>
      <c r="AD5" s="13" t="s">
        <v>19</v>
      </c>
      <c r="AE5" s="13">
        <v>222</v>
      </c>
      <c r="AF5" s="13">
        <v>120</v>
      </c>
      <c r="AG5" s="15">
        <v>0.54054054054054057</v>
      </c>
      <c r="AH5" s="13">
        <f t="shared" si="0"/>
        <v>102</v>
      </c>
      <c r="AT5" s="13" t="s">
        <v>12</v>
      </c>
      <c r="AU5" s="13" t="s">
        <v>13</v>
      </c>
      <c r="AV5" s="13" t="s">
        <v>20</v>
      </c>
      <c r="AW5" s="13">
        <v>19</v>
      </c>
      <c r="AX5" s="13">
        <v>5</v>
      </c>
      <c r="AY5" s="15">
        <v>0.26315789473684209</v>
      </c>
      <c r="AZ5" s="13">
        <v>14</v>
      </c>
    </row>
    <row r="6" spans="1:52" x14ac:dyDescent="0.25">
      <c r="AC6" t="s">
        <v>12</v>
      </c>
      <c r="AD6" t="s">
        <v>21</v>
      </c>
      <c r="AE6">
        <v>248</v>
      </c>
      <c r="AF6">
        <v>171</v>
      </c>
      <c r="AG6" s="3">
        <v>0.68951612903225812</v>
      </c>
      <c r="AH6">
        <f t="shared" si="0"/>
        <v>77</v>
      </c>
      <c r="AT6" s="13" t="s">
        <v>12</v>
      </c>
      <c r="AU6" s="13" t="s">
        <v>13</v>
      </c>
      <c r="AV6" s="13" t="s">
        <v>22</v>
      </c>
      <c r="AW6" s="13">
        <v>16</v>
      </c>
      <c r="AX6" s="13">
        <v>2</v>
      </c>
      <c r="AY6" s="15">
        <v>0.125</v>
      </c>
      <c r="AZ6" s="13">
        <v>14</v>
      </c>
    </row>
    <row r="7" spans="1:52" x14ac:dyDescent="0.25">
      <c r="G7" s="5" t="s">
        <v>7</v>
      </c>
      <c r="I7" s="7" t="e">
        <f>COUNTIFS(#REF!,1)</f>
        <v>#REF!</v>
      </c>
      <c r="AC7" t="s">
        <v>12</v>
      </c>
      <c r="AD7" t="s">
        <v>23</v>
      </c>
      <c r="AE7">
        <v>153</v>
      </c>
      <c r="AF7">
        <v>80</v>
      </c>
      <c r="AG7" s="3">
        <v>0.52287581699346408</v>
      </c>
      <c r="AH7">
        <f t="shared" si="0"/>
        <v>73</v>
      </c>
      <c r="AT7" s="13" t="s">
        <v>12</v>
      </c>
      <c r="AU7" s="13" t="s">
        <v>13</v>
      </c>
      <c r="AV7" s="13" t="s">
        <v>24</v>
      </c>
      <c r="AW7" s="13">
        <v>14</v>
      </c>
      <c r="AX7" s="13">
        <v>0</v>
      </c>
      <c r="AY7" s="15">
        <v>0</v>
      </c>
      <c r="AZ7" s="13">
        <v>14</v>
      </c>
    </row>
    <row r="8" spans="1:52" x14ac:dyDescent="0.25">
      <c r="G8" s="5" t="s">
        <v>8</v>
      </c>
      <c r="I8" s="7" t="e">
        <f>COUNTIFS(#REF!,1)</f>
        <v>#REF!</v>
      </c>
      <c r="K8" s="2" t="e">
        <f>I7-I8</f>
        <v>#REF!</v>
      </c>
      <c r="AC8" t="s">
        <v>12</v>
      </c>
      <c r="AD8" t="s">
        <v>25</v>
      </c>
      <c r="AE8">
        <v>147</v>
      </c>
      <c r="AF8">
        <v>84</v>
      </c>
      <c r="AG8" s="3">
        <v>0.5714285714285714</v>
      </c>
      <c r="AH8">
        <f t="shared" si="0"/>
        <v>63</v>
      </c>
      <c r="AT8" s="13" t="s">
        <v>12</v>
      </c>
      <c r="AU8" s="13" t="s">
        <v>13</v>
      </c>
      <c r="AV8" s="13" t="s">
        <v>26</v>
      </c>
      <c r="AW8" s="13">
        <v>24</v>
      </c>
      <c r="AX8" s="13">
        <v>11</v>
      </c>
      <c r="AY8" s="15">
        <v>0.45833333333333331</v>
      </c>
      <c r="AZ8" s="13">
        <v>13</v>
      </c>
    </row>
    <row r="9" spans="1:52" x14ac:dyDescent="0.25">
      <c r="G9" s="5" t="s">
        <v>9</v>
      </c>
      <c r="I9" s="8" t="e">
        <f>I8/I7</f>
        <v>#REF!</v>
      </c>
      <c r="AC9" t="s">
        <v>12</v>
      </c>
      <c r="AD9" t="s">
        <v>27</v>
      </c>
      <c r="AE9">
        <v>184</v>
      </c>
      <c r="AF9">
        <v>127</v>
      </c>
      <c r="AG9" s="3">
        <v>0.69021739130434778</v>
      </c>
      <c r="AH9">
        <f t="shared" si="0"/>
        <v>57</v>
      </c>
      <c r="AT9" s="13" t="s">
        <v>12</v>
      </c>
      <c r="AU9" s="13" t="s">
        <v>13</v>
      </c>
      <c r="AV9" s="13" t="s">
        <v>28</v>
      </c>
      <c r="AW9" s="13">
        <v>17</v>
      </c>
      <c r="AX9" s="13">
        <v>5</v>
      </c>
      <c r="AY9" s="15">
        <v>0.29411764705882354</v>
      </c>
      <c r="AZ9" s="13">
        <v>12</v>
      </c>
    </row>
    <row r="10" spans="1:52" x14ac:dyDescent="0.25">
      <c r="K10" s="4">
        <f>(8753+26)/9167</f>
        <v>0.95767426639031306</v>
      </c>
      <c r="AC10" t="s">
        <v>12</v>
      </c>
      <c r="AD10" t="s">
        <v>29</v>
      </c>
      <c r="AE10">
        <v>115</v>
      </c>
      <c r="AF10">
        <v>60</v>
      </c>
      <c r="AG10" s="3">
        <v>0.52173913043478259</v>
      </c>
      <c r="AH10">
        <f t="shared" si="0"/>
        <v>55</v>
      </c>
      <c r="AT10" s="13" t="s">
        <v>12</v>
      </c>
      <c r="AU10" s="13" t="s">
        <v>13</v>
      </c>
      <c r="AV10" s="13" t="s">
        <v>30</v>
      </c>
      <c r="AW10" s="13">
        <v>24</v>
      </c>
      <c r="AX10" s="13">
        <v>13</v>
      </c>
      <c r="AY10" s="15">
        <v>0.54166666666666663</v>
      </c>
      <c r="AZ10" s="13">
        <v>11</v>
      </c>
    </row>
    <row r="11" spans="1:52" x14ac:dyDescent="0.25">
      <c r="AC11" t="s">
        <v>12</v>
      </c>
      <c r="AD11" t="s">
        <v>31</v>
      </c>
      <c r="AE11">
        <v>76</v>
      </c>
      <c r="AF11">
        <v>22</v>
      </c>
      <c r="AG11" s="3">
        <v>0.28947368421052633</v>
      </c>
      <c r="AH11">
        <f t="shared" si="0"/>
        <v>54</v>
      </c>
      <c r="AT11" t="s">
        <v>12</v>
      </c>
      <c r="AU11" t="s">
        <v>13</v>
      </c>
      <c r="AV11" t="s">
        <v>32</v>
      </c>
      <c r="AW11">
        <v>9</v>
      </c>
      <c r="AX11">
        <v>0</v>
      </c>
      <c r="AY11" s="3">
        <v>0</v>
      </c>
      <c r="AZ11">
        <v>9</v>
      </c>
    </row>
    <row r="12" spans="1:52" x14ac:dyDescent="0.25">
      <c r="I12" s="6">
        <v>128</v>
      </c>
      <c r="AC12" t="s">
        <v>12</v>
      </c>
      <c r="AD12" t="s">
        <v>33</v>
      </c>
      <c r="AE12">
        <v>266</v>
      </c>
      <c r="AF12">
        <v>222</v>
      </c>
      <c r="AG12" s="3">
        <v>0.83458646616541354</v>
      </c>
      <c r="AH12">
        <f t="shared" si="0"/>
        <v>44</v>
      </c>
      <c r="AT12" t="s">
        <v>12</v>
      </c>
      <c r="AU12" t="s">
        <v>13</v>
      </c>
      <c r="AV12" t="s">
        <v>34</v>
      </c>
      <c r="AW12">
        <v>19</v>
      </c>
      <c r="AX12">
        <v>11</v>
      </c>
      <c r="AY12" s="3">
        <v>0.57894736842105265</v>
      </c>
      <c r="AZ12">
        <v>8</v>
      </c>
    </row>
    <row r="13" spans="1:52" x14ac:dyDescent="0.25">
      <c r="I13" s="7" t="e">
        <f>I3+I12</f>
        <v>#REF!</v>
      </c>
      <c r="AC13" t="s">
        <v>12</v>
      </c>
      <c r="AD13" t="s">
        <v>35</v>
      </c>
      <c r="AE13">
        <v>93</v>
      </c>
      <c r="AF13">
        <v>53</v>
      </c>
      <c r="AG13" s="3">
        <v>0.56989247311827962</v>
      </c>
      <c r="AH13">
        <f t="shared" si="0"/>
        <v>40</v>
      </c>
      <c r="AT13" t="s">
        <v>12</v>
      </c>
      <c r="AU13" t="s">
        <v>13</v>
      </c>
      <c r="AV13" t="s">
        <v>36</v>
      </c>
      <c r="AW13">
        <v>23</v>
      </c>
      <c r="AX13">
        <v>15</v>
      </c>
      <c r="AY13" s="3">
        <v>0.65217391304347827</v>
      </c>
      <c r="AZ13">
        <v>8</v>
      </c>
    </row>
    <row r="14" spans="1:52" x14ac:dyDescent="0.25">
      <c r="G14" s="5" t="s">
        <v>37</v>
      </c>
      <c r="I14" s="16" t="e">
        <f>I13/I2</f>
        <v>#REF!</v>
      </c>
      <c r="AC14" t="s">
        <v>12</v>
      </c>
      <c r="AD14" t="s">
        <v>38</v>
      </c>
      <c r="AE14">
        <v>87</v>
      </c>
      <c r="AF14">
        <v>50</v>
      </c>
      <c r="AG14" s="3">
        <v>0.57471264367816088</v>
      </c>
      <c r="AH14">
        <f t="shared" si="0"/>
        <v>37</v>
      </c>
      <c r="AT14" t="s">
        <v>12</v>
      </c>
      <c r="AU14" t="s">
        <v>13</v>
      </c>
      <c r="AV14" t="s">
        <v>39</v>
      </c>
      <c r="AW14">
        <v>7</v>
      </c>
      <c r="AX14">
        <v>1</v>
      </c>
      <c r="AY14" s="3">
        <v>0.14285714285714285</v>
      </c>
      <c r="AZ14">
        <v>6</v>
      </c>
    </row>
    <row r="15" spans="1:52" x14ac:dyDescent="0.25">
      <c r="I15" s="8" t="e">
        <f>I14-I4</f>
        <v>#REF!</v>
      </c>
      <c r="AC15" t="s">
        <v>12</v>
      </c>
      <c r="AD15" t="s">
        <v>40</v>
      </c>
      <c r="AE15">
        <v>102</v>
      </c>
      <c r="AF15">
        <v>68</v>
      </c>
      <c r="AG15" s="3">
        <v>0.66666666666666663</v>
      </c>
      <c r="AH15">
        <f t="shared" si="0"/>
        <v>34</v>
      </c>
      <c r="AT15" t="s">
        <v>12</v>
      </c>
      <c r="AU15" t="s">
        <v>13</v>
      </c>
      <c r="AV15" t="s">
        <v>41</v>
      </c>
      <c r="AW15">
        <v>6</v>
      </c>
      <c r="AX15">
        <v>0</v>
      </c>
      <c r="AY15" s="3">
        <v>0</v>
      </c>
      <c r="AZ15">
        <v>6</v>
      </c>
    </row>
    <row r="16" spans="1:52" x14ac:dyDescent="0.25">
      <c r="AC16" t="s">
        <v>12</v>
      </c>
      <c r="AD16" t="s">
        <v>42</v>
      </c>
      <c r="AE16">
        <v>98</v>
      </c>
      <c r="AF16">
        <v>67</v>
      </c>
      <c r="AG16" s="3">
        <v>0.68367346938775508</v>
      </c>
      <c r="AH16">
        <f t="shared" si="0"/>
        <v>31</v>
      </c>
      <c r="AT16" t="s">
        <v>12</v>
      </c>
      <c r="AU16" t="s">
        <v>13</v>
      </c>
      <c r="AV16" t="s">
        <v>43</v>
      </c>
      <c r="AW16">
        <v>7</v>
      </c>
      <c r="AX16">
        <v>1</v>
      </c>
      <c r="AY16" s="3">
        <v>0.14285714285714285</v>
      </c>
      <c r="AZ16">
        <v>6</v>
      </c>
    </row>
    <row r="17" spans="29:52" x14ac:dyDescent="0.25">
      <c r="AC17" t="s">
        <v>12</v>
      </c>
      <c r="AD17" t="s">
        <v>44</v>
      </c>
      <c r="AE17">
        <v>54</v>
      </c>
      <c r="AF17">
        <v>24</v>
      </c>
      <c r="AG17" s="3">
        <v>0.44444444444444442</v>
      </c>
      <c r="AH17">
        <f t="shared" si="0"/>
        <v>30</v>
      </c>
      <c r="AT17" t="s">
        <v>12</v>
      </c>
      <c r="AU17" t="s">
        <v>13</v>
      </c>
      <c r="AV17" t="s">
        <v>45</v>
      </c>
      <c r="AW17">
        <v>11</v>
      </c>
      <c r="AX17">
        <v>5</v>
      </c>
      <c r="AY17" s="3">
        <v>0.45454545454545453</v>
      </c>
      <c r="AZ17">
        <v>6</v>
      </c>
    </row>
    <row r="18" spans="29:52" x14ac:dyDescent="0.25">
      <c r="AC18" t="s">
        <v>12</v>
      </c>
      <c r="AD18" t="s">
        <v>46</v>
      </c>
      <c r="AE18">
        <v>122</v>
      </c>
      <c r="AF18">
        <v>95</v>
      </c>
      <c r="AG18" s="3">
        <v>0.77868852459016391</v>
      </c>
      <c r="AH18">
        <f t="shared" si="0"/>
        <v>27</v>
      </c>
      <c r="AT18" t="s">
        <v>12</v>
      </c>
      <c r="AU18" t="s">
        <v>13</v>
      </c>
      <c r="AV18" t="s">
        <v>47</v>
      </c>
      <c r="AW18">
        <v>5</v>
      </c>
      <c r="AX18">
        <v>0</v>
      </c>
      <c r="AY18" s="3">
        <v>0</v>
      </c>
      <c r="AZ18">
        <v>5</v>
      </c>
    </row>
    <row r="19" spans="29:52" x14ac:dyDescent="0.25">
      <c r="AC19" t="s">
        <v>12</v>
      </c>
      <c r="AD19" t="s">
        <v>48</v>
      </c>
      <c r="AE19">
        <v>101</v>
      </c>
      <c r="AF19">
        <v>75</v>
      </c>
      <c r="AG19" s="3">
        <v>0.74257425742574257</v>
      </c>
      <c r="AH19">
        <f t="shared" si="0"/>
        <v>26</v>
      </c>
      <c r="AT19" t="s">
        <v>12</v>
      </c>
      <c r="AU19" t="s">
        <v>13</v>
      </c>
      <c r="AV19" t="s">
        <v>49</v>
      </c>
      <c r="AW19">
        <v>5</v>
      </c>
      <c r="AX19">
        <v>0</v>
      </c>
      <c r="AY19" s="3">
        <v>0</v>
      </c>
      <c r="AZ19">
        <v>5</v>
      </c>
    </row>
    <row r="20" spans="29:52" x14ac:dyDescent="0.25">
      <c r="AC20" t="s">
        <v>12</v>
      </c>
      <c r="AD20" t="s">
        <v>50</v>
      </c>
      <c r="AE20">
        <v>102</v>
      </c>
      <c r="AF20">
        <v>77</v>
      </c>
      <c r="AG20" s="3">
        <v>0.75490196078431371</v>
      </c>
      <c r="AH20">
        <f t="shared" si="0"/>
        <v>25</v>
      </c>
      <c r="AT20" t="s">
        <v>12</v>
      </c>
      <c r="AU20" t="s">
        <v>13</v>
      </c>
      <c r="AV20" t="s">
        <v>51</v>
      </c>
      <c r="AW20">
        <v>12</v>
      </c>
      <c r="AX20">
        <v>9</v>
      </c>
      <c r="AY20" s="3">
        <v>0.75</v>
      </c>
      <c r="AZ20">
        <v>3</v>
      </c>
    </row>
    <row r="21" spans="29:52" x14ac:dyDescent="0.25">
      <c r="AC21" t="s">
        <v>12</v>
      </c>
      <c r="AD21" t="s">
        <v>52</v>
      </c>
      <c r="AE21">
        <v>56</v>
      </c>
      <c r="AF21">
        <v>34</v>
      </c>
      <c r="AG21" s="3">
        <v>0.6071428571428571</v>
      </c>
      <c r="AH21">
        <f t="shared" si="0"/>
        <v>22</v>
      </c>
      <c r="AT21" t="s">
        <v>12</v>
      </c>
      <c r="AU21" t="s">
        <v>13</v>
      </c>
      <c r="AV21" t="s">
        <v>53</v>
      </c>
      <c r="AW21">
        <v>11</v>
      </c>
      <c r="AX21">
        <v>9</v>
      </c>
      <c r="AY21" s="3">
        <v>0.81818181818181823</v>
      </c>
      <c r="AZ21">
        <v>2</v>
      </c>
    </row>
    <row r="22" spans="29:52" x14ac:dyDescent="0.25">
      <c r="AC22" t="s">
        <v>12</v>
      </c>
      <c r="AD22" t="s">
        <v>54</v>
      </c>
      <c r="AE22">
        <v>169</v>
      </c>
      <c r="AF22">
        <v>147</v>
      </c>
      <c r="AG22" s="3">
        <v>0.86982248520710059</v>
      </c>
      <c r="AH22">
        <f t="shared" si="0"/>
        <v>22</v>
      </c>
      <c r="AT22" t="s">
        <v>12</v>
      </c>
      <c r="AU22" t="s">
        <v>13</v>
      </c>
      <c r="AV22" t="s">
        <v>55</v>
      </c>
      <c r="AW22">
        <v>1</v>
      </c>
      <c r="AX22">
        <v>0</v>
      </c>
      <c r="AY22" s="3">
        <v>0</v>
      </c>
      <c r="AZ22">
        <v>1</v>
      </c>
    </row>
    <row r="23" spans="29:52" x14ac:dyDescent="0.25">
      <c r="AC23" t="s">
        <v>12</v>
      </c>
      <c r="AD23" t="s">
        <v>56</v>
      </c>
      <c r="AE23">
        <v>65</v>
      </c>
      <c r="AF23">
        <v>45</v>
      </c>
      <c r="AG23" s="3">
        <v>0.69230769230769229</v>
      </c>
      <c r="AH23">
        <f t="shared" si="0"/>
        <v>20</v>
      </c>
      <c r="AT23" t="s">
        <v>12</v>
      </c>
      <c r="AU23" t="s">
        <v>13</v>
      </c>
      <c r="AV23" t="s">
        <v>57</v>
      </c>
      <c r="AW23">
        <v>12</v>
      </c>
      <c r="AX23">
        <v>11</v>
      </c>
      <c r="AY23" s="3">
        <v>0.91666666666666663</v>
      </c>
      <c r="AZ23">
        <v>1</v>
      </c>
    </row>
    <row r="24" spans="29:52" x14ac:dyDescent="0.25">
      <c r="AC24" t="s">
        <v>12</v>
      </c>
      <c r="AD24" t="s">
        <v>58</v>
      </c>
      <c r="AE24">
        <v>102</v>
      </c>
      <c r="AF24">
        <v>84</v>
      </c>
      <c r="AG24" s="3">
        <v>0.82352941176470584</v>
      </c>
      <c r="AH24">
        <f t="shared" si="0"/>
        <v>18</v>
      </c>
      <c r="AT24" t="s">
        <v>12</v>
      </c>
      <c r="AU24" t="s">
        <v>13</v>
      </c>
      <c r="AV24" t="s">
        <v>59</v>
      </c>
      <c r="AW24">
        <v>5</v>
      </c>
      <c r="AX24">
        <v>4</v>
      </c>
      <c r="AY24" s="3">
        <v>0.8</v>
      </c>
      <c r="AZ24">
        <v>1</v>
      </c>
    </row>
    <row r="25" spans="29:52" x14ac:dyDescent="0.25">
      <c r="AC25" t="s">
        <v>12</v>
      </c>
      <c r="AD25" t="s">
        <v>60</v>
      </c>
      <c r="AE25">
        <v>50</v>
      </c>
      <c r="AF25">
        <v>36</v>
      </c>
      <c r="AG25" s="3">
        <v>0.72</v>
      </c>
      <c r="AH25">
        <f t="shared" si="0"/>
        <v>14</v>
      </c>
      <c r="AT25" t="s">
        <v>12</v>
      </c>
      <c r="AU25" t="s">
        <v>13</v>
      </c>
      <c r="AV25" t="s">
        <v>61</v>
      </c>
      <c r="AW25">
        <v>6</v>
      </c>
      <c r="AX25">
        <v>5</v>
      </c>
      <c r="AY25" s="3">
        <v>0.83333333333333337</v>
      </c>
      <c r="AZ25">
        <v>1</v>
      </c>
    </row>
    <row r="26" spans="29:52" x14ac:dyDescent="0.25">
      <c r="AC26" t="s">
        <v>12</v>
      </c>
      <c r="AD26" t="s">
        <v>62</v>
      </c>
      <c r="AE26">
        <v>126</v>
      </c>
      <c r="AF26">
        <v>113</v>
      </c>
      <c r="AG26" s="3">
        <v>0.89682539682539686</v>
      </c>
      <c r="AH26">
        <f t="shared" si="0"/>
        <v>13</v>
      </c>
      <c r="AT26" t="s">
        <v>12</v>
      </c>
      <c r="AU26" t="s">
        <v>13</v>
      </c>
      <c r="AV26" t="s">
        <v>63</v>
      </c>
      <c r="AW26">
        <v>5</v>
      </c>
      <c r="AX26">
        <v>4</v>
      </c>
      <c r="AY26" s="3">
        <v>0.8</v>
      </c>
      <c r="AZ26">
        <v>1</v>
      </c>
    </row>
    <row r="27" spans="29:52" x14ac:dyDescent="0.25">
      <c r="AC27" t="s">
        <v>12</v>
      </c>
      <c r="AD27" t="s">
        <v>64</v>
      </c>
      <c r="AE27">
        <v>20</v>
      </c>
      <c r="AF27">
        <v>8</v>
      </c>
      <c r="AG27" s="3">
        <v>0.4</v>
      </c>
      <c r="AH27">
        <f t="shared" si="0"/>
        <v>12</v>
      </c>
      <c r="AT27" s="20" t="s">
        <v>12</v>
      </c>
      <c r="AU27" s="20" t="s">
        <v>13</v>
      </c>
      <c r="AV27" s="20" t="s">
        <v>65</v>
      </c>
      <c r="AW27" s="18">
        <v>7</v>
      </c>
      <c r="AX27" s="18">
        <v>7</v>
      </c>
      <c r="AY27" s="19">
        <v>1</v>
      </c>
      <c r="AZ27" s="18">
        <v>0</v>
      </c>
    </row>
    <row r="28" spans="29:52" x14ac:dyDescent="0.25">
      <c r="AC28" t="s">
        <v>12</v>
      </c>
      <c r="AD28" t="s">
        <v>66</v>
      </c>
      <c r="AE28">
        <v>112</v>
      </c>
      <c r="AF28">
        <v>101</v>
      </c>
      <c r="AG28" s="3">
        <v>0.9017857142857143</v>
      </c>
      <c r="AH28">
        <f t="shared" si="0"/>
        <v>11</v>
      </c>
      <c r="AT28" s="20" t="s">
        <v>12</v>
      </c>
      <c r="AU28" s="20" t="s">
        <v>13</v>
      </c>
      <c r="AV28" s="20" t="s">
        <v>67</v>
      </c>
      <c r="AW28" s="18">
        <v>7</v>
      </c>
      <c r="AX28" s="18">
        <v>7</v>
      </c>
      <c r="AY28" s="19">
        <v>1</v>
      </c>
      <c r="AZ28" s="18">
        <v>0</v>
      </c>
    </row>
    <row r="29" spans="29:52" x14ac:dyDescent="0.25">
      <c r="AC29" t="s">
        <v>12</v>
      </c>
      <c r="AD29" t="s">
        <v>68</v>
      </c>
      <c r="AE29">
        <v>67</v>
      </c>
      <c r="AF29">
        <v>58</v>
      </c>
      <c r="AG29" s="3">
        <v>0.86567164179104472</v>
      </c>
      <c r="AH29">
        <f t="shared" si="0"/>
        <v>9</v>
      </c>
      <c r="AT29" s="20" t="s">
        <v>12</v>
      </c>
      <c r="AU29" s="20" t="s">
        <v>13</v>
      </c>
      <c r="AV29" s="20" t="s">
        <v>69</v>
      </c>
      <c r="AW29" s="18">
        <v>6</v>
      </c>
      <c r="AX29" s="18">
        <v>6</v>
      </c>
      <c r="AY29" s="19">
        <v>1</v>
      </c>
      <c r="AZ29" s="18">
        <v>0</v>
      </c>
    </row>
    <row r="30" spans="29:52" x14ac:dyDescent="0.25">
      <c r="AC30" t="s">
        <v>12</v>
      </c>
      <c r="AD30" t="s">
        <v>70</v>
      </c>
      <c r="AE30">
        <v>42</v>
      </c>
      <c r="AF30">
        <v>35</v>
      </c>
      <c r="AG30" s="3">
        <v>0.83333333333333337</v>
      </c>
      <c r="AH30">
        <f t="shared" si="0"/>
        <v>7</v>
      </c>
      <c r="AT30" s="20" t="s">
        <v>12</v>
      </c>
      <c r="AU30" s="20" t="s">
        <v>13</v>
      </c>
      <c r="AV30" s="20" t="s">
        <v>71</v>
      </c>
      <c r="AW30" s="18">
        <v>1</v>
      </c>
      <c r="AX30" s="18">
        <v>1</v>
      </c>
      <c r="AY30" s="19">
        <v>1</v>
      </c>
      <c r="AZ30" s="18">
        <v>0</v>
      </c>
    </row>
    <row r="31" spans="29:52" x14ac:dyDescent="0.25">
      <c r="AC31" t="s">
        <v>12</v>
      </c>
      <c r="AD31" t="s">
        <v>72</v>
      </c>
      <c r="AE31">
        <v>17</v>
      </c>
      <c r="AF31">
        <v>11</v>
      </c>
      <c r="AG31" s="3">
        <v>0.6470588235294118</v>
      </c>
      <c r="AH31">
        <f t="shared" si="0"/>
        <v>6</v>
      </c>
    </row>
    <row r="32" spans="29:52" x14ac:dyDescent="0.25">
      <c r="AC32" t="s">
        <v>12</v>
      </c>
      <c r="AD32" t="s">
        <v>73</v>
      </c>
      <c r="AE32">
        <v>88</v>
      </c>
      <c r="AF32">
        <v>82</v>
      </c>
      <c r="AG32" s="3">
        <v>0.93181818181818177</v>
      </c>
      <c r="AH32">
        <f t="shared" si="0"/>
        <v>6</v>
      </c>
    </row>
    <row r="33" spans="29:34" x14ac:dyDescent="0.25">
      <c r="AC33" t="s">
        <v>12</v>
      </c>
      <c r="AD33" t="s">
        <v>74</v>
      </c>
      <c r="AE33">
        <v>5</v>
      </c>
      <c r="AF33">
        <v>0</v>
      </c>
      <c r="AG33" s="3">
        <v>0</v>
      </c>
      <c r="AH33">
        <f t="shared" si="0"/>
        <v>5</v>
      </c>
    </row>
    <row r="34" spans="29:34" x14ac:dyDescent="0.25">
      <c r="AC34" t="s">
        <v>12</v>
      </c>
      <c r="AD34" t="s">
        <v>75</v>
      </c>
      <c r="AE34">
        <v>21</v>
      </c>
      <c r="AF34">
        <v>16</v>
      </c>
      <c r="AG34" s="3">
        <v>0.76190476190476186</v>
      </c>
      <c r="AH34">
        <f t="shared" si="0"/>
        <v>5</v>
      </c>
    </row>
    <row r="35" spans="29:34" x14ac:dyDescent="0.25">
      <c r="AC35" t="s">
        <v>12</v>
      </c>
      <c r="AD35" t="s">
        <v>76</v>
      </c>
      <c r="AE35">
        <v>4</v>
      </c>
      <c r="AF35">
        <v>0</v>
      </c>
      <c r="AG35" s="3">
        <v>0</v>
      </c>
      <c r="AH35">
        <f t="shared" si="0"/>
        <v>4</v>
      </c>
    </row>
    <row r="36" spans="29:34" x14ac:dyDescent="0.25">
      <c r="AC36" t="s">
        <v>12</v>
      </c>
      <c r="AD36" t="s">
        <v>77</v>
      </c>
      <c r="AE36">
        <v>10</v>
      </c>
      <c r="AF36">
        <v>6</v>
      </c>
      <c r="AG36" s="3">
        <v>0.6</v>
      </c>
      <c r="AH36">
        <f t="shared" si="0"/>
        <v>4</v>
      </c>
    </row>
    <row r="37" spans="29:34" x14ac:dyDescent="0.25">
      <c r="AC37" t="s">
        <v>12</v>
      </c>
      <c r="AD37" t="s">
        <v>78</v>
      </c>
      <c r="AE37">
        <v>21</v>
      </c>
      <c r="AF37">
        <v>18</v>
      </c>
      <c r="AG37" s="3">
        <v>0.8571428571428571</v>
      </c>
      <c r="AH37">
        <f t="shared" si="0"/>
        <v>3</v>
      </c>
    </row>
    <row r="38" spans="29:34" x14ac:dyDescent="0.25">
      <c r="AC38" t="s">
        <v>12</v>
      </c>
      <c r="AD38" t="s">
        <v>79</v>
      </c>
      <c r="AE38">
        <v>22</v>
      </c>
      <c r="AF38">
        <v>20</v>
      </c>
      <c r="AG38" s="3">
        <v>0.90909090909090906</v>
      </c>
      <c r="AH38">
        <f t="shared" si="0"/>
        <v>2</v>
      </c>
    </row>
    <row r="39" spans="29:34" x14ac:dyDescent="0.25">
      <c r="AC39" t="s">
        <v>12</v>
      </c>
      <c r="AD39" t="s">
        <v>80</v>
      </c>
      <c r="AE39">
        <v>7</v>
      </c>
      <c r="AF39">
        <v>6</v>
      </c>
      <c r="AG39" s="3">
        <v>0.8571428571428571</v>
      </c>
      <c r="AH39">
        <f t="shared" si="0"/>
        <v>1</v>
      </c>
    </row>
    <row r="40" spans="29:34" x14ac:dyDescent="0.25">
      <c r="AC40" t="s">
        <v>12</v>
      </c>
      <c r="AD40" t="s">
        <v>81</v>
      </c>
      <c r="AE40">
        <v>11</v>
      </c>
      <c r="AF40">
        <v>10</v>
      </c>
      <c r="AG40" s="3">
        <v>0.90909090909090906</v>
      </c>
      <c r="AH40">
        <f t="shared" si="0"/>
        <v>1</v>
      </c>
    </row>
    <row r="41" spans="29:34" x14ac:dyDescent="0.25">
      <c r="AC41" t="s">
        <v>12</v>
      </c>
      <c r="AD41" t="s">
        <v>82</v>
      </c>
      <c r="AE41">
        <v>16</v>
      </c>
      <c r="AF41">
        <v>15</v>
      </c>
      <c r="AG41" s="3">
        <v>0.9375</v>
      </c>
      <c r="AH41">
        <f t="shared" si="0"/>
        <v>1</v>
      </c>
    </row>
    <row r="42" spans="29:34" x14ac:dyDescent="0.25">
      <c r="AC42" t="s">
        <v>12</v>
      </c>
      <c r="AD42" t="s">
        <v>83</v>
      </c>
      <c r="AE42">
        <v>25</v>
      </c>
      <c r="AF42">
        <v>24</v>
      </c>
      <c r="AG42" s="3">
        <v>0.96</v>
      </c>
      <c r="AH42">
        <f t="shared" si="0"/>
        <v>1</v>
      </c>
    </row>
    <row r="43" spans="29:34" x14ac:dyDescent="0.25">
      <c r="AC43" t="s">
        <v>12</v>
      </c>
      <c r="AD43" t="s">
        <v>84</v>
      </c>
      <c r="AE43">
        <v>51</v>
      </c>
      <c r="AF43">
        <v>50</v>
      </c>
      <c r="AG43" s="3">
        <v>0.98039215686274506</v>
      </c>
      <c r="AH43">
        <f t="shared" si="0"/>
        <v>1</v>
      </c>
    </row>
    <row r="44" spans="29:34" x14ac:dyDescent="0.25">
      <c r="AC44" t="s">
        <v>12</v>
      </c>
      <c r="AD44" t="s">
        <v>85</v>
      </c>
      <c r="AE44">
        <v>21</v>
      </c>
      <c r="AF44">
        <v>21</v>
      </c>
      <c r="AG44" s="3">
        <v>1</v>
      </c>
      <c r="AH44">
        <f t="shared" si="0"/>
        <v>0</v>
      </c>
    </row>
    <row r="45" spans="29:34" x14ac:dyDescent="0.25">
      <c r="AC45" t="s">
        <v>12</v>
      </c>
      <c r="AD45" t="s">
        <v>86</v>
      </c>
      <c r="AE45">
        <v>5</v>
      </c>
      <c r="AF45">
        <v>5</v>
      </c>
      <c r="AG45" s="3">
        <v>1</v>
      </c>
      <c r="AH45">
        <f t="shared" si="0"/>
        <v>0</v>
      </c>
    </row>
    <row r="46" spans="29:34" x14ac:dyDescent="0.25">
      <c r="AC46" t="s">
        <v>12</v>
      </c>
      <c r="AD46" t="s">
        <v>87</v>
      </c>
      <c r="AE46">
        <v>14</v>
      </c>
      <c r="AF46">
        <v>14</v>
      </c>
      <c r="AG46" s="3">
        <v>1</v>
      </c>
      <c r="AH46">
        <f t="shared" si="0"/>
        <v>0</v>
      </c>
    </row>
    <row r="47" spans="29:34" x14ac:dyDescent="0.25">
      <c r="AC47" t="s">
        <v>12</v>
      </c>
      <c r="AD47" t="s">
        <v>88</v>
      </c>
      <c r="AE47">
        <v>19</v>
      </c>
      <c r="AF47">
        <v>19</v>
      </c>
      <c r="AG47" s="3">
        <v>1</v>
      </c>
      <c r="AH47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D29C-0DFA-4D99-BACC-B4A9BD702204}">
  <sheetPr>
    <tabColor rgb="FF00B0F0"/>
  </sheetPr>
  <dimension ref="B5:E50"/>
  <sheetViews>
    <sheetView showGridLines="0" zoomScale="49" zoomScaleNormal="70" workbookViewId="0">
      <selection activeCell="S14" sqref="S14"/>
    </sheetView>
  </sheetViews>
  <sheetFormatPr baseColWidth="10" defaultColWidth="9.140625" defaultRowHeight="15" x14ac:dyDescent="0.25"/>
  <cols>
    <col min="2" max="2" width="27.140625" bestFit="1" customWidth="1"/>
    <col min="3" max="3" width="22.140625" style="21" bestFit="1" customWidth="1"/>
    <col min="4" max="4" width="26.85546875" style="21" bestFit="1" customWidth="1"/>
    <col min="5" max="5" width="23.42578125" style="21" bestFit="1" customWidth="1"/>
  </cols>
  <sheetData>
    <row r="5" spans="2:5" x14ac:dyDescent="0.25">
      <c r="B5" s="85" t="s">
        <v>89</v>
      </c>
      <c r="C5" s="21" t="s">
        <v>90</v>
      </c>
    </row>
    <row r="6" spans="2:5" x14ac:dyDescent="0.25">
      <c r="B6" s="24" t="s">
        <v>91</v>
      </c>
      <c r="C6" s="71">
        <v>0.84397163120567376</v>
      </c>
    </row>
    <row r="7" spans="2:5" x14ac:dyDescent="0.25">
      <c r="B7" s="24" t="s">
        <v>92</v>
      </c>
      <c r="C7" s="71">
        <v>0.92573673870333983</v>
      </c>
    </row>
    <row r="8" spans="2:5" x14ac:dyDescent="0.25">
      <c r="B8" s="24" t="s">
        <v>1302</v>
      </c>
      <c r="C8" s="71" t="e">
        <v>#DIV/0!</v>
      </c>
    </row>
    <row r="9" spans="2:5" x14ac:dyDescent="0.25">
      <c r="B9" s="24" t="s">
        <v>93</v>
      </c>
      <c r="C9" s="26">
        <v>0.89853172522286318</v>
      </c>
    </row>
    <row r="11" spans="2:5" x14ac:dyDescent="0.25">
      <c r="B11" s="85" t="s">
        <v>89</v>
      </c>
      <c r="C11" s="21" t="s">
        <v>94</v>
      </c>
      <c r="D11" s="21" t="s">
        <v>95</v>
      </c>
      <c r="E11" s="26" t="s">
        <v>90</v>
      </c>
    </row>
    <row r="12" spans="2:5" x14ac:dyDescent="0.25">
      <c r="B12" s="24" t="s">
        <v>96</v>
      </c>
      <c r="C12" s="21">
        <v>574</v>
      </c>
      <c r="D12" s="21">
        <v>476</v>
      </c>
      <c r="E12" s="26">
        <v>0.82926829268292679</v>
      </c>
    </row>
    <row r="13" spans="2:5" x14ac:dyDescent="0.25">
      <c r="B13" s="24" t="s">
        <v>97</v>
      </c>
      <c r="C13" s="21">
        <v>695</v>
      </c>
      <c r="D13" s="21">
        <v>595</v>
      </c>
      <c r="E13" s="26">
        <v>0.85611510791366907</v>
      </c>
    </row>
    <row r="14" spans="2:5" x14ac:dyDescent="0.25">
      <c r="B14" s="24" t="s">
        <v>98</v>
      </c>
      <c r="C14" s="21">
        <v>1308</v>
      </c>
      <c r="D14" s="21">
        <v>1206</v>
      </c>
      <c r="E14" s="26">
        <v>0.92201834862385323</v>
      </c>
    </row>
    <row r="15" spans="2:5" x14ac:dyDescent="0.25">
      <c r="B15" s="24" t="s">
        <v>99</v>
      </c>
      <c r="C15" s="21">
        <v>1237</v>
      </c>
      <c r="D15" s="21">
        <v>1150</v>
      </c>
      <c r="E15" s="26">
        <v>0.92966855295068718</v>
      </c>
    </row>
    <row r="16" spans="2:5" x14ac:dyDescent="0.25">
      <c r="B16" s="24" t="s">
        <v>1302</v>
      </c>
      <c r="E16" s="26" t="e">
        <v>#DIV/0!</v>
      </c>
    </row>
    <row r="17" spans="2:5" x14ac:dyDescent="0.25">
      <c r="B17" s="24" t="s">
        <v>93</v>
      </c>
      <c r="C17" s="21">
        <v>3814</v>
      </c>
      <c r="D17" s="21">
        <v>3427</v>
      </c>
      <c r="E17" s="26">
        <v>0.89853172522286318</v>
      </c>
    </row>
    <row r="18" spans="2:5" x14ac:dyDescent="0.25">
      <c r="C18"/>
      <c r="D18"/>
      <c r="E18"/>
    </row>
    <row r="19" spans="2:5" x14ac:dyDescent="0.25">
      <c r="C19"/>
      <c r="D19"/>
      <c r="E19"/>
    </row>
    <row r="20" spans="2:5" x14ac:dyDescent="0.25">
      <c r="C20"/>
    </row>
    <row r="22" spans="2:5" x14ac:dyDescent="0.25">
      <c r="B22" s="85" t="s">
        <v>89</v>
      </c>
      <c r="C22" s="21" t="s">
        <v>94</v>
      </c>
      <c r="D22" s="21" t="s">
        <v>95</v>
      </c>
      <c r="E22" s="26" t="s">
        <v>90</v>
      </c>
    </row>
    <row r="23" spans="2:5" x14ac:dyDescent="0.25">
      <c r="B23" s="24" t="s">
        <v>1284</v>
      </c>
      <c r="C23" s="21">
        <v>33</v>
      </c>
      <c r="D23" s="21">
        <v>23</v>
      </c>
      <c r="E23" s="26">
        <v>0.69696969696969702</v>
      </c>
    </row>
    <row r="24" spans="2:5" x14ac:dyDescent="0.25">
      <c r="B24" s="24" t="s">
        <v>102</v>
      </c>
      <c r="C24" s="21">
        <v>11</v>
      </c>
      <c r="D24" s="21">
        <v>8</v>
      </c>
      <c r="E24" s="26">
        <v>0.72727272727272729</v>
      </c>
    </row>
    <row r="25" spans="2:5" x14ac:dyDescent="0.25">
      <c r="B25" s="24" t="s">
        <v>103</v>
      </c>
      <c r="C25" s="21">
        <v>81</v>
      </c>
      <c r="D25" s="21">
        <v>59</v>
      </c>
      <c r="E25" s="26">
        <v>0.72839506172839508</v>
      </c>
    </row>
    <row r="26" spans="2:5" x14ac:dyDescent="0.25">
      <c r="B26" s="24" t="s">
        <v>1273</v>
      </c>
      <c r="C26" s="21">
        <v>158</v>
      </c>
      <c r="D26" s="21">
        <v>119</v>
      </c>
      <c r="E26" s="26">
        <v>0.75316455696202533</v>
      </c>
    </row>
    <row r="27" spans="2:5" x14ac:dyDescent="0.25">
      <c r="B27" s="24" t="s">
        <v>101</v>
      </c>
      <c r="C27" s="21">
        <v>63</v>
      </c>
      <c r="D27" s="21">
        <v>50</v>
      </c>
      <c r="E27" s="26">
        <v>0.79365079365079361</v>
      </c>
    </row>
    <row r="28" spans="2:5" x14ac:dyDescent="0.25">
      <c r="B28" s="24" t="s">
        <v>873</v>
      </c>
      <c r="C28" s="21">
        <v>101</v>
      </c>
      <c r="D28" s="21">
        <v>81</v>
      </c>
      <c r="E28" s="26">
        <v>0.80198019801980203</v>
      </c>
    </row>
    <row r="29" spans="2:5" x14ac:dyDescent="0.25">
      <c r="B29" s="24" t="s">
        <v>1272</v>
      </c>
      <c r="C29" s="21">
        <v>269</v>
      </c>
      <c r="D29" s="21">
        <v>223</v>
      </c>
      <c r="E29" s="26">
        <v>0.82899628252788105</v>
      </c>
    </row>
    <row r="30" spans="2:5" x14ac:dyDescent="0.25">
      <c r="B30" s="24" t="s">
        <v>100</v>
      </c>
      <c r="C30" s="21">
        <v>100</v>
      </c>
      <c r="D30" s="21">
        <v>85</v>
      </c>
      <c r="E30" s="26">
        <v>0.85</v>
      </c>
    </row>
    <row r="31" spans="2:5" x14ac:dyDescent="0.25">
      <c r="B31" s="24" t="s">
        <v>110</v>
      </c>
      <c r="C31" s="21">
        <v>99</v>
      </c>
      <c r="D31" s="21">
        <v>86</v>
      </c>
      <c r="E31" s="26">
        <v>0.86868686868686873</v>
      </c>
    </row>
    <row r="32" spans="2:5" x14ac:dyDescent="0.25">
      <c r="B32" s="24" t="s">
        <v>106</v>
      </c>
      <c r="C32" s="21">
        <v>311</v>
      </c>
      <c r="D32" s="21">
        <v>272</v>
      </c>
      <c r="E32" s="26">
        <v>0.87459807073954987</v>
      </c>
    </row>
    <row r="33" spans="2:5" x14ac:dyDescent="0.25">
      <c r="B33" s="24" t="s">
        <v>105</v>
      </c>
      <c r="C33" s="21">
        <v>124</v>
      </c>
      <c r="D33" s="21">
        <v>109</v>
      </c>
      <c r="E33" s="26">
        <v>0.87903225806451613</v>
      </c>
    </row>
    <row r="34" spans="2:5" x14ac:dyDescent="0.25">
      <c r="B34" s="24" t="s">
        <v>108</v>
      </c>
      <c r="C34" s="21">
        <v>158</v>
      </c>
      <c r="D34" s="21">
        <v>139</v>
      </c>
      <c r="E34" s="26">
        <v>0.879746835443038</v>
      </c>
    </row>
    <row r="35" spans="2:5" x14ac:dyDescent="0.25">
      <c r="B35" s="24" t="s">
        <v>107</v>
      </c>
      <c r="C35" s="21">
        <v>42</v>
      </c>
      <c r="D35" s="21">
        <v>37</v>
      </c>
      <c r="E35" s="26">
        <v>0.88095238095238093</v>
      </c>
    </row>
    <row r="36" spans="2:5" x14ac:dyDescent="0.25">
      <c r="B36" s="24" t="s">
        <v>111</v>
      </c>
      <c r="C36" s="21">
        <v>209</v>
      </c>
      <c r="D36" s="21">
        <v>187</v>
      </c>
      <c r="E36" s="26">
        <v>0.89473684210526316</v>
      </c>
    </row>
    <row r="37" spans="2:5" x14ac:dyDescent="0.25">
      <c r="B37" s="24" t="s">
        <v>1274</v>
      </c>
      <c r="C37" s="21">
        <v>221</v>
      </c>
      <c r="D37" s="21">
        <v>201</v>
      </c>
      <c r="E37" s="26">
        <v>0.9095022624434389</v>
      </c>
    </row>
    <row r="38" spans="2:5" x14ac:dyDescent="0.25">
      <c r="B38" s="24" t="s">
        <v>104</v>
      </c>
      <c r="C38" s="21">
        <v>286</v>
      </c>
      <c r="D38" s="21">
        <v>263</v>
      </c>
      <c r="E38" s="26">
        <v>0.91958041958041958</v>
      </c>
    </row>
    <row r="39" spans="2:5" x14ac:dyDescent="0.25">
      <c r="B39" s="24" t="s">
        <v>112</v>
      </c>
      <c r="C39" s="21">
        <v>419</v>
      </c>
      <c r="D39" s="21">
        <v>395</v>
      </c>
      <c r="E39" s="26">
        <v>0.94272076372315039</v>
      </c>
    </row>
    <row r="40" spans="2:5" x14ac:dyDescent="0.25">
      <c r="B40" s="24" t="s">
        <v>109</v>
      </c>
      <c r="C40" s="21">
        <v>230</v>
      </c>
      <c r="D40" s="21">
        <v>219</v>
      </c>
      <c r="E40" s="26">
        <v>0.95217391304347831</v>
      </c>
    </row>
    <row r="41" spans="2:5" x14ac:dyDescent="0.25">
      <c r="B41" s="24" t="s">
        <v>872</v>
      </c>
      <c r="C41" s="21">
        <v>280</v>
      </c>
      <c r="D41" s="21">
        <v>268</v>
      </c>
      <c r="E41" s="26">
        <v>0.95714285714285718</v>
      </c>
    </row>
    <row r="42" spans="2:5" x14ac:dyDescent="0.25">
      <c r="B42" s="24" t="s">
        <v>114</v>
      </c>
      <c r="C42" s="21">
        <v>301</v>
      </c>
      <c r="D42" s="21">
        <v>291</v>
      </c>
      <c r="E42" s="26">
        <v>0.96677740863787376</v>
      </c>
    </row>
    <row r="43" spans="2:5" x14ac:dyDescent="0.25">
      <c r="B43" s="24" t="s">
        <v>113</v>
      </c>
      <c r="C43" s="21">
        <v>186</v>
      </c>
      <c r="D43" s="21">
        <v>182</v>
      </c>
      <c r="E43" s="26">
        <v>0.978494623655914</v>
      </c>
    </row>
    <row r="44" spans="2:5" x14ac:dyDescent="0.25">
      <c r="B44" s="24" t="s">
        <v>1277</v>
      </c>
      <c r="C44" s="21">
        <v>132</v>
      </c>
      <c r="D44" s="21">
        <v>130</v>
      </c>
      <c r="E44" s="26">
        <v>0.98484848484848486</v>
      </c>
    </row>
    <row r="45" spans="2:5" x14ac:dyDescent="0.25">
      <c r="B45" s="24" t="s">
        <v>1302</v>
      </c>
      <c r="E45" s="26" t="e">
        <v>#DIV/0!</v>
      </c>
    </row>
    <row r="46" spans="2:5" x14ac:dyDescent="0.25">
      <c r="B46" s="24" t="s">
        <v>93</v>
      </c>
      <c r="C46" s="21">
        <v>3814</v>
      </c>
      <c r="D46" s="21">
        <v>3427</v>
      </c>
      <c r="E46" s="26">
        <v>0.89853172522286318</v>
      </c>
    </row>
    <row r="47" spans="2:5" x14ac:dyDescent="0.25">
      <c r="C47"/>
      <c r="D47"/>
      <c r="E47"/>
    </row>
    <row r="48" spans="2:5" x14ac:dyDescent="0.25">
      <c r="C48"/>
      <c r="D48"/>
      <c r="E48"/>
    </row>
    <row r="49" customFormat="1" x14ac:dyDescent="0.25"/>
    <row r="50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C18C-6ED6-478D-AF97-C4EC03AF13BA}">
  <dimension ref="A1:BF763"/>
  <sheetViews>
    <sheetView showGridLines="0" topLeftCell="P1" zoomScale="65" zoomScaleNormal="55" workbookViewId="0">
      <selection activeCell="S14" sqref="S14"/>
    </sheetView>
  </sheetViews>
  <sheetFormatPr baseColWidth="10" defaultColWidth="9.140625" defaultRowHeight="15" x14ac:dyDescent="0.25"/>
  <cols>
    <col min="2" max="2" width="14.42578125" customWidth="1"/>
    <col min="3" max="6" width="9.140625" style="21"/>
    <col min="9" max="9" width="13.85546875" bestFit="1" customWidth="1"/>
    <col min="10" max="10" width="25.5703125" bestFit="1" customWidth="1"/>
    <col min="11" max="11" width="15.28515625" bestFit="1" customWidth="1"/>
    <col min="12" max="13" width="5" bestFit="1" customWidth="1"/>
    <col min="14" max="14" width="5" customWidth="1"/>
    <col min="15" max="15" width="9.140625" style="4"/>
    <col min="17" max="17" width="13.85546875" bestFit="1" customWidth="1"/>
    <col min="18" max="18" width="14" bestFit="1" customWidth="1"/>
    <col min="19" max="19" width="33.7109375" bestFit="1" customWidth="1"/>
    <col min="20" max="20" width="8.42578125" bestFit="1" customWidth="1"/>
    <col min="21" max="21" width="19.7109375" bestFit="1" customWidth="1"/>
    <col min="22" max="22" width="12.28515625" bestFit="1" customWidth="1"/>
    <col min="23" max="23" width="15.42578125" bestFit="1" customWidth="1"/>
    <col min="24" max="24" width="3.5703125" bestFit="1" customWidth="1"/>
    <col min="25" max="25" width="6.140625" bestFit="1" customWidth="1"/>
    <col min="26" max="26" width="6.42578125" bestFit="1" customWidth="1"/>
    <col min="27" max="27" width="14.42578125" bestFit="1" customWidth="1"/>
    <col min="29" max="29" width="18.140625" bestFit="1" customWidth="1"/>
    <col min="30" max="30" width="11" bestFit="1" customWidth="1"/>
    <col min="31" max="31" width="13.7109375" bestFit="1" customWidth="1"/>
    <col min="32" max="32" width="18.140625" bestFit="1" customWidth="1"/>
    <col min="33" max="33" width="25.85546875" customWidth="1"/>
    <col min="35" max="35" width="31.28515625" bestFit="1" customWidth="1"/>
    <col min="36" max="36" width="18.140625" bestFit="1" customWidth="1"/>
    <col min="37" max="38" width="19" bestFit="1" customWidth="1"/>
    <col min="54" max="54" width="18.28515625" customWidth="1"/>
    <col min="58" max="58" width="9.140625" style="3"/>
  </cols>
  <sheetData>
    <row r="1" spans="1:58" x14ac:dyDescent="0.25">
      <c r="A1" t="s">
        <v>115</v>
      </c>
      <c r="B1" t="s">
        <v>3</v>
      </c>
      <c r="C1" t="s">
        <v>116</v>
      </c>
      <c r="D1" t="s">
        <v>117</v>
      </c>
      <c r="E1" t="s">
        <v>10</v>
      </c>
      <c r="F1" s="4" t="s">
        <v>9</v>
      </c>
      <c r="I1" t="s">
        <v>115</v>
      </c>
      <c r="J1" t="s">
        <v>3</v>
      </c>
      <c r="K1" t="s">
        <v>11</v>
      </c>
      <c r="L1" t="s">
        <v>116</v>
      </c>
      <c r="M1" t="s">
        <v>117</v>
      </c>
      <c r="N1" t="s">
        <v>10</v>
      </c>
      <c r="O1" s="4" t="s">
        <v>9</v>
      </c>
      <c r="P1" s="4"/>
      <c r="R1" s="22" t="s">
        <v>115</v>
      </c>
      <c r="S1" s="22" t="s">
        <v>3</v>
      </c>
      <c r="T1" s="22" t="s">
        <v>118</v>
      </c>
      <c r="U1" s="22" t="s">
        <v>119</v>
      </c>
      <c r="V1" s="22" t="s">
        <v>120</v>
      </c>
      <c r="W1" s="22" t="s">
        <v>11</v>
      </c>
      <c r="X1" s="22" t="s">
        <v>116</v>
      </c>
      <c r="Y1" s="22" t="s">
        <v>117</v>
      </c>
      <c r="Z1" s="22" t="s">
        <v>10</v>
      </c>
      <c r="AA1" s="22" t="s">
        <v>9</v>
      </c>
    </row>
    <row r="2" spans="1:58" x14ac:dyDescent="0.25">
      <c r="A2" t="e" cm="1">
        <f t="array" ref="A2">_xlfn.GROUPBY(
_xlfn.HSTACK(#REF!,#REF!),
_xlfn.HSTACK(#REF!,#REF!),
_xleta.SUM,
0,1,,#REF!=1)</f>
        <v>#REF!</v>
      </c>
      <c r="E2" s="21">
        <f t="shared" ref="E2:E51" si="0">C2-D2</f>
        <v>0</v>
      </c>
      <c r="F2" s="29" t="e">
        <f t="shared" ref="F2:F51" si="1">D2/C2</f>
        <v>#DIV/0!</v>
      </c>
      <c r="G2" s="4"/>
      <c r="I2" t="e" cm="1">
        <f t="array" ref="I2">_xlfn.GROUPBY(
 _xlfn.HSTACK(#REF!,#REF!,#REF!),
_xlfn.HSTACK(#REF!,#REF!),
_xleta.SUM,
0,1,,#REF!=1)</f>
        <v>#REF!</v>
      </c>
      <c r="N2">
        <f t="shared" ref="N2:N65" si="2">L2-M2</f>
        <v>0</v>
      </c>
      <c r="O2" s="4" t="e" cm="1">
        <f t="array" ref="O2">INDEX(_xlfn.ANCHORARRAY(I2),,5)/INDEX(_xlfn.ANCHORARRAY(I2),,4)</f>
        <v>#REF!</v>
      </c>
      <c r="R2" s="23" t="s">
        <v>12</v>
      </c>
      <c r="S2" s="23" t="s">
        <v>33</v>
      </c>
      <c r="T2" s="23" t="str">
        <f>VLOOKUP(S2,'asignacion operaciones'!D:E,2,0)</f>
        <v>Julio Bazan</v>
      </c>
      <c r="U2" s="23" t="str">
        <f>VLOOKUP(S2,'asignacion operaciones'!D:F,3,0)</f>
        <v>Edgar Cabrera</v>
      </c>
      <c r="V2" s="23" t="str">
        <f>VLOOKUP(S2,'asignacion operaciones'!D:G,4,0)</f>
        <v xml:space="preserve">Christian Segura Osorio </v>
      </c>
      <c r="W2" s="23" t="s">
        <v>121</v>
      </c>
      <c r="X2" s="23">
        <v>6</v>
      </c>
      <c r="Y2" s="23">
        <v>6</v>
      </c>
      <c r="Z2" s="23">
        <v>0</v>
      </c>
      <c r="AA2" s="31">
        <f>Y2/X2</f>
        <v>1</v>
      </c>
      <c r="AC2" s="85" t="s">
        <v>89</v>
      </c>
      <c r="AD2" t="s">
        <v>122</v>
      </c>
      <c r="AE2" t="s">
        <v>123</v>
      </c>
      <c r="AF2" t="s">
        <v>124</v>
      </c>
      <c r="AI2" s="85" t="s">
        <v>89</v>
      </c>
      <c r="AJ2" t="s">
        <v>124</v>
      </c>
      <c r="BA2" t="s">
        <v>115</v>
      </c>
      <c r="BB2" t="s">
        <v>3</v>
      </c>
      <c r="BC2" t="s">
        <v>116</v>
      </c>
      <c r="BD2" t="s">
        <v>117</v>
      </c>
      <c r="BE2" t="s">
        <v>10</v>
      </c>
      <c r="BF2" s="3" t="s">
        <v>9</v>
      </c>
    </row>
    <row r="3" spans="1:58" x14ac:dyDescent="0.25">
      <c r="E3" s="21">
        <f t="shared" si="0"/>
        <v>0</v>
      </c>
      <c r="F3" s="29" t="e">
        <f t="shared" si="1"/>
        <v>#DIV/0!</v>
      </c>
      <c r="G3" s="4"/>
      <c r="N3">
        <f t="shared" si="2"/>
        <v>0</v>
      </c>
      <c r="R3" s="23" t="s">
        <v>12</v>
      </c>
      <c r="S3" s="23" t="s">
        <v>33</v>
      </c>
      <c r="T3" s="23" t="str">
        <f>VLOOKUP(S3,'asignacion operaciones'!D:E,2,0)</f>
        <v>Julio Bazan</v>
      </c>
      <c r="U3" s="23" t="str">
        <f>VLOOKUP(S3,'asignacion operaciones'!D:F,3,0)</f>
        <v>Edgar Cabrera</v>
      </c>
      <c r="V3" s="23" t="str">
        <f>VLOOKUP(S3,'asignacion operaciones'!D:G,4,0)</f>
        <v xml:space="preserve">Christian Segura Osorio </v>
      </c>
      <c r="W3" s="23" t="s">
        <v>125</v>
      </c>
      <c r="X3" s="23">
        <v>6</v>
      </c>
      <c r="Y3" s="23">
        <v>3</v>
      </c>
      <c r="Z3" s="23">
        <v>3</v>
      </c>
      <c r="AA3" s="31">
        <f t="shared" ref="AA3:AA66" si="3">Y3/X3</f>
        <v>0.5</v>
      </c>
      <c r="AC3" s="24" t="s">
        <v>126</v>
      </c>
      <c r="AD3">
        <v>1514</v>
      </c>
      <c r="AE3">
        <v>1418</v>
      </c>
      <c r="AF3" s="25">
        <v>0.93659180977542933</v>
      </c>
      <c r="AG3" s="25"/>
      <c r="AI3" s="24" t="s">
        <v>127</v>
      </c>
      <c r="AJ3" s="25">
        <v>0.967741935483871</v>
      </c>
      <c r="BA3" t="s">
        <v>128</v>
      </c>
      <c r="BB3" t="s">
        <v>129</v>
      </c>
      <c r="BC3">
        <v>4093</v>
      </c>
      <c r="BD3">
        <v>3700</v>
      </c>
      <c r="BE3">
        <v>393</v>
      </c>
      <c r="BF3">
        <v>0.90398240899096016</v>
      </c>
    </row>
    <row r="4" spans="1:58" x14ac:dyDescent="0.25">
      <c r="E4" s="21">
        <f t="shared" si="0"/>
        <v>0</v>
      </c>
      <c r="F4" s="29" t="e">
        <f t="shared" si="1"/>
        <v>#DIV/0!</v>
      </c>
      <c r="G4" s="4"/>
      <c r="N4">
        <f t="shared" si="2"/>
        <v>0</v>
      </c>
      <c r="R4" s="23" t="s">
        <v>12</v>
      </c>
      <c r="S4" s="23" t="s">
        <v>33</v>
      </c>
      <c r="T4" s="23" t="str">
        <f>VLOOKUP(S4,'asignacion operaciones'!D:E,2,0)</f>
        <v>Julio Bazan</v>
      </c>
      <c r="U4" s="23" t="str">
        <f>VLOOKUP(S4,'asignacion operaciones'!D:F,3,0)</f>
        <v>Edgar Cabrera</v>
      </c>
      <c r="V4" s="23" t="str">
        <f>VLOOKUP(S4,'asignacion operaciones'!D:G,4,0)</f>
        <v xml:space="preserve">Christian Segura Osorio </v>
      </c>
      <c r="W4" s="23" t="s">
        <v>130</v>
      </c>
      <c r="X4" s="23">
        <v>6</v>
      </c>
      <c r="Y4" s="23">
        <v>6</v>
      </c>
      <c r="Z4" s="23">
        <v>0</v>
      </c>
      <c r="AA4" s="31">
        <f t="shared" si="3"/>
        <v>1</v>
      </c>
      <c r="AC4" s="24" t="s">
        <v>93</v>
      </c>
      <c r="AD4">
        <v>1514</v>
      </c>
      <c r="AE4">
        <v>1418</v>
      </c>
      <c r="AF4" s="25">
        <v>0.93659180977542933</v>
      </c>
      <c r="AG4" s="25"/>
      <c r="AI4" s="24" t="s">
        <v>131</v>
      </c>
      <c r="AJ4" s="25">
        <v>0.96183206106870234</v>
      </c>
      <c r="BA4" t="s">
        <v>12</v>
      </c>
      <c r="BB4" t="s">
        <v>15</v>
      </c>
      <c r="BC4">
        <v>470</v>
      </c>
      <c r="BD4">
        <v>403</v>
      </c>
      <c r="BE4">
        <v>67</v>
      </c>
      <c r="BF4">
        <v>0.85744680851063826</v>
      </c>
    </row>
    <row r="5" spans="1:58" x14ac:dyDescent="0.25">
      <c r="E5" s="21">
        <f t="shared" si="0"/>
        <v>0</v>
      </c>
      <c r="F5" s="29" t="e">
        <f t="shared" si="1"/>
        <v>#DIV/0!</v>
      </c>
      <c r="G5" s="4"/>
      <c r="N5">
        <f t="shared" si="2"/>
        <v>0</v>
      </c>
      <c r="R5" s="23" t="s">
        <v>12</v>
      </c>
      <c r="S5" s="23" t="s">
        <v>33</v>
      </c>
      <c r="T5" s="23" t="str">
        <f>VLOOKUP(S5,'asignacion operaciones'!D:E,2,0)</f>
        <v>Julio Bazan</v>
      </c>
      <c r="U5" s="23" t="str">
        <f>VLOOKUP(S5,'asignacion operaciones'!D:F,3,0)</f>
        <v>Edgar Cabrera</v>
      </c>
      <c r="V5" s="23" t="str">
        <f>VLOOKUP(S5,'asignacion operaciones'!D:G,4,0)</f>
        <v xml:space="preserve">Christian Segura Osorio </v>
      </c>
      <c r="W5" s="23" t="s">
        <v>132</v>
      </c>
      <c r="X5" s="23">
        <v>6</v>
      </c>
      <c r="Y5" s="23">
        <v>6</v>
      </c>
      <c r="Z5" s="23">
        <v>0</v>
      </c>
      <c r="AA5" s="31">
        <f t="shared" si="3"/>
        <v>1</v>
      </c>
      <c r="AG5" s="25"/>
      <c r="AI5" s="24" t="s">
        <v>113</v>
      </c>
      <c r="AJ5" s="25">
        <v>0.94117647058823528</v>
      </c>
      <c r="AU5">
        <v>300</v>
      </c>
      <c r="AV5">
        <f>AU5/6</f>
        <v>50</v>
      </c>
      <c r="BA5" t="s">
        <v>12</v>
      </c>
      <c r="BB5" t="s">
        <v>133</v>
      </c>
      <c r="BC5">
        <v>237</v>
      </c>
      <c r="BD5">
        <v>197</v>
      </c>
      <c r="BE5">
        <v>40</v>
      </c>
      <c r="BF5">
        <v>0.83122362869198307</v>
      </c>
    </row>
    <row r="6" spans="1:58" x14ac:dyDescent="0.25">
      <c r="E6" s="21">
        <f t="shared" si="0"/>
        <v>0</v>
      </c>
      <c r="F6" s="29" t="e">
        <f t="shared" si="1"/>
        <v>#DIV/0!</v>
      </c>
      <c r="G6" s="4"/>
      <c r="N6">
        <f t="shared" si="2"/>
        <v>0</v>
      </c>
      <c r="R6" s="23" t="s">
        <v>12</v>
      </c>
      <c r="S6" s="23" t="s">
        <v>33</v>
      </c>
      <c r="T6" s="23" t="str">
        <f>VLOOKUP(S6,'asignacion operaciones'!D:E,2,0)</f>
        <v>Julio Bazan</v>
      </c>
      <c r="U6" s="23" t="str">
        <f>VLOOKUP(S6,'asignacion operaciones'!D:F,3,0)</f>
        <v>Edgar Cabrera</v>
      </c>
      <c r="V6" s="23" t="str">
        <f>VLOOKUP(S6,'asignacion operaciones'!D:G,4,0)</f>
        <v xml:space="preserve">Christian Segura Osorio </v>
      </c>
      <c r="W6" s="23" t="s">
        <v>134</v>
      </c>
      <c r="X6" s="23">
        <v>6</v>
      </c>
      <c r="Y6" s="23">
        <v>6</v>
      </c>
      <c r="Z6" s="23">
        <v>0</v>
      </c>
      <c r="AA6" s="31">
        <f t="shared" si="3"/>
        <v>1</v>
      </c>
      <c r="AI6" s="24" t="s">
        <v>93</v>
      </c>
      <c r="AJ6" s="25">
        <v>0.96</v>
      </c>
      <c r="BA6" t="s">
        <v>12</v>
      </c>
      <c r="BB6" t="s">
        <v>23</v>
      </c>
      <c r="BC6">
        <v>132</v>
      </c>
      <c r="BD6">
        <v>104</v>
      </c>
      <c r="BE6">
        <v>28</v>
      </c>
      <c r="BF6">
        <v>0.78787878787878785</v>
      </c>
    </row>
    <row r="7" spans="1:58" x14ac:dyDescent="0.25">
      <c r="E7" s="21">
        <f t="shared" si="0"/>
        <v>0</v>
      </c>
      <c r="F7" s="29" t="e">
        <f t="shared" si="1"/>
        <v>#DIV/0!</v>
      </c>
      <c r="G7" s="4"/>
      <c r="N7">
        <f t="shared" si="2"/>
        <v>0</v>
      </c>
      <c r="R7" s="23" t="s">
        <v>12</v>
      </c>
      <c r="S7" s="23" t="s">
        <v>33</v>
      </c>
      <c r="T7" s="23" t="str">
        <f>VLOOKUP(S7,'asignacion operaciones'!D:E,2,0)</f>
        <v>Julio Bazan</v>
      </c>
      <c r="U7" s="23" t="str">
        <f>VLOOKUP(S7,'asignacion operaciones'!D:F,3,0)</f>
        <v>Edgar Cabrera</v>
      </c>
      <c r="V7" s="23" t="str">
        <f>VLOOKUP(S7,'asignacion operaciones'!D:G,4,0)</f>
        <v xml:space="preserve">Christian Segura Osorio </v>
      </c>
      <c r="W7" s="23" t="s">
        <v>135</v>
      </c>
      <c r="X7" s="23">
        <v>6</v>
      </c>
      <c r="Y7" s="23">
        <v>6</v>
      </c>
      <c r="Z7" s="23">
        <v>0</v>
      </c>
      <c r="AA7" s="31">
        <f t="shared" si="3"/>
        <v>1</v>
      </c>
      <c r="AC7" s="85" t="s">
        <v>89</v>
      </c>
      <c r="AD7" t="s">
        <v>122</v>
      </c>
      <c r="AE7" t="s">
        <v>123</v>
      </c>
      <c r="AF7" t="s">
        <v>124</v>
      </c>
      <c r="BA7" t="s">
        <v>12</v>
      </c>
      <c r="BB7" t="s">
        <v>62</v>
      </c>
      <c r="BC7">
        <v>84</v>
      </c>
      <c r="BD7">
        <v>61</v>
      </c>
      <c r="BE7">
        <v>23</v>
      </c>
      <c r="BF7">
        <v>0.72619047619047616</v>
      </c>
    </row>
    <row r="8" spans="1:58" x14ac:dyDescent="0.25">
      <c r="E8" s="21">
        <f t="shared" si="0"/>
        <v>0</v>
      </c>
      <c r="F8" s="29" t="e">
        <f t="shared" si="1"/>
        <v>#DIV/0!</v>
      </c>
      <c r="G8" s="4"/>
      <c r="N8">
        <f t="shared" si="2"/>
        <v>0</v>
      </c>
      <c r="R8" s="23" t="s">
        <v>12</v>
      </c>
      <c r="S8" s="23" t="s">
        <v>33</v>
      </c>
      <c r="T8" s="23" t="str">
        <f>VLOOKUP(S8,'asignacion operaciones'!D:E,2,0)</f>
        <v>Julio Bazan</v>
      </c>
      <c r="U8" s="23" t="str">
        <f>VLOOKUP(S8,'asignacion operaciones'!D:F,3,0)</f>
        <v>Edgar Cabrera</v>
      </c>
      <c r="V8" s="23" t="str">
        <f>VLOOKUP(S8,'asignacion operaciones'!D:G,4,0)</f>
        <v xml:space="preserve">Christian Segura Osorio </v>
      </c>
      <c r="W8" s="23" t="s">
        <v>136</v>
      </c>
      <c r="X8" s="23">
        <v>6</v>
      </c>
      <c r="Y8" s="23">
        <v>6</v>
      </c>
      <c r="Z8" s="23">
        <v>0</v>
      </c>
      <c r="AA8" s="31">
        <f t="shared" si="3"/>
        <v>1</v>
      </c>
      <c r="AC8" s="24" t="s">
        <v>98</v>
      </c>
      <c r="AD8">
        <v>1254</v>
      </c>
      <c r="AE8">
        <v>1188</v>
      </c>
      <c r="AF8" s="25">
        <v>0.94736842105263153</v>
      </c>
      <c r="AG8" s="25"/>
      <c r="BA8" t="s">
        <v>12</v>
      </c>
      <c r="BB8" t="s">
        <v>40</v>
      </c>
      <c r="BC8">
        <v>102</v>
      </c>
      <c r="BD8">
        <v>80</v>
      </c>
      <c r="BE8">
        <v>22</v>
      </c>
      <c r="BF8">
        <v>0.78431372549019607</v>
      </c>
    </row>
    <row r="9" spans="1:58" x14ac:dyDescent="0.25">
      <c r="E9" s="21">
        <f t="shared" si="0"/>
        <v>0</v>
      </c>
      <c r="F9" s="29" t="e">
        <f t="shared" si="1"/>
        <v>#DIV/0!</v>
      </c>
      <c r="G9" s="4"/>
      <c r="N9">
        <f t="shared" si="2"/>
        <v>0</v>
      </c>
      <c r="R9" s="23" t="s">
        <v>12</v>
      </c>
      <c r="S9" s="23" t="s">
        <v>33</v>
      </c>
      <c r="T9" s="23" t="str">
        <f>VLOOKUP(S9,'asignacion operaciones'!D:E,2,0)</f>
        <v>Julio Bazan</v>
      </c>
      <c r="U9" s="23" t="str">
        <f>VLOOKUP(S9,'asignacion operaciones'!D:F,3,0)</f>
        <v>Edgar Cabrera</v>
      </c>
      <c r="V9" s="23" t="str">
        <f>VLOOKUP(S9,'asignacion operaciones'!D:G,4,0)</f>
        <v xml:space="preserve">Christian Segura Osorio </v>
      </c>
      <c r="W9" s="23" t="s">
        <v>137</v>
      </c>
      <c r="X9" s="23">
        <v>6</v>
      </c>
      <c r="Y9" s="23">
        <v>5</v>
      </c>
      <c r="Z9" s="23">
        <v>1</v>
      </c>
      <c r="AA9" s="31">
        <f t="shared" si="3"/>
        <v>0.83333333333333337</v>
      </c>
      <c r="AC9" s="24" t="s">
        <v>93</v>
      </c>
      <c r="AD9">
        <v>1254</v>
      </c>
      <c r="AE9">
        <v>1188</v>
      </c>
      <c r="AF9" s="25">
        <v>0.94736842105263153</v>
      </c>
      <c r="AG9" s="25"/>
      <c r="BA9" t="s">
        <v>12</v>
      </c>
      <c r="BB9" t="s">
        <v>66</v>
      </c>
      <c r="BC9">
        <v>111</v>
      </c>
      <c r="BD9">
        <v>90</v>
      </c>
      <c r="BE9">
        <v>21</v>
      </c>
      <c r="BF9">
        <v>0.81081081081081086</v>
      </c>
    </row>
    <row r="10" spans="1:58" x14ac:dyDescent="0.25">
      <c r="E10" s="21">
        <f t="shared" si="0"/>
        <v>0</v>
      </c>
      <c r="F10" s="29" t="e">
        <f t="shared" si="1"/>
        <v>#DIV/0!</v>
      </c>
      <c r="G10" s="4"/>
      <c r="N10">
        <f t="shared" si="2"/>
        <v>0</v>
      </c>
      <c r="R10" s="23" t="s">
        <v>12</v>
      </c>
      <c r="S10" s="23" t="s">
        <v>33</v>
      </c>
      <c r="T10" s="23" t="str">
        <f>VLOOKUP(S10,'asignacion operaciones'!D:E,2,0)</f>
        <v>Julio Bazan</v>
      </c>
      <c r="U10" s="23" t="str">
        <f>VLOOKUP(S10,'asignacion operaciones'!D:F,3,0)</f>
        <v>Edgar Cabrera</v>
      </c>
      <c r="V10" s="23" t="str">
        <f>VLOOKUP(S10,'asignacion operaciones'!D:G,4,0)</f>
        <v xml:space="preserve">Christian Segura Osorio </v>
      </c>
      <c r="W10" s="23" t="s">
        <v>138</v>
      </c>
      <c r="X10" s="23">
        <v>6</v>
      </c>
      <c r="Y10" s="23">
        <v>6</v>
      </c>
      <c r="Z10" s="23">
        <v>0</v>
      </c>
      <c r="AA10" s="31">
        <f t="shared" si="3"/>
        <v>1</v>
      </c>
      <c r="AG10" s="25"/>
      <c r="BA10" t="s">
        <v>12</v>
      </c>
      <c r="BB10" t="s">
        <v>33</v>
      </c>
      <c r="BC10">
        <v>254</v>
      </c>
      <c r="BD10">
        <v>236</v>
      </c>
      <c r="BE10">
        <v>18</v>
      </c>
      <c r="BF10">
        <v>0.92913385826771655</v>
      </c>
    </row>
    <row r="11" spans="1:58" x14ac:dyDescent="0.25">
      <c r="E11" s="21">
        <f t="shared" si="0"/>
        <v>0</v>
      </c>
      <c r="F11" s="29" t="e">
        <f t="shared" si="1"/>
        <v>#DIV/0!</v>
      </c>
      <c r="G11" s="4"/>
      <c r="N11">
        <f t="shared" si="2"/>
        <v>0</v>
      </c>
      <c r="R11" s="23" t="s">
        <v>12</v>
      </c>
      <c r="S11" s="23" t="s">
        <v>33</v>
      </c>
      <c r="T11" s="23" t="str">
        <f>VLOOKUP(S11,'asignacion operaciones'!D:E,2,0)</f>
        <v>Julio Bazan</v>
      </c>
      <c r="U11" s="23" t="str">
        <f>VLOOKUP(S11,'asignacion operaciones'!D:F,3,0)</f>
        <v>Edgar Cabrera</v>
      </c>
      <c r="V11" s="23" t="str">
        <f>VLOOKUP(S11,'asignacion operaciones'!D:G,4,0)</f>
        <v xml:space="preserve">Christian Segura Osorio </v>
      </c>
      <c r="W11" s="23" t="s">
        <v>139</v>
      </c>
      <c r="X11" s="23">
        <v>6</v>
      </c>
      <c r="Y11" s="23">
        <v>6</v>
      </c>
      <c r="Z11" s="23">
        <v>0</v>
      </c>
      <c r="AA11" s="31">
        <f t="shared" si="3"/>
        <v>1</v>
      </c>
      <c r="AG11" s="25"/>
      <c r="BA11" t="s">
        <v>12</v>
      </c>
      <c r="BB11" t="s">
        <v>70</v>
      </c>
      <c r="BC11">
        <v>42</v>
      </c>
      <c r="BD11">
        <v>24</v>
      </c>
      <c r="BE11">
        <v>18</v>
      </c>
      <c r="BF11">
        <v>0.5714285714285714</v>
      </c>
    </row>
    <row r="12" spans="1:58" x14ac:dyDescent="0.25">
      <c r="E12" s="21">
        <f t="shared" si="0"/>
        <v>0</v>
      </c>
      <c r="F12" s="29" t="e">
        <f t="shared" si="1"/>
        <v>#DIV/0!</v>
      </c>
      <c r="G12" s="4"/>
      <c r="N12">
        <f t="shared" si="2"/>
        <v>0</v>
      </c>
      <c r="R12" s="23" t="s">
        <v>12</v>
      </c>
      <c r="S12" s="23" t="s">
        <v>33</v>
      </c>
      <c r="T12" s="23" t="str">
        <f>VLOOKUP(S12,'asignacion operaciones'!D:E,2,0)</f>
        <v>Julio Bazan</v>
      </c>
      <c r="U12" s="23" t="str">
        <f>VLOOKUP(S12,'asignacion operaciones'!D:F,3,0)</f>
        <v>Edgar Cabrera</v>
      </c>
      <c r="V12" s="23" t="str">
        <f>VLOOKUP(S12,'asignacion operaciones'!D:G,4,0)</f>
        <v xml:space="preserve">Christian Segura Osorio </v>
      </c>
      <c r="W12" s="23" t="s">
        <v>140</v>
      </c>
      <c r="X12" s="23">
        <v>11</v>
      </c>
      <c r="Y12" s="23">
        <v>10</v>
      </c>
      <c r="Z12" s="23">
        <v>1</v>
      </c>
      <c r="AA12" s="31">
        <f t="shared" si="3"/>
        <v>0.90909090909090906</v>
      </c>
      <c r="AG12" s="25"/>
      <c r="BA12" t="s">
        <v>12</v>
      </c>
      <c r="BB12" t="s">
        <v>42</v>
      </c>
      <c r="BC12">
        <v>73</v>
      </c>
      <c r="BD12">
        <v>58</v>
      </c>
      <c r="BE12">
        <v>15</v>
      </c>
      <c r="BF12">
        <v>0.79452054794520544</v>
      </c>
    </row>
    <row r="13" spans="1:58" x14ac:dyDescent="0.25">
      <c r="E13" s="21">
        <f t="shared" si="0"/>
        <v>0</v>
      </c>
      <c r="F13" s="29" t="e">
        <f t="shared" si="1"/>
        <v>#DIV/0!</v>
      </c>
      <c r="G13" s="4"/>
      <c r="N13">
        <f t="shared" si="2"/>
        <v>0</v>
      </c>
      <c r="R13" s="23" t="s">
        <v>12</v>
      </c>
      <c r="S13" s="23" t="s">
        <v>33</v>
      </c>
      <c r="T13" s="23" t="str">
        <f>VLOOKUP(S13,'asignacion operaciones'!D:E,2,0)</f>
        <v>Julio Bazan</v>
      </c>
      <c r="U13" s="23" t="str">
        <f>VLOOKUP(S13,'asignacion operaciones'!D:F,3,0)</f>
        <v>Edgar Cabrera</v>
      </c>
      <c r="V13" s="23" t="str">
        <f>VLOOKUP(S13,'asignacion operaciones'!D:G,4,0)</f>
        <v xml:space="preserve">Christian Segura Osorio </v>
      </c>
      <c r="W13" s="23" t="s">
        <v>141</v>
      </c>
      <c r="X13" s="23">
        <v>6</v>
      </c>
      <c r="Y13" s="23">
        <v>6</v>
      </c>
      <c r="Z13" s="23">
        <v>0</v>
      </c>
      <c r="AA13" s="31">
        <f t="shared" si="3"/>
        <v>1</v>
      </c>
      <c r="AG13" s="25"/>
      <c r="BA13" t="s">
        <v>12</v>
      </c>
      <c r="BB13" t="s">
        <v>25</v>
      </c>
      <c r="BC13">
        <v>172</v>
      </c>
      <c r="BD13">
        <v>158</v>
      </c>
      <c r="BE13">
        <v>14</v>
      </c>
      <c r="BF13">
        <v>0.91860465116279066</v>
      </c>
    </row>
    <row r="14" spans="1:58" x14ac:dyDescent="0.25">
      <c r="E14" s="21">
        <f t="shared" si="0"/>
        <v>0</v>
      </c>
      <c r="F14" s="29" t="e">
        <f t="shared" si="1"/>
        <v>#DIV/0!</v>
      </c>
      <c r="G14" s="4"/>
      <c r="N14">
        <f t="shared" si="2"/>
        <v>0</v>
      </c>
      <c r="R14" s="23" t="s">
        <v>12</v>
      </c>
      <c r="S14" s="23" t="s">
        <v>33</v>
      </c>
      <c r="T14" s="23" t="str">
        <f>VLOOKUP(S14,'asignacion operaciones'!D:E,2,0)</f>
        <v>Julio Bazan</v>
      </c>
      <c r="U14" s="23" t="str">
        <f>VLOOKUP(S14,'asignacion operaciones'!D:F,3,0)</f>
        <v>Edgar Cabrera</v>
      </c>
      <c r="V14" s="23" t="str">
        <f>VLOOKUP(S14,'asignacion operaciones'!D:G,4,0)</f>
        <v xml:space="preserve">Christian Segura Osorio </v>
      </c>
      <c r="W14" s="23" t="s">
        <v>142</v>
      </c>
      <c r="X14" s="23">
        <v>6</v>
      </c>
      <c r="Y14" s="23">
        <v>6</v>
      </c>
      <c r="Z14" s="23">
        <v>0</v>
      </c>
      <c r="AA14" s="31">
        <f t="shared" si="3"/>
        <v>1</v>
      </c>
      <c r="AG14" s="25"/>
      <c r="BA14" t="s">
        <v>12</v>
      </c>
      <c r="BB14" t="s">
        <v>54</v>
      </c>
      <c r="BC14">
        <v>123</v>
      </c>
      <c r="BD14">
        <v>109</v>
      </c>
      <c r="BE14">
        <v>14</v>
      </c>
      <c r="BF14">
        <v>0.88617886178861793</v>
      </c>
    </row>
    <row r="15" spans="1:58" x14ac:dyDescent="0.25">
      <c r="E15" s="21">
        <f t="shared" si="0"/>
        <v>0</v>
      </c>
      <c r="F15" s="29" t="e">
        <f t="shared" si="1"/>
        <v>#DIV/0!</v>
      </c>
      <c r="G15" s="4"/>
      <c r="N15">
        <f t="shared" si="2"/>
        <v>0</v>
      </c>
      <c r="R15" s="23" t="s">
        <v>12</v>
      </c>
      <c r="S15" s="23" t="s">
        <v>33</v>
      </c>
      <c r="T15" s="23" t="str">
        <f>VLOOKUP(S15,'asignacion operaciones'!D:E,2,0)</f>
        <v>Julio Bazan</v>
      </c>
      <c r="U15" s="23" t="str">
        <f>VLOOKUP(S15,'asignacion operaciones'!D:F,3,0)</f>
        <v>Edgar Cabrera</v>
      </c>
      <c r="V15" s="23" t="str">
        <f>VLOOKUP(S15,'asignacion operaciones'!D:G,4,0)</f>
        <v xml:space="preserve">Christian Segura Osorio </v>
      </c>
      <c r="W15" s="23" t="s">
        <v>143</v>
      </c>
      <c r="X15" s="23">
        <v>6</v>
      </c>
      <c r="Y15" s="23">
        <v>6</v>
      </c>
      <c r="Z15" s="23">
        <v>0</v>
      </c>
      <c r="AA15" s="31">
        <f t="shared" si="3"/>
        <v>1</v>
      </c>
      <c r="AG15" s="25"/>
      <c r="BA15" t="s">
        <v>12</v>
      </c>
      <c r="BB15" t="s">
        <v>19</v>
      </c>
      <c r="BC15">
        <v>184</v>
      </c>
      <c r="BD15">
        <v>171</v>
      </c>
      <c r="BE15">
        <v>13</v>
      </c>
      <c r="BF15">
        <v>0.92934782608695654</v>
      </c>
    </row>
    <row r="16" spans="1:58" x14ac:dyDescent="0.25">
      <c r="E16" s="21">
        <f t="shared" si="0"/>
        <v>0</v>
      </c>
      <c r="F16" s="29" t="e">
        <f t="shared" si="1"/>
        <v>#DIV/0!</v>
      </c>
      <c r="G16" s="4"/>
      <c r="N16">
        <f t="shared" si="2"/>
        <v>0</v>
      </c>
      <c r="R16" s="23" t="s">
        <v>12</v>
      </c>
      <c r="S16" s="23" t="s">
        <v>33</v>
      </c>
      <c r="T16" s="23" t="str">
        <f>VLOOKUP(S16,'asignacion operaciones'!D:E,2,0)</f>
        <v>Julio Bazan</v>
      </c>
      <c r="U16" s="23" t="str">
        <f>VLOOKUP(S16,'asignacion operaciones'!D:F,3,0)</f>
        <v>Edgar Cabrera</v>
      </c>
      <c r="V16" s="23" t="str">
        <f>VLOOKUP(S16,'asignacion operaciones'!D:G,4,0)</f>
        <v xml:space="preserve">Christian Segura Osorio </v>
      </c>
      <c r="W16" s="23" t="s">
        <v>144</v>
      </c>
      <c r="X16" s="23">
        <v>6</v>
      </c>
      <c r="Y16" s="23">
        <v>6</v>
      </c>
      <c r="Z16" s="23">
        <v>0</v>
      </c>
      <c r="AA16" s="31">
        <f t="shared" si="3"/>
        <v>1</v>
      </c>
      <c r="BA16" t="s">
        <v>12</v>
      </c>
      <c r="BB16" t="s">
        <v>17</v>
      </c>
      <c r="BC16">
        <v>342</v>
      </c>
      <c r="BD16">
        <v>332</v>
      </c>
      <c r="BE16">
        <v>10</v>
      </c>
      <c r="BF16">
        <v>0.9707602339181286</v>
      </c>
    </row>
    <row r="17" spans="5:58" x14ac:dyDescent="0.25">
      <c r="E17" s="21">
        <f t="shared" si="0"/>
        <v>0</v>
      </c>
      <c r="F17" s="29" t="e">
        <f t="shared" si="1"/>
        <v>#DIV/0!</v>
      </c>
      <c r="G17" s="4"/>
      <c r="N17">
        <f t="shared" si="2"/>
        <v>0</v>
      </c>
      <c r="R17" s="23" t="s">
        <v>12</v>
      </c>
      <c r="S17" s="23" t="s">
        <v>33</v>
      </c>
      <c r="T17" s="23" t="str">
        <f>VLOOKUP(S17,'asignacion operaciones'!D:E,2,0)</f>
        <v>Julio Bazan</v>
      </c>
      <c r="U17" s="23" t="str">
        <f>VLOOKUP(S17,'asignacion operaciones'!D:F,3,0)</f>
        <v>Edgar Cabrera</v>
      </c>
      <c r="V17" s="23" t="str">
        <f>VLOOKUP(S17,'asignacion operaciones'!D:G,4,0)</f>
        <v xml:space="preserve">Christian Segura Osorio </v>
      </c>
      <c r="W17" s="23" t="s">
        <v>145</v>
      </c>
      <c r="X17" s="23">
        <v>6</v>
      </c>
      <c r="Y17" s="23">
        <v>5</v>
      </c>
      <c r="Z17" s="23">
        <v>1</v>
      </c>
      <c r="AA17" s="31">
        <f t="shared" si="3"/>
        <v>0.83333333333333337</v>
      </c>
      <c r="AC17" s="85" t="s">
        <v>89</v>
      </c>
      <c r="AD17" t="s">
        <v>122</v>
      </c>
      <c r="AE17" t="s">
        <v>123</v>
      </c>
      <c r="AF17" t="s">
        <v>124</v>
      </c>
      <c r="BA17" t="s">
        <v>12</v>
      </c>
      <c r="BB17" t="s">
        <v>50</v>
      </c>
      <c r="BC17">
        <v>101</v>
      </c>
      <c r="BD17">
        <v>92</v>
      </c>
      <c r="BE17">
        <v>9</v>
      </c>
      <c r="BF17">
        <v>0.91089108910891092</v>
      </c>
    </row>
    <row r="18" spans="5:58" x14ac:dyDescent="0.25">
      <c r="E18" s="21">
        <f t="shared" si="0"/>
        <v>0</v>
      </c>
      <c r="F18" s="29" t="e">
        <f t="shared" si="1"/>
        <v>#DIV/0!</v>
      </c>
      <c r="G18" s="4"/>
      <c r="N18">
        <f t="shared" si="2"/>
        <v>0</v>
      </c>
      <c r="R18" s="23" t="s">
        <v>12</v>
      </c>
      <c r="S18" s="23" t="s">
        <v>33</v>
      </c>
      <c r="T18" s="23" t="str">
        <f>VLOOKUP(S18,'asignacion operaciones'!D:E,2,0)</f>
        <v>Julio Bazan</v>
      </c>
      <c r="U18" s="23" t="str">
        <f>VLOOKUP(S18,'asignacion operaciones'!D:F,3,0)</f>
        <v>Edgar Cabrera</v>
      </c>
      <c r="V18" s="23" t="str">
        <f>VLOOKUP(S18,'asignacion operaciones'!D:G,4,0)</f>
        <v xml:space="preserve">Christian Segura Osorio </v>
      </c>
      <c r="W18" s="23" t="s">
        <v>146</v>
      </c>
      <c r="X18" s="23">
        <v>6</v>
      </c>
      <c r="Y18" s="23">
        <v>5</v>
      </c>
      <c r="Z18" s="23">
        <v>1</v>
      </c>
      <c r="AA18" s="31">
        <f t="shared" si="3"/>
        <v>0.83333333333333337</v>
      </c>
      <c r="AC18" s="24" t="s">
        <v>113</v>
      </c>
      <c r="AD18">
        <v>102</v>
      </c>
      <c r="AE18">
        <v>96</v>
      </c>
      <c r="AF18" s="25">
        <v>0.94117647058823528</v>
      </c>
      <c r="AG18" s="25"/>
      <c r="BA18" t="s">
        <v>12</v>
      </c>
      <c r="BB18" t="s">
        <v>44</v>
      </c>
      <c r="BC18">
        <v>54</v>
      </c>
      <c r="BD18">
        <v>45</v>
      </c>
      <c r="BE18">
        <v>9</v>
      </c>
      <c r="BF18">
        <v>0.83333333333333337</v>
      </c>
    </row>
    <row r="19" spans="5:58" x14ac:dyDescent="0.25">
      <c r="E19" s="21">
        <f t="shared" si="0"/>
        <v>0</v>
      </c>
      <c r="F19" s="29" t="e">
        <f t="shared" si="1"/>
        <v>#DIV/0!</v>
      </c>
      <c r="G19" s="4"/>
      <c r="N19">
        <f t="shared" si="2"/>
        <v>0</v>
      </c>
      <c r="R19" s="23" t="s">
        <v>12</v>
      </c>
      <c r="S19" s="23" t="s">
        <v>33</v>
      </c>
      <c r="T19" s="23" t="str">
        <f>VLOOKUP(S19,'asignacion operaciones'!D:E,2,0)</f>
        <v>Julio Bazan</v>
      </c>
      <c r="U19" s="23" t="str">
        <f>VLOOKUP(S19,'asignacion operaciones'!D:F,3,0)</f>
        <v>Edgar Cabrera</v>
      </c>
      <c r="V19" s="23" t="str">
        <f>VLOOKUP(S19,'asignacion operaciones'!D:G,4,0)</f>
        <v xml:space="preserve">Christian Segura Osorio </v>
      </c>
      <c r="W19" s="23" t="s">
        <v>147</v>
      </c>
      <c r="X19" s="23">
        <v>6</v>
      </c>
      <c r="Y19" s="23">
        <v>6</v>
      </c>
      <c r="Z19" s="23">
        <v>0</v>
      </c>
      <c r="AA19" s="31">
        <f t="shared" si="3"/>
        <v>1</v>
      </c>
      <c r="AC19" s="24" t="s">
        <v>131</v>
      </c>
      <c r="AD19">
        <v>131</v>
      </c>
      <c r="AE19">
        <v>126</v>
      </c>
      <c r="AF19" s="25">
        <v>0.96183206106870234</v>
      </c>
      <c r="AG19" s="25"/>
      <c r="BA19" t="s">
        <v>12</v>
      </c>
      <c r="BB19" t="s">
        <v>148</v>
      </c>
      <c r="BC19">
        <v>61</v>
      </c>
      <c r="BD19">
        <v>53</v>
      </c>
      <c r="BE19">
        <v>8</v>
      </c>
      <c r="BF19">
        <v>0.86885245901639341</v>
      </c>
    </row>
    <row r="20" spans="5:58" x14ac:dyDescent="0.25">
      <c r="E20" s="21">
        <f t="shared" si="0"/>
        <v>0</v>
      </c>
      <c r="F20" s="29" t="e">
        <f t="shared" si="1"/>
        <v>#DIV/0!</v>
      </c>
      <c r="G20" s="4"/>
      <c r="N20">
        <f t="shared" si="2"/>
        <v>0</v>
      </c>
      <c r="R20" s="23" t="s">
        <v>12</v>
      </c>
      <c r="S20" s="23" t="s">
        <v>33</v>
      </c>
      <c r="T20" s="23" t="str">
        <f>VLOOKUP(S20,'asignacion operaciones'!D:E,2,0)</f>
        <v>Julio Bazan</v>
      </c>
      <c r="U20" s="23" t="str">
        <f>VLOOKUP(S20,'asignacion operaciones'!D:F,3,0)</f>
        <v>Edgar Cabrera</v>
      </c>
      <c r="V20" s="23" t="str">
        <f>VLOOKUP(S20,'asignacion operaciones'!D:G,4,0)</f>
        <v xml:space="preserve">Christian Segura Osorio </v>
      </c>
      <c r="W20" s="23" t="s">
        <v>149</v>
      </c>
      <c r="X20" s="23">
        <v>6</v>
      </c>
      <c r="Y20" s="23">
        <v>6</v>
      </c>
      <c r="Z20" s="23">
        <v>0</v>
      </c>
      <c r="AA20" s="31">
        <f t="shared" si="3"/>
        <v>1</v>
      </c>
      <c r="AC20" s="24" t="s">
        <v>127</v>
      </c>
      <c r="AD20">
        <v>217</v>
      </c>
      <c r="AE20">
        <v>210</v>
      </c>
      <c r="AF20" s="25">
        <v>0.967741935483871</v>
      </c>
      <c r="AG20" s="25"/>
      <c r="BA20" t="s">
        <v>12</v>
      </c>
      <c r="BB20" t="s">
        <v>46</v>
      </c>
      <c r="BC20">
        <v>68</v>
      </c>
      <c r="BD20">
        <v>61</v>
      </c>
      <c r="BE20">
        <v>7</v>
      </c>
      <c r="BF20">
        <v>0.8970588235294118</v>
      </c>
    </row>
    <row r="21" spans="5:58" x14ac:dyDescent="0.25">
      <c r="E21" s="21">
        <f t="shared" si="0"/>
        <v>0</v>
      </c>
      <c r="F21" s="29" t="e">
        <f t="shared" si="1"/>
        <v>#DIV/0!</v>
      </c>
      <c r="G21" s="4"/>
      <c r="N21">
        <f t="shared" si="2"/>
        <v>0</v>
      </c>
      <c r="R21" s="23" t="s">
        <v>12</v>
      </c>
      <c r="S21" s="23" t="s">
        <v>33</v>
      </c>
      <c r="T21" s="23" t="str">
        <f>VLOOKUP(S21,'asignacion operaciones'!D:E,2,0)</f>
        <v>Julio Bazan</v>
      </c>
      <c r="U21" s="23" t="str">
        <f>VLOOKUP(S21,'asignacion operaciones'!D:F,3,0)</f>
        <v>Edgar Cabrera</v>
      </c>
      <c r="V21" s="23" t="str">
        <f>VLOOKUP(S21,'asignacion operaciones'!D:G,4,0)</f>
        <v xml:space="preserve">Christian Segura Osorio </v>
      </c>
      <c r="W21" s="23" t="s">
        <v>150</v>
      </c>
      <c r="X21" s="23">
        <v>6</v>
      </c>
      <c r="Y21" s="23">
        <v>6</v>
      </c>
      <c r="Z21" s="23">
        <v>0</v>
      </c>
      <c r="AA21" s="31">
        <f t="shared" si="3"/>
        <v>1</v>
      </c>
      <c r="AC21" s="24" t="s">
        <v>93</v>
      </c>
      <c r="AD21">
        <v>450</v>
      </c>
      <c r="AE21">
        <v>432</v>
      </c>
      <c r="AF21" s="25">
        <v>0.96</v>
      </c>
      <c r="AG21" s="25"/>
      <c r="BA21" t="s">
        <v>12</v>
      </c>
      <c r="BB21" t="s">
        <v>35</v>
      </c>
      <c r="BC21">
        <v>80</v>
      </c>
      <c r="BD21">
        <v>73</v>
      </c>
      <c r="BE21">
        <v>7</v>
      </c>
      <c r="BF21">
        <v>0.91249999999999998</v>
      </c>
    </row>
    <row r="22" spans="5:58" x14ac:dyDescent="0.25">
      <c r="E22" s="21">
        <f t="shared" si="0"/>
        <v>0</v>
      </c>
      <c r="F22" s="29" t="e">
        <f t="shared" si="1"/>
        <v>#DIV/0!</v>
      </c>
      <c r="G22" s="4"/>
      <c r="N22">
        <f t="shared" si="2"/>
        <v>0</v>
      </c>
      <c r="R22" s="23" t="s">
        <v>12</v>
      </c>
      <c r="S22" s="23" t="s">
        <v>33</v>
      </c>
      <c r="T22" s="23" t="str">
        <f>VLOOKUP(S22,'asignacion operaciones'!D:E,2,0)</f>
        <v>Julio Bazan</v>
      </c>
      <c r="U22" s="23" t="str">
        <f>VLOOKUP(S22,'asignacion operaciones'!D:F,3,0)</f>
        <v>Edgar Cabrera</v>
      </c>
      <c r="V22" s="23" t="str">
        <f>VLOOKUP(S22,'asignacion operaciones'!D:G,4,0)</f>
        <v xml:space="preserve">Christian Segura Osorio </v>
      </c>
      <c r="W22" s="23" t="s">
        <v>151</v>
      </c>
      <c r="X22" s="23">
        <v>6</v>
      </c>
      <c r="Y22" s="23">
        <v>5</v>
      </c>
      <c r="Z22" s="23">
        <v>1</v>
      </c>
      <c r="AA22" s="31">
        <f t="shared" si="3"/>
        <v>0.83333333333333337</v>
      </c>
      <c r="AG22" s="25"/>
      <c r="BA22" t="s">
        <v>12</v>
      </c>
      <c r="BB22" t="s">
        <v>13</v>
      </c>
      <c r="BC22">
        <v>260</v>
      </c>
      <c r="BD22">
        <v>254</v>
      </c>
      <c r="BE22">
        <v>6</v>
      </c>
      <c r="BF22">
        <v>0.97692307692307689</v>
      </c>
    </row>
    <row r="23" spans="5:58" x14ac:dyDescent="0.25">
      <c r="E23" s="21">
        <f t="shared" si="0"/>
        <v>0</v>
      </c>
      <c r="F23" s="29" t="e">
        <f t="shared" si="1"/>
        <v>#DIV/0!</v>
      </c>
      <c r="G23" s="4"/>
      <c r="N23">
        <f t="shared" si="2"/>
        <v>0</v>
      </c>
      <c r="R23" s="23" t="s">
        <v>12</v>
      </c>
      <c r="S23" s="23" t="s">
        <v>33</v>
      </c>
      <c r="T23" s="23" t="str">
        <f>VLOOKUP(S23,'asignacion operaciones'!D:E,2,0)</f>
        <v>Julio Bazan</v>
      </c>
      <c r="U23" s="23" t="str">
        <f>VLOOKUP(S23,'asignacion operaciones'!D:F,3,0)</f>
        <v>Edgar Cabrera</v>
      </c>
      <c r="V23" s="23" t="str">
        <f>VLOOKUP(S23,'asignacion operaciones'!D:G,4,0)</f>
        <v xml:space="preserve">Christian Segura Osorio </v>
      </c>
      <c r="W23" s="23" t="s">
        <v>152</v>
      </c>
      <c r="X23" s="23">
        <v>6</v>
      </c>
      <c r="Y23" s="23">
        <v>6</v>
      </c>
      <c r="Z23" s="23">
        <v>0</v>
      </c>
      <c r="AA23" s="31">
        <f t="shared" si="3"/>
        <v>1</v>
      </c>
      <c r="AG23" s="25"/>
      <c r="BA23" t="s">
        <v>12</v>
      </c>
      <c r="BB23" t="s">
        <v>73</v>
      </c>
      <c r="BC23">
        <v>78</v>
      </c>
      <c r="BD23">
        <v>72</v>
      </c>
      <c r="BE23">
        <v>6</v>
      </c>
      <c r="BF23">
        <v>0.92307692307692313</v>
      </c>
    </row>
    <row r="24" spans="5:58" x14ac:dyDescent="0.25">
      <c r="E24" s="21">
        <f t="shared" si="0"/>
        <v>0</v>
      </c>
      <c r="F24" s="29" t="e">
        <f t="shared" si="1"/>
        <v>#DIV/0!</v>
      </c>
      <c r="G24" s="4"/>
      <c r="N24">
        <f t="shared" si="2"/>
        <v>0</v>
      </c>
      <c r="R24" s="23" t="s">
        <v>12</v>
      </c>
      <c r="S24" s="23" t="s">
        <v>33</v>
      </c>
      <c r="T24" s="23" t="str">
        <f>VLOOKUP(S24,'asignacion operaciones'!D:E,2,0)</f>
        <v>Julio Bazan</v>
      </c>
      <c r="U24" s="23" t="str">
        <f>VLOOKUP(S24,'asignacion operaciones'!D:F,3,0)</f>
        <v>Edgar Cabrera</v>
      </c>
      <c r="V24" s="23" t="str">
        <f>VLOOKUP(S24,'asignacion operaciones'!D:G,4,0)</f>
        <v xml:space="preserve">Christian Segura Osorio </v>
      </c>
      <c r="W24" s="23" t="s">
        <v>153</v>
      </c>
      <c r="X24" s="23">
        <v>6</v>
      </c>
      <c r="Y24" s="23">
        <v>6</v>
      </c>
      <c r="Z24" s="23">
        <v>0</v>
      </c>
      <c r="AA24" s="31">
        <f t="shared" si="3"/>
        <v>1</v>
      </c>
      <c r="AG24" s="25"/>
      <c r="BA24" t="s">
        <v>12</v>
      </c>
      <c r="BB24" t="s">
        <v>27</v>
      </c>
      <c r="BC24">
        <v>111</v>
      </c>
      <c r="BD24">
        <v>106</v>
      </c>
      <c r="BE24">
        <v>5</v>
      </c>
      <c r="BF24">
        <v>0.95495495495495497</v>
      </c>
    </row>
    <row r="25" spans="5:58" x14ac:dyDescent="0.25">
      <c r="E25" s="21">
        <f t="shared" si="0"/>
        <v>0</v>
      </c>
      <c r="F25" s="29" t="e">
        <f t="shared" si="1"/>
        <v>#DIV/0!</v>
      </c>
      <c r="G25" s="4"/>
      <c r="N25">
        <f t="shared" si="2"/>
        <v>0</v>
      </c>
      <c r="R25" s="23" t="s">
        <v>12</v>
      </c>
      <c r="S25" s="23" t="s">
        <v>33</v>
      </c>
      <c r="T25" s="23" t="str">
        <f>VLOOKUP(S25,'asignacion operaciones'!D:E,2,0)</f>
        <v>Julio Bazan</v>
      </c>
      <c r="U25" s="23" t="str">
        <f>VLOOKUP(S25,'asignacion operaciones'!D:F,3,0)</f>
        <v>Edgar Cabrera</v>
      </c>
      <c r="V25" s="23" t="str">
        <f>VLOOKUP(S25,'asignacion operaciones'!D:G,4,0)</f>
        <v xml:space="preserve">Christian Segura Osorio </v>
      </c>
      <c r="W25" s="23" t="s">
        <v>154</v>
      </c>
      <c r="X25" s="23">
        <v>5</v>
      </c>
      <c r="Y25" s="23">
        <v>5</v>
      </c>
      <c r="Z25" s="23">
        <v>0</v>
      </c>
      <c r="AA25" s="31">
        <f t="shared" si="3"/>
        <v>1</v>
      </c>
      <c r="AG25" s="25"/>
      <c r="BA25" t="s">
        <v>12</v>
      </c>
      <c r="BB25" t="s">
        <v>29</v>
      </c>
      <c r="BC25">
        <v>117</v>
      </c>
      <c r="BD25">
        <v>113</v>
      </c>
      <c r="BE25">
        <v>4</v>
      </c>
      <c r="BF25">
        <v>0.96581196581196582</v>
      </c>
    </row>
    <row r="26" spans="5:58" x14ac:dyDescent="0.25">
      <c r="E26" s="21">
        <f t="shared" si="0"/>
        <v>0</v>
      </c>
      <c r="F26" s="29" t="e">
        <f t="shared" si="1"/>
        <v>#DIV/0!</v>
      </c>
      <c r="G26" s="4"/>
      <c r="N26">
        <f t="shared" si="2"/>
        <v>0</v>
      </c>
      <c r="R26" s="23" t="s">
        <v>12</v>
      </c>
      <c r="S26" s="23" t="s">
        <v>33</v>
      </c>
      <c r="T26" s="23" t="str">
        <f>VLOOKUP(S26,'asignacion operaciones'!D:E,2,0)</f>
        <v>Julio Bazan</v>
      </c>
      <c r="U26" s="23" t="str">
        <f>VLOOKUP(S26,'asignacion operaciones'!D:F,3,0)</f>
        <v>Edgar Cabrera</v>
      </c>
      <c r="V26" s="23" t="str">
        <f>VLOOKUP(S26,'asignacion operaciones'!D:G,4,0)</f>
        <v xml:space="preserve">Christian Segura Osorio </v>
      </c>
      <c r="W26" s="23" t="s">
        <v>155</v>
      </c>
      <c r="X26" s="23">
        <v>5</v>
      </c>
      <c r="Y26" s="23">
        <v>5</v>
      </c>
      <c r="Z26" s="23">
        <v>0</v>
      </c>
      <c r="AA26" s="31">
        <f t="shared" si="3"/>
        <v>1</v>
      </c>
      <c r="AG26" s="25"/>
      <c r="BA26" t="s">
        <v>12</v>
      </c>
      <c r="BB26" t="s">
        <v>31</v>
      </c>
      <c r="BC26">
        <v>51</v>
      </c>
      <c r="BD26">
        <v>48</v>
      </c>
      <c r="BE26">
        <v>3</v>
      </c>
      <c r="BF26">
        <v>0.94117647058823528</v>
      </c>
    </row>
    <row r="27" spans="5:58" x14ac:dyDescent="0.25">
      <c r="E27" s="21">
        <f t="shared" si="0"/>
        <v>0</v>
      </c>
      <c r="F27" s="29" t="e">
        <f t="shared" si="1"/>
        <v>#DIV/0!</v>
      </c>
      <c r="G27" s="4"/>
      <c r="N27">
        <f t="shared" si="2"/>
        <v>0</v>
      </c>
      <c r="R27" s="23" t="s">
        <v>12</v>
      </c>
      <c r="S27" s="23" t="s">
        <v>33</v>
      </c>
      <c r="T27" s="23" t="str">
        <f>VLOOKUP(S27,'asignacion operaciones'!D:E,2,0)</f>
        <v>Julio Bazan</v>
      </c>
      <c r="U27" s="23" t="str">
        <f>VLOOKUP(S27,'asignacion operaciones'!D:F,3,0)</f>
        <v>Edgar Cabrera</v>
      </c>
      <c r="V27" s="23" t="str">
        <f>VLOOKUP(S27,'asignacion operaciones'!D:G,4,0)</f>
        <v xml:space="preserve">Christian Segura Osorio </v>
      </c>
      <c r="W27" s="23" t="s">
        <v>156</v>
      </c>
      <c r="X27" s="23">
        <v>5</v>
      </c>
      <c r="Y27" s="23">
        <v>5</v>
      </c>
      <c r="Z27" s="23">
        <v>0</v>
      </c>
      <c r="AA27" s="31">
        <f t="shared" si="3"/>
        <v>1</v>
      </c>
      <c r="AG27" s="25"/>
      <c r="BA27" t="s">
        <v>12</v>
      </c>
      <c r="BB27" t="s">
        <v>38</v>
      </c>
      <c r="BC27">
        <v>100</v>
      </c>
      <c r="BD27">
        <v>97</v>
      </c>
      <c r="BE27">
        <v>3</v>
      </c>
      <c r="BF27">
        <v>0.97</v>
      </c>
    </row>
    <row r="28" spans="5:58" x14ac:dyDescent="0.25">
      <c r="E28" s="21">
        <f t="shared" si="0"/>
        <v>0</v>
      </c>
      <c r="F28" s="29" t="e">
        <f t="shared" si="1"/>
        <v>#DIV/0!</v>
      </c>
      <c r="G28" s="4"/>
      <c r="N28">
        <f t="shared" si="2"/>
        <v>0</v>
      </c>
      <c r="R28" s="23" t="s">
        <v>12</v>
      </c>
      <c r="S28" s="23" t="s">
        <v>33</v>
      </c>
      <c r="T28" s="23" t="str">
        <f>VLOOKUP(S28,'asignacion operaciones'!D:E,2,0)</f>
        <v>Julio Bazan</v>
      </c>
      <c r="U28" s="23" t="str">
        <f>VLOOKUP(S28,'asignacion operaciones'!D:F,3,0)</f>
        <v>Edgar Cabrera</v>
      </c>
      <c r="V28" s="23" t="str">
        <f>VLOOKUP(S28,'asignacion operaciones'!D:G,4,0)</f>
        <v xml:space="preserve">Christian Segura Osorio </v>
      </c>
      <c r="W28" s="23" t="s">
        <v>157</v>
      </c>
      <c r="X28" s="23">
        <v>5</v>
      </c>
      <c r="Y28" s="23">
        <v>5</v>
      </c>
      <c r="Z28" s="23">
        <v>0</v>
      </c>
      <c r="AA28" s="31">
        <f t="shared" si="3"/>
        <v>1</v>
      </c>
      <c r="AG28" s="25"/>
      <c r="BA28" t="s">
        <v>12</v>
      </c>
      <c r="BB28" t="s">
        <v>72</v>
      </c>
      <c r="BC28">
        <v>15</v>
      </c>
      <c r="BD28">
        <v>12</v>
      </c>
      <c r="BE28">
        <v>3</v>
      </c>
      <c r="BF28">
        <v>0.8</v>
      </c>
    </row>
    <row r="29" spans="5:58" x14ac:dyDescent="0.25">
      <c r="E29" s="21">
        <f t="shared" si="0"/>
        <v>0</v>
      </c>
      <c r="F29" s="29" t="e">
        <f t="shared" si="1"/>
        <v>#DIV/0!</v>
      </c>
      <c r="G29" s="4"/>
      <c r="N29">
        <f t="shared" si="2"/>
        <v>0</v>
      </c>
      <c r="R29" s="23" t="s">
        <v>12</v>
      </c>
      <c r="S29" s="23" t="s">
        <v>33</v>
      </c>
      <c r="T29" s="23" t="str">
        <f>VLOOKUP(S29,'asignacion operaciones'!D:E,2,0)</f>
        <v>Julio Bazan</v>
      </c>
      <c r="U29" s="23" t="str">
        <f>VLOOKUP(S29,'asignacion operaciones'!D:F,3,0)</f>
        <v>Edgar Cabrera</v>
      </c>
      <c r="V29" s="23" t="str">
        <f>VLOOKUP(S29,'asignacion operaciones'!D:G,4,0)</f>
        <v xml:space="preserve">Christian Segura Osorio </v>
      </c>
      <c r="W29" s="23" t="s">
        <v>158</v>
      </c>
      <c r="X29" s="23">
        <v>5</v>
      </c>
      <c r="Y29" s="23">
        <v>5</v>
      </c>
      <c r="Z29" s="23">
        <v>0</v>
      </c>
      <c r="AA29" s="31">
        <f t="shared" si="3"/>
        <v>1</v>
      </c>
      <c r="AG29" s="25"/>
      <c r="BA29" t="s">
        <v>12</v>
      </c>
      <c r="BB29" t="s">
        <v>86</v>
      </c>
      <c r="BC29">
        <v>6</v>
      </c>
      <c r="BD29">
        <v>3</v>
      </c>
      <c r="BE29">
        <v>3</v>
      </c>
      <c r="BF29">
        <v>0.5</v>
      </c>
    </row>
    <row r="30" spans="5:58" x14ac:dyDescent="0.25">
      <c r="E30" s="21">
        <f t="shared" si="0"/>
        <v>0</v>
      </c>
      <c r="F30" s="29" t="e">
        <f t="shared" si="1"/>
        <v>#DIV/0!</v>
      </c>
      <c r="G30" s="4"/>
      <c r="N30">
        <f t="shared" si="2"/>
        <v>0</v>
      </c>
      <c r="R30" s="23" t="s">
        <v>12</v>
      </c>
      <c r="S30" s="23" t="s">
        <v>33</v>
      </c>
      <c r="T30" s="23" t="str">
        <f>VLOOKUP(S30,'asignacion operaciones'!D:E,2,0)</f>
        <v>Julio Bazan</v>
      </c>
      <c r="U30" s="23" t="str">
        <f>VLOOKUP(S30,'asignacion operaciones'!D:F,3,0)</f>
        <v>Edgar Cabrera</v>
      </c>
      <c r="V30" s="23" t="str">
        <f>VLOOKUP(S30,'asignacion operaciones'!D:G,4,0)</f>
        <v xml:space="preserve">Christian Segura Osorio </v>
      </c>
      <c r="W30" s="23" t="s">
        <v>159</v>
      </c>
      <c r="X30" s="23">
        <v>5</v>
      </c>
      <c r="Y30" s="23">
        <v>5</v>
      </c>
      <c r="Z30" s="23">
        <v>0</v>
      </c>
      <c r="AA30" s="31">
        <f t="shared" si="3"/>
        <v>1</v>
      </c>
      <c r="AG30" s="25"/>
      <c r="BA30" t="s">
        <v>12</v>
      </c>
      <c r="BB30" t="s">
        <v>75</v>
      </c>
      <c r="BC30">
        <v>24</v>
      </c>
      <c r="BD30">
        <v>21</v>
      </c>
      <c r="BE30">
        <v>3</v>
      </c>
      <c r="BF30">
        <v>0.875</v>
      </c>
    </row>
    <row r="31" spans="5:58" x14ac:dyDescent="0.25">
      <c r="E31" s="21">
        <f t="shared" si="0"/>
        <v>0</v>
      </c>
      <c r="F31" s="29" t="e">
        <f t="shared" si="1"/>
        <v>#DIV/0!</v>
      </c>
      <c r="G31" s="4"/>
      <c r="N31">
        <f t="shared" si="2"/>
        <v>0</v>
      </c>
      <c r="R31" s="23" t="s">
        <v>12</v>
      </c>
      <c r="S31" s="23" t="s">
        <v>33</v>
      </c>
      <c r="T31" s="23" t="str">
        <f>VLOOKUP(S31,'asignacion operaciones'!D:E,2,0)</f>
        <v>Julio Bazan</v>
      </c>
      <c r="U31" s="23" t="str">
        <f>VLOOKUP(S31,'asignacion operaciones'!D:F,3,0)</f>
        <v>Edgar Cabrera</v>
      </c>
      <c r="V31" s="23" t="str">
        <f>VLOOKUP(S31,'asignacion operaciones'!D:G,4,0)</f>
        <v xml:space="preserve">Christian Segura Osorio </v>
      </c>
      <c r="W31" s="23" t="s">
        <v>160</v>
      </c>
      <c r="X31" s="23">
        <v>5</v>
      </c>
      <c r="Y31" s="23">
        <v>5</v>
      </c>
      <c r="Z31" s="23">
        <v>0</v>
      </c>
      <c r="AA31" s="31">
        <f t="shared" si="3"/>
        <v>1</v>
      </c>
      <c r="AG31" s="25"/>
      <c r="BA31" t="s">
        <v>12</v>
      </c>
      <c r="BB31" t="s">
        <v>60</v>
      </c>
      <c r="BC31">
        <v>36</v>
      </c>
      <c r="BD31">
        <v>33</v>
      </c>
      <c r="BE31">
        <v>3</v>
      </c>
      <c r="BF31">
        <v>0.91666666666666663</v>
      </c>
    </row>
    <row r="32" spans="5:58" x14ac:dyDescent="0.25">
      <c r="E32" s="21">
        <f t="shared" si="0"/>
        <v>0</v>
      </c>
      <c r="F32" s="29" t="e">
        <f t="shared" si="1"/>
        <v>#DIV/0!</v>
      </c>
      <c r="G32" s="4"/>
      <c r="N32">
        <f t="shared" si="2"/>
        <v>0</v>
      </c>
      <c r="R32" s="23" t="s">
        <v>12</v>
      </c>
      <c r="S32" s="23" t="s">
        <v>33</v>
      </c>
      <c r="T32" s="23" t="str">
        <f>VLOOKUP(S32,'asignacion operaciones'!D:E,2,0)</f>
        <v>Julio Bazan</v>
      </c>
      <c r="U32" s="23" t="str">
        <f>VLOOKUP(S32,'asignacion operaciones'!D:F,3,0)</f>
        <v>Edgar Cabrera</v>
      </c>
      <c r="V32" s="23" t="str">
        <f>VLOOKUP(S32,'asignacion operaciones'!D:G,4,0)</f>
        <v xml:space="preserve">Christian Segura Osorio </v>
      </c>
      <c r="W32" s="23" t="s">
        <v>161</v>
      </c>
      <c r="X32" s="23">
        <v>5</v>
      </c>
      <c r="Y32" s="23">
        <v>5</v>
      </c>
      <c r="Z32" s="23">
        <v>0</v>
      </c>
      <c r="AA32" s="31">
        <f t="shared" si="3"/>
        <v>1</v>
      </c>
      <c r="AG32" s="25"/>
      <c r="BA32" t="s">
        <v>12</v>
      </c>
      <c r="BB32" t="s">
        <v>81</v>
      </c>
      <c r="BC32">
        <v>9</v>
      </c>
      <c r="BD32">
        <v>7</v>
      </c>
      <c r="BE32">
        <v>2</v>
      </c>
      <c r="BF32">
        <v>0.77777777777777779</v>
      </c>
    </row>
    <row r="33" spans="5:58" x14ac:dyDescent="0.25">
      <c r="E33" s="21">
        <f t="shared" si="0"/>
        <v>0</v>
      </c>
      <c r="F33" s="29" t="e">
        <f t="shared" si="1"/>
        <v>#DIV/0!</v>
      </c>
      <c r="G33" s="4"/>
      <c r="N33">
        <f t="shared" si="2"/>
        <v>0</v>
      </c>
      <c r="R33" s="23" t="s">
        <v>12</v>
      </c>
      <c r="S33" s="23" t="s">
        <v>33</v>
      </c>
      <c r="T33" s="23" t="str">
        <f>VLOOKUP(S33,'asignacion operaciones'!D:E,2,0)</f>
        <v>Julio Bazan</v>
      </c>
      <c r="U33" s="23" t="str">
        <f>VLOOKUP(S33,'asignacion operaciones'!D:F,3,0)</f>
        <v>Edgar Cabrera</v>
      </c>
      <c r="V33" s="23" t="str">
        <f>VLOOKUP(S33,'asignacion operaciones'!D:G,4,0)</f>
        <v xml:space="preserve">Christian Segura Osorio </v>
      </c>
      <c r="W33" s="23" t="s">
        <v>162</v>
      </c>
      <c r="X33" s="23">
        <v>5</v>
      </c>
      <c r="Y33" s="23">
        <v>5</v>
      </c>
      <c r="Z33" s="23">
        <v>0</v>
      </c>
      <c r="AA33" s="31">
        <f t="shared" si="3"/>
        <v>1</v>
      </c>
      <c r="AG33" s="25"/>
      <c r="BA33" t="s">
        <v>12</v>
      </c>
      <c r="BB33" t="s">
        <v>58</v>
      </c>
      <c r="BC33">
        <v>90</v>
      </c>
      <c r="BD33">
        <v>88</v>
      </c>
      <c r="BE33">
        <v>2</v>
      </c>
      <c r="BF33">
        <v>0.97777777777777775</v>
      </c>
    </row>
    <row r="34" spans="5:58" x14ac:dyDescent="0.25">
      <c r="E34" s="21">
        <f t="shared" si="0"/>
        <v>0</v>
      </c>
      <c r="F34" s="29" t="e">
        <f t="shared" si="1"/>
        <v>#DIV/0!</v>
      </c>
      <c r="G34" s="4"/>
      <c r="N34">
        <f t="shared" si="2"/>
        <v>0</v>
      </c>
      <c r="R34" s="23" t="s">
        <v>12</v>
      </c>
      <c r="S34" s="23" t="s">
        <v>33</v>
      </c>
      <c r="T34" s="23" t="str">
        <f>VLOOKUP(S34,'asignacion operaciones'!D:E,2,0)</f>
        <v>Julio Bazan</v>
      </c>
      <c r="U34" s="23" t="str">
        <f>VLOOKUP(S34,'asignacion operaciones'!D:F,3,0)</f>
        <v>Edgar Cabrera</v>
      </c>
      <c r="V34" s="23" t="str">
        <f>VLOOKUP(S34,'asignacion operaciones'!D:G,4,0)</f>
        <v xml:space="preserve">Christian Segura Osorio </v>
      </c>
      <c r="W34" s="23" t="s">
        <v>163</v>
      </c>
      <c r="X34" s="23">
        <v>5</v>
      </c>
      <c r="Y34" s="23">
        <v>5</v>
      </c>
      <c r="Z34" s="23">
        <v>0</v>
      </c>
      <c r="AA34" s="31">
        <f t="shared" si="3"/>
        <v>1</v>
      </c>
      <c r="AG34" s="25"/>
      <c r="BA34" t="s">
        <v>12</v>
      </c>
      <c r="BB34" t="s">
        <v>68</v>
      </c>
      <c r="BC34">
        <v>64</v>
      </c>
      <c r="BD34">
        <v>63</v>
      </c>
      <c r="BE34">
        <v>1</v>
      </c>
      <c r="BF34">
        <v>0.984375</v>
      </c>
    </row>
    <row r="35" spans="5:58" x14ac:dyDescent="0.25">
      <c r="E35" s="21">
        <f t="shared" si="0"/>
        <v>0</v>
      </c>
      <c r="F35" s="29" t="e">
        <f t="shared" si="1"/>
        <v>#DIV/0!</v>
      </c>
      <c r="G35" s="4"/>
      <c r="N35">
        <f t="shared" si="2"/>
        <v>0</v>
      </c>
      <c r="R35" s="23" t="s">
        <v>12</v>
      </c>
      <c r="S35" s="23" t="s">
        <v>33</v>
      </c>
      <c r="T35" s="23" t="str">
        <f>VLOOKUP(S35,'asignacion operaciones'!D:E,2,0)</f>
        <v>Julio Bazan</v>
      </c>
      <c r="U35" s="23" t="str">
        <f>VLOOKUP(S35,'asignacion operaciones'!D:F,3,0)</f>
        <v>Edgar Cabrera</v>
      </c>
      <c r="V35" s="23" t="str">
        <f>VLOOKUP(S35,'asignacion operaciones'!D:G,4,0)</f>
        <v xml:space="preserve">Christian Segura Osorio </v>
      </c>
      <c r="W35" s="23" t="s">
        <v>164</v>
      </c>
      <c r="X35" s="23">
        <v>5</v>
      </c>
      <c r="Y35" s="23">
        <v>5</v>
      </c>
      <c r="Z35" s="23">
        <v>0</v>
      </c>
      <c r="AA35" s="31">
        <f t="shared" si="3"/>
        <v>1</v>
      </c>
      <c r="AG35" s="25"/>
      <c r="BA35" t="s">
        <v>12</v>
      </c>
      <c r="BB35" t="s">
        <v>48</v>
      </c>
      <c r="BC35">
        <v>108</v>
      </c>
      <c r="BD35">
        <v>107</v>
      </c>
      <c r="BE35">
        <v>1</v>
      </c>
      <c r="BF35">
        <v>0.9907407407407407</v>
      </c>
    </row>
    <row r="36" spans="5:58" x14ac:dyDescent="0.25">
      <c r="E36" s="21">
        <f t="shared" si="0"/>
        <v>0</v>
      </c>
      <c r="F36" s="29" t="e">
        <f t="shared" si="1"/>
        <v>#DIV/0!</v>
      </c>
      <c r="G36" s="4"/>
      <c r="N36">
        <f t="shared" si="2"/>
        <v>0</v>
      </c>
      <c r="R36" s="23" t="s">
        <v>12</v>
      </c>
      <c r="S36" s="23" t="s">
        <v>33</v>
      </c>
      <c r="T36" s="23" t="str">
        <f>VLOOKUP(S36,'asignacion operaciones'!D:E,2,0)</f>
        <v>Julio Bazan</v>
      </c>
      <c r="U36" s="23" t="str">
        <f>VLOOKUP(S36,'asignacion operaciones'!D:F,3,0)</f>
        <v>Edgar Cabrera</v>
      </c>
      <c r="V36" s="23" t="str">
        <f>VLOOKUP(S36,'asignacion operaciones'!D:G,4,0)</f>
        <v xml:space="preserve">Christian Segura Osorio </v>
      </c>
      <c r="W36" s="23" t="s">
        <v>165</v>
      </c>
      <c r="X36" s="23">
        <v>5</v>
      </c>
      <c r="Y36" s="23">
        <v>4</v>
      </c>
      <c r="Z36" s="23">
        <v>1</v>
      </c>
      <c r="AA36" s="31">
        <f t="shared" si="3"/>
        <v>0.8</v>
      </c>
      <c r="AG36" s="25"/>
      <c r="BA36" t="s">
        <v>12</v>
      </c>
      <c r="BB36" t="s">
        <v>83</v>
      </c>
      <c r="BC36">
        <v>21</v>
      </c>
      <c r="BD36">
        <v>20</v>
      </c>
      <c r="BE36">
        <v>1</v>
      </c>
      <c r="BF36">
        <v>0.95238095238095233</v>
      </c>
    </row>
    <row r="37" spans="5:58" x14ac:dyDescent="0.25">
      <c r="E37" s="21">
        <f t="shared" si="0"/>
        <v>0</v>
      </c>
      <c r="F37" s="29" t="e">
        <f t="shared" si="1"/>
        <v>#DIV/0!</v>
      </c>
      <c r="G37" s="4"/>
      <c r="N37">
        <f t="shared" si="2"/>
        <v>0</v>
      </c>
      <c r="R37" s="23" t="s">
        <v>12</v>
      </c>
      <c r="S37" s="23" t="s">
        <v>33</v>
      </c>
      <c r="T37" s="23" t="str">
        <f>VLOOKUP(S37,'asignacion operaciones'!D:E,2,0)</f>
        <v>Julio Bazan</v>
      </c>
      <c r="U37" s="23" t="str">
        <f>VLOOKUP(S37,'asignacion operaciones'!D:F,3,0)</f>
        <v>Edgar Cabrera</v>
      </c>
      <c r="V37" s="23" t="str">
        <f>VLOOKUP(S37,'asignacion operaciones'!D:G,4,0)</f>
        <v xml:space="preserve">Christian Segura Osorio </v>
      </c>
      <c r="W37" s="23" t="s">
        <v>166</v>
      </c>
      <c r="X37" s="23">
        <v>5</v>
      </c>
      <c r="Y37" s="23">
        <v>5</v>
      </c>
      <c r="Z37" s="23">
        <v>0</v>
      </c>
      <c r="AA37" s="31">
        <f t="shared" si="3"/>
        <v>1</v>
      </c>
      <c r="AG37" s="25"/>
      <c r="BA37" t="s">
        <v>12</v>
      </c>
      <c r="BB37" t="s">
        <v>87</v>
      </c>
      <c r="BC37">
        <v>14</v>
      </c>
      <c r="BD37">
        <v>13</v>
      </c>
      <c r="BE37">
        <v>1</v>
      </c>
      <c r="BF37">
        <v>0.9285714285714286</v>
      </c>
    </row>
    <row r="38" spans="5:58" x14ac:dyDescent="0.25">
      <c r="E38" s="21">
        <f t="shared" si="0"/>
        <v>0</v>
      </c>
      <c r="F38" s="29" t="e">
        <f t="shared" si="1"/>
        <v>#DIV/0!</v>
      </c>
      <c r="G38" s="4"/>
      <c r="N38">
        <f t="shared" si="2"/>
        <v>0</v>
      </c>
      <c r="R38" s="23" t="s">
        <v>12</v>
      </c>
      <c r="S38" s="23" t="s">
        <v>33</v>
      </c>
      <c r="T38" s="23" t="str">
        <f>VLOOKUP(S38,'asignacion operaciones'!D:E,2,0)</f>
        <v>Julio Bazan</v>
      </c>
      <c r="U38" s="23" t="str">
        <f>VLOOKUP(S38,'asignacion operaciones'!D:F,3,0)</f>
        <v>Edgar Cabrera</v>
      </c>
      <c r="V38" s="23" t="str">
        <f>VLOOKUP(S38,'asignacion operaciones'!D:G,4,0)</f>
        <v xml:space="preserve">Christian Segura Osorio </v>
      </c>
      <c r="W38" s="23" t="s">
        <v>167</v>
      </c>
      <c r="X38" s="23">
        <v>5</v>
      </c>
      <c r="Y38" s="23">
        <v>5</v>
      </c>
      <c r="Z38" s="23">
        <v>0</v>
      </c>
      <c r="AA38" s="31">
        <f t="shared" si="3"/>
        <v>1</v>
      </c>
      <c r="AG38" s="25"/>
      <c r="BA38" t="s">
        <v>12</v>
      </c>
      <c r="BB38" t="s">
        <v>74</v>
      </c>
      <c r="BC38">
        <v>6</v>
      </c>
      <c r="BD38">
        <v>5</v>
      </c>
      <c r="BE38">
        <v>1</v>
      </c>
      <c r="BF38">
        <v>0.83333333333333337</v>
      </c>
    </row>
    <row r="39" spans="5:58" x14ac:dyDescent="0.25">
      <c r="E39" s="21">
        <f t="shared" si="0"/>
        <v>0</v>
      </c>
      <c r="F39" s="29" t="e">
        <f t="shared" si="1"/>
        <v>#DIV/0!</v>
      </c>
      <c r="G39" s="4"/>
      <c r="N39">
        <f t="shared" si="2"/>
        <v>0</v>
      </c>
      <c r="R39" s="23" t="s">
        <v>12</v>
      </c>
      <c r="S39" s="23" t="s">
        <v>33</v>
      </c>
      <c r="T39" s="23" t="str">
        <f>VLOOKUP(S39,'asignacion operaciones'!D:E,2,0)</f>
        <v>Julio Bazan</v>
      </c>
      <c r="U39" s="23" t="str">
        <f>VLOOKUP(S39,'asignacion operaciones'!D:F,3,0)</f>
        <v>Edgar Cabrera</v>
      </c>
      <c r="V39" s="23" t="str">
        <f>VLOOKUP(S39,'asignacion operaciones'!D:G,4,0)</f>
        <v xml:space="preserve">Christian Segura Osorio </v>
      </c>
      <c r="W39" s="23" t="s">
        <v>168</v>
      </c>
      <c r="X39" s="23">
        <v>5</v>
      </c>
      <c r="Y39" s="23">
        <v>5</v>
      </c>
      <c r="Z39" s="23">
        <v>0</v>
      </c>
      <c r="AA39" s="31">
        <f t="shared" si="3"/>
        <v>1</v>
      </c>
      <c r="AG39" s="25"/>
      <c r="BA39" t="s">
        <v>12</v>
      </c>
      <c r="BB39" t="s">
        <v>52</v>
      </c>
      <c r="BC39">
        <v>56</v>
      </c>
      <c r="BD39">
        <v>55</v>
      </c>
      <c r="BE39">
        <v>1</v>
      </c>
      <c r="BF39">
        <v>0.9821428571428571</v>
      </c>
    </row>
    <row r="40" spans="5:58" x14ac:dyDescent="0.25">
      <c r="E40" s="21">
        <f t="shared" si="0"/>
        <v>0</v>
      </c>
      <c r="F40" s="29" t="e">
        <f t="shared" si="1"/>
        <v>#DIV/0!</v>
      </c>
      <c r="G40" s="4"/>
      <c r="N40">
        <f t="shared" si="2"/>
        <v>0</v>
      </c>
      <c r="R40" s="23" t="s">
        <v>12</v>
      </c>
      <c r="S40" s="23" t="s">
        <v>33</v>
      </c>
      <c r="T40" s="23" t="str">
        <f>VLOOKUP(S40,'asignacion operaciones'!D:E,2,0)</f>
        <v>Julio Bazan</v>
      </c>
      <c r="U40" s="23" t="str">
        <f>VLOOKUP(S40,'asignacion operaciones'!D:F,3,0)</f>
        <v>Edgar Cabrera</v>
      </c>
      <c r="V40" s="23" t="str">
        <f>VLOOKUP(S40,'asignacion operaciones'!D:G,4,0)</f>
        <v xml:space="preserve">Christian Segura Osorio </v>
      </c>
      <c r="W40" s="23" t="s">
        <v>169</v>
      </c>
      <c r="X40" s="23">
        <v>5</v>
      </c>
      <c r="Y40" s="23">
        <v>5</v>
      </c>
      <c r="Z40" s="23">
        <v>0</v>
      </c>
      <c r="AA40" s="31">
        <f t="shared" si="3"/>
        <v>1</v>
      </c>
      <c r="AG40" s="25"/>
      <c r="BA40" t="s">
        <v>12</v>
      </c>
      <c r="BB40" t="s">
        <v>82</v>
      </c>
      <c r="BC40">
        <v>14</v>
      </c>
      <c r="BD40">
        <v>13</v>
      </c>
      <c r="BE40">
        <v>1</v>
      </c>
      <c r="BF40">
        <v>0.9285714285714286</v>
      </c>
    </row>
    <row r="41" spans="5:58" x14ac:dyDescent="0.25">
      <c r="E41" s="21">
        <f t="shared" si="0"/>
        <v>0</v>
      </c>
      <c r="F41" s="29" t="e">
        <f t="shared" si="1"/>
        <v>#DIV/0!</v>
      </c>
      <c r="G41" s="4"/>
      <c r="N41">
        <f t="shared" si="2"/>
        <v>0</v>
      </c>
      <c r="R41" s="23" t="s">
        <v>12</v>
      </c>
      <c r="S41" s="23" t="s">
        <v>33</v>
      </c>
      <c r="T41" s="23" t="str">
        <f>VLOOKUP(S41,'asignacion operaciones'!D:E,2,0)</f>
        <v>Julio Bazan</v>
      </c>
      <c r="U41" s="23" t="str">
        <f>VLOOKUP(S41,'asignacion operaciones'!D:F,3,0)</f>
        <v>Edgar Cabrera</v>
      </c>
      <c r="V41" s="23" t="str">
        <f>VLOOKUP(S41,'asignacion operaciones'!D:G,4,0)</f>
        <v xml:space="preserve">Christian Segura Osorio </v>
      </c>
      <c r="W41" s="23" t="s">
        <v>170</v>
      </c>
      <c r="X41" s="23">
        <v>5</v>
      </c>
      <c r="Y41" s="23">
        <v>5</v>
      </c>
      <c r="Z41" s="23">
        <v>0</v>
      </c>
      <c r="AA41" s="31">
        <f t="shared" si="3"/>
        <v>1</v>
      </c>
      <c r="AG41" s="25"/>
      <c r="BA41" t="s">
        <v>12</v>
      </c>
      <c r="BB41" t="s">
        <v>85</v>
      </c>
      <c r="BC41">
        <v>21</v>
      </c>
      <c r="BD41">
        <v>21</v>
      </c>
      <c r="BE41">
        <v>0</v>
      </c>
      <c r="BF41">
        <v>1</v>
      </c>
    </row>
    <row r="42" spans="5:58" x14ac:dyDescent="0.25">
      <c r="E42" s="21">
        <f t="shared" si="0"/>
        <v>0</v>
      </c>
      <c r="F42" s="29" t="e">
        <f t="shared" si="1"/>
        <v>#DIV/0!</v>
      </c>
      <c r="G42" s="4"/>
      <c r="N42">
        <f t="shared" si="2"/>
        <v>0</v>
      </c>
      <c r="R42" s="23" t="s">
        <v>12</v>
      </c>
      <c r="S42" s="23" t="s">
        <v>33</v>
      </c>
      <c r="T42" s="23" t="str">
        <f>VLOOKUP(S42,'asignacion operaciones'!D:E,2,0)</f>
        <v>Julio Bazan</v>
      </c>
      <c r="U42" s="23" t="str">
        <f>VLOOKUP(S42,'asignacion operaciones'!D:F,3,0)</f>
        <v>Edgar Cabrera</v>
      </c>
      <c r="V42" s="23" t="str">
        <f>VLOOKUP(S42,'asignacion operaciones'!D:G,4,0)</f>
        <v xml:space="preserve">Christian Segura Osorio </v>
      </c>
      <c r="W42" s="23" t="s">
        <v>171</v>
      </c>
      <c r="X42" s="23">
        <v>5</v>
      </c>
      <c r="Y42" s="23">
        <v>5</v>
      </c>
      <c r="Z42" s="23">
        <v>0</v>
      </c>
      <c r="AA42" s="31">
        <f t="shared" si="3"/>
        <v>1</v>
      </c>
      <c r="AG42" s="25"/>
      <c r="BA42" t="s">
        <v>12</v>
      </c>
      <c r="BB42" t="s">
        <v>79</v>
      </c>
      <c r="BC42">
        <v>28</v>
      </c>
      <c r="BD42">
        <v>28</v>
      </c>
      <c r="BE42">
        <v>0</v>
      </c>
      <c r="BF42">
        <v>1</v>
      </c>
    </row>
    <row r="43" spans="5:58" x14ac:dyDescent="0.25">
      <c r="E43" s="21">
        <f t="shared" si="0"/>
        <v>0</v>
      </c>
      <c r="F43" s="29" t="e">
        <f t="shared" si="1"/>
        <v>#DIV/0!</v>
      </c>
      <c r="G43" s="4"/>
      <c r="N43">
        <f t="shared" si="2"/>
        <v>0</v>
      </c>
      <c r="R43" s="23" t="s">
        <v>12</v>
      </c>
      <c r="S43" s="23" t="s">
        <v>33</v>
      </c>
      <c r="T43" s="23" t="str">
        <f>VLOOKUP(S43,'asignacion operaciones'!D:E,2,0)</f>
        <v>Julio Bazan</v>
      </c>
      <c r="U43" s="23" t="str">
        <f>VLOOKUP(S43,'asignacion operaciones'!D:F,3,0)</f>
        <v>Edgar Cabrera</v>
      </c>
      <c r="V43" s="23" t="str">
        <f>VLOOKUP(S43,'asignacion operaciones'!D:G,4,0)</f>
        <v xml:space="preserve">Christian Segura Osorio </v>
      </c>
      <c r="W43" s="23" t="s">
        <v>172</v>
      </c>
      <c r="X43" s="23">
        <v>5</v>
      </c>
      <c r="Y43" s="23">
        <v>5</v>
      </c>
      <c r="Z43" s="23">
        <v>0</v>
      </c>
      <c r="AA43" s="31">
        <f t="shared" si="3"/>
        <v>1</v>
      </c>
      <c r="BA43" t="s">
        <v>12</v>
      </c>
      <c r="BB43" t="s">
        <v>173</v>
      </c>
      <c r="BC43">
        <v>63</v>
      </c>
      <c r="BD43">
        <v>63</v>
      </c>
      <c r="BE43">
        <v>0</v>
      </c>
      <c r="BF43">
        <v>1</v>
      </c>
    </row>
    <row r="44" spans="5:58" x14ac:dyDescent="0.25">
      <c r="E44" s="21">
        <f t="shared" si="0"/>
        <v>0</v>
      </c>
      <c r="F44" s="29" t="e">
        <f t="shared" si="1"/>
        <v>#DIV/0!</v>
      </c>
      <c r="G44" s="4"/>
      <c r="N44">
        <f t="shared" si="2"/>
        <v>0</v>
      </c>
      <c r="R44" s="23" t="s">
        <v>12</v>
      </c>
      <c r="S44" s="23" t="s">
        <v>33</v>
      </c>
      <c r="T44" s="23" t="str">
        <f>VLOOKUP(S44,'asignacion operaciones'!D:E,2,0)</f>
        <v>Julio Bazan</v>
      </c>
      <c r="U44" s="23" t="str">
        <f>VLOOKUP(S44,'asignacion operaciones'!D:F,3,0)</f>
        <v>Edgar Cabrera</v>
      </c>
      <c r="V44" s="23" t="str">
        <f>VLOOKUP(S44,'asignacion operaciones'!D:G,4,0)</f>
        <v xml:space="preserve">Christian Segura Osorio </v>
      </c>
      <c r="W44" s="23" t="s">
        <v>174</v>
      </c>
      <c r="X44" s="23">
        <v>5</v>
      </c>
      <c r="Y44" s="23">
        <v>5</v>
      </c>
      <c r="Z44" s="23">
        <v>0</v>
      </c>
      <c r="AA44" s="31">
        <f t="shared" si="3"/>
        <v>1</v>
      </c>
      <c r="BA44" t="s">
        <v>12</v>
      </c>
      <c r="BB44" t="s">
        <v>175</v>
      </c>
      <c r="BC44">
        <v>16</v>
      </c>
      <c r="BD44">
        <v>16</v>
      </c>
      <c r="BE44">
        <v>0</v>
      </c>
      <c r="BF44">
        <v>1</v>
      </c>
    </row>
    <row r="45" spans="5:58" x14ac:dyDescent="0.25">
      <c r="E45" s="21">
        <f t="shared" si="0"/>
        <v>0</v>
      </c>
      <c r="F45" s="29" t="e">
        <f t="shared" si="1"/>
        <v>#DIV/0!</v>
      </c>
      <c r="G45" s="4"/>
      <c r="N45">
        <f t="shared" si="2"/>
        <v>0</v>
      </c>
      <c r="R45" s="23" t="s">
        <v>12</v>
      </c>
      <c r="S45" s="23" t="s">
        <v>33</v>
      </c>
      <c r="T45" s="23" t="str">
        <f>VLOOKUP(S45,'asignacion operaciones'!D:E,2,0)</f>
        <v>Julio Bazan</v>
      </c>
      <c r="U45" s="23" t="str">
        <f>VLOOKUP(S45,'asignacion operaciones'!D:F,3,0)</f>
        <v>Edgar Cabrera</v>
      </c>
      <c r="V45" s="23" t="str">
        <f>VLOOKUP(S45,'asignacion operaciones'!D:G,4,0)</f>
        <v xml:space="preserve">Christian Segura Osorio </v>
      </c>
      <c r="W45" s="23" t="s">
        <v>176</v>
      </c>
      <c r="X45" s="23">
        <v>5</v>
      </c>
      <c r="Y45" s="23">
        <v>5</v>
      </c>
      <c r="Z45" s="23">
        <v>0</v>
      </c>
      <c r="AA45" s="31">
        <f t="shared" si="3"/>
        <v>1</v>
      </c>
      <c r="BA45" t="s">
        <v>12</v>
      </c>
      <c r="BB45" t="s">
        <v>64</v>
      </c>
      <c r="BC45">
        <v>4</v>
      </c>
      <c r="BD45">
        <v>4</v>
      </c>
      <c r="BE45">
        <v>0</v>
      </c>
      <c r="BF45">
        <v>1</v>
      </c>
    </row>
    <row r="46" spans="5:58" x14ac:dyDescent="0.25">
      <c r="E46" s="21">
        <f t="shared" si="0"/>
        <v>0</v>
      </c>
      <c r="F46" s="29" t="e">
        <f t="shared" si="1"/>
        <v>#DIV/0!</v>
      </c>
      <c r="G46" s="4"/>
      <c r="N46">
        <f t="shared" si="2"/>
        <v>0</v>
      </c>
      <c r="R46" s="23" t="s">
        <v>12</v>
      </c>
      <c r="S46" s="23" t="s">
        <v>33</v>
      </c>
      <c r="T46" s="23" t="str">
        <f>VLOOKUP(S46,'asignacion operaciones'!D:E,2,0)</f>
        <v>Julio Bazan</v>
      </c>
      <c r="U46" s="23" t="str">
        <f>VLOOKUP(S46,'asignacion operaciones'!D:F,3,0)</f>
        <v>Edgar Cabrera</v>
      </c>
      <c r="V46" s="23" t="str">
        <f>VLOOKUP(S46,'asignacion operaciones'!D:G,4,0)</f>
        <v xml:space="preserve">Christian Segura Osorio </v>
      </c>
      <c r="W46" s="23" t="s">
        <v>177</v>
      </c>
      <c r="X46" s="23">
        <v>5</v>
      </c>
      <c r="Y46" s="23">
        <v>5</v>
      </c>
      <c r="Z46" s="23">
        <v>0</v>
      </c>
      <c r="AA46" s="31">
        <f t="shared" si="3"/>
        <v>1</v>
      </c>
      <c r="BA46" t="s">
        <v>12</v>
      </c>
      <c r="BB46" t="s">
        <v>84</v>
      </c>
      <c r="BC46">
        <v>45</v>
      </c>
      <c r="BD46">
        <v>45</v>
      </c>
      <c r="BE46">
        <v>0</v>
      </c>
      <c r="BF46">
        <v>1</v>
      </c>
    </row>
    <row r="47" spans="5:58" x14ac:dyDescent="0.25">
      <c r="E47" s="21">
        <f t="shared" si="0"/>
        <v>0</v>
      </c>
      <c r="F47" s="29" t="e">
        <f t="shared" si="1"/>
        <v>#DIV/0!</v>
      </c>
      <c r="G47" s="4"/>
      <c r="N47">
        <f t="shared" si="2"/>
        <v>0</v>
      </c>
      <c r="R47" s="23" t="s">
        <v>12</v>
      </c>
      <c r="S47" s="23" t="s">
        <v>33</v>
      </c>
      <c r="T47" s="23" t="str">
        <f>VLOOKUP(S47,'asignacion operaciones'!D:E,2,0)</f>
        <v>Julio Bazan</v>
      </c>
      <c r="U47" s="23" t="str">
        <f>VLOOKUP(S47,'asignacion operaciones'!D:F,3,0)</f>
        <v>Edgar Cabrera</v>
      </c>
      <c r="V47" s="23" t="str">
        <f>VLOOKUP(S47,'asignacion operaciones'!D:G,4,0)</f>
        <v xml:space="preserve">Christian Segura Osorio </v>
      </c>
      <c r="W47" s="23" t="s">
        <v>178</v>
      </c>
      <c r="X47" s="23">
        <v>5</v>
      </c>
      <c r="Y47" s="23">
        <v>5</v>
      </c>
      <c r="Z47" s="23">
        <v>0</v>
      </c>
      <c r="AA47" s="31">
        <f t="shared" si="3"/>
        <v>1</v>
      </c>
      <c r="BA47" t="s">
        <v>12</v>
      </c>
      <c r="BB47" t="s">
        <v>88</v>
      </c>
      <c r="BC47">
        <v>19</v>
      </c>
      <c r="BD47">
        <v>19</v>
      </c>
      <c r="BE47">
        <v>0</v>
      </c>
      <c r="BF47">
        <v>1</v>
      </c>
    </row>
    <row r="48" spans="5:58" x14ac:dyDescent="0.25">
      <c r="E48" s="21">
        <f t="shared" si="0"/>
        <v>0</v>
      </c>
      <c r="F48" s="29" t="e">
        <f t="shared" si="1"/>
        <v>#DIV/0!</v>
      </c>
      <c r="G48" s="4"/>
      <c r="N48">
        <f t="shared" si="2"/>
        <v>0</v>
      </c>
      <c r="R48" s="23" t="s">
        <v>12</v>
      </c>
      <c r="S48" s="23" t="s">
        <v>33</v>
      </c>
      <c r="T48" s="23" t="str">
        <f>VLOOKUP(S48,'asignacion operaciones'!D:E,2,0)</f>
        <v>Julio Bazan</v>
      </c>
      <c r="U48" s="23" t="str">
        <f>VLOOKUP(S48,'asignacion operaciones'!D:F,3,0)</f>
        <v>Edgar Cabrera</v>
      </c>
      <c r="V48" s="23" t="str">
        <f>VLOOKUP(S48,'asignacion operaciones'!D:G,4,0)</f>
        <v xml:space="preserve">Christian Segura Osorio </v>
      </c>
      <c r="W48" s="23" t="s">
        <v>179</v>
      </c>
      <c r="X48" s="23">
        <v>4</v>
      </c>
      <c r="Y48" s="23">
        <v>4</v>
      </c>
      <c r="Z48" s="23">
        <v>0</v>
      </c>
      <c r="AA48" s="31">
        <f t="shared" si="3"/>
        <v>1</v>
      </c>
      <c r="BA48" t="s">
        <v>12</v>
      </c>
      <c r="BB48" t="s">
        <v>77</v>
      </c>
      <c r="BC48">
        <v>8</v>
      </c>
      <c r="BD48">
        <v>8</v>
      </c>
      <c r="BE48">
        <v>0</v>
      </c>
      <c r="BF48">
        <v>1</v>
      </c>
    </row>
    <row r="49" spans="5:58" x14ac:dyDescent="0.25">
      <c r="E49" s="21">
        <f t="shared" si="0"/>
        <v>0</v>
      </c>
      <c r="F49" s="29" t="e">
        <f t="shared" si="1"/>
        <v>#DIV/0!</v>
      </c>
      <c r="G49" s="4"/>
      <c r="N49">
        <f t="shared" si="2"/>
        <v>0</v>
      </c>
      <c r="R49" s="23" t="s">
        <v>12</v>
      </c>
      <c r="S49" s="23" t="s">
        <v>66</v>
      </c>
      <c r="T49" s="23" t="str">
        <f>VLOOKUP(S49,'asignacion operaciones'!D:E,2,0)</f>
        <v>Julio Bazan</v>
      </c>
      <c r="U49" s="23" t="str">
        <f>VLOOKUP(S49,'asignacion operaciones'!D:F,3,0)</f>
        <v>Edgar Cabrera</v>
      </c>
      <c r="V49" s="23" t="str">
        <f>VLOOKUP(S49,'asignacion operaciones'!D:G,4,0)</f>
        <v>Alvaro Salinas</v>
      </c>
      <c r="W49" s="23" t="s">
        <v>180</v>
      </c>
      <c r="X49" s="23">
        <v>11</v>
      </c>
      <c r="Y49" s="23">
        <v>5</v>
      </c>
      <c r="Z49" s="23">
        <v>6</v>
      </c>
      <c r="AA49" s="31">
        <f t="shared" si="3"/>
        <v>0.45454545454545453</v>
      </c>
      <c r="BA49" t="s">
        <v>12</v>
      </c>
      <c r="BB49" t="s">
        <v>78</v>
      </c>
      <c r="BC49">
        <v>19</v>
      </c>
      <c r="BD49">
        <v>19</v>
      </c>
      <c r="BE49">
        <v>0</v>
      </c>
      <c r="BF49">
        <v>1</v>
      </c>
    </row>
    <row r="50" spans="5:58" x14ac:dyDescent="0.25">
      <c r="E50" s="21">
        <f t="shared" si="0"/>
        <v>0</v>
      </c>
      <c r="F50" s="29" t="e">
        <f t="shared" si="1"/>
        <v>#DIV/0!</v>
      </c>
      <c r="G50" s="4"/>
      <c r="N50">
        <f t="shared" si="2"/>
        <v>0</v>
      </c>
      <c r="R50" s="23" t="s">
        <v>12</v>
      </c>
      <c r="S50" s="23" t="s">
        <v>66</v>
      </c>
      <c r="T50" s="23" t="str">
        <f>VLOOKUP(S50,'asignacion operaciones'!D:E,2,0)</f>
        <v>Julio Bazan</v>
      </c>
      <c r="U50" s="23" t="str">
        <f>VLOOKUP(S50,'asignacion operaciones'!D:F,3,0)</f>
        <v>Edgar Cabrera</v>
      </c>
      <c r="V50" s="23" t="str">
        <f>VLOOKUP(S50,'asignacion operaciones'!D:G,4,0)</f>
        <v>Alvaro Salinas</v>
      </c>
      <c r="W50" s="23" t="s">
        <v>181</v>
      </c>
      <c r="X50" s="23">
        <v>11</v>
      </c>
      <c r="Y50" s="23">
        <v>9</v>
      </c>
      <c r="Z50" s="23">
        <v>2</v>
      </c>
      <c r="AA50" s="31">
        <f t="shared" si="3"/>
        <v>0.81818181818181823</v>
      </c>
    </row>
    <row r="51" spans="5:58" x14ac:dyDescent="0.25">
      <c r="E51" s="21">
        <f t="shared" si="0"/>
        <v>0</v>
      </c>
      <c r="F51" s="29" t="e">
        <f t="shared" si="1"/>
        <v>#DIV/0!</v>
      </c>
      <c r="G51" s="4"/>
      <c r="N51">
        <f t="shared" si="2"/>
        <v>0</v>
      </c>
      <c r="R51" s="23" t="s">
        <v>12</v>
      </c>
      <c r="S51" s="23" t="s">
        <v>66</v>
      </c>
      <c r="T51" s="23" t="str">
        <f>VLOOKUP(S51,'asignacion operaciones'!D:E,2,0)</f>
        <v>Julio Bazan</v>
      </c>
      <c r="U51" s="23" t="str">
        <f>VLOOKUP(S51,'asignacion operaciones'!D:F,3,0)</f>
        <v>Edgar Cabrera</v>
      </c>
      <c r="V51" s="23" t="str">
        <f>VLOOKUP(S51,'asignacion operaciones'!D:G,4,0)</f>
        <v>Alvaro Salinas</v>
      </c>
      <c r="W51" s="23" t="s">
        <v>182</v>
      </c>
      <c r="X51" s="23">
        <v>11</v>
      </c>
      <c r="Y51" s="23">
        <v>10</v>
      </c>
      <c r="Z51" s="23">
        <v>1</v>
      </c>
      <c r="AA51" s="31">
        <f t="shared" si="3"/>
        <v>0.90909090909090906</v>
      </c>
    </row>
    <row r="52" spans="5:58" x14ac:dyDescent="0.25">
      <c r="F52" s="29"/>
      <c r="G52" s="4"/>
      <c r="N52">
        <f t="shared" si="2"/>
        <v>0</v>
      </c>
      <c r="R52" s="23" t="s">
        <v>12</v>
      </c>
      <c r="S52" s="23" t="s">
        <v>66</v>
      </c>
      <c r="T52" s="23" t="str">
        <f>VLOOKUP(S52,'asignacion operaciones'!D:E,2,0)</f>
        <v>Julio Bazan</v>
      </c>
      <c r="U52" s="23" t="str">
        <f>VLOOKUP(S52,'asignacion operaciones'!D:F,3,0)</f>
        <v>Edgar Cabrera</v>
      </c>
      <c r="V52" s="23" t="str">
        <f>VLOOKUP(S52,'asignacion operaciones'!D:G,4,0)</f>
        <v>Alvaro Salinas</v>
      </c>
      <c r="W52" s="23" t="s">
        <v>183</v>
      </c>
      <c r="X52" s="23">
        <v>11</v>
      </c>
      <c r="Y52" s="23">
        <v>11</v>
      </c>
      <c r="Z52" s="23">
        <v>0</v>
      </c>
      <c r="AA52" s="31">
        <f t="shared" si="3"/>
        <v>1</v>
      </c>
    </row>
    <row r="53" spans="5:58" x14ac:dyDescent="0.25">
      <c r="F53" s="29"/>
      <c r="G53" s="4"/>
      <c r="N53">
        <f t="shared" si="2"/>
        <v>0</v>
      </c>
      <c r="R53" s="23" t="s">
        <v>12</v>
      </c>
      <c r="S53" s="23" t="s">
        <v>66</v>
      </c>
      <c r="T53" s="23" t="str">
        <f>VLOOKUP(S53,'asignacion operaciones'!D:E,2,0)</f>
        <v>Julio Bazan</v>
      </c>
      <c r="U53" s="23" t="str">
        <f>VLOOKUP(S53,'asignacion operaciones'!D:F,3,0)</f>
        <v>Edgar Cabrera</v>
      </c>
      <c r="V53" s="23" t="str">
        <f>VLOOKUP(S53,'asignacion operaciones'!D:G,4,0)</f>
        <v>Alvaro Salinas</v>
      </c>
      <c r="W53" s="23" t="s">
        <v>184</v>
      </c>
      <c r="X53" s="23">
        <v>6</v>
      </c>
      <c r="Y53" s="23">
        <v>2</v>
      </c>
      <c r="Z53" s="23">
        <v>4</v>
      </c>
      <c r="AA53" s="31">
        <f t="shared" si="3"/>
        <v>0.33333333333333331</v>
      </c>
    </row>
    <row r="54" spans="5:58" x14ac:dyDescent="0.25">
      <c r="F54" s="29"/>
      <c r="G54" s="4"/>
      <c r="N54">
        <f t="shared" si="2"/>
        <v>0</v>
      </c>
      <c r="R54" s="23" t="s">
        <v>12</v>
      </c>
      <c r="S54" s="23" t="s">
        <v>66</v>
      </c>
      <c r="T54" s="23" t="str">
        <f>VLOOKUP(S54,'asignacion operaciones'!D:E,2,0)</f>
        <v>Julio Bazan</v>
      </c>
      <c r="U54" s="23" t="str">
        <f>VLOOKUP(S54,'asignacion operaciones'!D:F,3,0)</f>
        <v>Edgar Cabrera</v>
      </c>
      <c r="V54" s="23" t="str">
        <f>VLOOKUP(S54,'asignacion operaciones'!D:G,4,0)</f>
        <v>Alvaro Salinas</v>
      </c>
      <c r="W54" s="23" t="s">
        <v>185</v>
      </c>
      <c r="X54" s="23">
        <v>6</v>
      </c>
      <c r="Y54" s="23">
        <v>1</v>
      </c>
      <c r="Z54" s="23">
        <v>5</v>
      </c>
      <c r="AA54" s="31">
        <f t="shared" si="3"/>
        <v>0.16666666666666666</v>
      </c>
    </row>
    <row r="55" spans="5:58" x14ac:dyDescent="0.25">
      <c r="F55" s="29"/>
      <c r="G55" s="4"/>
      <c r="N55">
        <f t="shared" si="2"/>
        <v>0</v>
      </c>
      <c r="R55" s="23" t="s">
        <v>12</v>
      </c>
      <c r="S55" s="23" t="s">
        <v>66</v>
      </c>
      <c r="T55" s="23" t="str">
        <f>VLOOKUP(S55,'asignacion operaciones'!D:E,2,0)</f>
        <v>Julio Bazan</v>
      </c>
      <c r="U55" s="23" t="str">
        <f>VLOOKUP(S55,'asignacion operaciones'!D:F,3,0)</f>
        <v>Edgar Cabrera</v>
      </c>
      <c r="V55" s="23" t="str">
        <f>VLOOKUP(S55,'asignacion operaciones'!D:G,4,0)</f>
        <v>Alvaro Salinas</v>
      </c>
      <c r="W55" s="23" t="s">
        <v>186</v>
      </c>
      <c r="X55" s="23">
        <v>5</v>
      </c>
      <c r="Y55" s="23">
        <v>5</v>
      </c>
      <c r="Z55" s="23">
        <v>0</v>
      </c>
      <c r="AA55" s="31">
        <f t="shared" si="3"/>
        <v>1</v>
      </c>
    </row>
    <row r="56" spans="5:58" x14ac:dyDescent="0.25">
      <c r="F56" s="29"/>
      <c r="G56" s="4"/>
      <c r="N56">
        <f t="shared" si="2"/>
        <v>0</v>
      </c>
      <c r="R56" s="23" t="s">
        <v>12</v>
      </c>
      <c r="S56" s="23" t="s">
        <v>66</v>
      </c>
      <c r="T56" s="23" t="str">
        <f>VLOOKUP(S56,'asignacion operaciones'!D:E,2,0)</f>
        <v>Julio Bazan</v>
      </c>
      <c r="U56" s="23" t="str">
        <f>VLOOKUP(S56,'asignacion operaciones'!D:F,3,0)</f>
        <v>Edgar Cabrera</v>
      </c>
      <c r="V56" s="23" t="str">
        <f>VLOOKUP(S56,'asignacion operaciones'!D:G,4,0)</f>
        <v>Alvaro Salinas</v>
      </c>
      <c r="W56" s="23" t="s">
        <v>187</v>
      </c>
      <c r="X56" s="23">
        <v>11</v>
      </c>
      <c r="Y56" s="23">
        <v>8</v>
      </c>
      <c r="Z56" s="23">
        <v>3</v>
      </c>
      <c r="AA56" s="31">
        <f t="shared" si="3"/>
        <v>0.72727272727272729</v>
      </c>
    </row>
    <row r="57" spans="5:58" x14ac:dyDescent="0.25">
      <c r="F57" s="29"/>
      <c r="G57" s="4"/>
      <c r="N57">
        <f t="shared" si="2"/>
        <v>0</v>
      </c>
      <c r="R57" s="23" t="s">
        <v>12</v>
      </c>
      <c r="S57" s="23" t="s">
        <v>66</v>
      </c>
      <c r="T57" s="23" t="str">
        <f>VLOOKUP(S57,'asignacion operaciones'!D:E,2,0)</f>
        <v>Julio Bazan</v>
      </c>
      <c r="U57" s="23" t="str">
        <f>VLOOKUP(S57,'asignacion operaciones'!D:F,3,0)</f>
        <v>Edgar Cabrera</v>
      </c>
      <c r="V57" s="23" t="str">
        <f>VLOOKUP(S57,'asignacion operaciones'!D:G,4,0)</f>
        <v>Alvaro Salinas</v>
      </c>
      <c r="W57" s="23" t="s">
        <v>188</v>
      </c>
      <c r="X57" s="23">
        <v>5</v>
      </c>
      <c r="Y57" s="23">
        <v>5</v>
      </c>
      <c r="Z57" s="23">
        <v>0</v>
      </c>
      <c r="AA57" s="31">
        <f t="shared" si="3"/>
        <v>1</v>
      </c>
    </row>
    <row r="58" spans="5:58" x14ac:dyDescent="0.25">
      <c r="F58" s="29"/>
      <c r="G58" s="4"/>
      <c r="N58">
        <f t="shared" si="2"/>
        <v>0</v>
      </c>
      <c r="R58" s="23" t="s">
        <v>12</v>
      </c>
      <c r="S58" s="23" t="s">
        <v>66</v>
      </c>
      <c r="T58" s="23" t="str">
        <f>VLOOKUP(S58,'asignacion operaciones'!D:E,2,0)</f>
        <v>Julio Bazan</v>
      </c>
      <c r="U58" s="23" t="str">
        <f>VLOOKUP(S58,'asignacion operaciones'!D:F,3,0)</f>
        <v>Edgar Cabrera</v>
      </c>
      <c r="V58" s="23" t="str">
        <f>VLOOKUP(S58,'asignacion operaciones'!D:G,4,0)</f>
        <v>Alvaro Salinas</v>
      </c>
      <c r="W58" s="23" t="s">
        <v>189</v>
      </c>
      <c r="X58" s="23">
        <v>5</v>
      </c>
      <c r="Y58" s="23">
        <v>2</v>
      </c>
      <c r="Z58" s="23">
        <v>3</v>
      </c>
      <c r="AA58" s="31">
        <f t="shared" si="3"/>
        <v>0.4</v>
      </c>
    </row>
    <row r="59" spans="5:58" x14ac:dyDescent="0.25">
      <c r="F59" s="29"/>
      <c r="G59" s="4"/>
      <c r="N59">
        <f t="shared" si="2"/>
        <v>0</v>
      </c>
      <c r="R59" s="23" t="s">
        <v>12</v>
      </c>
      <c r="S59" s="23" t="s">
        <v>66</v>
      </c>
      <c r="T59" s="23" t="str">
        <f>VLOOKUP(S59,'asignacion operaciones'!D:E,2,0)</f>
        <v>Julio Bazan</v>
      </c>
      <c r="U59" s="23" t="str">
        <f>VLOOKUP(S59,'asignacion operaciones'!D:F,3,0)</f>
        <v>Edgar Cabrera</v>
      </c>
      <c r="V59" s="23" t="str">
        <f>VLOOKUP(S59,'asignacion operaciones'!D:G,4,0)</f>
        <v>Alvaro Salinas</v>
      </c>
      <c r="W59" s="23" t="s">
        <v>190</v>
      </c>
      <c r="X59" s="23">
        <v>5</v>
      </c>
      <c r="Y59" s="23">
        <v>4</v>
      </c>
      <c r="Z59" s="23">
        <v>1</v>
      </c>
      <c r="AA59" s="31">
        <f t="shared" si="3"/>
        <v>0.8</v>
      </c>
    </row>
    <row r="60" spans="5:58" x14ac:dyDescent="0.25">
      <c r="F60" s="29"/>
      <c r="G60" s="4"/>
      <c r="N60">
        <f t="shared" si="2"/>
        <v>0</v>
      </c>
      <c r="R60" s="23" t="s">
        <v>12</v>
      </c>
      <c r="S60" s="23" t="s">
        <v>70</v>
      </c>
      <c r="T60" s="23" t="str">
        <f>VLOOKUP(S60,'asignacion operaciones'!D:E,2,0)</f>
        <v>Julio Bazan</v>
      </c>
      <c r="U60" s="23" t="str">
        <f>VLOOKUP(S60,'asignacion operaciones'!D:F,3,0)</f>
        <v>Edgar Cabrera</v>
      </c>
      <c r="V60" s="23" t="str">
        <f>VLOOKUP(S60,'asignacion operaciones'!D:G,4,0)</f>
        <v>Cruz Lara</v>
      </c>
      <c r="W60" s="23" t="s">
        <v>191</v>
      </c>
      <c r="X60" s="23">
        <v>6</v>
      </c>
      <c r="Y60" s="23">
        <v>1</v>
      </c>
      <c r="Z60" s="23">
        <v>5</v>
      </c>
      <c r="AA60" s="31">
        <f t="shared" si="3"/>
        <v>0.16666666666666666</v>
      </c>
    </row>
    <row r="61" spans="5:58" x14ac:dyDescent="0.25">
      <c r="F61" s="29"/>
      <c r="G61" s="4"/>
      <c r="N61">
        <f t="shared" si="2"/>
        <v>0</v>
      </c>
      <c r="R61" s="23" t="s">
        <v>12</v>
      </c>
      <c r="S61" s="23" t="s">
        <v>70</v>
      </c>
      <c r="T61" s="23" t="str">
        <f>VLOOKUP(S61,'asignacion operaciones'!D:E,2,0)</f>
        <v>Julio Bazan</v>
      </c>
      <c r="U61" s="23" t="str">
        <f>VLOOKUP(S61,'asignacion operaciones'!D:F,3,0)</f>
        <v>Edgar Cabrera</v>
      </c>
      <c r="V61" s="23" t="str">
        <f>VLOOKUP(S61,'asignacion operaciones'!D:G,4,0)</f>
        <v>Cruz Lara</v>
      </c>
      <c r="W61" s="23" t="s">
        <v>192</v>
      </c>
      <c r="X61" s="23">
        <v>6</v>
      </c>
      <c r="Y61" s="23">
        <v>2</v>
      </c>
      <c r="Z61" s="23">
        <v>4</v>
      </c>
      <c r="AA61" s="31">
        <f t="shared" si="3"/>
        <v>0.33333333333333331</v>
      </c>
    </row>
    <row r="62" spans="5:58" x14ac:dyDescent="0.25">
      <c r="F62" s="29"/>
      <c r="G62" s="4"/>
      <c r="N62">
        <f t="shared" si="2"/>
        <v>0</v>
      </c>
      <c r="R62" s="23" t="s">
        <v>12</v>
      </c>
      <c r="S62" s="23" t="s">
        <v>70</v>
      </c>
      <c r="T62" s="23" t="str">
        <f>VLOOKUP(S62,'asignacion operaciones'!D:E,2,0)</f>
        <v>Julio Bazan</v>
      </c>
      <c r="U62" s="23" t="str">
        <f>VLOOKUP(S62,'asignacion operaciones'!D:F,3,0)</f>
        <v>Edgar Cabrera</v>
      </c>
      <c r="V62" s="23" t="str">
        <f>VLOOKUP(S62,'asignacion operaciones'!D:G,4,0)</f>
        <v>Cruz Lara</v>
      </c>
      <c r="W62" s="23" t="s">
        <v>193</v>
      </c>
      <c r="X62" s="23">
        <v>6</v>
      </c>
      <c r="Y62" s="23">
        <v>2</v>
      </c>
      <c r="Z62" s="23">
        <v>4</v>
      </c>
      <c r="AA62" s="31">
        <f t="shared" si="3"/>
        <v>0.33333333333333331</v>
      </c>
    </row>
    <row r="63" spans="5:58" x14ac:dyDescent="0.25">
      <c r="F63" s="29"/>
      <c r="G63" s="4"/>
      <c r="N63">
        <f t="shared" si="2"/>
        <v>0</v>
      </c>
      <c r="R63" s="23" t="s">
        <v>12</v>
      </c>
      <c r="S63" s="23" t="s">
        <v>70</v>
      </c>
      <c r="T63" s="23" t="str">
        <f>VLOOKUP(S63,'asignacion operaciones'!D:E,2,0)</f>
        <v>Julio Bazan</v>
      </c>
      <c r="U63" s="23" t="str">
        <f>VLOOKUP(S63,'asignacion operaciones'!D:F,3,0)</f>
        <v>Edgar Cabrera</v>
      </c>
      <c r="V63" s="23" t="str">
        <f>VLOOKUP(S63,'asignacion operaciones'!D:G,4,0)</f>
        <v>Cruz Lara</v>
      </c>
      <c r="W63" s="23" t="s">
        <v>194</v>
      </c>
      <c r="X63" s="23">
        <v>5</v>
      </c>
      <c r="Y63" s="23">
        <v>4</v>
      </c>
      <c r="Z63" s="23">
        <v>1</v>
      </c>
      <c r="AA63" s="31">
        <f t="shared" si="3"/>
        <v>0.8</v>
      </c>
    </row>
    <row r="64" spans="5:58" x14ac:dyDescent="0.25">
      <c r="F64" s="29"/>
      <c r="G64" s="4"/>
      <c r="N64">
        <f t="shared" si="2"/>
        <v>0</v>
      </c>
      <c r="R64" s="23" t="s">
        <v>12</v>
      </c>
      <c r="S64" s="23" t="s">
        <v>70</v>
      </c>
      <c r="T64" s="23" t="str">
        <f>VLOOKUP(S64,'asignacion operaciones'!D:E,2,0)</f>
        <v>Julio Bazan</v>
      </c>
      <c r="U64" s="23" t="str">
        <f>VLOOKUP(S64,'asignacion operaciones'!D:F,3,0)</f>
        <v>Edgar Cabrera</v>
      </c>
      <c r="V64" s="23" t="str">
        <f>VLOOKUP(S64,'asignacion operaciones'!D:G,4,0)</f>
        <v>Cruz Lara</v>
      </c>
      <c r="W64" s="23" t="s">
        <v>195</v>
      </c>
      <c r="X64" s="23">
        <v>5</v>
      </c>
      <c r="Y64" s="23">
        <v>3</v>
      </c>
      <c r="Z64" s="23">
        <v>2</v>
      </c>
      <c r="AA64" s="31">
        <f t="shared" si="3"/>
        <v>0.6</v>
      </c>
    </row>
    <row r="65" spans="6:27" x14ac:dyDescent="0.25">
      <c r="F65" s="29"/>
      <c r="G65" s="4"/>
      <c r="N65">
        <f t="shared" si="2"/>
        <v>0</v>
      </c>
      <c r="R65" s="23" t="s">
        <v>12</v>
      </c>
      <c r="S65" s="23" t="s">
        <v>70</v>
      </c>
      <c r="T65" s="23" t="str">
        <f>VLOOKUP(S65,'asignacion operaciones'!D:E,2,0)</f>
        <v>Julio Bazan</v>
      </c>
      <c r="U65" s="23" t="str">
        <f>VLOOKUP(S65,'asignacion operaciones'!D:F,3,0)</f>
        <v>Edgar Cabrera</v>
      </c>
      <c r="V65" s="23" t="str">
        <f>VLOOKUP(S65,'asignacion operaciones'!D:G,4,0)</f>
        <v>Cruz Lara</v>
      </c>
      <c r="W65" s="23" t="s">
        <v>196</v>
      </c>
      <c r="X65" s="23">
        <v>5</v>
      </c>
      <c r="Y65" s="23">
        <v>0</v>
      </c>
      <c r="Z65" s="23">
        <v>5</v>
      </c>
      <c r="AA65" s="31">
        <f t="shared" si="3"/>
        <v>0</v>
      </c>
    </row>
    <row r="66" spans="6:27" x14ac:dyDescent="0.25">
      <c r="F66" s="29"/>
      <c r="G66" s="4"/>
      <c r="N66">
        <f t="shared" ref="N66:N129" si="4">L66-M66</f>
        <v>0</v>
      </c>
      <c r="R66" s="23" t="s">
        <v>12</v>
      </c>
      <c r="S66" s="23" t="s">
        <v>42</v>
      </c>
      <c r="T66" s="23" t="str">
        <f>VLOOKUP(S66,'asignacion operaciones'!D:E,2,0)</f>
        <v>Julio Bazan</v>
      </c>
      <c r="U66" s="23" t="str">
        <f>VLOOKUP(S66,'asignacion operaciones'!D:F,3,0)</f>
        <v>Edgar Cabrera</v>
      </c>
      <c r="V66" s="23" t="str">
        <f>VLOOKUP(S66,'asignacion operaciones'!D:G,4,0)</f>
        <v>Palacios Ricardo de Jesus</v>
      </c>
      <c r="W66" s="23" t="s">
        <v>197</v>
      </c>
      <c r="X66" s="23">
        <v>21</v>
      </c>
      <c r="Y66" s="23">
        <v>16</v>
      </c>
      <c r="Z66" s="23">
        <v>5</v>
      </c>
      <c r="AA66" s="31">
        <f t="shared" si="3"/>
        <v>0.76190476190476186</v>
      </c>
    </row>
    <row r="67" spans="6:27" x14ac:dyDescent="0.25">
      <c r="F67" s="29"/>
      <c r="G67" s="4"/>
      <c r="N67">
        <f t="shared" si="4"/>
        <v>0</v>
      </c>
      <c r="R67" s="23" t="s">
        <v>12</v>
      </c>
      <c r="S67" s="23" t="s">
        <v>42</v>
      </c>
      <c r="T67" s="23" t="str">
        <f>VLOOKUP(S67,'asignacion operaciones'!D:E,2,0)</f>
        <v>Julio Bazan</v>
      </c>
      <c r="U67" s="23" t="str">
        <f>VLOOKUP(S67,'asignacion operaciones'!D:F,3,0)</f>
        <v>Edgar Cabrera</v>
      </c>
      <c r="V67" s="23" t="str">
        <f>VLOOKUP(S67,'asignacion operaciones'!D:G,4,0)</f>
        <v>Palacios Ricardo de Jesus</v>
      </c>
      <c r="W67" s="23" t="s">
        <v>198</v>
      </c>
      <c r="X67" s="23">
        <v>6</v>
      </c>
      <c r="Y67" s="23">
        <v>3</v>
      </c>
      <c r="Z67" s="23">
        <v>3</v>
      </c>
      <c r="AA67" s="31">
        <f t="shared" ref="AA67:AA130" si="5">Y67/X67</f>
        <v>0.5</v>
      </c>
    </row>
    <row r="68" spans="6:27" x14ac:dyDescent="0.25">
      <c r="F68" s="29"/>
      <c r="G68" s="4"/>
      <c r="N68">
        <f t="shared" si="4"/>
        <v>0</v>
      </c>
      <c r="R68" s="23" t="s">
        <v>12</v>
      </c>
      <c r="S68" s="23" t="s">
        <v>42</v>
      </c>
      <c r="T68" s="23" t="str">
        <f>VLOOKUP(S68,'asignacion operaciones'!D:E,2,0)</f>
        <v>Julio Bazan</v>
      </c>
      <c r="U68" s="23" t="str">
        <f>VLOOKUP(S68,'asignacion operaciones'!D:F,3,0)</f>
        <v>Edgar Cabrera</v>
      </c>
      <c r="V68" s="23" t="str">
        <f>VLOOKUP(S68,'asignacion operaciones'!D:G,4,0)</f>
        <v>Palacios Ricardo de Jesus</v>
      </c>
      <c r="W68" s="23" t="s">
        <v>199</v>
      </c>
      <c r="X68" s="23">
        <v>6</v>
      </c>
      <c r="Y68" s="23">
        <v>6</v>
      </c>
      <c r="Z68" s="23">
        <v>0</v>
      </c>
      <c r="AA68" s="31">
        <f t="shared" si="5"/>
        <v>1</v>
      </c>
    </row>
    <row r="69" spans="6:27" x14ac:dyDescent="0.25">
      <c r="F69" s="29"/>
      <c r="G69" s="4"/>
      <c r="N69">
        <f t="shared" si="4"/>
        <v>0</v>
      </c>
      <c r="R69" s="23" t="s">
        <v>12</v>
      </c>
      <c r="S69" s="23" t="s">
        <v>42</v>
      </c>
      <c r="T69" s="23" t="str">
        <f>VLOOKUP(S69,'asignacion operaciones'!D:E,2,0)</f>
        <v>Julio Bazan</v>
      </c>
      <c r="U69" s="23" t="str">
        <f>VLOOKUP(S69,'asignacion operaciones'!D:F,3,0)</f>
        <v>Edgar Cabrera</v>
      </c>
      <c r="V69" s="23" t="str">
        <f>VLOOKUP(S69,'asignacion operaciones'!D:G,4,0)</f>
        <v>Palacios Ricardo de Jesus</v>
      </c>
      <c r="W69" s="23" t="s">
        <v>200</v>
      </c>
      <c r="X69" s="23">
        <v>5</v>
      </c>
      <c r="Y69" s="23">
        <v>4</v>
      </c>
      <c r="Z69" s="23">
        <v>1</v>
      </c>
      <c r="AA69" s="31">
        <f t="shared" si="5"/>
        <v>0.8</v>
      </c>
    </row>
    <row r="70" spans="6:27" x14ac:dyDescent="0.25">
      <c r="F70" s="29"/>
      <c r="G70" s="4"/>
      <c r="N70">
        <f t="shared" si="4"/>
        <v>0</v>
      </c>
      <c r="R70" s="23" t="s">
        <v>12</v>
      </c>
      <c r="S70" s="23" t="s">
        <v>42</v>
      </c>
      <c r="T70" s="23" t="str">
        <f>VLOOKUP(S70,'asignacion operaciones'!D:E,2,0)</f>
        <v>Julio Bazan</v>
      </c>
      <c r="U70" s="23" t="str">
        <f>VLOOKUP(S70,'asignacion operaciones'!D:F,3,0)</f>
        <v>Edgar Cabrera</v>
      </c>
      <c r="V70" s="23" t="str">
        <f>VLOOKUP(S70,'asignacion operaciones'!D:G,4,0)</f>
        <v>Palacios Ricardo de Jesus</v>
      </c>
      <c r="W70" s="23" t="s">
        <v>201</v>
      </c>
      <c r="X70" s="23">
        <v>5</v>
      </c>
      <c r="Y70" s="23">
        <v>3</v>
      </c>
      <c r="Z70" s="23">
        <v>2</v>
      </c>
      <c r="AA70" s="31">
        <f t="shared" si="5"/>
        <v>0.6</v>
      </c>
    </row>
    <row r="71" spans="6:27" x14ac:dyDescent="0.25">
      <c r="F71" s="29"/>
      <c r="G71" s="4"/>
      <c r="N71">
        <f t="shared" si="4"/>
        <v>0</v>
      </c>
      <c r="R71" s="23" t="s">
        <v>12</v>
      </c>
      <c r="S71" s="23" t="s">
        <v>42</v>
      </c>
      <c r="T71" s="23" t="str">
        <f>VLOOKUP(S71,'asignacion operaciones'!D:E,2,0)</f>
        <v>Julio Bazan</v>
      </c>
      <c r="U71" s="23" t="str">
        <f>VLOOKUP(S71,'asignacion operaciones'!D:F,3,0)</f>
        <v>Edgar Cabrera</v>
      </c>
      <c r="V71" s="23" t="str">
        <f>VLOOKUP(S71,'asignacion operaciones'!D:G,4,0)</f>
        <v>Palacios Ricardo de Jesus</v>
      </c>
      <c r="W71" s="23" t="s">
        <v>202</v>
      </c>
      <c r="X71" s="23">
        <v>5</v>
      </c>
      <c r="Y71" s="23">
        <v>0</v>
      </c>
      <c r="Z71" s="23">
        <v>5</v>
      </c>
      <c r="AA71" s="31">
        <f t="shared" si="5"/>
        <v>0</v>
      </c>
    </row>
    <row r="72" spans="6:27" x14ac:dyDescent="0.25">
      <c r="F72" s="29"/>
      <c r="G72" s="4"/>
      <c r="N72">
        <f t="shared" si="4"/>
        <v>0</v>
      </c>
      <c r="R72" s="23" t="s">
        <v>12</v>
      </c>
      <c r="S72" s="23" t="s">
        <v>42</v>
      </c>
      <c r="T72" s="23" t="str">
        <f>VLOOKUP(S72,'asignacion operaciones'!D:E,2,0)</f>
        <v>Julio Bazan</v>
      </c>
      <c r="U72" s="23" t="str">
        <f>VLOOKUP(S72,'asignacion operaciones'!D:F,3,0)</f>
        <v>Edgar Cabrera</v>
      </c>
      <c r="V72" s="23" t="str">
        <f>VLOOKUP(S72,'asignacion operaciones'!D:G,4,0)</f>
        <v>Palacios Ricardo de Jesus</v>
      </c>
      <c r="W72" s="23" t="s">
        <v>203</v>
      </c>
      <c r="X72" s="23">
        <v>5</v>
      </c>
      <c r="Y72" s="23">
        <v>5</v>
      </c>
      <c r="Z72" s="23">
        <v>0</v>
      </c>
      <c r="AA72" s="31">
        <f t="shared" si="5"/>
        <v>1</v>
      </c>
    </row>
    <row r="73" spans="6:27" x14ac:dyDescent="0.25">
      <c r="F73" s="29"/>
      <c r="G73" s="4"/>
      <c r="N73">
        <f t="shared" si="4"/>
        <v>0</v>
      </c>
      <c r="R73" s="23" t="s">
        <v>12</v>
      </c>
      <c r="S73" s="23" t="s">
        <v>42</v>
      </c>
      <c r="T73" s="23" t="str">
        <f>VLOOKUP(S73,'asignacion operaciones'!D:E,2,0)</f>
        <v>Julio Bazan</v>
      </c>
      <c r="U73" s="23" t="str">
        <f>VLOOKUP(S73,'asignacion operaciones'!D:F,3,0)</f>
        <v>Edgar Cabrera</v>
      </c>
      <c r="V73" s="23" t="str">
        <f>VLOOKUP(S73,'asignacion operaciones'!D:G,4,0)</f>
        <v>Palacios Ricardo de Jesus</v>
      </c>
      <c r="W73" s="23" t="s">
        <v>204</v>
      </c>
      <c r="X73" s="23">
        <v>5</v>
      </c>
      <c r="Y73" s="23">
        <v>5</v>
      </c>
      <c r="Z73" s="23">
        <v>0</v>
      </c>
      <c r="AA73" s="31">
        <f t="shared" si="5"/>
        <v>1</v>
      </c>
    </row>
    <row r="74" spans="6:27" x14ac:dyDescent="0.25">
      <c r="F74" s="29"/>
      <c r="G74" s="4"/>
      <c r="N74">
        <f t="shared" si="4"/>
        <v>0</v>
      </c>
      <c r="R74" s="23" t="s">
        <v>12</v>
      </c>
      <c r="S74" s="23" t="s">
        <v>42</v>
      </c>
      <c r="T74" s="23" t="str">
        <f>VLOOKUP(S74,'asignacion operaciones'!D:E,2,0)</f>
        <v>Julio Bazan</v>
      </c>
      <c r="U74" s="23" t="str">
        <f>VLOOKUP(S74,'asignacion operaciones'!D:F,3,0)</f>
        <v>Edgar Cabrera</v>
      </c>
      <c r="V74" s="23" t="str">
        <f>VLOOKUP(S74,'asignacion operaciones'!D:G,4,0)</f>
        <v>Palacios Ricardo de Jesus</v>
      </c>
      <c r="W74" s="23" t="s">
        <v>205</v>
      </c>
      <c r="X74" s="23">
        <v>5</v>
      </c>
      <c r="Y74" s="23">
        <v>5</v>
      </c>
      <c r="Z74" s="23">
        <v>0</v>
      </c>
      <c r="AA74" s="31">
        <f t="shared" si="5"/>
        <v>1</v>
      </c>
    </row>
    <row r="75" spans="6:27" x14ac:dyDescent="0.25">
      <c r="F75" s="29"/>
      <c r="G75" s="4"/>
      <c r="N75">
        <f t="shared" si="4"/>
        <v>0</v>
      </c>
      <c r="R75" s="23" t="s">
        <v>12</v>
      </c>
      <c r="S75" s="23" t="s">
        <v>42</v>
      </c>
      <c r="T75" s="23" t="str">
        <f>VLOOKUP(S75,'asignacion operaciones'!D:E,2,0)</f>
        <v>Julio Bazan</v>
      </c>
      <c r="U75" s="23" t="str">
        <f>VLOOKUP(S75,'asignacion operaciones'!D:F,3,0)</f>
        <v>Edgar Cabrera</v>
      </c>
      <c r="V75" s="23" t="str">
        <f>VLOOKUP(S75,'asignacion operaciones'!D:G,4,0)</f>
        <v>Palacios Ricardo de Jesus</v>
      </c>
      <c r="W75" s="23" t="s">
        <v>206</v>
      </c>
      <c r="X75" s="23">
        <v>10</v>
      </c>
      <c r="Y75" s="23">
        <v>4</v>
      </c>
      <c r="Z75" s="23">
        <v>6</v>
      </c>
      <c r="AA75" s="31">
        <f t="shared" si="5"/>
        <v>0.4</v>
      </c>
    </row>
    <row r="76" spans="6:27" x14ac:dyDescent="0.25">
      <c r="F76" s="29"/>
      <c r="G76" s="4"/>
      <c r="N76">
        <f t="shared" si="4"/>
        <v>0</v>
      </c>
      <c r="R76" s="23" t="s">
        <v>12</v>
      </c>
      <c r="S76" s="23" t="s">
        <v>42</v>
      </c>
      <c r="T76" s="23" t="str">
        <f>VLOOKUP(S76,'asignacion operaciones'!D:E,2,0)</f>
        <v>Julio Bazan</v>
      </c>
      <c r="U76" s="23" t="str">
        <f>VLOOKUP(S76,'asignacion operaciones'!D:F,3,0)</f>
        <v>Edgar Cabrera</v>
      </c>
      <c r="V76" s="23" t="str">
        <f>VLOOKUP(S76,'asignacion operaciones'!D:G,4,0)</f>
        <v>Palacios Ricardo de Jesus</v>
      </c>
      <c r="W76" s="23" t="s">
        <v>207</v>
      </c>
      <c r="X76" s="23">
        <v>10</v>
      </c>
      <c r="Y76" s="23">
        <v>8</v>
      </c>
      <c r="Z76" s="23">
        <v>2</v>
      </c>
      <c r="AA76" s="31">
        <f t="shared" si="5"/>
        <v>0.8</v>
      </c>
    </row>
    <row r="77" spans="6:27" x14ac:dyDescent="0.25">
      <c r="F77" s="29"/>
      <c r="G77" s="4"/>
      <c r="N77">
        <f t="shared" si="4"/>
        <v>0</v>
      </c>
      <c r="R77" s="23" t="s">
        <v>12</v>
      </c>
      <c r="S77" s="23" t="s">
        <v>42</v>
      </c>
      <c r="T77" s="23" t="str">
        <f>VLOOKUP(S77,'asignacion operaciones'!D:E,2,0)</f>
        <v>Julio Bazan</v>
      </c>
      <c r="U77" s="23" t="str">
        <f>VLOOKUP(S77,'asignacion operaciones'!D:F,3,0)</f>
        <v>Edgar Cabrera</v>
      </c>
      <c r="V77" s="23" t="str">
        <f>VLOOKUP(S77,'asignacion operaciones'!D:G,4,0)</f>
        <v>Palacios Ricardo de Jesus</v>
      </c>
      <c r="W77" s="23" t="s">
        <v>208</v>
      </c>
      <c r="X77" s="23">
        <v>5</v>
      </c>
      <c r="Y77" s="23">
        <v>5</v>
      </c>
      <c r="Z77" s="23">
        <v>0</v>
      </c>
      <c r="AA77" s="31">
        <f t="shared" si="5"/>
        <v>1</v>
      </c>
    </row>
    <row r="78" spans="6:27" x14ac:dyDescent="0.25">
      <c r="F78" s="29"/>
      <c r="G78" s="4"/>
      <c r="N78">
        <f t="shared" si="4"/>
        <v>0</v>
      </c>
      <c r="R78" s="23" t="s">
        <v>12</v>
      </c>
      <c r="S78" s="23" t="s">
        <v>42</v>
      </c>
      <c r="T78" s="23" t="str">
        <f>VLOOKUP(S78,'asignacion operaciones'!D:E,2,0)</f>
        <v>Julio Bazan</v>
      </c>
      <c r="U78" s="23" t="str">
        <f>VLOOKUP(S78,'asignacion operaciones'!D:F,3,0)</f>
        <v>Edgar Cabrera</v>
      </c>
      <c r="V78" s="23" t="str">
        <f>VLOOKUP(S78,'asignacion operaciones'!D:G,4,0)</f>
        <v>Palacios Ricardo de Jesus</v>
      </c>
      <c r="W78" s="23" t="s">
        <v>209</v>
      </c>
      <c r="X78" s="23">
        <v>10</v>
      </c>
      <c r="Y78" s="23">
        <v>10</v>
      </c>
      <c r="Z78" s="23">
        <v>0</v>
      </c>
      <c r="AA78" s="31">
        <f t="shared" si="5"/>
        <v>1</v>
      </c>
    </row>
    <row r="79" spans="6:27" x14ac:dyDescent="0.25">
      <c r="F79" s="29"/>
      <c r="G79" s="4"/>
      <c r="N79">
        <f t="shared" si="4"/>
        <v>0</v>
      </c>
      <c r="R79" s="23" t="s">
        <v>12</v>
      </c>
      <c r="S79" s="23" t="s">
        <v>85</v>
      </c>
      <c r="T79" s="23" t="str">
        <f>VLOOKUP(S79,'asignacion operaciones'!D:E,2,0)</f>
        <v xml:space="preserve">Ricardo Balderas Reyes </v>
      </c>
      <c r="U79" s="23" t="str">
        <f>VLOOKUP(S79,'asignacion operaciones'!D:F,3,0)</f>
        <v>Orlando Hernandez</v>
      </c>
      <c r="V79" s="23" t="str">
        <f>VLOOKUP(S79,'asignacion operaciones'!D:G,4,0)</f>
        <v xml:space="preserve">Edgar Illescas </v>
      </c>
      <c r="W79" s="23" t="s">
        <v>210</v>
      </c>
      <c r="X79" s="23">
        <v>6</v>
      </c>
      <c r="Y79" s="23">
        <v>6</v>
      </c>
      <c r="Z79" s="23">
        <v>0</v>
      </c>
      <c r="AA79" s="31">
        <f t="shared" si="5"/>
        <v>1</v>
      </c>
    </row>
    <row r="80" spans="6:27" x14ac:dyDescent="0.25">
      <c r="F80" s="29"/>
      <c r="G80" s="4"/>
      <c r="N80">
        <f t="shared" si="4"/>
        <v>0</v>
      </c>
      <c r="R80" s="23" t="s">
        <v>12</v>
      </c>
      <c r="S80" s="23" t="s">
        <v>85</v>
      </c>
      <c r="T80" s="23" t="str">
        <f>VLOOKUP(S80,'asignacion operaciones'!D:E,2,0)</f>
        <v xml:space="preserve">Ricardo Balderas Reyes </v>
      </c>
      <c r="U80" s="23" t="str">
        <f>VLOOKUP(S80,'asignacion operaciones'!D:F,3,0)</f>
        <v>Orlando Hernandez</v>
      </c>
      <c r="V80" s="23" t="str">
        <f>VLOOKUP(S80,'asignacion operaciones'!D:G,4,0)</f>
        <v xml:space="preserve">Edgar Illescas </v>
      </c>
      <c r="W80" s="23" t="s">
        <v>211</v>
      </c>
      <c r="X80" s="23">
        <v>5</v>
      </c>
      <c r="Y80" s="23">
        <v>4</v>
      </c>
      <c r="Z80" s="23">
        <v>1</v>
      </c>
      <c r="AA80" s="31">
        <f t="shared" si="5"/>
        <v>0.8</v>
      </c>
    </row>
    <row r="81" spans="6:27" x14ac:dyDescent="0.25">
      <c r="F81" s="29"/>
      <c r="G81" s="4"/>
      <c r="N81">
        <f t="shared" si="4"/>
        <v>0</v>
      </c>
      <c r="R81" s="23" t="s">
        <v>12</v>
      </c>
      <c r="S81" s="23" t="s">
        <v>85</v>
      </c>
      <c r="T81" s="23" t="str">
        <f>VLOOKUP(S81,'asignacion operaciones'!D:E,2,0)</f>
        <v xml:space="preserve">Ricardo Balderas Reyes </v>
      </c>
      <c r="U81" s="23" t="str">
        <f>VLOOKUP(S81,'asignacion operaciones'!D:F,3,0)</f>
        <v>Orlando Hernandez</v>
      </c>
      <c r="V81" s="23" t="str">
        <f>VLOOKUP(S81,'asignacion operaciones'!D:G,4,0)</f>
        <v xml:space="preserve">Edgar Illescas </v>
      </c>
      <c r="W81" s="23" t="s">
        <v>212</v>
      </c>
      <c r="X81" s="23">
        <v>5</v>
      </c>
      <c r="Y81" s="23">
        <v>4</v>
      </c>
      <c r="Z81" s="23">
        <v>1</v>
      </c>
      <c r="AA81" s="31">
        <f t="shared" si="5"/>
        <v>0.8</v>
      </c>
    </row>
    <row r="82" spans="6:27" x14ac:dyDescent="0.25">
      <c r="F82" s="29"/>
      <c r="G82" s="4"/>
      <c r="N82">
        <f t="shared" si="4"/>
        <v>0</v>
      </c>
      <c r="R82" s="23" t="s">
        <v>12</v>
      </c>
      <c r="S82" s="23" t="s">
        <v>27</v>
      </c>
      <c r="T82" s="23" t="str">
        <f>VLOOKUP(S82,'asignacion operaciones'!D:E,2,0)</f>
        <v xml:space="preserve">Ricardo Balderas Reyes </v>
      </c>
      <c r="U82" s="23" t="str">
        <f>VLOOKUP(S82,'asignacion operaciones'!D:F,3,0)</f>
        <v>Orlando Hernandez</v>
      </c>
      <c r="V82" s="23" t="str">
        <f>VLOOKUP(S82,'asignacion operaciones'!D:G,4,0)</f>
        <v>Francisco Reyes</v>
      </c>
      <c r="W82" s="23" t="s">
        <v>213</v>
      </c>
      <c r="X82" s="23">
        <v>5</v>
      </c>
      <c r="Y82" s="23">
        <v>5</v>
      </c>
      <c r="Z82" s="23">
        <v>0</v>
      </c>
      <c r="AA82" s="31">
        <f t="shared" si="5"/>
        <v>1</v>
      </c>
    </row>
    <row r="83" spans="6:27" x14ac:dyDescent="0.25">
      <c r="F83" s="29"/>
      <c r="G83" s="4"/>
      <c r="N83">
        <f t="shared" si="4"/>
        <v>0</v>
      </c>
      <c r="R83" s="23" t="s">
        <v>12</v>
      </c>
      <c r="S83" s="23" t="s">
        <v>27</v>
      </c>
      <c r="T83" s="23" t="str">
        <f>VLOOKUP(S83,'asignacion operaciones'!D:E,2,0)</f>
        <v xml:space="preserve">Ricardo Balderas Reyes </v>
      </c>
      <c r="U83" s="23" t="str">
        <f>VLOOKUP(S83,'asignacion operaciones'!D:F,3,0)</f>
        <v>Orlando Hernandez</v>
      </c>
      <c r="V83" s="23" t="str">
        <f>VLOOKUP(S83,'asignacion operaciones'!D:G,4,0)</f>
        <v>Francisco Reyes</v>
      </c>
      <c r="W83" s="23" t="s">
        <v>214</v>
      </c>
      <c r="X83" s="23">
        <v>6</v>
      </c>
      <c r="Y83" s="23">
        <v>4</v>
      </c>
      <c r="Z83" s="23">
        <v>2</v>
      </c>
      <c r="AA83" s="31">
        <f t="shared" si="5"/>
        <v>0.66666666666666663</v>
      </c>
    </row>
    <row r="84" spans="6:27" x14ac:dyDescent="0.25">
      <c r="F84" s="29"/>
      <c r="G84" s="4"/>
      <c r="N84">
        <f t="shared" si="4"/>
        <v>0</v>
      </c>
      <c r="R84" s="23" t="s">
        <v>12</v>
      </c>
      <c r="S84" s="23" t="s">
        <v>27</v>
      </c>
      <c r="T84" s="23" t="str">
        <f>VLOOKUP(S84,'asignacion operaciones'!D:E,2,0)</f>
        <v xml:space="preserve">Ricardo Balderas Reyes </v>
      </c>
      <c r="U84" s="23" t="str">
        <f>VLOOKUP(S84,'asignacion operaciones'!D:F,3,0)</f>
        <v>Orlando Hernandez</v>
      </c>
      <c r="V84" s="23" t="str">
        <f>VLOOKUP(S84,'asignacion operaciones'!D:G,4,0)</f>
        <v>Francisco Reyes</v>
      </c>
      <c r="W84" s="23" t="s">
        <v>215</v>
      </c>
      <c r="X84" s="23">
        <v>5</v>
      </c>
      <c r="Y84" s="23">
        <v>5</v>
      </c>
      <c r="Z84" s="23">
        <v>0</v>
      </c>
      <c r="AA84" s="31">
        <f t="shared" si="5"/>
        <v>1</v>
      </c>
    </row>
    <row r="85" spans="6:27" x14ac:dyDescent="0.25">
      <c r="F85" s="29"/>
      <c r="G85" s="4"/>
      <c r="N85">
        <f t="shared" si="4"/>
        <v>0</v>
      </c>
      <c r="R85" s="23" t="s">
        <v>12</v>
      </c>
      <c r="S85" s="23" t="s">
        <v>27</v>
      </c>
      <c r="T85" s="23" t="str">
        <f>VLOOKUP(S85,'asignacion operaciones'!D:E,2,0)</f>
        <v xml:space="preserve">Ricardo Balderas Reyes </v>
      </c>
      <c r="U85" s="23" t="str">
        <f>VLOOKUP(S85,'asignacion operaciones'!D:F,3,0)</f>
        <v>Orlando Hernandez</v>
      </c>
      <c r="V85" s="23" t="str">
        <f>VLOOKUP(S85,'asignacion operaciones'!D:G,4,0)</f>
        <v>Francisco Reyes</v>
      </c>
      <c r="W85" s="23" t="s">
        <v>216</v>
      </c>
      <c r="X85" s="23">
        <v>5</v>
      </c>
      <c r="Y85" s="23">
        <v>5</v>
      </c>
      <c r="Z85" s="23">
        <v>0</v>
      </c>
      <c r="AA85" s="31">
        <f t="shared" si="5"/>
        <v>1</v>
      </c>
    </row>
    <row r="86" spans="6:27" x14ac:dyDescent="0.25">
      <c r="F86" s="29"/>
      <c r="G86" s="4"/>
      <c r="N86">
        <f t="shared" si="4"/>
        <v>0</v>
      </c>
      <c r="R86" s="23" t="s">
        <v>12</v>
      </c>
      <c r="S86" s="23" t="s">
        <v>27</v>
      </c>
      <c r="T86" s="23" t="str">
        <f>VLOOKUP(S86,'asignacion operaciones'!D:E,2,0)</f>
        <v xml:space="preserve">Ricardo Balderas Reyes </v>
      </c>
      <c r="U86" s="23" t="str">
        <f>VLOOKUP(S86,'asignacion operaciones'!D:F,3,0)</f>
        <v>Orlando Hernandez</v>
      </c>
      <c r="V86" s="23" t="str">
        <f>VLOOKUP(S86,'asignacion operaciones'!D:G,4,0)</f>
        <v>Francisco Reyes</v>
      </c>
      <c r="W86" s="23" t="s">
        <v>217</v>
      </c>
      <c r="X86" s="23">
        <v>5</v>
      </c>
      <c r="Y86" s="23">
        <v>5</v>
      </c>
      <c r="Z86" s="23">
        <v>0</v>
      </c>
      <c r="AA86" s="31">
        <f t="shared" si="5"/>
        <v>1</v>
      </c>
    </row>
    <row r="87" spans="6:27" x14ac:dyDescent="0.25">
      <c r="F87" s="29"/>
      <c r="G87" s="4"/>
      <c r="N87">
        <f t="shared" si="4"/>
        <v>0</v>
      </c>
      <c r="R87" s="23" t="s">
        <v>12</v>
      </c>
      <c r="S87" s="23" t="s">
        <v>27</v>
      </c>
      <c r="T87" s="23" t="str">
        <f>VLOOKUP(S87,'asignacion operaciones'!D:E,2,0)</f>
        <v xml:space="preserve">Ricardo Balderas Reyes </v>
      </c>
      <c r="U87" s="23" t="str">
        <f>VLOOKUP(S87,'asignacion operaciones'!D:F,3,0)</f>
        <v>Orlando Hernandez</v>
      </c>
      <c r="V87" s="23" t="str">
        <f>VLOOKUP(S87,'asignacion operaciones'!D:G,4,0)</f>
        <v>Francisco Reyes</v>
      </c>
      <c r="W87" s="23" t="s">
        <v>218</v>
      </c>
      <c r="X87" s="23">
        <v>5</v>
      </c>
      <c r="Y87" s="23">
        <v>5</v>
      </c>
      <c r="Z87" s="23">
        <v>0</v>
      </c>
      <c r="AA87" s="31">
        <f t="shared" si="5"/>
        <v>1</v>
      </c>
    </row>
    <row r="88" spans="6:27" x14ac:dyDescent="0.25">
      <c r="F88" s="29"/>
      <c r="G88" s="4"/>
      <c r="N88">
        <f t="shared" si="4"/>
        <v>0</v>
      </c>
      <c r="R88" s="23" t="s">
        <v>12</v>
      </c>
      <c r="S88" s="23" t="s">
        <v>27</v>
      </c>
      <c r="T88" s="23" t="str">
        <f>VLOOKUP(S88,'asignacion operaciones'!D:E,2,0)</f>
        <v xml:space="preserve">Ricardo Balderas Reyes </v>
      </c>
      <c r="U88" s="23" t="str">
        <f>VLOOKUP(S88,'asignacion operaciones'!D:F,3,0)</f>
        <v>Orlando Hernandez</v>
      </c>
      <c r="V88" s="23" t="str">
        <f>VLOOKUP(S88,'asignacion operaciones'!D:G,4,0)</f>
        <v>Francisco Reyes</v>
      </c>
      <c r="W88" s="23" t="s">
        <v>219</v>
      </c>
      <c r="X88" s="23">
        <v>5</v>
      </c>
      <c r="Y88" s="23">
        <v>4</v>
      </c>
      <c r="Z88" s="23">
        <v>1</v>
      </c>
      <c r="AA88" s="31">
        <f t="shared" si="5"/>
        <v>0.8</v>
      </c>
    </row>
    <row r="89" spans="6:27" x14ac:dyDescent="0.25">
      <c r="F89" s="29"/>
      <c r="G89" s="4"/>
      <c r="N89">
        <f t="shared" si="4"/>
        <v>0</v>
      </c>
      <c r="R89" s="23" t="s">
        <v>12</v>
      </c>
      <c r="S89" s="23" t="s">
        <v>27</v>
      </c>
      <c r="T89" s="23" t="str">
        <f>VLOOKUP(S89,'asignacion operaciones'!D:E,2,0)</f>
        <v xml:space="preserve">Ricardo Balderas Reyes </v>
      </c>
      <c r="U89" s="23" t="str">
        <f>VLOOKUP(S89,'asignacion operaciones'!D:F,3,0)</f>
        <v>Orlando Hernandez</v>
      </c>
      <c r="V89" s="23" t="str">
        <f>VLOOKUP(S89,'asignacion operaciones'!D:G,4,0)</f>
        <v>Francisco Reyes</v>
      </c>
      <c r="W89" s="23" t="s">
        <v>220</v>
      </c>
      <c r="X89" s="23">
        <v>6</v>
      </c>
      <c r="Y89" s="23">
        <v>6</v>
      </c>
      <c r="Z89" s="23">
        <v>0</v>
      </c>
      <c r="AA89" s="31">
        <f t="shared" si="5"/>
        <v>1</v>
      </c>
    </row>
    <row r="90" spans="6:27" x14ac:dyDescent="0.25">
      <c r="F90" s="29"/>
      <c r="G90" s="4"/>
      <c r="N90">
        <f t="shared" si="4"/>
        <v>0</v>
      </c>
      <c r="R90" s="23" t="s">
        <v>12</v>
      </c>
      <c r="S90" s="23" t="s">
        <v>27</v>
      </c>
      <c r="T90" s="23" t="str">
        <f>VLOOKUP(S90,'asignacion operaciones'!D:E,2,0)</f>
        <v xml:space="preserve">Ricardo Balderas Reyes </v>
      </c>
      <c r="U90" s="23" t="str">
        <f>VLOOKUP(S90,'asignacion operaciones'!D:F,3,0)</f>
        <v>Orlando Hernandez</v>
      </c>
      <c r="V90" s="23" t="str">
        <f>VLOOKUP(S90,'asignacion operaciones'!D:G,4,0)</f>
        <v>Francisco Reyes</v>
      </c>
      <c r="W90" s="23" t="s">
        <v>221</v>
      </c>
      <c r="X90" s="23">
        <v>5</v>
      </c>
      <c r="Y90" s="23">
        <v>5</v>
      </c>
      <c r="Z90" s="23">
        <v>0</v>
      </c>
      <c r="AA90" s="31">
        <f t="shared" si="5"/>
        <v>1</v>
      </c>
    </row>
    <row r="91" spans="6:27" x14ac:dyDescent="0.25">
      <c r="F91" s="29"/>
      <c r="G91" s="4"/>
      <c r="N91">
        <f t="shared" si="4"/>
        <v>0</v>
      </c>
      <c r="R91" s="23" t="s">
        <v>12</v>
      </c>
      <c r="S91" s="23" t="s">
        <v>27</v>
      </c>
      <c r="T91" s="23" t="str">
        <f>VLOOKUP(S91,'asignacion operaciones'!D:E,2,0)</f>
        <v xml:space="preserve">Ricardo Balderas Reyes </v>
      </c>
      <c r="U91" s="23" t="str">
        <f>VLOOKUP(S91,'asignacion operaciones'!D:F,3,0)</f>
        <v>Orlando Hernandez</v>
      </c>
      <c r="V91" s="23" t="str">
        <f>VLOOKUP(S91,'asignacion operaciones'!D:G,4,0)</f>
        <v>Francisco Reyes</v>
      </c>
      <c r="W91" s="23" t="s">
        <v>222</v>
      </c>
      <c r="X91" s="23">
        <v>5</v>
      </c>
      <c r="Y91" s="23">
        <v>5</v>
      </c>
      <c r="Z91" s="23">
        <v>0</v>
      </c>
      <c r="AA91" s="31">
        <f t="shared" si="5"/>
        <v>1</v>
      </c>
    </row>
    <row r="92" spans="6:27" x14ac:dyDescent="0.25">
      <c r="F92" s="29"/>
      <c r="G92" s="4"/>
      <c r="N92">
        <f t="shared" si="4"/>
        <v>0</v>
      </c>
      <c r="R92" s="23" t="s">
        <v>12</v>
      </c>
      <c r="S92" s="23" t="s">
        <v>27</v>
      </c>
      <c r="T92" s="23" t="str">
        <f>VLOOKUP(S92,'asignacion operaciones'!D:E,2,0)</f>
        <v xml:space="preserve">Ricardo Balderas Reyes </v>
      </c>
      <c r="U92" s="23" t="str">
        <f>VLOOKUP(S92,'asignacion operaciones'!D:F,3,0)</f>
        <v>Orlando Hernandez</v>
      </c>
      <c r="V92" s="23" t="str">
        <f>VLOOKUP(S92,'asignacion operaciones'!D:G,4,0)</f>
        <v>Francisco Reyes</v>
      </c>
      <c r="W92" s="23" t="s">
        <v>223</v>
      </c>
      <c r="X92" s="23">
        <v>6</v>
      </c>
      <c r="Y92" s="23">
        <v>5</v>
      </c>
      <c r="Z92" s="23">
        <v>1</v>
      </c>
      <c r="AA92" s="31">
        <f t="shared" si="5"/>
        <v>0.83333333333333337</v>
      </c>
    </row>
    <row r="93" spans="6:27" x14ac:dyDescent="0.25">
      <c r="F93" s="29"/>
      <c r="G93" s="4"/>
      <c r="N93">
        <f t="shared" si="4"/>
        <v>0</v>
      </c>
      <c r="R93" s="23" t="s">
        <v>12</v>
      </c>
      <c r="S93" s="23" t="s">
        <v>27</v>
      </c>
      <c r="T93" s="23" t="str">
        <f>VLOOKUP(S93,'asignacion operaciones'!D:E,2,0)</f>
        <v xml:space="preserve">Ricardo Balderas Reyes </v>
      </c>
      <c r="U93" s="23" t="str">
        <f>VLOOKUP(S93,'asignacion operaciones'!D:F,3,0)</f>
        <v>Orlando Hernandez</v>
      </c>
      <c r="V93" s="23" t="str">
        <f>VLOOKUP(S93,'asignacion operaciones'!D:G,4,0)</f>
        <v>Francisco Reyes</v>
      </c>
      <c r="W93" s="23" t="s">
        <v>224</v>
      </c>
      <c r="X93" s="23">
        <v>6</v>
      </c>
      <c r="Y93" s="23">
        <v>6</v>
      </c>
      <c r="Z93" s="23">
        <v>0</v>
      </c>
      <c r="AA93" s="31">
        <f t="shared" si="5"/>
        <v>1</v>
      </c>
    </row>
    <row r="94" spans="6:27" x14ac:dyDescent="0.25">
      <c r="F94" s="29"/>
      <c r="G94" s="4"/>
      <c r="N94">
        <f t="shared" si="4"/>
        <v>0</v>
      </c>
      <c r="R94" s="23" t="s">
        <v>12</v>
      </c>
      <c r="S94" s="23" t="s">
        <v>27</v>
      </c>
      <c r="T94" s="23" t="str">
        <f>VLOOKUP(S94,'asignacion operaciones'!D:E,2,0)</f>
        <v xml:space="preserve">Ricardo Balderas Reyes </v>
      </c>
      <c r="U94" s="23" t="str">
        <f>VLOOKUP(S94,'asignacion operaciones'!D:F,3,0)</f>
        <v>Orlando Hernandez</v>
      </c>
      <c r="V94" s="23" t="str">
        <f>VLOOKUP(S94,'asignacion operaciones'!D:G,4,0)</f>
        <v>Francisco Reyes</v>
      </c>
      <c r="W94" s="23" t="s">
        <v>225</v>
      </c>
      <c r="X94" s="23">
        <v>5</v>
      </c>
      <c r="Y94" s="23">
        <v>5</v>
      </c>
      <c r="Z94" s="23">
        <v>0</v>
      </c>
      <c r="AA94" s="31">
        <f t="shared" si="5"/>
        <v>1</v>
      </c>
    </row>
    <row r="95" spans="6:27" x14ac:dyDescent="0.25">
      <c r="F95" s="29"/>
      <c r="G95" s="4"/>
      <c r="N95">
        <f t="shared" si="4"/>
        <v>0</v>
      </c>
      <c r="R95" s="23" t="s">
        <v>12</v>
      </c>
      <c r="S95" s="23" t="s">
        <v>27</v>
      </c>
      <c r="T95" s="23" t="str">
        <f>VLOOKUP(S95,'asignacion operaciones'!D:E,2,0)</f>
        <v xml:space="preserve">Ricardo Balderas Reyes </v>
      </c>
      <c r="U95" s="23" t="str">
        <f>VLOOKUP(S95,'asignacion operaciones'!D:F,3,0)</f>
        <v>Orlando Hernandez</v>
      </c>
      <c r="V95" s="23" t="str">
        <f>VLOOKUP(S95,'asignacion operaciones'!D:G,4,0)</f>
        <v>Francisco Reyes</v>
      </c>
      <c r="W95" s="23" t="s">
        <v>226</v>
      </c>
      <c r="X95" s="23">
        <v>4</v>
      </c>
      <c r="Y95" s="23">
        <v>4</v>
      </c>
      <c r="Z95" s="23">
        <v>0</v>
      </c>
      <c r="AA95" s="31">
        <f t="shared" si="5"/>
        <v>1</v>
      </c>
    </row>
    <row r="96" spans="6:27" x14ac:dyDescent="0.25">
      <c r="F96" s="29"/>
      <c r="G96" s="4"/>
      <c r="N96">
        <f t="shared" si="4"/>
        <v>0</v>
      </c>
      <c r="R96" s="23" t="s">
        <v>12</v>
      </c>
      <c r="S96" s="23" t="s">
        <v>27</v>
      </c>
      <c r="T96" s="23" t="str">
        <f>VLOOKUP(S96,'asignacion operaciones'!D:E,2,0)</f>
        <v xml:space="preserve">Ricardo Balderas Reyes </v>
      </c>
      <c r="U96" s="23" t="str">
        <f>VLOOKUP(S96,'asignacion operaciones'!D:F,3,0)</f>
        <v>Orlando Hernandez</v>
      </c>
      <c r="V96" s="23" t="str">
        <f>VLOOKUP(S96,'asignacion operaciones'!D:G,4,0)</f>
        <v>Francisco Reyes</v>
      </c>
      <c r="W96" s="23" t="s">
        <v>227</v>
      </c>
      <c r="X96" s="23">
        <v>5</v>
      </c>
      <c r="Y96" s="23">
        <v>2</v>
      </c>
      <c r="Z96" s="23">
        <v>3</v>
      </c>
      <c r="AA96" s="31">
        <f t="shared" si="5"/>
        <v>0.4</v>
      </c>
    </row>
    <row r="97" spans="6:27" x14ac:dyDescent="0.25">
      <c r="F97" s="29"/>
      <c r="G97" s="4"/>
      <c r="N97">
        <f t="shared" si="4"/>
        <v>0</v>
      </c>
      <c r="R97" s="23" t="s">
        <v>12</v>
      </c>
      <c r="S97" s="23" t="s">
        <v>27</v>
      </c>
      <c r="T97" s="23" t="str">
        <f>VLOOKUP(S97,'asignacion operaciones'!D:E,2,0)</f>
        <v xml:space="preserve">Ricardo Balderas Reyes </v>
      </c>
      <c r="U97" s="23" t="str">
        <f>VLOOKUP(S97,'asignacion operaciones'!D:F,3,0)</f>
        <v>Orlando Hernandez</v>
      </c>
      <c r="V97" s="23" t="str">
        <f>VLOOKUP(S97,'asignacion operaciones'!D:G,4,0)</f>
        <v>Francisco Reyes</v>
      </c>
      <c r="W97" s="23" t="s">
        <v>228</v>
      </c>
      <c r="X97" s="23">
        <v>4</v>
      </c>
      <c r="Y97" s="23">
        <v>4</v>
      </c>
      <c r="Z97" s="23">
        <v>0</v>
      </c>
      <c r="AA97" s="31">
        <f t="shared" si="5"/>
        <v>1</v>
      </c>
    </row>
    <row r="98" spans="6:27" x14ac:dyDescent="0.25">
      <c r="F98" s="29"/>
      <c r="G98" s="4"/>
      <c r="N98">
        <f t="shared" si="4"/>
        <v>0</v>
      </c>
      <c r="R98" s="23" t="s">
        <v>12</v>
      </c>
      <c r="S98" s="23" t="s">
        <v>27</v>
      </c>
      <c r="T98" s="23" t="str">
        <f>VLOOKUP(S98,'asignacion operaciones'!D:E,2,0)</f>
        <v xml:space="preserve">Ricardo Balderas Reyes </v>
      </c>
      <c r="U98" s="23" t="str">
        <f>VLOOKUP(S98,'asignacion operaciones'!D:F,3,0)</f>
        <v>Orlando Hernandez</v>
      </c>
      <c r="V98" s="23" t="str">
        <f>VLOOKUP(S98,'asignacion operaciones'!D:G,4,0)</f>
        <v>Francisco Reyes</v>
      </c>
      <c r="W98" s="23" t="s">
        <v>229</v>
      </c>
      <c r="X98" s="23">
        <v>4</v>
      </c>
      <c r="Y98" s="23">
        <v>4</v>
      </c>
      <c r="Z98" s="23">
        <v>0</v>
      </c>
      <c r="AA98" s="31">
        <f t="shared" si="5"/>
        <v>1</v>
      </c>
    </row>
    <row r="99" spans="6:27" x14ac:dyDescent="0.25">
      <c r="F99" s="29"/>
      <c r="G99" s="4"/>
      <c r="N99">
        <f t="shared" si="4"/>
        <v>0</v>
      </c>
      <c r="R99" s="23" t="s">
        <v>12</v>
      </c>
      <c r="S99" s="23" t="s">
        <v>27</v>
      </c>
      <c r="T99" s="23" t="str">
        <f>VLOOKUP(S99,'asignacion operaciones'!D:E,2,0)</f>
        <v xml:space="preserve">Ricardo Balderas Reyes </v>
      </c>
      <c r="U99" s="23" t="str">
        <f>VLOOKUP(S99,'asignacion operaciones'!D:F,3,0)</f>
        <v>Orlando Hernandez</v>
      </c>
      <c r="V99" s="23" t="str">
        <f>VLOOKUP(S99,'asignacion operaciones'!D:G,4,0)</f>
        <v>Francisco Reyes</v>
      </c>
      <c r="W99" s="23" t="s">
        <v>230</v>
      </c>
      <c r="X99" s="23">
        <v>4</v>
      </c>
      <c r="Y99" s="23">
        <v>4</v>
      </c>
      <c r="Z99" s="23">
        <v>0</v>
      </c>
      <c r="AA99" s="31">
        <f t="shared" si="5"/>
        <v>1</v>
      </c>
    </row>
    <row r="100" spans="6:27" x14ac:dyDescent="0.25">
      <c r="F100" s="29"/>
      <c r="G100" s="4"/>
      <c r="N100">
        <f t="shared" si="4"/>
        <v>0</v>
      </c>
      <c r="R100" s="23" t="s">
        <v>12</v>
      </c>
      <c r="S100" s="23" t="s">
        <v>27</v>
      </c>
      <c r="T100" s="23" t="str">
        <f>VLOOKUP(S100,'asignacion operaciones'!D:E,2,0)</f>
        <v xml:space="preserve">Ricardo Balderas Reyes </v>
      </c>
      <c r="U100" s="23" t="str">
        <f>VLOOKUP(S100,'asignacion operaciones'!D:F,3,0)</f>
        <v>Orlando Hernandez</v>
      </c>
      <c r="V100" s="23" t="str">
        <f>VLOOKUP(S100,'asignacion operaciones'!D:G,4,0)</f>
        <v>Francisco Reyes</v>
      </c>
      <c r="W100" s="23" t="s">
        <v>231</v>
      </c>
      <c r="X100" s="23">
        <v>4</v>
      </c>
      <c r="Y100" s="23">
        <v>4</v>
      </c>
      <c r="Z100" s="23">
        <v>0</v>
      </c>
      <c r="AA100" s="31">
        <f t="shared" si="5"/>
        <v>1</v>
      </c>
    </row>
    <row r="101" spans="6:27" x14ac:dyDescent="0.25">
      <c r="F101" s="29"/>
      <c r="G101" s="4"/>
      <c r="N101">
        <f t="shared" si="4"/>
        <v>0</v>
      </c>
      <c r="R101" s="23" t="s">
        <v>12</v>
      </c>
      <c r="S101" s="23" t="s">
        <v>27</v>
      </c>
      <c r="T101" s="23" t="str">
        <f>VLOOKUP(S101,'asignacion operaciones'!D:E,2,0)</f>
        <v xml:space="preserve">Ricardo Balderas Reyes </v>
      </c>
      <c r="U101" s="23" t="str">
        <f>VLOOKUP(S101,'asignacion operaciones'!D:F,3,0)</f>
        <v>Orlando Hernandez</v>
      </c>
      <c r="V101" s="23" t="str">
        <f>VLOOKUP(S101,'asignacion operaciones'!D:G,4,0)</f>
        <v>Francisco Reyes</v>
      </c>
      <c r="W101" s="23" t="s">
        <v>232</v>
      </c>
      <c r="X101" s="23">
        <v>4</v>
      </c>
      <c r="Y101" s="23">
        <v>2</v>
      </c>
      <c r="Z101" s="23">
        <v>2</v>
      </c>
      <c r="AA101" s="31">
        <f t="shared" si="5"/>
        <v>0.5</v>
      </c>
    </row>
    <row r="102" spans="6:27" x14ac:dyDescent="0.25">
      <c r="F102" s="29"/>
      <c r="G102" s="4"/>
      <c r="N102">
        <f t="shared" si="4"/>
        <v>0</v>
      </c>
      <c r="R102" s="23" t="s">
        <v>12</v>
      </c>
      <c r="S102" s="23" t="s">
        <v>27</v>
      </c>
      <c r="T102" s="23" t="str">
        <f>VLOOKUP(S102,'asignacion operaciones'!D:E,2,0)</f>
        <v xml:space="preserve">Ricardo Balderas Reyes </v>
      </c>
      <c r="U102" s="23" t="str">
        <f>VLOOKUP(S102,'asignacion operaciones'!D:F,3,0)</f>
        <v>Orlando Hernandez</v>
      </c>
      <c r="V102" s="23" t="str">
        <f>VLOOKUP(S102,'asignacion operaciones'!D:G,4,0)</f>
        <v>Francisco Reyes</v>
      </c>
      <c r="W102" s="23" t="s">
        <v>233</v>
      </c>
      <c r="X102" s="23">
        <v>4</v>
      </c>
      <c r="Y102" s="23">
        <v>4</v>
      </c>
      <c r="Z102" s="23">
        <v>0</v>
      </c>
      <c r="AA102" s="31">
        <f t="shared" si="5"/>
        <v>1</v>
      </c>
    </row>
    <row r="103" spans="6:27" x14ac:dyDescent="0.25">
      <c r="F103" s="29"/>
      <c r="G103" s="4"/>
      <c r="N103">
        <f t="shared" si="4"/>
        <v>0</v>
      </c>
      <c r="R103" s="23" t="s">
        <v>12</v>
      </c>
      <c r="S103" s="23" t="s">
        <v>27</v>
      </c>
      <c r="T103" s="23" t="str">
        <f>VLOOKUP(S103,'asignacion operaciones'!D:E,2,0)</f>
        <v xml:space="preserve">Ricardo Balderas Reyes </v>
      </c>
      <c r="U103" s="23" t="str">
        <f>VLOOKUP(S103,'asignacion operaciones'!D:F,3,0)</f>
        <v>Orlando Hernandez</v>
      </c>
      <c r="V103" s="23" t="str">
        <f>VLOOKUP(S103,'asignacion operaciones'!D:G,4,0)</f>
        <v>Francisco Reyes</v>
      </c>
      <c r="W103" s="23" t="s">
        <v>234</v>
      </c>
      <c r="X103" s="23">
        <v>4</v>
      </c>
      <c r="Y103" s="23">
        <v>4</v>
      </c>
      <c r="Z103" s="23">
        <v>0</v>
      </c>
      <c r="AA103" s="31">
        <f t="shared" si="5"/>
        <v>1</v>
      </c>
    </row>
    <row r="104" spans="6:27" x14ac:dyDescent="0.25">
      <c r="F104" s="29"/>
      <c r="G104" s="4"/>
      <c r="N104">
        <f t="shared" si="4"/>
        <v>0</v>
      </c>
      <c r="R104" s="23" t="s">
        <v>12</v>
      </c>
      <c r="S104" s="23" t="s">
        <v>27</v>
      </c>
      <c r="T104" s="23" t="str">
        <f>VLOOKUP(S104,'asignacion operaciones'!D:E,2,0)</f>
        <v xml:space="preserve">Ricardo Balderas Reyes </v>
      </c>
      <c r="U104" s="23" t="str">
        <f>VLOOKUP(S104,'asignacion operaciones'!D:F,3,0)</f>
        <v>Orlando Hernandez</v>
      </c>
      <c r="V104" s="23" t="str">
        <f>VLOOKUP(S104,'asignacion operaciones'!D:G,4,0)</f>
        <v>Francisco Reyes</v>
      </c>
      <c r="W104" s="23" t="s">
        <v>235</v>
      </c>
      <c r="X104" s="23">
        <v>4</v>
      </c>
      <c r="Y104" s="23">
        <v>4</v>
      </c>
      <c r="Z104" s="23">
        <v>0</v>
      </c>
      <c r="AA104" s="31">
        <f t="shared" si="5"/>
        <v>1</v>
      </c>
    </row>
    <row r="105" spans="6:27" x14ac:dyDescent="0.25">
      <c r="F105" s="29"/>
      <c r="G105" s="4"/>
      <c r="N105">
        <f t="shared" si="4"/>
        <v>0</v>
      </c>
      <c r="R105" s="23" t="s">
        <v>12</v>
      </c>
      <c r="S105" s="23" t="s">
        <v>27</v>
      </c>
      <c r="T105" s="23" t="str">
        <f>VLOOKUP(S105,'asignacion operaciones'!D:E,2,0)</f>
        <v xml:space="preserve">Ricardo Balderas Reyes </v>
      </c>
      <c r="U105" s="23" t="str">
        <f>VLOOKUP(S105,'asignacion operaciones'!D:F,3,0)</f>
        <v>Orlando Hernandez</v>
      </c>
      <c r="V105" s="23" t="str">
        <f>VLOOKUP(S105,'asignacion operaciones'!D:G,4,0)</f>
        <v>Francisco Reyes</v>
      </c>
      <c r="W105" s="23" t="s">
        <v>236</v>
      </c>
      <c r="X105" s="23">
        <v>5</v>
      </c>
      <c r="Y105" s="23">
        <v>5</v>
      </c>
      <c r="Z105" s="23">
        <v>0</v>
      </c>
      <c r="AA105" s="31">
        <f t="shared" si="5"/>
        <v>1</v>
      </c>
    </row>
    <row r="106" spans="6:27" x14ac:dyDescent="0.25">
      <c r="F106" s="29"/>
      <c r="G106" s="4"/>
      <c r="N106">
        <f t="shared" si="4"/>
        <v>0</v>
      </c>
      <c r="R106" s="23" t="s">
        <v>12</v>
      </c>
      <c r="S106" s="23" t="s">
        <v>27</v>
      </c>
      <c r="T106" s="23" t="str">
        <f>VLOOKUP(S106,'asignacion operaciones'!D:E,2,0)</f>
        <v xml:space="preserve">Ricardo Balderas Reyes </v>
      </c>
      <c r="U106" s="23" t="str">
        <f>VLOOKUP(S106,'asignacion operaciones'!D:F,3,0)</f>
        <v>Orlando Hernandez</v>
      </c>
      <c r="V106" s="23" t="str">
        <f>VLOOKUP(S106,'asignacion operaciones'!D:G,4,0)</f>
        <v>Francisco Reyes</v>
      </c>
      <c r="W106" s="23" t="s">
        <v>237</v>
      </c>
      <c r="X106" s="23">
        <v>4</v>
      </c>
      <c r="Y106" s="23">
        <v>4</v>
      </c>
      <c r="Z106" s="23">
        <v>0</v>
      </c>
      <c r="AA106" s="31">
        <f t="shared" si="5"/>
        <v>1</v>
      </c>
    </row>
    <row r="107" spans="6:27" x14ac:dyDescent="0.25">
      <c r="F107" s="29"/>
      <c r="G107" s="4"/>
      <c r="N107">
        <f t="shared" si="4"/>
        <v>0</v>
      </c>
      <c r="R107" s="23" t="s">
        <v>12</v>
      </c>
      <c r="S107" s="23" t="s">
        <v>27</v>
      </c>
      <c r="T107" s="23" t="str">
        <f>VLOOKUP(S107,'asignacion operaciones'!D:E,2,0)</f>
        <v xml:space="preserve">Ricardo Balderas Reyes </v>
      </c>
      <c r="U107" s="23" t="str">
        <f>VLOOKUP(S107,'asignacion operaciones'!D:F,3,0)</f>
        <v>Orlando Hernandez</v>
      </c>
      <c r="V107" s="23" t="str">
        <f>VLOOKUP(S107,'asignacion operaciones'!D:G,4,0)</f>
        <v>Francisco Reyes</v>
      </c>
      <c r="W107" s="23" t="s">
        <v>238</v>
      </c>
      <c r="X107" s="23">
        <v>4</v>
      </c>
      <c r="Y107" s="23">
        <v>3</v>
      </c>
      <c r="Z107" s="23">
        <v>1</v>
      </c>
      <c r="AA107" s="31">
        <f t="shared" si="5"/>
        <v>0.75</v>
      </c>
    </row>
    <row r="108" spans="6:27" x14ac:dyDescent="0.25">
      <c r="F108" s="29"/>
      <c r="G108" s="4"/>
      <c r="N108">
        <f t="shared" si="4"/>
        <v>0</v>
      </c>
      <c r="R108" s="23" t="s">
        <v>12</v>
      </c>
      <c r="S108" s="23" t="s">
        <v>79</v>
      </c>
      <c r="T108" s="23" t="str">
        <f>VLOOKUP(S108,'asignacion operaciones'!D:E,2,0)</f>
        <v xml:space="preserve">Ricardo Balderas Reyes </v>
      </c>
      <c r="U108" s="23" t="str">
        <f>VLOOKUP(S108,'asignacion operaciones'!D:F,3,0)</f>
        <v>Orlando Hernandez</v>
      </c>
      <c r="V108" s="23" t="str">
        <f>VLOOKUP(S108,'asignacion operaciones'!D:G,4,0)</f>
        <v xml:space="preserve">Edgar Illescas </v>
      </c>
      <c r="W108" s="23" t="s">
        <v>239</v>
      </c>
      <c r="X108" s="23">
        <v>6</v>
      </c>
      <c r="Y108" s="23">
        <v>5</v>
      </c>
      <c r="Z108" s="23">
        <v>1</v>
      </c>
      <c r="AA108" s="31">
        <f t="shared" si="5"/>
        <v>0.83333333333333337</v>
      </c>
    </row>
    <row r="109" spans="6:27" x14ac:dyDescent="0.25">
      <c r="F109" s="29"/>
      <c r="G109" s="4"/>
      <c r="N109">
        <f t="shared" si="4"/>
        <v>0</v>
      </c>
      <c r="R109" s="23" t="s">
        <v>12</v>
      </c>
      <c r="S109" s="23" t="s">
        <v>79</v>
      </c>
      <c r="T109" s="23" t="str">
        <f>VLOOKUP(S109,'asignacion operaciones'!D:E,2,0)</f>
        <v xml:space="preserve">Ricardo Balderas Reyes </v>
      </c>
      <c r="U109" s="23" t="str">
        <f>VLOOKUP(S109,'asignacion operaciones'!D:F,3,0)</f>
        <v>Orlando Hernandez</v>
      </c>
      <c r="V109" s="23" t="str">
        <f>VLOOKUP(S109,'asignacion operaciones'!D:G,4,0)</f>
        <v xml:space="preserve">Edgar Illescas </v>
      </c>
      <c r="W109" s="23" t="s">
        <v>240</v>
      </c>
      <c r="X109" s="23">
        <v>5</v>
      </c>
      <c r="Y109" s="23">
        <v>5</v>
      </c>
      <c r="Z109" s="23">
        <v>0</v>
      </c>
      <c r="AA109" s="31">
        <f t="shared" si="5"/>
        <v>1</v>
      </c>
    </row>
    <row r="110" spans="6:27" x14ac:dyDescent="0.25">
      <c r="F110" s="29"/>
      <c r="G110" s="4"/>
      <c r="N110">
        <f t="shared" si="4"/>
        <v>0</v>
      </c>
      <c r="R110" s="23" t="s">
        <v>12</v>
      </c>
      <c r="S110" s="23" t="s">
        <v>79</v>
      </c>
      <c r="T110" s="23" t="str">
        <f>VLOOKUP(S110,'asignacion operaciones'!D:E,2,0)</f>
        <v xml:space="preserve">Ricardo Balderas Reyes </v>
      </c>
      <c r="U110" s="23" t="str">
        <f>VLOOKUP(S110,'asignacion operaciones'!D:F,3,0)</f>
        <v>Orlando Hernandez</v>
      </c>
      <c r="V110" s="23" t="str">
        <f>VLOOKUP(S110,'asignacion operaciones'!D:G,4,0)</f>
        <v xml:space="preserve">Edgar Illescas </v>
      </c>
      <c r="W110" s="23" t="s">
        <v>241</v>
      </c>
      <c r="X110" s="23">
        <v>10</v>
      </c>
      <c r="Y110" s="23">
        <v>10</v>
      </c>
      <c r="Z110" s="23">
        <v>0</v>
      </c>
      <c r="AA110" s="31">
        <f t="shared" si="5"/>
        <v>1</v>
      </c>
    </row>
    <row r="111" spans="6:27" x14ac:dyDescent="0.25">
      <c r="F111" s="29"/>
      <c r="G111" s="4"/>
      <c r="N111">
        <f t="shared" si="4"/>
        <v>0</v>
      </c>
      <c r="R111" s="23" t="s">
        <v>12</v>
      </c>
      <c r="S111" s="23" t="s">
        <v>173</v>
      </c>
      <c r="T111" s="23" t="str">
        <f>VLOOKUP(S111,'asignacion operaciones'!D:E,2,0)</f>
        <v>Julio Bazan</v>
      </c>
      <c r="U111" s="23" t="str">
        <f>VLOOKUP(S111,'asignacion operaciones'!D:F,3,0)</f>
        <v>Sadam Morales</v>
      </c>
      <c r="V111" s="23" t="str">
        <f>VLOOKUP(S111,'asignacion operaciones'!D:G,4,0)</f>
        <v xml:space="preserve">Argenis Guadalupe </v>
      </c>
      <c r="W111" s="23" t="s">
        <v>242</v>
      </c>
      <c r="X111" s="23">
        <v>6</v>
      </c>
      <c r="Y111" s="23">
        <v>6</v>
      </c>
      <c r="Z111" s="23">
        <v>0</v>
      </c>
      <c r="AA111" s="31">
        <f t="shared" si="5"/>
        <v>1</v>
      </c>
    </row>
    <row r="112" spans="6:27" x14ac:dyDescent="0.25">
      <c r="F112" s="29"/>
      <c r="G112" s="4"/>
      <c r="N112">
        <f t="shared" si="4"/>
        <v>0</v>
      </c>
      <c r="R112" s="23" t="s">
        <v>12</v>
      </c>
      <c r="S112" s="23" t="s">
        <v>173</v>
      </c>
      <c r="T112" s="23" t="str">
        <f>VLOOKUP(S112,'asignacion operaciones'!D:E,2,0)</f>
        <v>Julio Bazan</v>
      </c>
      <c r="U112" s="23" t="str">
        <f>VLOOKUP(S112,'asignacion operaciones'!D:F,3,0)</f>
        <v>Sadam Morales</v>
      </c>
      <c r="V112" s="23" t="str">
        <f>VLOOKUP(S112,'asignacion operaciones'!D:G,4,0)</f>
        <v xml:space="preserve">Argenis Guadalupe </v>
      </c>
      <c r="W112" s="23" t="s">
        <v>243</v>
      </c>
      <c r="X112" s="23">
        <v>6</v>
      </c>
      <c r="Y112" s="23">
        <v>6</v>
      </c>
      <c r="Z112" s="23">
        <v>0</v>
      </c>
      <c r="AA112" s="31">
        <f t="shared" si="5"/>
        <v>1</v>
      </c>
    </row>
    <row r="113" spans="6:27" x14ac:dyDescent="0.25">
      <c r="F113" s="29"/>
      <c r="G113" s="4"/>
      <c r="N113">
        <f t="shared" si="4"/>
        <v>0</v>
      </c>
      <c r="R113" s="23" t="s">
        <v>12</v>
      </c>
      <c r="S113" s="23" t="s">
        <v>173</v>
      </c>
      <c r="T113" s="23" t="str">
        <f>VLOOKUP(S113,'asignacion operaciones'!D:E,2,0)</f>
        <v>Julio Bazan</v>
      </c>
      <c r="U113" s="23" t="str">
        <f>VLOOKUP(S113,'asignacion operaciones'!D:F,3,0)</f>
        <v>Sadam Morales</v>
      </c>
      <c r="V113" s="23" t="str">
        <f>VLOOKUP(S113,'asignacion operaciones'!D:G,4,0)</f>
        <v xml:space="preserve">Argenis Guadalupe </v>
      </c>
      <c r="W113" s="23" t="s">
        <v>244</v>
      </c>
      <c r="X113" s="23">
        <v>6</v>
      </c>
      <c r="Y113" s="23">
        <v>6</v>
      </c>
      <c r="Z113" s="23">
        <v>0</v>
      </c>
      <c r="AA113" s="31">
        <f t="shared" si="5"/>
        <v>1</v>
      </c>
    </row>
    <row r="114" spans="6:27" x14ac:dyDescent="0.25">
      <c r="F114" s="29"/>
      <c r="G114" s="4"/>
      <c r="N114">
        <f t="shared" si="4"/>
        <v>0</v>
      </c>
      <c r="R114" s="23" t="s">
        <v>12</v>
      </c>
      <c r="S114" s="23" t="s">
        <v>173</v>
      </c>
      <c r="T114" s="23" t="str">
        <f>VLOOKUP(S114,'asignacion operaciones'!D:E,2,0)</f>
        <v>Julio Bazan</v>
      </c>
      <c r="U114" s="23" t="str">
        <f>VLOOKUP(S114,'asignacion operaciones'!D:F,3,0)</f>
        <v>Sadam Morales</v>
      </c>
      <c r="V114" s="23" t="str">
        <f>VLOOKUP(S114,'asignacion operaciones'!D:G,4,0)</f>
        <v xml:space="preserve">Argenis Guadalupe </v>
      </c>
      <c r="W114" s="23" t="s">
        <v>245</v>
      </c>
      <c r="X114" s="23">
        <v>6</v>
      </c>
      <c r="Y114" s="23">
        <v>6</v>
      </c>
      <c r="Z114" s="23">
        <v>0</v>
      </c>
      <c r="AA114" s="31">
        <f t="shared" si="5"/>
        <v>1</v>
      </c>
    </row>
    <row r="115" spans="6:27" x14ac:dyDescent="0.25">
      <c r="F115" s="29"/>
      <c r="G115" s="4"/>
      <c r="N115">
        <f t="shared" si="4"/>
        <v>0</v>
      </c>
      <c r="R115" s="23" t="s">
        <v>12</v>
      </c>
      <c r="S115" s="23" t="s">
        <v>173</v>
      </c>
      <c r="T115" s="23" t="str">
        <f>VLOOKUP(S115,'asignacion operaciones'!D:E,2,0)</f>
        <v>Julio Bazan</v>
      </c>
      <c r="U115" s="23" t="str">
        <f>VLOOKUP(S115,'asignacion operaciones'!D:F,3,0)</f>
        <v>Sadam Morales</v>
      </c>
      <c r="V115" s="23" t="str">
        <f>VLOOKUP(S115,'asignacion operaciones'!D:G,4,0)</f>
        <v xml:space="preserve">Argenis Guadalupe </v>
      </c>
      <c r="W115" s="23" t="s">
        <v>246</v>
      </c>
      <c r="X115" s="23">
        <v>6</v>
      </c>
      <c r="Y115" s="23">
        <v>6</v>
      </c>
      <c r="Z115" s="23">
        <v>0</v>
      </c>
      <c r="AA115" s="31">
        <f t="shared" si="5"/>
        <v>1</v>
      </c>
    </row>
    <row r="116" spans="6:27" x14ac:dyDescent="0.25">
      <c r="F116" s="29"/>
      <c r="G116" s="4"/>
      <c r="N116">
        <f t="shared" si="4"/>
        <v>0</v>
      </c>
      <c r="R116" s="23" t="s">
        <v>12</v>
      </c>
      <c r="S116" s="23" t="s">
        <v>173</v>
      </c>
      <c r="T116" s="23" t="str">
        <f>VLOOKUP(S116,'asignacion operaciones'!D:E,2,0)</f>
        <v>Julio Bazan</v>
      </c>
      <c r="U116" s="23" t="str">
        <f>VLOOKUP(S116,'asignacion operaciones'!D:F,3,0)</f>
        <v>Sadam Morales</v>
      </c>
      <c r="V116" s="23" t="str">
        <f>VLOOKUP(S116,'asignacion operaciones'!D:G,4,0)</f>
        <v xml:space="preserve">Argenis Guadalupe </v>
      </c>
      <c r="W116" s="23" t="s">
        <v>247</v>
      </c>
      <c r="X116" s="23">
        <v>6</v>
      </c>
      <c r="Y116" s="23">
        <v>5</v>
      </c>
      <c r="Z116" s="23">
        <v>1</v>
      </c>
      <c r="AA116" s="31">
        <f t="shared" si="5"/>
        <v>0.83333333333333337</v>
      </c>
    </row>
    <row r="117" spans="6:27" x14ac:dyDescent="0.25">
      <c r="F117" s="29"/>
      <c r="G117" s="4"/>
      <c r="N117">
        <f t="shared" si="4"/>
        <v>0</v>
      </c>
      <c r="R117" s="23" t="s">
        <v>12</v>
      </c>
      <c r="S117" s="23" t="s">
        <v>173</v>
      </c>
      <c r="T117" s="23" t="str">
        <f>VLOOKUP(S117,'asignacion operaciones'!D:E,2,0)</f>
        <v>Julio Bazan</v>
      </c>
      <c r="U117" s="23" t="str">
        <f>VLOOKUP(S117,'asignacion operaciones'!D:F,3,0)</f>
        <v>Sadam Morales</v>
      </c>
      <c r="V117" s="23" t="str">
        <f>VLOOKUP(S117,'asignacion operaciones'!D:G,4,0)</f>
        <v xml:space="preserve">Argenis Guadalupe </v>
      </c>
      <c r="W117" s="23" t="s">
        <v>248</v>
      </c>
      <c r="X117" s="23">
        <v>6</v>
      </c>
      <c r="Y117" s="23">
        <v>6</v>
      </c>
      <c r="Z117" s="23">
        <v>0</v>
      </c>
      <c r="AA117" s="31">
        <f t="shared" si="5"/>
        <v>1</v>
      </c>
    </row>
    <row r="118" spans="6:27" x14ac:dyDescent="0.25">
      <c r="F118" s="29"/>
      <c r="G118" s="4"/>
      <c r="N118">
        <f t="shared" si="4"/>
        <v>0</v>
      </c>
      <c r="R118" s="23" t="s">
        <v>12</v>
      </c>
      <c r="S118" s="23" t="s">
        <v>173</v>
      </c>
      <c r="T118" s="23" t="str">
        <f>VLOOKUP(S118,'asignacion operaciones'!D:E,2,0)</f>
        <v>Julio Bazan</v>
      </c>
      <c r="U118" s="23" t="str">
        <f>VLOOKUP(S118,'asignacion operaciones'!D:F,3,0)</f>
        <v>Sadam Morales</v>
      </c>
      <c r="V118" s="23" t="str">
        <f>VLOOKUP(S118,'asignacion operaciones'!D:G,4,0)</f>
        <v xml:space="preserve">Argenis Guadalupe </v>
      </c>
      <c r="W118" s="23" t="s">
        <v>249</v>
      </c>
      <c r="X118" s="23">
        <v>5</v>
      </c>
      <c r="Y118" s="23">
        <v>5</v>
      </c>
      <c r="Z118" s="23">
        <v>0</v>
      </c>
      <c r="AA118" s="31">
        <f t="shared" si="5"/>
        <v>1</v>
      </c>
    </row>
    <row r="119" spans="6:27" x14ac:dyDescent="0.25">
      <c r="F119" s="29"/>
      <c r="G119" s="4"/>
      <c r="N119">
        <f t="shared" si="4"/>
        <v>0</v>
      </c>
      <c r="R119" s="23" t="s">
        <v>12</v>
      </c>
      <c r="S119" s="23" t="s">
        <v>173</v>
      </c>
      <c r="T119" s="23" t="str">
        <f>VLOOKUP(S119,'asignacion operaciones'!D:E,2,0)</f>
        <v>Julio Bazan</v>
      </c>
      <c r="U119" s="23" t="str">
        <f>VLOOKUP(S119,'asignacion operaciones'!D:F,3,0)</f>
        <v>Sadam Morales</v>
      </c>
      <c r="V119" s="23" t="str">
        <f>VLOOKUP(S119,'asignacion operaciones'!D:G,4,0)</f>
        <v xml:space="preserve">Argenis Guadalupe </v>
      </c>
      <c r="W119" s="23" t="s">
        <v>250</v>
      </c>
      <c r="X119" s="23">
        <v>6</v>
      </c>
      <c r="Y119" s="23">
        <v>5</v>
      </c>
      <c r="Z119" s="23">
        <v>1</v>
      </c>
      <c r="AA119" s="31">
        <f t="shared" si="5"/>
        <v>0.83333333333333337</v>
      </c>
    </row>
    <row r="120" spans="6:27" x14ac:dyDescent="0.25">
      <c r="F120" s="29"/>
      <c r="G120" s="4"/>
      <c r="N120">
        <f t="shared" si="4"/>
        <v>0</v>
      </c>
      <c r="R120" s="23" t="s">
        <v>12</v>
      </c>
      <c r="S120" s="23" t="s">
        <v>173</v>
      </c>
      <c r="T120" s="23" t="str">
        <f>VLOOKUP(S120,'asignacion operaciones'!D:E,2,0)</f>
        <v>Julio Bazan</v>
      </c>
      <c r="U120" s="23" t="str">
        <f>VLOOKUP(S120,'asignacion operaciones'!D:F,3,0)</f>
        <v>Sadam Morales</v>
      </c>
      <c r="V120" s="23" t="str">
        <f>VLOOKUP(S120,'asignacion operaciones'!D:G,4,0)</f>
        <v xml:space="preserve">Argenis Guadalupe </v>
      </c>
      <c r="W120" s="23" t="s">
        <v>251</v>
      </c>
      <c r="X120" s="23">
        <v>6</v>
      </c>
      <c r="Y120" s="23">
        <v>5</v>
      </c>
      <c r="Z120" s="23">
        <v>1</v>
      </c>
      <c r="AA120" s="31">
        <f t="shared" si="5"/>
        <v>0.83333333333333337</v>
      </c>
    </row>
    <row r="121" spans="6:27" x14ac:dyDescent="0.25">
      <c r="F121" s="29"/>
      <c r="G121" s="4"/>
      <c r="N121">
        <f t="shared" si="4"/>
        <v>0</v>
      </c>
      <c r="R121" s="23" t="s">
        <v>12</v>
      </c>
      <c r="S121" s="23" t="s">
        <v>173</v>
      </c>
      <c r="T121" s="23" t="str">
        <f>VLOOKUP(S121,'asignacion operaciones'!D:E,2,0)</f>
        <v>Julio Bazan</v>
      </c>
      <c r="U121" s="23" t="str">
        <f>VLOOKUP(S121,'asignacion operaciones'!D:F,3,0)</f>
        <v>Sadam Morales</v>
      </c>
      <c r="V121" s="23" t="str">
        <f>VLOOKUP(S121,'asignacion operaciones'!D:G,4,0)</f>
        <v xml:space="preserve">Argenis Guadalupe </v>
      </c>
      <c r="W121" s="23" t="s">
        <v>252</v>
      </c>
      <c r="X121" s="23">
        <v>6</v>
      </c>
      <c r="Y121" s="23">
        <v>6</v>
      </c>
      <c r="Z121" s="23">
        <v>0</v>
      </c>
      <c r="AA121" s="31">
        <f t="shared" si="5"/>
        <v>1</v>
      </c>
    </row>
    <row r="122" spans="6:27" x14ac:dyDescent="0.25">
      <c r="F122" s="29"/>
      <c r="G122" s="4"/>
      <c r="N122">
        <f t="shared" si="4"/>
        <v>0</v>
      </c>
      <c r="R122" s="23" t="s">
        <v>12</v>
      </c>
      <c r="S122" s="23" t="s">
        <v>173</v>
      </c>
      <c r="T122" s="23" t="str">
        <f>VLOOKUP(S122,'asignacion operaciones'!D:E,2,0)</f>
        <v>Julio Bazan</v>
      </c>
      <c r="U122" s="23" t="str">
        <f>VLOOKUP(S122,'asignacion operaciones'!D:F,3,0)</f>
        <v>Sadam Morales</v>
      </c>
      <c r="V122" s="23" t="str">
        <f>VLOOKUP(S122,'asignacion operaciones'!D:G,4,0)</f>
        <v xml:space="preserve">Argenis Guadalupe </v>
      </c>
      <c r="W122" s="23" t="s">
        <v>253</v>
      </c>
      <c r="X122" s="23">
        <v>6</v>
      </c>
      <c r="Y122" s="23">
        <v>6</v>
      </c>
      <c r="Z122" s="23">
        <v>0</v>
      </c>
      <c r="AA122" s="31">
        <f t="shared" si="5"/>
        <v>1</v>
      </c>
    </row>
    <row r="123" spans="6:27" x14ac:dyDescent="0.25">
      <c r="F123" s="29"/>
      <c r="G123" s="4"/>
      <c r="N123">
        <f t="shared" si="4"/>
        <v>0</v>
      </c>
      <c r="R123" s="23" t="s">
        <v>12</v>
      </c>
      <c r="S123" s="23" t="s">
        <v>133</v>
      </c>
      <c r="T123" s="23" t="str">
        <f>VLOOKUP(S123,'asignacion operaciones'!D:E,2,0)</f>
        <v>Julio Bazan</v>
      </c>
      <c r="U123" s="23" t="str">
        <f>VLOOKUP(S123,'asignacion operaciones'!D:F,3,0)</f>
        <v>Sadam Morales</v>
      </c>
      <c r="V123" s="23" t="str">
        <f>VLOOKUP(S123,'asignacion operaciones'!D:G,4,0)</f>
        <v>Roman Marcelo</v>
      </c>
      <c r="W123" s="23" t="s">
        <v>254</v>
      </c>
      <c r="X123" s="23">
        <v>6</v>
      </c>
      <c r="Y123" s="23">
        <v>5</v>
      </c>
      <c r="Z123" s="23">
        <v>1</v>
      </c>
      <c r="AA123" s="31">
        <f t="shared" si="5"/>
        <v>0.83333333333333337</v>
      </c>
    </row>
    <row r="124" spans="6:27" x14ac:dyDescent="0.25">
      <c r="F124" s="29"/>
      <c r="G124" s="4"/>
      <c r="N124">
        <f t="shared" si="4"/>
        <v>0</v>
      </c>
      <c r="R124" s="23" t="s">
        <v>12</v>
      </c>
      <c r="S124" s="23" t="s">
        <v>133</v>
      </c>
      <c r="T124" s="23" t="str">
        <f>VLOOKUP(S124,'asignacion operaciones'!D:E,2,0)</f>
        <v>Julio Bazan</v>
      </c>
      <c r="U124" s="23" t="str">
        <f>VLOOKUP(S124,'asignacion operaciones'!D:F,3,0)</f>
        <v>Sadam Morales</v>
      </c>
      <c r="V124" s="23" t="str">
        <f>VLOOKUP(S124,'asignacion operaciones'!D:G,4,0)</f>
        <v>Roman Marcelo</v>
      </c>
      <c r="W124" s="23" t="s">
        <v>255</v>
      </c>
      <c r="X124" s="23">
        <v>6</v>
      </c>
      <c r="Y124" s="23">
        <v>6</v>
      </c>
      <c r="Z124" s="23">
        <v>0</v>
      </c>
      <c r="AA124" s="31">
        <f t="shared" si="5"/>
        <v>1</v>
      </c>
    </row>
    <row r="125" spans="6:27" x14ac:dyDescent="0.25">
      <c r="F125" s="29"/>
      <c r="G125" s="4"/>
      <c r="N125">
        <f t="shared" si="4"/>
        <v>0</v>
      </c>
      <c r="R125" s="23" t="s">
        <v>12</v>
      </c>
      <c r="S125" s="23" t="s">
        <v>133</v>
      </c>
      <c r="T125" s="23" t="str">
        <f>VLOOKUP(S125,'asignacion operaciones'!D:E,2,0)</f>
        <v>Julio Bazan</v>
      </c>
      <c r="U125" s="23" t="str">
        <f>VLOOKUP(S125,'asignacion operaciones'!D:F,3,0)</f>
        <v>Sadam Morales</v>
      </c>
      <c r="V125" s="23" t="str">
        <f>VLOOKUP(S125,'asignacion operaciones'!D:G,4,0)</f>
        <v>Roman Marcelo</v>
      </c>
      <c r="W125" s="23" t="s">
        <v>256</v>
      </c>
      <c r="X125" s="23">
        <v>6</v>
      </c>
      <c r="Y125" s="23">
        <v>6</v>
      </c>
      <c r="Z125" s="23">
        <v>0</v>
      </c>
      <c r="AA125" s="31">
        <f t="shared" si="5"/>
        <v>1</v>
      </c>
    </row>
    <row r="126" spans="6:27" x14ac:dyDescent="0.25">
      <c r="F126" s="29"/>
      <c r="G126" s="4"/>
      <c r="N126">
        <f t="shared" si="4"/>
        <v>0</v>
      </c>
      <c r="R126" s="23" t="s">
        <v>12</v>
      </c>
      <c r="S126" s="23" t="s">
        <v>133</v>
      </c>
      <c r="T126" s="23" t="str">
        <f>VLOOKUP(S126,'asignacion operaciones'!D:E,2,0)</f>
        <v>Julio Bazan</v>
      </c>
      <c r="U126" s="23" t="str">
        <f>VLOOKUP(S126,'asignacion operaciones'!D:F,3,0)</f>
        <v>Sadam Morales</v>
      </c>
      <c r="V126" s="23" t="str">
        <f>VLOOKUP(S126,'asignacion operaciones'!D:G,4,0)</f>
        <v>Roman Marcelo</v>
      </c>
      <c r="W126" s="23" t="s">
        <v>257</v>
      </c>
      <c r="X126" s="23">
        <v>6</v>
      </c>
      <c r="Y126" s="23">
        <v>6</v>
      </c>
      <c r="Z126" s="23">
        <v>0</v>
      </c>
      <c r="AA126" s="31">
        <f t="shared" si="5"/>
        <v>1</v>
      </c>
    </row>
    <row r="127" spans="6:27" x14ac:dyDescent="0.25">
      <c r="F127" s="29"/>
      <c r="G127" s="4"/>
      <c r="N127">
        <f t="shared" si="4"/>
        <v>0</v>
      </c>
      <c r="R127" s="23" t="s">
        <v>12</v>
      </c>
      <c r="S127" s="23" t="s">
        <v>133</v>
      </c>
      <c r="T127" s="23" t="str">
        <f>VLOOKUP(S127,'asignacion operaciones'!D:E,2,0)</f>
        <v>Julio Bazan</v>
      </c>
      <c r="U127" s="23" t="str">
        <f>VLOOKUP(S127,'asignacion operaciones'!D:F,3,0)</f>
        <v>Sadam Morales</v>
      </c>
      <c r="V127" s="23" t="str">
        <f>VLOOKUP(S127,'asignacion operaciones'!D:G,4,0)</f>
        <v>Roman Marcelo</v>
      </c>
      <c r="W127" s="23" t="s">
        <v>258</v>
      </c>
      <c r="X127" s="23">
        <v>6</v>
      </c>
      <c r="Y127" s="23">
        <v>6</v>
      </c>
      <c r="Z127" s="23">
        <v>0</v>
      </c>
      <c r="AA127" s="31">
        <f t="shared" si="5"/>
        <v>1</v>
      </c>
    </row>
    <row r="128" spans="6:27" x14ac:dyDescent="0.25">
      <c r="F128" s="29"/>
      <c r="G128" s="4"/>
      <c r="N128">
        <f t="shared" si="4"/>
        <v>0</v>
      </c>
      <c r="R128" s="23" t="s">
        <v>12</v>
      </c>
      <c r="S128" s="23" t="s">
        <v>133</v>
      </c>
      <c r="T128" s="23" t="str">
        <f>VLOOKUP(S128,'asignacion operaciones'!D:E,2,0)</f>
        <v>Julio Bazan</v>
      </c>
      <c r="U128" s="23" t="str">
        <f>VLOOKUP(S128,'asignacion operaciones'!D:F,3,0)</f>
        <v>Sadam Morales</v>
      </c>
      <c r="V128" s="23" t="str">
        <f>VLOOKUP(S128,'asignacion operaciones'!D:G,4,0)</f>
        <v>Roman Marcelo</v>
      </c>
      <c r="W128" s="23" t="s">
        <v>259</v>
      </c>
      <c r="X128" s="23">
        <v>6</v>
      </c>
      <c r="Y128" s="23">
        <v>5</v>
      </c>
      <c r="Z128" s="23">
        <v>1</v>
      </c>
      <c r="AA128" s="31">
        <f t="shared" si="5"/>
        <v>0.83333333333333337</v>
      </c>
    </row>
    <row r="129" spans="6:27" x14ac:dyDescent="0.25">
      <c r="F129" s="29"/>
      <c r="G129" s="4"/>
      <c r="N129">
        <f t="shared" si="4"/>
        <v>0</v>
      </c>
      <c r="R129" s="23" t="s">
        <v>12</v>
      </c>
      <c r="S129" s="23" t="s">
        <v>133</v>
      </c>
      <c r="T129" s="23" t="str">
        <f>VLOOKUP(S129,'asignacion operaciones'!D:E,2,0)</f>
        <v>Julio Bazan</v>
      </c>
      <c r="U129" s="23" t="str">
        <f>VLOOKUP(S129,'asignacion operaciones'!D:F,3,0)</f>
        <v>Sadam Morales</v>
      </c>
      <c r="V129" s="23" t="str">
        <f>VLOOKUP(S129,'asignacion operaciones'!D:G,4,0)</f>
        <v>Roman Marcelo</v>
      </c>
      <c r="W129" s="23" t="s">
        <v>260</v>
      </c>
      <c r="X129" s="23">
        <v>6</v>
      </c>
      <c r="Y129" s="23">
        <v>6</v>
      </c>
      <c r="Z129" s="23">
        <v>0</v>
      </c>
      <c r="AA129" s="31">
        <f t="shared" si="5"/>
        <v>1</v>
      </c>
    </row>
    <row r="130" spans="6:27" x14ac:dyDescent="0.25">
      <c r="F130" s="29"/>
      <c r="G130" s="4"/>
      <c r="N130">
        <f t="shared" ref="N130:N193" si="6">L130-M130</f>
        <v>0</v>
      </c>
      <c r="R130" s="23" t="s">
        <v>12</v>
      </c>
      <c r="S130" s="23" t="s">
        <v>133</v>
      </c>
      <c r="T130" s="23" t="str">
        <f>VLOOKUP(S130,'asignacion operaciones'!D:E,2,0)</f>
        <v>Julio Bazan</v>
      </c>
      <c r="U130" s="23" t="str">
        <f>VLOOKUP(S130,'asignacion operaciones'!D:F,3,0)</f>
        <v>Sadam Morales</v>
      </c>
      <c r="V130" s="23" t="str">
        <f>VLOOKUP(S130,'asignacion operaciones'!D:G,4,0)</f>
        <v>Roman Marcelo</v>
      </c>
      <c r="W130" s="23" t="s">
        <v>261</v>
      </c>
      <c r="X130" s="23">
        <v>6</v>
      </c>
      <c r="Y130" s="23">
        <v>5</v>
      </c>
      <c r="Z130" s="23">
        <v>1</v>
      </c>
      <c r="AA130" s="31">
        <f t="shared" si="5"/>
        <v>0.83333333333333337</v>
      </c>
    </row>
    <row r="131" spans="6:27" x14ac:dyDescent="0.25">
      <c r="F131" s="29"/>
      <c r="G131" s="4"/>
      <c r="N131">
        <f t="shared" si="6"/>
        <v>0</v>
      </c>
      <c r="R131" s="23" t="s">
        <v>12</v>
      </c>
      <c r="S131" s="23" t="s">
        <v>133</v>
      </c>
      <c r="T131" s="23" t="str">
        <f>VLOOKUP(S131,'asignacion operaciones'!D:E,2,0)</f>
        <v>Julio Bazan</v>
      </c>
      <c r="U131" s="23" t="str">
        <f>VLOOKUP(S131,'asignacion operaciones'!D:F,3,0)</f>
        <v>Sadam Morales</v>
      </c>
      <c r="V131" s="23" t="str">
        <f>VLOOKUP(S131,'asignacion operaciones'!D:G,4,0)</f>
        <v>Roman Marcelo</v>
      </c>
      <c r="W131" s="23" t="s">
        <v>262</v>
      </c>
      <c r="X131" s="23">
        <v>5</v>
      </c>
      <c r="Y131" s="23">
        <v>4</v>
      </c>
      <c r="Z131" s="23">
        <v>1</v>
      </c>
      <c r="AA131" s="31">
        <f t="shared" ref="AA131:AA194" si="7">Y131/X131</f>
        <v>0.8</v>
      </c>
    </row>
    <row r="132" spans="6:27" x14ac:dyDescent="0.25">
      <c r="F132" s="29"/>
      <c r="G132" s="4"/>
      <c r="N132">
        <f t="shared" si="6"/>
        <v>0</v>
      </c>
      <c r="R132" s="23" t="s">
        <v>12</v>
      </c>
      <c r="S132" s="23" t="s">
        <v>133</v>
      </c>
      <c r="T132" s="23" t="str">
        <f>VLOOKUP(S132,'asignacion operaciones'!D:E,2,0)</f>
        <v>Julio Bazan</v>
      </c>
      <c r="U132" s="23" t="str">
        <f>VLOOKUP(S132,'asignacion operaciones'!D:F,3,0)</f>
        <v>Sadam Morales</v>
      </c>
      <c r="V132" s="23" t="str">
        <f>VLOOKUP(S132,'asignacion operaciones'!D:G,4,0)</f>
        <v>Roman Marcelo</v>
      </c>
      <c r="W132" s="23" t="s">
        <v>263</v>
      </c>
      <c r="X132" s="23">
        <v>6</v>
      </c>
      <c r="Y132" s="23">
        <v>4</v>
      </c>
      <c r="Z132" s="23">
        <v>2</v>
      </c>
      <c r="AA132" s="31">
        <f t="shared" si="7"/>
        <v>0.66666666666666663</v>
      </c>
    </row>
    <row r="133" spans="6:27" x14ac:dyDescent="0.25">
      <c r="F133" s="29"/>
      <c r="G133" s="4"/>
      <c r="N133">
        <f t="shared" si="6"/>
        <v>0</v>
      </c>
      <c r="R133" s="23" t="s">
        <v>12</v>
      </c>
      <c r="S133" s="23" t="s">
        <v>133</v>
      </c>
      <c r="T133" s="23" t="str">
        <f>VLOOKUP(S133,'asignacion operaciones'!D:E,2,0)</f>
        <v>Julio Bazan</v>
      </c>
      <c r="U133" s="23" t="str">
        <f>VLOOKUP(S133,'asignacion operaciones'!D:F,3,0)</f>
        <v>Sadam Morales</v>
      </c>
      <c r="V133" s="23" t="str">
        <f>VLOOKUP(S133,'asignacion operaciones'!D:G,4,0)</f>
        <v>Roman Marcelo</v>
      </c>
      <c r="W133" s="23" t="s">
        <v>264</v>
      </c>
      <c r="X133" s="23">
        <v>6</v>
      </c>
      <c r="Y133" s="23">
        <v>5</v>
      </c>
      <c r="Z133" s="23">
        <v>1</v>
      </c>
      <c r="AA133" s="31">
        <f t="shared" si="7"/>
        <v>0.83333333333333337</v>
      </c>
    </row>
    <row r="134" spans="6:27" x14ac:dyDescent="0.25">
      <c r="F134" s="29"/>
      <c r="G134" s="4"/>
      <c r="N134">
        <f t="shared" si="6"/>
        <v>0</v>
      </c>
      <c r="R134" s="23" t="s">
        <v>12</v>
      </c>
      <c r="S134" s="23" t="s">
        <v>133</v>
      </c>
      <c r="T134" s="23" t="str">
        <f>VLOOKUP(S134,'asignacion operaciones'!D:E,2,0)</f>
        <v>Julio Bazan</v>
      </c>
      <c r="U134" s="23" t="str">
        <f>VLOOKUP(S134,'asignacion operaciones'!D:F,3,0)</f>
        <v>Sadam Morales</v>
      </c>
      <c r="V134" s="23" t="str">
        <f>VLOOKUP(S134,'asignacion operaciones'!D:G,4,0)</f>
        <v>Roman Marcelo</v>
      </c>
      <c r="W134" s="23" t="s">
        <v>265</v>
      </c>
      <c r="X134" s="23">
        <v>6</v>
      </c>
      <c r="Y134" s="23">
        <v>6</v>
      </c>
      <c r="Z134" s="23">
        <v>0</v>
      </c>
      <c r="AA134" s="31">
        <f t="shared" si="7"/>
        <v>1</v>
      </c>
    </row>
    <row r="135" spans="6:27" x14ac:dyDescent="0.25">
      <c r="F135" s="29"/>
      <c r="G135" s="4"/>
      <c r="N135">
        <f t="shared" si="6"/>
        <v>0</v>
      </c>
      <c r="R135" s="23" t="s">
        <v>12</v>
      </c>
      <c r="S135" s="23" t="s">
        <v>133</v>
      </c>
      <c r="T135" s="23" t="str">
        <f>VLOOKUP(S135,'asignacion operaciones'!D:E,2,0)</f>
        <v>Julio Bazan</v>
      </c>
      <c r="U135" s="23" t="str">
        <f>VLOOKUP(S135,'asignacion operaciones'!D:F,3,0)</f>
        <v>Sadam Morales</v>
      </c>
      <c r="V135" s="23" t="str">
        <f>VLOOKUP(S135,'asignacion operaciones'!D:G,4,0)</f>
        <v>Roman Marcelo</v>
      </c>
      <c r="W135" s="23" t="s">
        <v>266</v>
      </c>
      <c r="X135" s="23">
        <v>6</v>
      </c>
      <c r="Y135" s="23">
        <v>6</v>
      </c>
      <c r="Z135" s="23">
        <v>0</v>
      </c>
      <c r="AA135" s="31">
        <f t="shared" si="7"/>
        <v>1</v>
      </c>
    </row>
    <row r="136" spans="6:27" x14ac:dyDescent="0.25">
      <c r="F136" s="29"/>
      <c r="G136" s="4"/>
      <c r="N136">
        <f t="shared" si="6"/>
        <v>0</v>
      </c>
      <c r="R136" s="23" t="s">
        <v>12</v>
      </c>
      <c r="S136" s="23" t="s">
        <v>133</v>
      </c>
      <c r="T136" s="23" t="str">
        <f>VLOOKUP(S136,'asignacion operaciones'!D:E,2,0)</f>
        <v>Julio Bazan</v>
      </c>
      <c r="U136" s="23" t="str">
        <f>VLOOKUP(S136,'asignacion operaciones'!D:F,3,0)</f>
        <v>Sadam Morales</v>
      </c>
      <c r="V136" s="23" t="str">
        <f>VLOOKUP(S136,'asignacion operaciones'!D:G,4,0)</f>
        <v>Roman Marcelo</v>
      </c>
      <c r="W136" s="23" t="s">
        <v>267</v>
      </c>
      <c r="X136" s="23">
        <v>6</v>
      </c>
      <c r="Y136" s="23">
        <v>6</v>
      </c>
      <c r="Z136" s="23">
        <v>0</v>
      </c>
      <c r="AA136" s="31">
        <f t="shared" si="7"/>
        <v>1</v>
      </c>
    </row>
    <row r="137" spans="6:27" x14ac:dyDescent="0.25">
      <c r="F137" s="29"/>
      <c r="G137" s="4"/>
      <c r="N137">
        <f t="shared" si="6"/>
        <v>0</v>
      </c>
      <c r="R137" s="23" t="s">
        <v>12</v>
      </c>
      <c r="S137" s="23" t="s">
        <v>133</v>
      </c>
      <c r="T137" s="23" t="str">
        <f>VLOOKUP(S137,'asignacion operaciones'!D:E,2,0)</f>
        <v>Julio Bazan</v>
      </c>
      <c r="U137" s="23" t="str">
        <f>VLOOKUP(S137,'asignacion operaciones'!D:F,3,0)</f>
        <v>Sadam Morales</v>
      </c>
      <c r="V137" s="23" t="str">
        <f>VLOOKUP(S137,'asignacion operaciones'!D:G,4,0)</f>
        <v>Roman Marcelo</v>
      </c>
      <c r="W137" s="23" t="s">
        <v>268</v>
      </c>
      <c r="X137" s="23">
        <v>6</v>
      </c>
      <c r="Y137" s="23">
        <v>6</v>
      </c>
      <c r="Z137" s="23">
        <v>0</v>
      </c>
      <c r="AA137" s="31">
        <f t="shared" si="7"/>
        <v>1</v>
      </c>
    </row>
    <row r="138" spans="6:27" x14ac:dyDescent="0.25">
      <c r="F138" s="29"/>
      <c r="G138" s="4"/>
      <c r="N138">
        <f t="shared" si="6"/>
        <v>0</v>
      </c>
      <c r="R138" s="23" t="s">
        <v>12</v>
      </c>
      <c r="S138" s="23" t="s">
        <v>133</v>
      </c>
      <c r="T138" s="23" t="str">
        <f>VLOOKUP(S138,'asignacion operaciones'!D:E,2,0)</f>
        <v>Julio Bazan</v>
      </c>
      <c r="U138" s="23" t="str">
        <f>VLOOKUP(S138,'asignacion operaciones'!D:F,3,0)</f>
        <v>Sadam Morales</v>
      </c>
      <c r="V138" s="23" t="str">
        <f>VLOOKUP(S138,'asignacion operaciones'!D:G,4,0)</f>
        <v>Roman Marcelo</v>
      </c>
      <c r="W138" s="23" t="s">
        <v>269</v>
      </c>
      <c r="X138" s="23">
        <v>6</v>
      </c>
      <c r="Y138" s="23">
        <v>6</v>
      </c>
      <c r="Z138" s="23">
        <v>0</v>
      </c>
      <c r="AA138" s="31">
        <f t="shared" si="7"/>
        <v>1</v>
      </c>
    </row>
    <row r="139" spans="6:27" x14ac:dyDescent="0.25">
      <c r="F139" s="29"/>
      <c r="G139" s="4"/>
      <c r="N139">
        <f t="shared" si="6"/>
        <v>0</v>
      </c>
      <c r="R139" s="23" t="s">
        <v>12</v>
      </c>
      <c r="S139" s="23" t="s">
        <v>133</v>
      </c>
      <c r="T139" s="23" t="str">
        <f>VLOOKUP(S139,'asignacion operaciones'!D:E,2,0)</f>
        <v>Julio Bazan</v>
      </c>
      <c r="U139" s="23" t="str">
        <f>VLOOKUP(S139,'asignacion operaciones'!D:F,3,0)</f>
        <v>Sadam Morales</v>
      </c>
      <c r="V139" s="23" t="str">
        <f>VLOOKUP(S139,'asignacion operaciones'!D:G,4,0)</f>
        <v>Roman Marcelo</v>
      </c>
      <c r="W139" s="23" t="s">
        <v>270</v>
      </c>
      <c r="X139" s="23">
        <v>6</v>
      </c>
      <c r="Y139" s="23">
        <v>3</v>
      </c>
      <c r="Z139" s="23">
        <v>3</v>
      </c>
      <c r="AA139" s="31">
        <f t="shared" si="7"/>
        <v>0.5</v>
      </c>
    </row>
    <row r="140" spans="6:27" x14ac:dyDescent="0.25">
      <c r="F140" s="29"/>
      <c r="G140" s="4"/>
      <c r="N140">
        <f t="shared" si="6"/>
        <v>0</v>
      </c>
      <c r="R140" s="23" t="s">
        <v>12</v>
      </c>
      <c r="S140" s="23" t="s">
        <v>133</v>
      </c>
      <c r="T140" s="23" t="str">
        <f>VLOOKUP(S140,'asignacion operaciones'!D:E,2,0)</f>
        <v>Julio Bazan</v>
      </c>
      <c r="U140" s="23" t="str">
        <f>VLOOKUP(S140,'asignacion operaciones'!D:F,3,0)</f>
        <v>Sadam Morales</v>
      </c>
      <c r="V140" s="23" t="str">
        <f>VLOOKUP(S140,'asignacion operaciones'!D:G,4,0)</f>
        <v>Roman Marcelo</v>
      </c>
      <c r="W140" s="23" t="s">
        <v>271</v>
      </c>
      <c r="X140" s="23">
        <v>6</v>
      </c>
      <c r="Y140" s="23">
        <v>6</v>
      </c>
      <c r="Z140" s="23">
        <v>0</v>
      </c>
      <c r="AA140" s="31">
        <f t="shared" si="7"/>
        <v>1</v>
      </c>
    </row>
    <row r="141" spans="6:27" x14ac:dyDescent="0.25">
      <c r="F141" s="29"/>
      <c r="G141" s="4"/>
      <c r="N141">
        <f t="shared" si="6"/>
        <v>0</v>
      </c>
      <c r="R141" s="23" t="s">
        <v>12</v>
      </c>
      <c r="S141" s="23" t="s">
        <v>133</v>
      </c>
      <c r="T141" s="23" t="str">
        <f>VLOOKUP(S141,'asignacion operaciones'!D:E,2,0)</f>
        <v>Julio Bazan</v>
      </c>
      <c r="U141" s="23" t="str">
        <f>VLOOKUP(S141,'asignacion operaciones'!D:F,3,0)</f>
        <v>Sadam Morales</v>
      </c>
      <c r="V141" s="23" t="str">
        <f>VLOOKUP(S141,'asignacion operaciones'!D:G,4,0)</f>
        <v>Roman Marcelo</v>
      </c>
      <c r="W141" s="23" t="s">
        <v>272</v>
      </c>
      <c r="X141" s="23">
        <v>6</v>
      </c>
      <c r="Y141" s="23">
        <v>6</v>
      </c>
      <c r="Z141" s="23">
        <v>0</v>
      </c>
      <c r="AA141" s="31">
        <f t="shared" si="7"/>
        <v>1</v>
      </c>
    </row>
    <row r="142" spans="6:27" x14ac:dyDescent="0.25">
      <c r="F142" s="29"/>
      <c r="G142" s="4"/>
      <c r="N142">
        <f t="shared" si="6"/>
        <v>0</v>
      </c>
      <c r="R142" s="23" t="s">
        <v>12</v>
      </c>
      <c r="S142" s="23" t="s">
        <v>133</v>
      </c>
      <c r="T142" s="23" t="str">
        <f>VLOOKUP(S142,'asignacion operaciones'!D:E,2,0)</f>
        <v>Julio Bazan</v>
      </c>
      <c r="U142" s="23" t="str">
        <f>VLOOKUP(S142,'asignacion operaciones'!D:F,3,0)</f>
        <v>Sadam Morales</v>
      </c>
      <c r="V142" s="23" t="str">
        <f>VLOOKUP(S142,'asignacion operaciones'!D:G,4,0)</f>
        <v>Roman Marcelo</v>
      </c>
      <c r="W142" s="23" t="s">
        <v>273</v>
      </c>
      <c r="X142" s="23">
        <v>6</v>
      </c>
      <c r="Y142" s="23">
        <v>6</v>
      </c>
      <c r="Z142" s="23">
        <v>0</v>
      </c>
      <c r="AA142" s="31">
        <f t="shared" si="7"/>
        <v>1</v>
      </c>
    </row>
    <row r="143" spans="6:27" x14ac:dyDescent="0.25">
      <c r="F143" s="29"/>
      <c r="G143" s="4"/>
      <c r="N143">
        <f t="shared" si="6"/>
        <v>0</v>
      </c>
      <c r="R143" s="23" t="s">
        <v>12</v>
      </c>
      <c r="S143" s="23" t="s">
        <v>133</v>
      </c>
      <c r="T143" s="23" t="str">
        <f>VLOOKUP(S143,'asignacion operaciones'!D:E,2,0)</f>
        <v>Julio Bazan</v>
      </c>
      <c r="U143" s="23" t="str">
        <f>VLOOKUP(S143,'asignacion operaciones'!D:F,3,0)</f>
        <v>Sadam Morales</v>
      </c>
      <c r="V143" s="23" t="str">
        <f>VLOOKUP(S143,'asignacion operaciones'!D:G,4,0)</f>
        <v>Roman Marcelo</v>
      </c>
      <c r="W143" s="23" t="s">
        <v>274</v>
      </c>
      <c r="X143" s="23">
        <v>6</v>
      </c>
      <c r="Y143" s="23">
        <v>2</v>
      </c>
      <c r="Z143" s="23">
        <v>4</v>
      </c>
      <c r="AA143" s="31">
        <f t="shared" si="7"/>
        <v>0.33333333333333331</v>
      </c>
    </row>
    <row r="144" spans="6:27" x14ac:dyDescent="0.25">
      <c r="F144" s="29"/>
      <c r="G144" s="4"/>
      <c r="N144">
        <f t="shared" si="6"/>
        <v>0</v>
      </c>
      <c r="R144" s="23" t="s">
        <v>12</v>
      </c>
      <c r="S144" s="23" t="s">
        <v>133</v>
      </c>
      <c r="T144" s="23" t="str">
        <f>VLOOKUP(S144,'asignacion operaciones'!D:E,2,0)</f>
        <v>Julio Bazan</v>
      </c>
      <c r="U144" s="23" t="str">
        <f>VLOOKUP(S144,'asignacion operaciones'!D:F,3,0)</f>
        <v>Sadam Morales</v>
      </c>
      <c r="V144" s="23" t="str">
        <f>VLOOKUP(S144,'asignacion operaciones'!D:G,4,0)</f>
        <v>Roman Marcelo</v>
      </c>
      <c r="W144" s="23" t="s">
        <v>275</v>
      </c>
      <c r="X144" s="23">
        <v>6</v>
      </c>
      <c r="Y144" s="23">
        <v>4</v>
      </c>
      <c r="Z144" s="23">
        <v>2</v>
      </c>
      <c r="AA144" s="31">
        <f t="shared" si="7"/>
        <v>0.66666666666666663</v>
      </c>
    </row>
    <row r="145" spans="6:27" x14ac:dyDescent="0.25">
      <c r="F145" s="29"/>
      <c r="G145" s="4"/>
      <c r="N145">
        <f t="shared" si="6"/>
        <v>0</v>
      </c>
      <c r="R145" s="23" t="s">
        <v>12</v>
      </c>
      <c r="S145" s="23" t="s">
        <v>133</v>
      </c>
      <c r="T145" s="23" t="str">
        <f>VLOOKUP(S145,'asignacion operaciones'!D:E,2,0)</f>
        <v>Julio Bazan</v>
      </c>
      <c r="U145" s="23" t="str">
        <f>VLOOKUP(S145,'asignacion operaciones'!D:F,3,0)</f>
        <v>Sadam Morales</v>
      </c>
      <c r="V145" s="23" t="str">
        <f>VLOOKUP(S145,'asignacion operaciones'!D:G,4,0)</f>
        <v>Roman Marcelo</v>
      </c>
      <c r="W145" s="23" t="s">
        <v>276</v>
      </c>
      <c r="X145" s="23">
        <v>5</v>
      </c>
      <c r="Y145" s="23">
        <v>1</v>
      </c>
      <c r="Z145" s="23">
        <v>4</v>
      </c>
      <c r="AA145" s="31">
        <f t="shared" si="7"/>
        <v>0.2</v>
      </c>
    </row>
    <row r="146" spans="6:27" x14ac:dyDescent="0.25">
      <c r="F146" s="29"/>
      <c r="G146" s="4"/>
      <c r="N146">
        <f t="shared" si="6"/>
        <v>0</v>
      </c>
      <c r="R146" s="23" t="s">
        <v>12</v>
      </c>
      <c r="S146" s="23" t="s">
        <v>133</v>
      </c>
      <c r="T146" s="23" t="str">
        <f>VLOOKUP(S146,'asignacion operaciones'!D:E,2,0)</f>
        <v>Julio Bazan</v>
      </c>
      <c r="U146" s="23" t="str">
        <f>VLOOKUP(S146,'asignacion operaciones'!D:F,3,0)</f>
        <v>Sadam Morales</v>
      </c>
      <c r="V146" s="23" t="str">
        <f>VLOOKUP(S146,'asignacion operaciones'!D:G,4,0)</f>
        <v>Roman Marcelo</v>
      </c>
      <c r="W146" s="23" t="s">
        <v>277</v>
      </c>
      <c r="X146" s="23">
        <v>4</v>
      </c>
      <c r="Y146" s="23">
        <v>3</v>
      </c>
      <c r="Z146" s="23">
        <v>1</v>
      </c>
      <c r="AA146" s="31">
        <f t="shared" si="7"/>
        <v>0.75</v>
      </c>
    </row>
    <row r="147" spans="6:27" x14ac:dyDescent="0.25">
      <c r="F147" s="29"/>
      <c r="G147" s="4"/>
      <c r="N147">
        <f t="shared" si="6"/>
        <v>0</v>
      </c>
      <c r="R147" s="23" t="s">
        <v>12</v>
      </c>
      <c r="S147" s="23" t="s">
        <v>133</v>
      </c>
      <c r="T147" s="23" t="str">
        <f>VLOOKUP(S147,'asignacion operaciones'!D:E,2,0)</f>
        <v>Julio Bazan</v>
      </c>
      <c r="U147" s="23" t="str">
        <f>VLOOKUP(S147,'asignacion operaciones'!D:F,3,0)</f>
        <v>Sadam Morales</v>
      </c>
      <c r="V147" s="23" t="str">
        <f>VLOOKUP(S147,'asignacion operaciones'!D:G,4,0)</f>
        <v>Roman Marcelo</v>
      </c>
      <c r="W147" s="23" t="s">
        <v>278</v>
      </c>
      <c r="X147" s="23">
        <v>6</v>
      </c>
      <c r="Y147" s="23">
        <v>6</v>
      </c>
      <c r="Z147" s="23">
        <v>0</v>
      </c>
      <c r="AA147" s="31">
        <f t="shared" si="7"/>
        <v>1</v>
      </c>
    </row>
    <row r="148" spans="6:27" x14ac:dyDescent="0.25">
      <c r="F148" s="29"/>
      <c r="G148" s="4"/>
      <c r="N148">
        <f t="shared" si="6"/>
        <v>0</v>
      </c>
      <c r="R148" s="23" t="s">
        <v>12</v>
      </c>
      <c r="S148" s="23" t="s">
        <v>133</v>
      </c>
      <c r="T148" s="23" t="str">
        <f>VLOOKUP(S148,'asignacion operaciones'!D:E,2,0)</f>
        <v>Julio Bazan</v>
      </c>
      <c r="U148" s="23" t="str">
        <f>VLOOKUP(S148,'asignacion operaciones'!D:F,3,0)</f>
        <v>Sadam Morales</v>
      </c>
      <c r="V148" s="23" t="str">
        <f>VLOOKUP(S148,'asignacion operaciones'!D:G,4,0)</f>
        <v>Roman Marcelo</v>
      </c>
      <c r="W148" s="23" t="s">
        <v>279</v>
      </c>
      <c r="X148" s="23">
        <v>6</v>
      </c>
      <c r="Y148" s="23">
        <v>5</v>
      </c>
      <c r="Z148" s="23">
        <v>1</v>
      </c>
      <c r="AA148" s="31">
        <f t="shared" si="7"/>
        <v>0.83333333333333337</v>
      </c>
    </row>
    <row r="149" spans="6:27" x14ac:dyDescent="0.25">
      <c r="F149" s="29"/>
      <c r="G149" s="4"/>
      <c r="N149">
        <f t="shared" si="6"/>
        <v>0</v>
      </c>
      <c r="R149" s="23" t="s">
        <v>12</v>
      </c>
      <c r="S149" s="23" t="s">
        <v>133</v>
      </c>
      <c r="T149" s="23" t="str">
        <f>VLOOKUP(S149,'asignacion operaciones'!D:E,2,0)</f>
        <v>Julio Bazan</v>
      </c>
      <c r="U149" s="23" t="str">
        <f>VLOOKUP(S149,'asignacion operaciones'!D:F,3,0)</f>
        <v>Sadam Morales</v>
      </c>
      <c r="V149" s="23" t="str">
        <f>VLOOKUP(S149,'asignacion operaciones'!D:G,4,0)</f>
        <v>Roman Marcelo</v>
      </c>
      <c r="W149" s="23" t="s">
        <v>280</v>
      </c>
      <c r="X149" s="23">
        <v>5</v>
      </c>
      <c r="Y149" s="23">
        <v>5</v>
      </c>
      <c r="Z149" s="23">
        <v>0</v>
      </c>
      <c r="AA149" s="31">
        <f t="shared" si="7"/>
        <v>1</v>
      </c>
    </row>
    <row r="150" spans="6:27" x14ac:dyDescent="0.25">
      <c r="F150" s="29"/>
      <c r="G150" s="4"/>
      <c r="N150">
        <f t="shared" si="6"/>
        <v>0</v>
      </c>
      <c r="R150" s="23" t="s">
        <v>12</v>
      </c>
      <c r="S150" s="23" t="s">
        <v>133</v>
      </c>
      <c r="T150" s="23" t="str">
        <f>VLOOKUP(S150,'asignacion operaciones'!D:E,2,0)</f>
        <v>Julio Bazan</v>
      </c>
      <c r="U150" s="23" t="str">
        <f>VLOOKUP(S150,'asignacion operaciones'!D:F,3,0)</f>
        <v>Sadam Morales</v>
      </c>
      <c r="V150" s="23" t="str">
        <f>VLOOKUP(S150,'asignacion operaciones'!D:G,4,0)</f>
        <v>Roman Marcelo</v>
      </c>
      <c r="W150" s="23" t="s">
        <v>281</v>
      </c>
      <c r="X150" s="23">
        <v>5</v>
      </c>
      <c r="Y150" s="23">
        <v>3</v>
      </c>
      <c r="Z150" s="23">
        <v>2</v>
      </c>
      <c r="AA150" s="31">
        <f t="shared" si="7"/>
        <v>0.6</v>
      </c>
    </row>
    <row r="151" spans="6:27" x14ac:dyDescent="0.25">
      <c r="F151" s="29"/>
      <c r="G151" s="4"/>
      <c r="N151">
        <f t="shared" si="6"/>
        <v>0</v>
      </c>
      <c r="R151" s="23" t="s">
        <v>12</v>
      </c>
      <c r="S151" s="23" t="s">
        <v>133</v>
      </c>
      <c r="T151" s="23" t="str">
        <f>VLOOKUP(S151,'asignacion operaciones'!D:E,2,0)</f>
        <v>Julio Bazan</v>
      </c>
      <c r="U151" s="23" t="str">
        <f>VLOOKUP(S151,'asignacion operaciones'!D:F,3,0)</f>
        <v>Sadam Morales</v>
      </c>
      <c r="V151" s="23" t="str">
        <f>VLOOKUP(S151,'asignacion operaciones'!D:G,4,0)</f>
        <v>Roman Marcelo</v>
      </c>
      <c r="W151" s="23" t="s">
        <v>282</v>
      </c>
      <c r="X151" s="23">
        <v>5</v>
      </c>
      <c r="Y151" s="23">
        <v>5</v>
      </c>
      <c r="Z151" s="23">
        <v>0</v>
      </c>
      <c r="AA151" s="31">
        <f t="shared" si="7"/>
        <v>1</v>
      </c>
    </row>
    <row r="152" spans="6:27" x14ac:dyDescent="0.25">
      <c r="F152" s="29"/>
      <c r="G152" s="4"/>
      <c r="N152">
        <f t="shared" si="6"/>
        <v>0</v>
      </c>
      <c r="R152" s="23" t="s">
        <v>12</v>
      </c>
      <c r="S152" s="23" t="s">
        <v>133</v>
      </c>
      <c r="T152" s="23" t="str">
        <f>VLOOKUP(S152,'asignacion operaciones'!D:E,2,0)</f>
        <v>Julio Bazan</v>
      </c>
      <c r="U152" s="23" t="str">
        <f>VLOOKUP(S152,'asignacion operaciones'!D:F,3,0)</f>
        <v>Sadam Morales</v>
      </c>
      <c r="V152" s="23" t="str">
        <f>VLOOKUP(S152,'asignacion operaciones'!D:G,4,0)</f>
        <v>Roman Marcelo</v>
      </c>
      <c r="W152" s="23" t="s">
        <v>283</v>
      </c>
      <c r="X152" s="23">
        <v>5</v>
      </c>
      <c r="Y152" s="23">
        <v>4</v>
      </c>
      <c r="Z152" s="23">
        <v>1</v>
      </c>
      <c r="AA152" s="31">
        <f t="shared" si="7"/>
        <v>0.8</v>
      </c>
    </row>
    <row r="153" spans="6:27" x14ac:dyDescent="0.25">
      <c r="F153" s="29"/>
      <c r="G153" s="4"/>
      <c r="N153">
        <f t="shared" si="6"/>
        <v>0</v>
      </c>
      <c r="R153" s="23" t="s">
        <v>12</v>
      </c>
      <c r="S153" s="23" t="s">
        <v>133</v>
      </c>
      <c r="T153" s="23" t="str">
        <f>VLOOKUP(S153,'asignacion operaciones'!D:E,2,0)</f>
        <v>Julio Bazan</v>
      </c>
      <c r="U153" s="23" t="str">
        <f>VLOOKUP(S153,'asignacion operaciones'!D:F,3,0)</f>
        <v>Sadam Morales</v>
      </c>
      <c r="V153" s="23" t="str">
        <f>VLOOKUP(S153,'asignacion operaciones'!D:G,4,0)</f>
        <v>Roman Marcelo</v>
      </c>
      <c r="W153" s="23" t="s">
        <v>284</v>
      </c>
      <c r="X153" s="23">
        <v>5</v>
      </c>
      <c r="Y153" s="23">
        <v>4</v>
      </c>
      <c r="Z153" s="23">
        <v>1</v>
      </c>
      <c r="AA153" s="31">
        <f t="shared" si="7"/>
        <v>0.8</v>
      </c>
    </row>
    <row r="154" spans="6:27" x14ac:dyDescent="0.25">
      <c r="F154" s="29"/>
      <c r="G154" s="4"/>
      <c r="N154">
        <f t="shared" si="6"/>
        <v>0</v>
      </c>
      <c r="R154" s="23" t="s">
        <v>12</v>
      </c>
      <c r="S154" s="23" t="s">
        <v>133</v>
      </c>
      <c r="T154" s="23" t="str">
        <f>VLOOKUP(S154,'asignacion operaciones'!D:E,2,0)</f>
        <v>Julio Bazan</v>
      </c>
      <c r="U154" s="23" t="str">
        <f>VLOOKUP(S154,'asignacion operaciones'!D:F,3,0)</f>
        <v>Sadam Morales</v>
      </c>
      <c r="V154" s="23" t="str">
        <f>VLOOKUP(S154,'asignacion operaciones'!D:G,4,0)</f>
        <v>Roman Marcelo</v>
      </c>
      <c r="W154" s="23" t="s">
        <v>285</v>
      </c>
      <c r="X154" s="23">
        <v>5</v>
      </c>
      <c r="Y154" s="23">
        <v>1</v>
      </c>
      <c r="Z154" s="23">
        <v>4</v>
      </c>
      <c r="AA154" s="31">
        <f t="shared" si="7"/>
        <v>0.2</v>
      </c>
    </row>
    <row r="155" spans="6:27" x14ac:dyDescent="0.25">
      <c r="F155" s="29"/>
      <c r="G155" s="4"/>
      <c r="N155">
        <f t="shared" si="6"/>
        <v>0</v>
      </c>
      <c r="R155" s="23" t="s">
        <v>12</v>
      </c>
      <c r="S155" s="23" t="s">
        <v>133</v>
      </c>
      <c r="T155" s="23" t="str">
        <f>VLOOKUP(S155,'asignacion operaciones'!D:E,2,0)</f>
        <v>Julio Bazan</v>
      </c>
      <c r="U155" s="23" t="str">
        <f>VLOOKUP(S155,'asignacion operaciones'!D:F,3,0)</f>
        <v>Sadam Morales</v>
      </c>
      <c r="V155" s="23" t="str">
        <f>VLOOKUP(S155,'asignacion operaciones'!D:G,4,0)</f>
        <v>Roman Marcelo</v>
      </c>
      <c r="W155" s="23" t="s">
        <v>286</v>
      </c>
      <c r="X155" s="23">
        <v>5</v>
      </c>
      <c r="Y155" s="23">
        <v>4</v>
      </c>
      <c r="Z155" s="23">
        <v>1</v>
      </c>
      <c r="AA155" s="31">
        <f t="shared" si="7"/>
        <v>0.8</v>
      </c>
    </row>
    <row r="156" spans="6:27" x14ac:dyDescent="0.25">
      <c r="F156" s="29"/>
      <c r="G156" s="4"/>
      <c r="N156">
        <f t="shared" si="6"/>
        <v>0</v>
      </c>
      <c r="R156" s="23" t="s">
        <v>12</v>
      </c>
      <c r="S156" s="23" t="s">
        <v>133</v>
      </c>
      <c r="T156" s="23" t="str">
        <f>VLOOKUP(S156,'asignacion operaciones'!D:E,2,0)</f>
        <v>Julio Bazan</v>
      </c>
      <c r="U156" s="23" t="str">
        <f>VLOOKUP(S156,'asignacion operaciones'!D:F,3,0)</f>
        <v>Sadam Morales</v>
      </c>
      <c r="V156" s="23" t="str">
        <f>VLOOKUP(S156,'asignacion operaciones'!D:G,4,0)</f>
        <v>Roman Marcelo</v>
      </c>
      <c r="W156" s="23" t="s">
        <v>287</v>
      </c>
      <c r="X156" s="23">
        <v>5</v>
      </c>
      <c r="Y156" s="23">
        <v>3</v>
      </c>
      <c r="Z156" s="23">
        <v>2</v>
      </c>
      <c r="AA156" s="31">
        <f t="shared" si="7"/>
        <v>0.6</v>
      </c>
    </row>
    <row r="157" spans="6:27" x14ac:dyDescent="0.25">
      <c r="F157" s="29"/>
      <c r="G157" s="4"/>
      <c r="N157">
        <f t="shared" si="6"/>
        <v>0</v>
      </c>
      <c r="R157" s="23" t="s">
        <v>12</v>
      </c>
      <c r="S157" s="23" t="s">
        <v>133</v>
      </c>
      <c r="T157" s="23" t="str">
        <f>VLOOKUP(S157,'asignacion operaciones'!D:E,2,0)</f>
        <v>Julio Bazan</v>
      </c>
      <c r="U157" s="23" t="str">
        <f>VLOOKUP(S157,'asignacion operaciones'!D:F,3,0)</f>
        <v>Sadam Morales</v>
      </c>
      <c r="V157" s="23" t="str">
        <f>VLOOKUP(S157,'asignacion operaciones'!D:G,4,0)</f>
        <v>Roman Marcelo</v>
      </c>
      <c r="W157" s="23" t="s">
        <v>288</v>
      </c>
      <c r="X157" s="23">
        <v>5</v>
      </c>
      <c r="Y157" s="23">
        <v>3</v>
      </c>
      <c r="Z157" s="23">
        <v>2</v>
      </c>
      <c r="AA157" s="31">
        <f t="shared" si="7"/>
        <v>0.6</v>
      </c>
    </row>
    <row r="158" spans="6:27" x14ac:dyDescent="0.25">
      <c r="F158" s="29"/>
      <c r="G158" s="4"/>
      <c r="N158">
        <f t="shared" si="6"/>
        <v>0</v>
      </c>
      <c r="R158" s="23" t="s">
        <v>12</v>
      </c>
      <c r="S158" s="23" t="s">
        <v>133</v>
      </c>
      <c r="T158" s="23" t="str">
        <f>VLOOKUP(S158,'asignacion operaciones'!D:E,2,0)</f>
        <v>Julio Bazan</v>
      </c>
      <c r="U158" s="23" t="str">
        <f>VLOOKUP(S158,'asignacion operaciones'!D:F,3,0)</f>
        <v>Sadam Morales</v>
      </c>
      <c r="V158" s="23" t="str">
        <f>VLOOKUP(S158,'asignacion operaciones'!D:G,4,0)</f>
        <v>Roman Marcelo</v>
      </c>
      <c r="W158" s="23" t="s">
        <v>289</v>
      </c>
      <c r="X158" s="23">
        <v>5</v>
      </c>
      <c r="Y158" s="23">
        <v>1</v>
      </c>
      <c r="Z158" s="23">
        <v>4</v>
      </c>
      <c r="AA158" s="31">
        <f t="shared" si="7"/>
        <v>0.2</v>
      </c>
    </row>
    <row r="159" spans="6:27" x14ac:dyDescent="0.25">
      <c r="F159" s="29"/>
      <c r="G159" s="4"/>
      <c r="N159">
        <f t="shared" si="6"/>
        <v>0</v>
      </c>
      <c r="R159" s="23" t="s">
        <v>12</v>
      </c>
      <c r="S159" s="23" t="s">
        <v>133</v>
      </c>
      <c r="T159" s="23" t="str">
        <f>VLOOKUP(S159,'asignacion operaciones'!D:E,2,0)</f>
        <v>Julio Bazan</v>
      </c>
      <c r="U159" s="23" t="str">
        <f>VLOOKUP(S159,'asignacion operaciones'!D:F,3,0)</f>
        <v>Sadam Morales</v>
      </c>
      <c r="V159" s="23" t="str">
        <f>VLOOKUP(S159,'asignacion operaciones'!D:G,4,0)</f>
        <v>Roman Marcelo</v>
      </c>
      <c r="W159" s="23" t="s">
        <v>290</v>
      </c>
      <c r="X159" s="23">
        <v>5</v>
      </c>
      <c r="Y159" s="23">
        <v>1</v>
      </c>
      <c r="Z159" s="23">
        <v>4</v>
      </c>
      <c r="AA159" s="31">
        <f t="shared" si="7"/>
        <v>0.2</v>
      </c>
    </row>
    <row r="160" spans="6:27" x14ac:dyDescent="0.25">
      <c r="F160" s="29"/>
      <c r="G160" s="4"/>
      <c r="N160">
        <f t="shared" si="6"/>
        <v>0</v>
      </c>
      <c r="R160" s="23" t="s">
        <v>12</v>
      </c>
      <c r="S160" s="23" t="s">
        <v>133</v>
      </c>
      <c r="T160" s="23" t="str">
        <f>VLOOKUP(S160,'asignacion operaciones'!D:E,2,0)</f>
        <v>Julio Bazan</v>
      </c>
      <c r="U160" s="23" t="str">
        <f>VLOOKUP(S160,'asignacion operaciones'!D:F,3,0)</f>
        <v>Sadam Morales</v>
      </c>
      <c r="V160" s="23" t="str">
        <f>VLOOKUP(S160,'asignacion operaciones'!D:G,4,0)</f>
        <v>Roman Marcelo</v>
      </c>
      <c r="W160" s="23" t="s">
        <v>291</v>
      </c>
      <c r="X160" s="23">
        <v>5</v>
      </c>
      <c r="Y160" s="23">
        <v>1</v>
      </c>
      <c r="Z160" s="23">
        <v>4</v>
      </c>
      <c r="AA160" s="31">
        <f t="shared" si="7"/>
        <v>0.2</v>
      </c>
    </row>
    <row r="161" spans="6:27" x14ac:dyDescent="0.25">
      <c r="F161" s="29"/>
      <c r="G161" s="4"/>
      <c r="N161">
        <f t="shared" si="6"/>
        <v>0</v>
      </c>
      <c r="R161" s="23" t="s">
        <v>12</v>
      </c>
      <c r="S161" s="23" t="s">
        <v>133</v>
      </c>
      <c r="T161" s="23" t="str">
        <f>VLOOKUP(S161,'asignacion operaciones'!D:E,2,0)</f>
        <v>Julio Bazan</v>
      </c>
      <c r="U161" s="23" t="str">
        <f>VLOOKUP(S161,'asignacion operaciones'!D:F,3,0)</f>
        <v>Sadam Morales</v>
      </c>
      <c r="V161" s="23" t="str">
        <f>VLOOKUP(S161,'asignacion operaciones'!D:G,4,0)</f>
        <v>Roman Marcelo</v>
      </c>
      <c r="W161" s="23" t="s">
        <v>292</v>
      </c>
      <c r="X161" s="23">
        <v>5</v>
      </c>
      <c r="Y161" s="23">
        <v>4</v>
      </c>
      <c r="Z161" s="23">
        <v>1</v>
      </c>
      <c r="AA161" s="31">
        <f t="shared" si="7"/>
        <v>0.8</v>
      </c>
    </row>
    <row r="162" spans="6:27" x14ac:dyDescent="0.25">
      <c r="F162" s="29"/>
      <c r="G162" s="4"/>
      <c r="N162">
        <f t="shared" si="6"/>
        <v>0</v>
      </c>
      <c r="R162" s="23" t="s">
        <v>12</v>
      </c>
      <c r="S162" s="23" t="s">
        <v>133</v>
      </c>
      <c r="T162" s="23" t="str">
        <f>VLOOKUP(S162,'asignacion operaciones'!D:E,2,0)</f>
        <v>Julio Bazan</v>
      </c>
      <c r="U162" s="23" t="str">
        <f>VLOOKUP(S162,'asignacion operaciones'!D:F,3,0)</f>
        <v>Sadam Morales</v>
      </c>
      <c r="V162" s="23" t="str">
        <f>VLOOKUP(S162,'asignacion operaciones'!D:G,4,0)</f>
        <v>Roman Marcelo</v>
      </c>
      <c r="W162" s="23" t="s">
        <v>293</v>
      </c>
      <c r="X162" s="23">
        <v>5</v>
      </c>
      <c r="Y162" s="23">
        <v>2</v>
      </c>
      <c r="Z162" s="23">
        <v>3</v>
      </c>
      <c r="AA162" s="31">
        <f t="shared" si="7"/>
        <v>0.4</v>
      </c>
    </row>
    <row r="163" spans="6:27" x14ac:dyDescent="0.25">
      <c r="F163" s="29"/>
      <c r="G163" s="4"/>
      <c r="N163">
        <f t="shared" si="6"/>
        <v>0</v>
      </c>
      <c r="R163" s="23" t="s">
        <v>12</v>
      </c>
      <c r="S163" s="23" t="s">
        <v>133</v>
      </c>
      <c r="T163" s="23" t="str">
        <f>VLOOKUP(S163,'asignacion operaciones'!D:E,2,0)</f>
        <v>Julio Bazan</v>
      </c>
      <c r="U163" s="23" t="str">
        <f>VLOOKUP(S163,'asignacion operaciones'!D:F,3,0)</f>
        <v>Sadam Morales</v>
      </c>
      <c r="V163" s="23" t="str">
        <f>VLOOKUP(S163,'asignacion operaciones'!D:G,4,0)</f>
        <v>Roman Marcelo</v>
      </c>
      <c r="W163" s="23" t="s">
        <v>294</v>
      </c>
      <c r="X163" s="23">
        <v>5</v>
      </c>
      <c r="Y163" s="23">
        <v>5</v>
      </c>
      <c r="Z163" s="23">
        <v>0</v>
      </c>
      <c r="AA163" s="31">
        <f t="shared" si="7"/>
        <v>1</v>
      </c>
    </row>
    <row r="164" spans="6:27" x14ac:dyDescent="0.25">
      <c r="F164" s="29"/>
      <c r="G164" s="4"/>
      <c r="N164">
        <f t="shared" si="6"/>
        <v>0</v>
      </c>
      <c r="R164" s="23" t="s">
        <v>12</v>
      </c>
      <c r="S164" s="23" t="s">
        <v>133</v>
      </c>
      <c r="T164" s="23" t="str">
        <f>VLOOKUP(S164,'asignacion operaciones'!D:E,2,0)</f>
        <v>Julio Bazan</v>
      </c>
      <c r="U164" s="23" t="str">
        <f>VLOOKUP(S164,'asignacion operaciones'!D:F,3,0)</f>
        <v>Sadam Morales</v>
      </c>
      <c r="V164" s="23" t="str">
        <f>VLOOKUP(S164,'asignacion operaciones'!D:G,4,0)</f>
        <v>Roman Marcelo</v>
      </c>
      <c r="W164" s="23" t="s">
        <v>295</v>
      </c>
      <c r="X164" s="23">
        <v>5</v>
      </c>
      <c r="Y164" s="23">
        <v>3</v>
      </c>
      <c r="Z164" s="23">
        <v>2</v>
      </c>
      <c r="AA164" s="31">
        <f t="shared" si="7"/>
        <v>0.6</v>
      </c>
    </row>
    <row r="165" spans="6:27" x14ac:dyDescent="0.25">
      <c r="F165" s="29"/>
      <c r="G165" s="4"/>
      <c r="N165">
        <f t="shared" si="6"/>
        <v>0</v>
      </c>
      <c r="R165" s="23" t="s">
        <v>12</v>
      </c>
      <c r="S165" s="23" t="s">
        <v>133</v>
      </c>
      <c r="T165" s="23" t="str">
        <f>VLOOKUP(S165,'asignacion operaciones'!D:E,2,0)</f>
        <v>Julio Bazan</v>
      </c>
      <c r="U165" s="23" t="str">
        <f>VLOOKUP(S165,'asignacion operaciones'!D:F,3,0)</f>
        <v>Sadam Morales</v>
      </c>
      <c r="V165" s="23" t="str">
        <f>VLOOKUP(S165,'asignacion operaciones'!D:G,4,0)</f>
        <v>Roman Marcelo</v>
      </c>
      <c r="W165" s="23" t="s">
        <v>296</v>
      </c>
      <c r="X165" s="23">
        <v>5</v>
      </c>
      <c r="Y165" s="23">
        <v>4</v>
      </c>
      <c r="Z165" s="23">
        <v>1</v>
      </c>
      <c r="AA165" s="31">
        <f t="shared" si="7"/>
        <v>0.8</v>
      </c>
    </row>
    <row r="166" spans="6:27" x14ac:dyDescent="0.25">
      <c r="F166" s="29"/>
      <c r="G166" s="4"/>
      <c r="N166">
        <f t="shared" si="6"/>
        <v>0</v>
      </c>
      <c r="R166" s="23" t="s">
        <v>12</v>
      </c>
      <c r="S166" s="23" t="s">
        <v>133</v>
      </c>
      <c r="T166" s="23" t="str">
        <f>VLOOKUP(S166,'asignacion operaciones'!D:E,2,0)</f>
        <v>Julio Bazan</v>
      </c>
      <c r="U166" s="23" t="str">
        <f>VLOOKUP(S166,'asignacion operaciones'!D:F,3,0)</f>
        <v>Sadam Morales</v>
      </c>
      <c r="V166" s="23" t="str">
        <f>VLOOKUP(S166,'asignacion operaciones'!D:G,4,0)</f>
        <v>Roman Marcelo</v>
      </c>
      <c r="W166" s="23" t="s">
        <v>297</v>
      </c>
      <c r="X166" s="23">
        <v>5</v>
      </c>
      <c r="Y166" s="23">
        <v>2</v>
      </c>
      <c r="Z166" s="23">
        <v>3</v>
      </c>
      <c r="AA166" s="31">
        <f t="shared" si="7"/>
        <v>0.4</v>
      </c>
    </row>
    <row r="167" spans="6:27" x14ac:dyDescent="0.25">
      <c r="F167" s="29"/>
      <c r="G167" s="4"/>
      <c r="N167">
        <f t="shared" si="6"/>
        <v>0</v>
      </c>
      <c r="R167" s="23" t="s">
        <v>12</v>
      </c>
      <c r="S167" s="23" t="s">
        <v>133</v>
      </c>
      <c r="T167" s="23" t="str">
        <f>VLOOKUP(S167,'asignacion operaciones'!D:E,2,0)</f>
        <v>Julio Bazan</v>
      </c>
      <c r="U167" s="23" t="str">
        <f>VLOOKUP(S167,'asignacion operaciones'!D:F,3,0)</f>
        <v>Sadam Morales</v>
      </c>
      <c r="V167" s="23" t="str">
        <f>VLOOKUP(S167,'asignacion operaciones'!D:G,4,0)</f>
        <v>Roman Marcelo</v>
      </c>
      <c r="W167" s="23" t="s">
        <v>298</v>
      </c>
      <c r="X167" s="23">
        <v>5</v>
      </c>
      <c r="Y167" s="23">
        <v>5</v>
      </c>
      <c r="Z167" s="23">
        <v>0</v>
      </c>
      <c r="AA167" s="31">
        <f t="shared" si="7"/>
        <v>1</v>
      </c>
    </row>
    <row r="168" spans="6:27" x14ac:dyDescent="0.25">
      <c r="F168" s="29"/>
      <c r="G168" s="4"/>
      <c r="N168">
        <f t="shared" si="6"/>
        <v>0</v>
      </c>
      <c r="R168" s="23" t="s">
        <v>12</v>
      </c>
      <c r="S168" s="23" t="s">
        <v>133</v>
      </c>
      <c r="T168" s="23" t="str">
        <f>VLOOKUP(S168,'asignacion operaciones'!D:E,2,0)</f>
        <v>Julio Bazan</v>
      </c>
      <c r="U168" s="23" t="str">
        <f>VLOOKUP(S168,'asignacion operaciones'!D:F,3,0)</f>
        <v>Sadam Morales</v>
      </c>
      <c r="V168" s="23" t="str">
        <f>VLOOKUP(S168,'asignacion operaciones'!D:G,4,0)</f>
        <v>Roman Marcelo</v>
      </c>
      <c r="W168" s="23" t="s">
        <v>299</v>
      </c>
      <c r="X168" s="23">
        <v>5</v>
      </c>
      <c r="Y168" s="23">
        <v>3</v>
      </c>
      <c r="Z168" s="23">
        <v>2</v>
      </c>
      <c r="AA168" s="31">
        <f t="shared" si="7"/>
        <v>0.6</v>
      </c>
    </row>
    <row r="169" spans="6:27" x14ac:dyDescent="0.25">
      <c r="F169" s="29"/>
      <c r="G169" s="4"/>
      <c r="N169">
        <f t="shared" si="6"/>
        <v>0</v>
      </c>
      <c r="R169" s="23" t="s">
        <v>12</v>
      </c>
      <c r="S169" s="23" t="s">
        <v>133</v>
      </c>
      <c r="T169" s="23" t="str">
        <f>VLOOKUP(S169,'asignacion operaciones'!D:E,2,0)</f>
        <v>Julio Bazan</v>
      </c>
      <c r="U169" s="23" t="str">
        <f>VLOOKUP(S169,'asignacion operaciones'!D:F,3,0)</f>
        <v>Sadam Morales</v>
      </c>
      <c r="V169" s="23" t="str">
        <f>VLOOKUP(S169,'asignacion operaciones'!D:G,4,0)</f>
        <v>Roman Marcelo</v>
      </c>
      <c r="W169" s="23" t="s">
        <v>300</v>
      </c>
      <c r="X169" s="23">
        <v>5</v>
      </c>
      <c r="Y169" s="23">
        <v>5</v>
      </c>
      <c r="Z169" s="23">
        <v>0</v>
      </c>
      <c r="AA169" s="31">
        <f t="shared" si="7"/>
        <v>1</v>
      </c>
    </row>
    <row r="170" spans="6:27" x14ac:dyDescent="0.25">
      <c r="F170" s="29"/>
      <c r="G170" s="4"/>
      <c r="N170">
        <f t="shared" si="6"/>
        <v>0</v>
      </c>
      <c r="R170" s="23" t="s">
        <v>12</v>
      </c>
      <c r="S170" s="23" t="s">
        <v>133</v>
      </c>
      <c r="T170" s="23" t="str">
        <f>VLOOKUP(S170,'asignacion operaciones'!D:E,2,0)</f>
        <v>Julio Bazan</v>
      </c>
      <c r="U170" s="23" t="str">
        <f>VLOOKUP(S170,'asignacion operaciones'!D:F,3,0)</f>
        <v>Sadam Morales</v>
      </c>
      <c r="V170" s="23" t="str">
        <f>VLOOKUP(S170,'asignacion operaciones'!D:G,4,0)</f>
        <v>Roman Marcelo</v>
      </c>
      <c r="W170" s="23" t="s">
        <v>301</v>
      </c>
      <c r="X170" s="23">
        <v>5</v>
      </c>
      <c r="Y170" s="23">
        <v>2</v>
      </c>
      <c r="Z170" s="23">
        <v>3</v>
      </c>
      <c r="AA170" s="31">
        <f t="shared" si="7"/>
        <v>0.4</v>
      </c>
    </row>
    <row r="171" spans="6:27" x14ac:dyDescent="0.25">
      <c r="F171" s="29"/>
      <c r="G171" s="4"/>
      <c r="N171">
        <f t="shared" si="6"/>
        <v>0</v>
      </c>
      <c r="R171" s="23" t="s">
        <v>12</v>
      </c>
      <c r="S171" s="23" t="s">
        <v>175</v>
      </c>
      <c r="T171" s="23" t="str">
        <f>VLOOKUP(S171,'asignacion operaciones'!D:E,2,0)</f>
        <v>Julio Bazan</v>
      </c>
      <c r="U171" s="23" t="str">
        <f>VLOOKUP(S171,'asignacion operaciones'!D:F,3,0)</f>
        <v>Sadam Morales</v>
      </c>
      <c r="V171" s="23" t="str">
        <f>VLOOKUP(S171,'asignacion operaciones'!D:G,4,0)</f>
        <v xml:space="preserve">Argenis Guadalupe </v>
      </c>
      <c r="W171" s="23" t="s">
        <v>302</v>
      </c>
      <c r="X171" s="23">
        <v>5</v>
      </c>
      <c r="Y171" s="23">
        <v>5</v>
      </c>
      <c r="Z171" s="23">
        <v>0</v>
      </c>
      <c r="AA171" s="31">
        <f t="shared" si="7"/>
        <v>1</v>
      </c>
    </row>
    <row r="172" spans="6:27" x14ac:dyDescent="0.25">
      <c r="F172" s="29"/>
      <c r="G172" s="4"/>
      <c r="N172">
        <f t="shared" si="6"/>
        <v>0</v>
      </c>
      <c r="R172" s="23" t="s">
        <v>12</v>
      </c>
      <c r="S172" s="23" t="s">
        <v>175</v>
      </c>
      <c r="T172" s="23" t="str">
        <f>VLOOKUP(S172,'asignacion operaciones'!D:E,2,0)</f>
        <v>Julio Bazan</v>
      </c>
      <c r="U172" s="23" t="str">
        <f>VLOOKUP(S172,'asignacion operaciones'!D:F,3,0)</f>
        <v>Sadam Morales</v>
      </c>
      <c r="V172" s="23" t="str">
        <f>VLOOKUP(S172,'asignacion operaciones'!D:G,4,0)</f>
        <v xml:space="preserve">Argenis Guadalupe </v>
      </c>
      <c r="W172" s="23" t="s">
        <v>303</v>
      </c>
      <c r="X172" s="23">
        <v>5</v>
      </c>
      <c r="Y172" s="23">
        <v>5</v>
      </c>
      <c r="Z172" s="23">
        <v>0</v>
      </c>
      <c r="AA172" s="31">
        <f t="shared" si="7"/>
        <v>1</v>
      </c>
    </row>
    <row r="173" spans="6:27" x14ac:dyDescent="0.25">
      <c r="F173" s="29"/>
      <c r="G173" s="4"/>
      <c r="N173">
        <f t="shared" si="6"/>
        <v>0</v>
      </c>
      <c r="R173" s="23" t="s">
        <v>12</v>
      </c>
      <c r="S173" s="23" t="s">
        <v>175</v>
      </c>
      <c r="T173" s="23" t="str">
        <f>VLOOKUP(S173,'asignacion operaciones'!D:E,2,0)</f>
        <v>Julio Bazan</v>
      </c>
      <c r="U173" s="23" t="str">
        <f>VLOOKUP(S173,'asignacion operaciones'!D:F,3,0)</f>
        <v>Sadam Morales</v>
      </c>
      <c r="V173" s="23" t="str">
        <f>VLOOKUP(S173,'asignacion operaciones'!D:G,4,0)</f>
        <v xml:space="preserve">Argenis Guadalupe </v>
      </c>
      <c r="W173" s="23" t="s">
        <v>304</v>
      </c>
      <c r="X173" s="23">
        <v>5</v>
      </c>
      <c r="Y173" s="23">
        <v>5</v>
      </c>
      <c r="Z173" s="23">
        <v>0</v>
      </c>
      <c r="AA173" s="31">
        <f t="shared" si="7"/>
        <v>1</v>
      </c>
    </row>
    <row r="174" spans="6:27" x14ac:dyDescent="0.25">
      <c r="F174" s="29"/>
      <c r="G174" s="4"/>
      <c r="N174">
        <f t="shared" si="6"/>
        <v>0</v>
      </c>
      <c r="R174" s="23" t="s">
        <v>12</v>
      </c>
      <c r="S174" s="23" t="s">
        <v>175</v>
      </c>
      <c r="T174" s="23" t="str">
        <f>VLOOKUP(S174,'asignacion operaciones'!D:E,2,0)</f>
        <v>Julio Bazan</v>
      </c>
      <c r="U174" s="23" t="str">
        <f>VLOOKUP(S174,'asignacion operaciones'!D:F,3,0)</f>
        <v>Sadam Morales</v>
      </c>
      <c r="V174" s="23" t="str">
        <f>VLOOKUP(S174,'asignacion operaciones'!D:G,4,0)</f>
        <v xml:space="preserve">Argenis Guadalupe </v>
      </c>
      <c r="W174" s="23" t="s">
        <v>305</v>
      </c>
      <c r="X174" s="23">
        <v>5</v>
      </c>
      <c r="Y174" s="23">
        <v>5</v>
      </c>
      <c r="Z174" s="23">
        <v>0</v>
      </c>
      <c r="AA174" s="31">
        <f t="shared" si="7"/>
        <v>1</v>
      </c>
    </row>
    <row r="175" spans="6:27" x14ac:dyDescent="0.25">
      <c r="F175" s="29"/>
      <c r="G175" s="4"/>
      <c r="N175">
        <f t="shared" si="6"/>
        <v>0</v>
      </c>
      <c r="R175" s="23" t="s">
        <v>12</v>
      </c>
      <c r="S175" s="23" t="s">
        <v>40</v>
      </c>
      <c r="T175" s="23" t="str">
        <f>VLOOKUP(S175,'asignacion operaciones'!D:E,2,0)</f>
        <v xml:space="preserve">Ricardo Balderas Reyes </v>
      </c>
      <c r="U175" s="23" t="str">
        <f>VLOOKUP(S175,'asignacion operaciones'!D:F,3,0)</f>
        <v>Victor Limas Rdz</v>
      </c>
      <c r="V175" s="23" t="str">
        <f>VLOOKUP(S175,'asignacion operaciones'!D:G,4,0)</f>
        <v xml:space="preserve">Luis Ortiz </v>
      </c>
      <c r="W175" s="23" t="s">
        <v>306</v>
      </c>
      <c r="X175" s="23">
        <v>6</v>
      </c>
      <c r="Y175" s="23">
        <v>6</v>
      </c>
      <c r="Z175" s="23">
        <v>0</v>
      </c>
      <c r="AA175" s="31">
        <f t="shared" si="7"/>
        <v>1</v>
      </c>
    </row>
    <row r="176" spans="6:27" x14ac:dyDescent="0.25">
      <c r="F176" s="29"/>
      <c r="G176" s="4"/>
      <c r="N176">
        <f t="shared" si="6"/>
        <v>0</v>
      </c>
      <c r="R176" s="23" t="s">
        <v>12</v>
      </c>
      <c r="S176" s="23" t="s">
        <v>40</v>
      </c>
      <c r="T176" s="23" t="str">
        <f>VLOOKUP(S176,'asignacion operaciones'!D:E,2,0)</f>
        <v xml:space="preserve">Ricardo Balderas Reyes </v>
      </c>
      <c r="U176" s="23" t="str">
        <f>VLOOKUP(S176,'asignacion operaciones'!D:F,3,0)</f>
        <v>Victor Limas Rdz</v>
      </c>
      <c r="V176" s="23" t="str">
        <f>VLOOKUP(S176,'asignacion operaciones'!D:G,4,0)</f>
        <v xml:space="preserve">Luis Ortiz </v>
      </c>
      <c r="W176" s="23" t="s">
        <v>307</v>
      </c>
      <c r="X176" s="23">
        <v>5</v>
      </c>
      <c r="Y176" s="23">
        <v>5</v>
      </c>
      <c r="Z176" s="23">
        <v>0</v>
      </c>
      <c r="AA176" s="31">
        <f t="shared" si="7"/>
        <v>1</v>
      </c>
    </row>
    <row r="177" spans="6:27" x14ac:dyDescent="0.25">
      <c r="F177" s="29"/>
      <c r="G177" s="4"/>
      <c r="N177">
        <f t="shared" si="6"/>
        <v>0</v>
      </c>
      <c r="R177" s="23" t="s">
        <v>12</v>
      </c>
      <c r="S177" s="23" t="s">
        <v>40</v>
      </c>
      <c r="T177" s="23" t="str">
        <f>VLOOKUP(S177,'asignacion operaciones'!D:E,2,0)</f>
        <v xml:space="preserve">Ricardo Balderas Reyes </v>
      </c>
      <c r="U177" s="23" t="str">
        <f>VLOOKUP(S177,'asignacion operaciones'!D:F,3,0)</f>
        <v>Victor Limas Rdz</v>
      </c>
      <c r="V177" s="23" t="str">
        <f>VLOOKUP(S177,'asignacion operaciones'!D:G,4,0)</f>
        <v xml:space="preserve">Luis Ortiz </v>
      </c>
      <c r="W177" s="23" t="s">
        <v>308</v>
      </c>
      <c r="X177" s="23">
        <v>6</v>
      </c>
      <c r="Y177" s="23">
        <v>6</v>
      </c>
      <c r="Z177" s="23">
        <v>0</v>
      </c>
      <c r="AA177" s="31">
        <f t="shared" si="7"/>
        <v>1</v>
      </c>
    </row>
    <row r="178" spans="6:27" x14ac:dyDescent="0.25">
      <c r="F178" s="29"/>
      <c r="G178" s="4"/>
      <c r="N178">
        <f t="shared" si="6"/>
        <v>0</v>
      </c>
      <c r="R178" s="23" t="s">
        <v>12</v>
      </c>
      <c r="S178" s="23" t="s">
        <v>40</v>
      </c>
      <c r="T178" s="23" t="str">
        <f>VLOOKUP(S178,'asignacion operaciones'!D:E,2,0)</f>
        <v xml:space="preserve">Ricardo Balderas Reyes </v>
      </c>
      <c r="U178" s="23" t="str">
        <f>VLOOKUP(S178,'asignacion operaciones'!D:F,3,0)</f>
        <v>Victor Limas Rdz</v>
      </c>
      <c r="V178" s="23" t="str">
        <f>VLOOKUP(S178,'asignacion operaciones'!D:G,4,0)</f>
        <v xml:space="preserve">Luis Ortiz </v>
      </c>
      <c r="W178" s="23" t="s">
        <v>309</v>
      </c>
      <c r="X178" s="23">
        <v>6</v>
      </c>
      <c r="Y178" s="23">
        <v>6</v>
      </c>
      <c r="Z178" s="23">
        <v>0</v>
      </c>
      <c r="AA178" s="31">
        <f t="shared" si="7"/>
        <v>1</v>
      </c>
    </row>
    <row r="179" spans="6:27" x14ac:dyDescent="0.25">
      <c r="F179" s="29"/>
      <c r="G179" s="4"/>
      <c r="N179">
        <f t="shared" si="6"/>
        <v>0</v>
      </c>
      <c r="R179" s="23" t="s">
        <v>12</v>
      </c>
      <c r="S179" s="23" t="s">
        <v>40</v>
      </c>
      <c r="T179" s="23" t="str">
        <f>VLOOKUP(S179,'asignacion operaciones'!D:E,2,0)</f>
        <v xml:space="preserve">Ricardo Balderas Reyes </v>
      </c>
      <c r="U179" s="23" t="str">
        <f>VLOOKUP(S179,'asignacion operaciones'!D:F,3,0)</f>
        <v>Victor Limas Rdz</v>
      </c>
      <c r="V179" s="23" t="str">
        <f>VLOOKUP(S179,'asignacion operaciones'!D:G,4,0)</f>
        <v xml:space="preserve">Luis Ortiz </v>
      </c>
      <c r="W179" s="23" t="s">
        <v>310</v>
      </c>
      <c r="X179" s="23">
        <v>6</v>
      </c>
      <c r="Y179" s="23">
        <v>2</v>
      </c>
      <c r="Z179" s="23">
        <v>4</v>
      </c>
      <c r="AA179" s="31">
        <f t="shared" si="7"/>
        <v>0.33333333333333331</v>
      </c>
    </row>
    <row r="180" spans="6:27" x14ac:dyDescent="0.25">
      <c r="F180" s="29"/>
      <c r="G180" s="4"/>
      <c r="N180">
        <f t="shared" si="6"/>
        <v>0</v>
      </c>
      <c r="R180" s="23" t="s">
        <v>12</v>
      </c>
      <c r="S180" s="23" t="s">
        <v>40</v>
      </c>
      <c r="T180" s="23" t="str">
        <f>VLOOKUP(S180,'asignacion operaciones'!D:E,2,0)</f>
        <v xml:space="preserve">Ricardo Balderas Reyes </v>
      </c>
      <c r="U180" s="23" t="str">
        <f>VLOOKUP(S180,'asignacion operaciones'!D:F,3,0)</f>
        <v>Victor Limas Rdz</v>
      </c>
      <c r="V180" s="23" t="str">
        <f>VLOOKUP(S180,'asignacion operaciones'!D:G,4,0)</f>
        <v xml:space="preserve">Luis Ortiz </v>
      </c>
      <c r="W180" s="23" t="s">
        <v>311</v>
      </c>
      <c r="X180" s="23">
        <v>6</v>
      </c>
      <c r="Y180" s="23">
        <v>6</v>
      </c>
      <c r="Z180" s="23">
        <v>0</v>
      </c>
      <c r="AA180" s="31">
        <f t="shared" si="7"/>
        <v>1</v>
      </c>
    </row>
    <row r="181" spans="6:27" x14ac:dyDescent="0.25">
      <c r="F181" s="29"/>
      <c r="G181" s="4"/>
      <c r="N181">
        <f t="shared" si="6"/>
        <v>0</v>
      </c>
      <c r="R181" s="23" t="s">
        <v>12</v>
      </c>
      <c r="S181" s="23" t="s">
        <v>40</v>
      </c>
      <c r="T181" s="23" t="str">
        <f>VLOOKUP(S181,'asignacion operaciones'!D:E,2,0)</f>
        <v xml:space="preserve">Ricardo Balderas Reyes </v>
      </c>
      <c r="U181" s="23" t="str">
        <f>VLOOKUP(S181,'asignacion operaciones'!D:F,3,0)</f>
        <v>Victor Limas Rdz</v>
      </c>
      <c r="V181" s="23" t="str">
        <f>VLOOKUP(S181,'asignacion operaciones'!D:G,4,0)</f>
        <v xml:space="preserve">Luis Ortiz </v>
      </c>
      <c r="W181" s="23" t="s">
        <v>312</v>
      </c>
      <c r="X181" s="23">
        <v>5</v>
      </c>
      <c r="Y181" s="23">
        <v>3</v>
      </c>
      <c r="Z181" s="23">
        <v>2</v>
      </c>
      <c r="AA181" s="31">
        <f t="shared" si="7"/>
        <v>0.6</v>
      </c>
    </row>
    <row r="182" spans="6:27" x14ac:dyDescent="0.25">
      <c r="F182" s="29"/>
      <c r="G182" s="4"/>
      <c r="N182">
        <f t="shared" si="6"/>
        <v>0</v>
      </c>
      <c r="R182" s="23" t="s">
        <v>12</v>
      </c>
      <c r="S182" s="23" t="s">
        <v>40</v>
      </c>
      <c r="T182" s="23" t="str">
        <f>VLOOKUP(S182,'asignacion operaciones'!D:E,2,0)</f>
        <v xml:space="preserve">Ricardo Balderas Reyes </v>
      </c>
      <c r="U182" s="23" t="str">
        <f>VLOOKUP(S182,'asignacion operaciones'!D:F,3,0)</f>
        <v>Victor Limas Rdz</v>
      </c>
      <c r="V182" s="23" t="str">
        <f>VLOOKUP(S182,'asignacion operaciones'!D:G,4,0)</f>
        <v xml:space="preserve">Luis Ortiz </v>
      </c>
      <c r="W182" s="23" t="s">
        <v>313</v>
      </c>
      <c r="X182" s="23">
        <v>5</v>
      </c>
      <c r="Y182" s="23">
        <v>5</v>
      </c>
      <c r="Z182" s="23">
        <v>0</v>
      </c>
      <c r="AA182" s="31">
        <f t="shared" si="7"/>
        <v>1</v>
      </c>
    </row>
    <row r="183" spans="6:27" x14ac:dyDescent="0.25">
      <c r="F183" s="29"/>
      <c r="G183" s="4"/>
      <c r="N183">
        <f t="shared" si="6"/>
        <v>0</v>
      </c>
      <c r="R183" s="23" t="s">
        <v>12</v>
      </c>
      <c r="S183" s="23" t="s">
        <v>40</v>
      </c>
      <c r="T183" s="23" t="str">
        <f>VLOOKUP(S183,'asignacion operaciones'!D:E,2,0)</f>
        <v xml:space="preserve">Ricardo Balderas Reyes </v>
      </c>
      <c r="U183" s="23" t="str">
        <f>VLOOKUP(S183,'asignacion operaciones'!D:F,3,0)</f>
        <v>Victor Limas Rdz</v>
      </c>
      <c r="V183" s="23" t="str">
        <f>VLOOKUP(S183,'asignacion operaciones'!D:G,4,0)</f>
        <v xml:space="preserve">Luis Ortiz </v>
      </c>
      <c r="W183" s="23" t="s">
        <v>314</v>
      </c>
      <c r="X183" s="23">
        <v>5</v>
      </c>
      <c r="Y183" s="23">
        <v>3</v>
      </c>
      <c r="Z183" s="23">
        <v>2</v>
      </c>
      <c r="AA183" s="31">
        <f t="shared" si="7"/>
        <v>0.6</v>
      </c>
    </row>
    <row r="184" spans="6:27" x14ac:dyDescent="0.25">
      <c r="F184" s="29"/>
      <c r="G184" s="4"/>
      <c r="N184">
        <f t="shared" si="6"/>
        <v>0</v>
      </c>
      <c r="R184" s="23" t="s">
        <v>12</v>
      </c>
      <c r="S184" s="23" t="s">
        <v>40</v>
      </c>
      <c r="T184" s="23" t="str">
        <f>VLOOKUP(S184,'asignacion operaciones'!D:E,2,0)</f>
        <v xml:space="preserve">Ricardo Balderas Reyes </v>
      </c>
      <c r="U184" s="23" t="str">
        <f>VLOOKUP(S184,'asignacion operaciones'!D:F,3,0)</f>
        <v>Victor Limas Rdz</v>
      </c>
      <c r="V184" s="23" t="str">
        <f>VLOOKUP(S184,'asignacion operaciones'!D:G,4,0)</f>
        <v xml:space="preserve">Luis Ortiz </v>
      </c>
      <c r="W184" s="23" t="s">
        <v>315</v>
      </c>
      <c r="X184" s="23">
        <v>5</v>
      </c>
      <c r="Y184" s="23">
        <v>5</v>
      </c>
      <c r="Z184" s="23">
        <v>0</v>
      </c>
      <c r="AA184" s="31">
        <f t="shared" si="7"/>
        <v>1</v>
      </c>
    </row>
    <row r="185" spans="6:27" x14ac:dyDescent="0.25">
      <c r="F185" s="29"/>
      <c r="G185" s="4"/>
      <c r="N185">
        <f t="shared" si="6"/>
        <v>0</v>
      </c>
      <c r="R185" s="23" t="s">
        <v>12</v>
      </c>
      <c r="S185" s="23" t="s">
        <v>40</v>
      </c>
      <c r="T185" s="23" t="str">
        <f>VLOOKUP(S185,'asignacion operaciones'!D:E,2,0)</f>
        <v xml:space="preserve">Ricardo Balderas Reyes </v>
      </c>
      <c r="U185" s="23" t="str">
        <f>VLOOKUP(S185,'asignacion operaciones'!D:F,3,0)</f>
        <v>Victor Limas Rdz</v>
      </c>
      <c r="V185" s="23" t="str">
        <f>VLOOKUP(S185,'asignacion operaciones'!D:G,4,0)</f>
        <v xml:space="preserve">Luis Ortiz </v>
      </c>
      <c r="W185" s="23" t="s">
        <v>316</v>
      </c>
      <c r="X185" s="23">
        <v>5</v>
      </c>
      <c r="Y185" s="23">
        <v>5</v>
      </c>
      <c r="Z185" s="23">
        <v>0</v>
      </c>
      <c r="AA185" s="31">
        <f t="shared" si="7"/>
        <v>1</v>
      </c>
    </row>
    <row r="186" spans="6:27" x14ac:dyDescent="0.25">
      <c r="F186" s="29"/>
      <c r="G186" s="4"/>
      <c r="N186">
        <f t="shared" si="6"/>
        <v>0</v>
      </c>
      <c r="R186" s="23" t="s">
        <v>12</v>
      </c>
      <c r="S186" s="23" t="s">
        <v>40</v>
      </c>
      <c r="T186" s="23" t="str">
        <f>VLOOKUP(S186,'asignacion operaciones'!D:E,2,0)</f>
        <v xml:space="preserve">Ricardo Balderas Reyes </v>
      </c>
      <c r="U186" s="23" t="str">
        <f>VLOOKUP(S186,'asignacion operaciones'!D:F,3,0)</f>
        <v>Victor Limas Rdz</v>
      </c>
      <c r="V186" s="23" t="str">
        <f>VLOOKUP(S186,'asignacion operaciones'!D:G,4,0)</f>
        <v xml:space="preserve">Luis Ortiz </v>
      </c>
      <c r="W186" s="23" t="s">
        <v>317</v>
      </c>
      <c r="X186" s="23">
        <v>5</v>
      </c>
      <c r="Y186" s="23">
        <v>0</v>
      </c>
      <c r="Z186" s="23">
        <v>5</v>
      </c>
      <c r="AA186" s="31">
        <f t="shared" si="7"/>
        <v>0</v>
      </c>
    </row>
    <row r="187" spans="6:27" x14ac:dyDescent="0.25">
      <c r="F187" s="29"/>
      <c r="G187" s="4"/>
      <c r="N187">
        <f t="shared" si="6"/>
        <v>0</v>
      </c>
      <c r="R187" s="23" t="s">
        <v>12</v>
      </c>
      <c r="S187" s="23" t="s">
        <v>40</v>
      </c>
      <c r="T187" s="23" t="str">
        <f>VLOOKUP(S187,'asignacion operaciones'!D:E,2,0)</f>
        <v xml:space="preserve">Ricardo Balderas Reyes </v>
      </c>
      <c r="U187" s="23" t="str">
        <f>VLOOKUP(S187,'asignacion operaciones'!D:F,3,0)</f>
        <v>Victor Limas Rdz</v>
      </c>
      <c r="V187" s="23" t="str">
        <f>VLOOKUP(S187,'asignacion operaciones'!D:G,4,0)</f>
        <v xml:space="preserve">Luis Ortiz </v>
      </c>
      <c r="W187" s="23" t="s">
        <v>318</v>
      </c>
      <c r="X187" s="23">
        <v>5</v>
      </c>
      <c r="Y187" s="23">
        <v>5</v>
      </c>
      <c r="Z187" s="23">
        <v>0</v>
      </c>
      <c r="AA187" s="31">
        <f t="shared" si="7"/>
        <v>1</v>
      </c>
    </row>
    <row r="188" spans="6:27" x14ac:dyDescent="0.25">
      <c r="F188" s="29"/>
      <c r="G188" s="4"/>
      <c r="N188">
        <f t="shared" si="6"/>
        <v>0</v>
      </c>
      <c r="R188" s="23" t="s">
        <v>12</v>
      </c>
      <c r="S188" s="23" t="s">
        <v>40</v>
      </c>
      <c r="T188" s="23" t="str">
        <f>VLOOKUP(S188,'asignacion operaciones'!D:E,2,0)</f>
        <v xml:space="preserve">Ricardo Balderas Reyes </v>
      </c>
      <c r="U188" s="23" t="str">
        <f>VLOOKUP(S188,'asignacion operaciones'!D:F,3,0)</f>
        <v>Victor Limas Rdz</v>
      </c>
      <c r="V188" s="23" t="str">
        <f>VLOOKUP(S188,'asignacion operaciones'!D:G,4,0)</f>
        <v xml:space="preserve">Luis Ortiz </v>
      </c>
      <c r="W188" s="23" t="s">
        <v>319</v>
      </c>
      <c r="X188" s="23">
        <v>5</v>
      </c>
      <c r="Y188" s="23">
        <v>1</v>
      </c>
      <c r="Z188" s="23">
        <v>4</v>
      </c>
      <c r="AA188" s="31">
        <f t="shared" si="7"/>
        <v>0.2</v>
      </c>
    </row>
    <row r="189" spans="6:27" x14ac:dyDescent="0.25">
      <c r="F189" s="29"/>
      <c r="G189" s="4"/>
      <c r="N189">
        <f t="shared" si="6"/>
        <v>0</v>
      </c>
      <c r="R189" s="23" t="s">
        <v>12</v>
      </c>
      <c r="S189" s="23" t="s">
        <v>40</v>
      </c>
      <c r="T189" s="23" t="str">
        <f>VLOOKUP(S189,'asignacion operaciones'!D:E,2,0)</f>
        <v xml:space="preserve">Ricardo Balderas Reyes </v>
      </c>
      <c r="U189" s="23" t="str">
        <f>VLOOKUP(S189,'asignacion operaciones'!D:F,3,0)</f>
        <v>Victor Limas Rdz</v>
      </c>
      <c r="V189" s="23" t="str">
        <f>VLOOKUP(S189,'asignacion operaciones'!D:G,4,0)</f>
        <v xml:space="preserve">Luis Ortiz </v>
      </c>
      <c r="W189" s="23" t="s">
        <v>320</v>
      </c>
      <c r="X189" s="23">
        <v>5</v>
      </c>
      <c r="Y189" s="23">
        <v>4</v>
      </c>
      <c r="Z189" s="23">
        <v>1</v>
      </c>
      <c r="AA189" s="31">
        <f t="shared" si="7"/>
        <v>0.8</v>
      </c>
    </row>
    <row r="190" spans="6:27" x14ac:dyDescent="0.25">
      <c r="F190" s="29"/>
      <c r="G190" s="4"/>
      <c r="N190">
        <f t="shared" si="6"/>
        <v>0</v>
      </c>
      <c r="R190" s="23" t="s">
        <v>12</v>
      </c>
      <c r="S190" s="23" t="s">
        <v>40</v>
      </c>
      <c r="T190" s="23" t="str">
        <f>VLOOKUP(S190,'asignacion operaciones'!D:E,2,0)</f>
        <v xml:space="preserve">Ricardo Balderas Reyes </v>
      </c>
      <c r="U190" s="23" t="str">
        <f>VLOOKUP(S190,'asignacion operaciones'!D:F,3,0)</f>
        <v>Victor Limas Rdz</v>
      </c>
      <c r="V190" s="23" t="str">
        <f>VLOOKUP(S190,'asignacion operaciones'!D:G,4,0)</f>
        <v xml:space="preserve">Luis Ortiz </v>
      </c>
      <c r="W190" s="23" t="s">
        <v>321</v>
      </c>
      <c r="X190" s="23">
        <v>5</v>
      </c>
      <c r="Y190" s="23">
        <v>5</v>
      </c>
      <c r="Z190" s="23">
        <v>0</v>
      </c>
      <c r="AA190" s="31">
        <f t="shared" si="7"/>
        <v>1</v>
      </c>
    </row>
    <row r="191" spans="6:27" x14ac:dyDescent="0.25">
      <c r="F191" s="29"/>
      <c r="G191" s="4"/>
      <c r="N191">
        <f t="shared" si="6"/>
        <v>0</v>
      </c>
      <c r="R191" s="23" t="s">
        <v>12</v>
      </c>
      <c r="S191" s="23" t="s">
        <v>40</v>
      </c>
      <c r="T191" s="23" t="str">
        <f>VLOOKUP(S191,'asignacion operaciones'!D:E,2,0)</f>
        <v xml:space="preserve">Ricardo Balderas Reyes </v>
      </c>
      <c r="U191" s="23" t="str">
        <f>VLOOKUP(S191,'asignacion operaciones'!D:F,3,0)</f>
        <v>Victor Limas Rdz</v>
      </c>
      <c r="V191" s="23" t="str">
        <f>VLOOKUP(S191,'asignacion operaciones'!D:G,4,0)</f>
        <v xml:space="preserve">Luis Ortiz </v>
      </c>
      <c r="W191" s="23" t="s">
        <v>322</v>
      </c>
      <c r="X191" s="23">
        <v>5</v>
      </c>
      <c r="Y191" s="23">
        <v>4</v>
      </c>
      <c r="Z191" s="23">
        <v>1</v>
      </c>
      <c r="AA191" s="31">
        <f t="shared" si="7"/>
        <v>0.8</v>
      </c>
    </row>
    <row r="192" spans="6:27" x14ac:dyDescent="0.25">
      <c r="F192" s="29"/>
      <c r="G192" s="4"/>
      <c r="N192">
        <f t="shared" si="6"/>
        <v>0</v>
      </c>
      <c r="R192" s="23" t="s">
        <v>12</v>
      </c>
      <c r="S192" s="23" t="s">
        <v>40</v>
      </c>
      <c r="T192" s="23" t="str">
        <f>VLOOKUP(S192,'asignacion operaciones'!D:E,2,0)</f>
        <v xml:space="preserve">Ricardo Balderas Reyes </v>
      </c>
      <c r="U192" s="23" t="str">
        <f>VLOOKUP(S192,'asignacion operaciones'!D:F,3,0)</f>
        <v>Victor Limas Rdz</v>
      </c>
      <c r="V192" s="23" t="str">
        <f>VLOOKUP(S192,'asignacion operaciones'!D:G,4,0)</f>
        <v xml:space="preserve">Luis Ortiz </v>
      </c>
      <c r="W192" s="23" t="s">
        <v>323</v>
      </c>
      <c r="X192" s="23">
        <v>5</v>
      </c>
      <c r="Y192" s="23">
        <v>4</v>
      </c>
      <c r="Z192" s="23">
        <v>1</v>
      </c>
      <c r="AA192" s="31">
        <f t="shared" si="7"/>
        <v>0.8</v>
      </c>
    </row>
    <row r="193" spans="6:27" x14ac:dyDescent="0.25">
      <c r="F193" s="29"/>
      <c r="G193" s="4"/>
      <c r="N193">
        <f t="shared" si="6"/>
        <v>0</v>
      </c>
      <c r="R193" s="23" t="s">
        <v>12</v>
      </c>
      <c r="S193" s="23" t="s">
        <v>31</v>
      </c>
      <c r="T193" s="23" t="str">
        <f>VLOOKUP(S193,'asignacion operaciones'!D:E,2,0)</f>
        <v>Julio Bazan</v>
      </c>
      <c r="U193" s="23" t="str">
        <f>VLOOKUP(S193,'asignacion operaciones'!D:F,3,0)</f>
        <v>Edgar Cabrera</v>
      </c>
      <c r="V193" s="23" t="str">
        <f>VLOOKUP(S193,'asignacion operaciones'!D:G,4,0)</f>
        <v>Palacios Ricardo de Jesus</v>
      </c>
      <c r="W193" s="23" t="s">
        <v>324</v>
      </c>
      <c r="X193" s="23">
        <v>5</v>
      </c>
      <c r="Y193" s="23">
        <v>5</v>
      </c>
      <c r="Z193" s="23">
        <v>0</v>
      </c>
      <c r="AA193" s="31">
        <f t="shared" si="7"/>
        <v>1</v>
      </c>
    </row>
    <row r="194" spans="6:27" x14ac:dyDescent="0.25">
      <c r="F194" s="29"/>
      <c r="G194" s="4"/>
      <c r="N194">
        <f t="shared" ref="N194:N257" si="8">L194-M194</f>
        <v>0</v>
      </c>
      <c r="R194" s="23" t="s">
        <v>12</v>
      </c>
      <c r="S194" s="23" t="s">
        <v>31</v>
      </c>
      <c r="T194" s="23" t="str">
        <f>VLOOKUP(S194,'asignacion operaciones'!D:E,2,0)</f>
        <v>Julio Bazan</v>
      </c>
      <c r="U194" s="23" t="str">
        <f>VLOOKUP(S194,'asignacion operaciones'!D:F,3,0)</f>
        <v>Edgar Cabrera</v>
      </c>
      <c r="V194" s="23" t="str">
        <f>VLOOKUP(S194,'asignacion operaciones'!D:G,4,0)</f>
        <v>Palacios Ricardo de Jesus</v>
      </c>
      <c r="W194" s="23" t="s">
        <v>325</v>
      </c>
      <c r="X194" s="23">
        <v>5</v>
      </c>
      <c r="Y194" s="23">
        <v>5</v>
      </c>
      <c r="Z194" s="23">
        <v>0</v>
      </c>
      <c r="AA194" s="31">
        <f t="shared" si="7"/>
        <v>1</v>
      </c>
    </row>
    <row r="195" spans="6:27" x14ac:dyDescent="0.25">
      <c r="F195" s="29"/>
      <c r="G195" s="4"/>
      <c r="N195">
        <f t="shared" si="8"/>
        <v>0</v>
      </c>
      <c r="R195" s="23" t="s">
        <v>12</v>
      </c>
      <c r="S195" s="23" t="s">
        <v>31</v>
      </c>
      <c r="T195" s="23" t="str">
        <f>VLOOKUP(S195,'asignacion operaciones'!D:E,2,0)</f>
        <v>Julio Bazan</v>
      </c>
      <c r="U195" s="23" t="str">
        <f>VLOOKUP(S195,'asignacion operaciones'!D:F,3,0)</f>
        <v>Edgar Cabrera</v>
      </c>
      <c r="V195" s="23" t="str">
        <f>VLOOKUP(S195,'asignacion operaciones'!D:G,4,0)</f>
        <v>Palacios Ricardo de Jesus</v>
      </c>
      <c r="W195" s="23" t="s">
        <v>326</v>
      </c>
      <c r="X195" s="23">
        <v>6</v>
      </c>
      <c r="Y195" s="23">
        <v>6</v>
      </c>
      <c r="Z195" s="23">
        <v>0</v>
      </c>
      <c r="AA195" s="31">
        <f t="shared" ref="AA195:AA258" si="9">Y195/X195</f>
        <v>1</v>
      </c>
    </row>
    <row r="196" spans="6:27" x14ac:dyDescent="0.25">
      <c r="F196" s="29"/>
      <c r="G196" s="4"/>
      <c r="N196">
        <f t="shared" si="8"/>
        <v>0</v>
      </c>
      <c r="R196" s="23" t="s">
        <v>12</v>
      </c>
      <c r="S196" s="23" t="s">
        <v>31</v>
      </c>
      <c r="T196" s="23" t="str">
        <f>VLOOKUP(S196,'asignacion operaciones'!D:E,2,0)</f>
        <v>Julio Bazan</v>
      </c>
      <c r="U196" s="23" t="str">
        <f>VLOOKUP(S196,'asignacion operaciones'!D:F,3,0)</f>
        <v>Edgar Cabrera</v>
      </c>
      <c r="V196" s="23" t="str">
        <f>VLOOKUP(S196,'asignacion operaciones'!D:G,4,0)</f>
        <v>Palacios Ricardo de Jesus</v>
      </c>
      <c r="W196" s="23" t="s">
        <v>327</v>
      </c>
      <c r="X196" s="23">
        <v>6</v>
      </c>
      <c r="Y196" s="23">
        <v>4</v>
      </c>
      <c r="Z196" s="23">
        <v>2</v>
      </c>
      <c r="AA196" s="31">
        <f t="shared" si="9"/>
        <v>0.66666666666666663</v>
      </c>
    </row>
    <row r="197" spans="6:27" x14ac:dyDescent="0.25">
      <c r="F197" s="29"/>
      <c r="G197" s="4"/>
      <c r="N197">
        <f t="shared" si="8"/>
        <v>0</v>
      </c>
      <c r="R197" s="23" t="s">
        <v>12</v>
      </c>
      <c r="S197" s="23" t="s">
        <v>31</v>
      </c>
      <c r="T197" s="23" t="str">
        <f>VLOOKUP(S197,'asignacion operaciones'!D:E,2,0)</f>
        <v>Julio Bazan</v>
      </c>
      <c r="U197" s="23" t="str">
        <f>VLOOKUP(S197,'asignacion operaciones'!D:F,3,0)</f>
        <v>Edgar Cabrera</v>
      </c>
      <c r="V197" s="23" t="str">
        <f>VLOOKUP(S197,'asignacion operaciones'!D:G,4,0)</f>
        <v>Palacios Ricardo de Jesus</v>
      </c>
      <c r="W197" s="23" t="s">
        <v>328</v>
      </c>
      <c r="X197" s="23">
        <v>5</v>
      </c>
      <c r="Y197" s="23">
        <v>5</v>
      </c>
      <c r="Z197" s="23">
        <v>0</v>
      </c>
      <c r="AA197" s="31">
        <f t="shared" si="9"/>
        <v>1</v>
      </c>
    </row>
    <row r="198" spans="6:27" x14ac:dyDescent="0.25">
      <c r="F198" s="29"/>
      <c r="G198" s="4"/>
      <c r="N198">
        <f t="shared" si="8"/>
        <v>0</v>
      </c>
      <c r="R198" s="23" t="s">
        <v>12</v>
      </c>
      <c r="S198" s="23" t="s">
        <v>31</v>
      </c>
      <c r="T198" s="23" t="str">
        <f>VLOOKUP(S198,'asignacion operaciones'!D:E,2,0)</f>
        <v>Julio Bazan</v>
      </c>
      <c r="U198" s="23" t="str">
        <f>VLOOKUP(S198,'asignacion operaciones'!D:F,3,0)</f>
        <v>Edgar Cabrera</v>
      </c>
      <c r="V198" s="23" t="str">
        <f>VLOOKUP(S198,'asignacion operaciones'!D:G,4,0)</f>
        <v>Palacios Ricardo de Jesus</v>
      </c>
      <c r="W198" s="23" t="s">
        <v>329</v>
      </c>
      <c r="X198" s="23">
        <v>5</v>
      </c>
      <c r="Y198" s="23">
        <v>5</v>
      </c>
      <c r="Z198" s="23">
        <v>0</v>
      </c>
      <c r="AA198" s="31">
        <f t="shared" si="9"/>
        <v>1</v>
      </c>
    </row>
    <row r="199" spans="6:27" x14ac:dyDescent="0.25">
      <c r="F199" s="29"/>
      <c r="G199" s="4"/>
      <c r="N199">
        <f t="shared" si="8"/>
        <v>0</v>
      </c>
      <c r="R199" s="23" t="s">
        <v>12</v>
      </c>
      <c r="S199" s="23" t="s">
        <v>31</v>
      </c>
      <c r="T199" s="23" t="str">
        <f>VLOOKUP(S199,'asignacion operaciones'!D:E,2,0)</f>
        <v>Julio Bazan</v>
      </c>
      <c r="U199" s="23" t="str">
        <f>VLOOKUP(S199,'asignacion operaciones'!D:F,3,0)</f>
        <v>Edgar Cabrera</v>
      </c>
      <c r="V199" s="23" t="str">
        <f>VLOOKUP(S199,'asignacion operaciones'!D:G,4,0)</f>
        <v>Palacios Ricardo de Jesus</v>
      </c>
      <c r="W199" s="23" t="s">
        <v>330</v>
      </c>
      <c r="X199" s="23">
        <v>5</v>
      </c>
      <c r="Y199" s="23">
        <v>5</v>
      </c>
      <c r="Z199" s="23">
        <v>0</v>
      </c>
      <c r="AA199" s="31">
        <f t="shared" si="9"/>
        <v>1</v>
      </c>
    </row>
    <row r="200" spans="6:27" x14ac:dyDescent="0.25">
      <c r="F200" s="29"/>
      <c r="G200" s="4"/>
      <c r="N200">
        <f t="shared" si="8"/>
        <v>0</v>
      </c>
      <c r="R200" s="23" t="s">
        <v>12</v>
      </c>
      <c r="S200" s="23" t="s">
        <v>31</v>
      </c>
      <c r="T200" s="23" t="str">
        <f>VLOOKUP(S200,'asignacion operaciones'!D:E,2,0)</f>
        <v>Julio Bazan</v>
      </c>
      <c r="U200" s="23" t="str">
        <f>VLOOKUP(S200,'asignacion operaciones'!D:F,3,0)</f>
        <v>Edgar Cabrera</v>
      </c>
      <c r="V200" s="23" t="str">
        <f>VLOOKUP(S200,'asignacion operaciones'!D:G,4,0)</f>
        <v>Palacios Ricardo de Jesus</v>
      </c>
      <c r="W200" s="23" t="s">
        <v>331</v>
      </c>
      <c r="X200" s="23">
        <v>5</v>
      </c>
      <c r="Y200" s="23">
        <v>5</v>
      </c>
      <c r="Z200" s="23">
        <v>0</v>
      </c>
      <c r="AA200" s="31">
        <f t="shared" si="9"/>
        <v>1</v>
      </c>
    </row>
    <row r="201" spans="6:27" x14ac:dyDescent="0.25">
      <c r="F201" s="29"/>
      <c r="G201" s="4"/>
      <c r="N201">
        <f t="shared" si="8"/>
        <v>0</v>
      </c>
      <c r="R201" s="23" t="s">
        <v>12</v>
      </c>
      <c r="S201" s="23" t="s">
        <v>31</v>
      </c>
      <c r="T201" s="23" t="str">
        <f>VLOOKUP(S201,'asignacion operaciones'!D:E,2,0)</f>
        <v>Julio Bazan</v>
      </c>
      <c r="U201" s="23" t="str">
        <f>VLOOKUP(S201,'asignacion operaciones'!D:F,3,0)</f>
        <v>Edgar Cabrera</v>
      </c>
      <c r="V201" s="23" t="str">
        <f>VLOOKUP(S201,'asignacion operaciones'!D:G,4,0)</f>
        <v>Palacios Ricardo de Jesus</v>
      </c>
      <c r="W201" s="23" t="s">
        <v>332</v>
      </c>
      <c r="X201" s="23">
        <v>5</v>
      </c>
      <c r="Y201" s="23">
        <v>5</v>
      </c>
      <c r="Z201" s="23">
        <v>0</v>
      </c>
      <c r="AA201" s="31">
        <f t="shared" si="9"/>
        <v>1</v>
      </c>
    </row>
    <row r="202" spans="6:27" x14ac:dyDescent="0.25">
      <c r="F202" s="29"/>
      <c r="G202" s="4"/>
      <c r="N202">
        <f t="shared" si="8"/>
        <v>0</v>
      </c>
      <c r="R202" s="23" t="s">
        <v>12</v>
      </c>
      <c r="S202" s="23" t="s">
        <v>31</v>
      </c>
      <c r="T202" s="23" t="str">
        <f>VLOOKUP(S202,'asignacion operaciones'!D:E,2,0)</f>
        <v>Julio Bazan</v>
      </c>
      <c r="U202" s="23" t="str">
        <f>VLOOKUP(S202,'asignacion operaciones'!D:F,3,0)</f>
        <v>Edgar Cabrera</v>
      </c>
      <c r="V202" s="23" t="str">
        <f>VLOOKUP(S202,'asignacion operaciones'!D:G,4,0)</f>
        <v>Palacios Ricardo de Jesus</v>
      </c>
      <c r="W202" s="23" t="s">
        <v>333</v>
      </c>
      <c r="X202" s="23">
        <v>5</v>
      </c>
      <c r="Y202" s="23">
        <v>3</v>
      </c>
      <c r="Z202" s="23">
        <v>2</v>
      </c>
      <c r="AA202" s="31">
        <f t="shared" si="9"/>
        <v>0.6</v>
      </c>
    </row>
    <row r="203" spans="6:27" x14ac:dyDescent="0.25">
      <c r="F203" s="29"/>
      <c r="G203" s="4"/>
      <c r="N203">
        <f t="shared" si="8"/>
        <v>0</v>
      </c>
      <c r="R203" s="23" t="s">
        <v>12</v>
      </c>
      <c r="S203" s="23" t="s">
        <v>31</v>
      </c>
      <c r="T203" s="23" t="str">
        <f>VLOOKUP(S203,'asignacion operaciones'!D:E,2,0)</f>
        <v>Julio Bazan</v>
      </c>
      <c r="U203" s="23" t="str">
        <f>VLOOKUP(S203,'asignacion operaciones'!D:F,3,0)</f>
        <v>Edgar Cabrera</v>
      </c>
      <c r="V203" s="23" t="str">
        <f>VLOOKUP(S203,'asignacion operaciones'!D:G,4,0)</f>
        <v>Palacios Ricardo de Jesus</v>
      </c>
      <c r="W203" s="23" t="s">
        <v>334</v>
      </c>
      <c r="X203" s="23">
        <v>5</v>
      </c>
      <c r="Y203" s="23">
        <v>5</v>
      </c>
      <c r="Z203" s="23">
        <v>0</v>
      </c>
      <c r="AA203" s="31">
        <f t="shared" si="9"/>
        <v>1</v>
      </c>
    </row>
    <row r="204" spans="6:27" x14ac:dyDescent="0.25">
      <c r="F204" s="29"/>
      <c r="G204" s="4"/>
      <c r="N204">
        <f t="shared" si="8"/>
        <v>0</v>
      </c>
      <c r="R204" s="23" t="s">
        <v>12</v>
      </c>
      <c r="S204" s="23" t="s">
        <v>31</v>
      </c>
      <c r="T204" s="23" t="str">
        <f>VLOOKUP(S204,'asignacion operaciones'!D:E,2,0)</f>
        <v>Julio Bazan</v>
      </c>
      <c r="U204" s="23" t="str">
        <f>VLOOKUP(S204,'asignacion operaciones'!D:F,3,0)</f>
        <v>Edgar Cabrera</v>
      </c>
      <c r="V204" s="23" t="str">
        <f>VLOOKUP(S204,'asignacion operaciones'!D:G,4,0)</f>
        <v>Palacios Ricardo de Jesus</v>
      </c>
      <c r="W204" s="23" t="s">
        <v>335</v>
      </c>
      <c r="X204" s="23">
        <v>5</v>
      </c>
      <c r="Y204" s="23">
        <v>5</v>
      </c>
      <c r="Z204" s="23">
        <v>0</v>
      </c>
      <c r="AA204" s="31">
        <f t="shared" si="9"/>
        <v>1</v>
      </c>
    </row>
    <row r="205" spans="6:27" x14ac:dyDescent="0.25">
      <c r="F205" s="29"/>
      <c r="G205" s="4"/>
      <c r="N205">
        <f t="shared" si="8"/>
        <v>0</v>
      </c>
      <c r="R205" s="23" t="s">
        <v>12</v>
      </c>
      <c r="S205" s="23" t="s">
        <v>64</v>
      </c>
      <c r="T205" s="23" t="str">
        <f>VLOOKUP(S205,'asignacion operaciones'!D:E,2,0)</f>
        <v xml:space="preserve">Ricardo Balderas Reyes </v>
      </c>
      <c r="U205" s="23" t="str">
        <f>VLOOKUP(S205,'asignacion operaciones'!D:F,3,0)</f>
        <v>Orlando Hernandez</v>
      </c>
      <c r="V205" s="23" t="str">
        <f>VLOOKUP(S205,'asignacion operaciones'!D:G,4,0)</f>
        <v>Francisco Reyes</v>
      </c>
      <c r="W205" s="23" t="s">
        <v>336</v>
      </c>
      <c r="X205" s="23">
        <v>10</v>
      </c>
      <c r="Y205" s="23">
        <v>10</v>
      </c>
      <c r="Z205" s="23">
        <v>0</v>
      </c>
      <c r="AA205" s="31">
        <f t="shared" si="9"/>
        <v>1</v>
      </c>
    </row>
    <row r="206" spans="6:27" x14ac:dyDescent="0.25">
      <c r="F206" s="29"/>
      <c r="G206" s="4"/>
      <c r="N206">
        <f t="shared" si="8"/>
        <v>0</v>
      </c>
      <c r="R206" s="23" t="s">
        <v>12</v>
      </c>
      <c r="S206" s="23" t="s">
        <v>64</v>
      </c>
      <c r="T206" s="23" t="str">
        <f>VLOOKUP(S206,'asignacion operaciones'!D:E,2,0)</f>
        <v xml:space="preserve">Ricardo Balderas Reyes </v>
      </c>
      <c r="U206" s="23" t="str">
        <f>VLOOKUP(S206,'asignacion operaciones'!D:F,3,0)</f>
        <v>Orlando Hernandez</v>
      </c>
      <c r="V206" s="23" t="str">
        <f>VLOOKUP(S206,'asignacion operaciones'!D:G,4,0)</f>
        <v>Francisco Reyes</v>
      </c>
      <c r="W206" s="23" t="s">
        <v>337</v>
      </c>
      <c r="X206" s="23">
        <v>7</v>
      </c>
      <c r="Y206" s="23">
        <v>7</v>
      </c>
      <c r="Z206" s="23">
        <v>0</v>
      </c>
      <c r="AA206" s="31">
        <f t="shared" si="9"/>
        <v>1</v>
      </c>
    </row>
    <row r="207" spans="6:27" x14ac:dyDescent="0.25">
      <c r="F207" s="29"/>
      <c r="G207" s="4"/>
      <c r="N207">
        <f t="shared" si="8"/>
        <v>0</v>
      </c>
      <c r="R207" s="23" t="s">
        <v>12</v>
      </c>
      <c r="S207" s="23" t="s">
        <v>68</v>
      </c>
      <c r="T207" s="23" t="str">
        <f>VLOOKUP(S207,'asignacion operaciones'!D:E,2,0)</f>
        <v xml:space="preserve">Ricardo Balderas Reyes </v>
      </c>
      <c r="U207" s="23" t="str">
        <f>VLOOKUP(S207,'asignacion operaciones'!D:F,3,0)</f>
        <v>Victor Limas Rdz</v>
      </c>
      <c r="V207" s="23" t="str">
        <f>VLOOKUP(S207,'asignacion operaciones'!D:G,4,0)</f>
        <v xml:space="preserve">Oscar Oviedo </v>
      </c>
      <c r="W207" s="23" t="s">
        <v>338</v>
      </c>
      <c r="X207" s="23">
        <v>6</v>
      </c>
      <c r="Y207" s="23">
        <v>6</v>
      </c>
      <c r="Z207" s="23">
        <v>0</v>
      </c>
      <c r="AA207" s="31">
        <f t="shared" si="9"/>
        <v>1</v>
      </c>
    </row>
    <row r="208" spans="6:27" x14ac:dyDescent="0.25">
      <c r="F208" s="29"/>
      <c r="G208" s="4"/>
      <c r="N208">
        <f t="shared" si="8"/>
        <v>0</v>
      </c>
      <c r="R208" s="23" t="s">
        <v>12</v>
      </c>
      <c r="S208" s="23" t="s">
        <v>68</v>
      </c>
      <c r="T208" s="23" t="str">
        <f>VLOOKUP(S208,'asignacion operaciones'!D:E,2,0)</f>
        <v xml:space="preserve">Ricardo Balderas Reyes </v>
      </c>
      <c r="U208" s="23" t="str">
        <f>VLOOKUP(S208,'asignacion operaciones'!D:F,3,0)</f>
        <v>Victor Limas Rdz</v>
      </c>
      <c r="V208" s="23" t="str">
        <f>VLOOKUP(S208,'asignacion operaciones'!D:G,4,0)</f>
        <v xml:space="preserve">Oscar Oviedo </v>
      </c>
      <c r="W208" s="23" t="s">
        <v>339</v>
      </c>
      <c r="X208" s="23">
        <v>6</v>
      </c>
      <c r="Y208" s="23">
        <v>6</v>
      </c>
      <c r="Z208" s="23">
        <v>0</v>
      </c>
      <c r="AA208" s="31">
        <f t="shared" si="9"/>
        <v>1</v>
      </c>
    </row>
    <row r="209" spans="6:27" x14ac:dyDescent="0.25">
      <c r="F209" s="29"/>
      <c r="G209" s="4"/>
      <c r="N209">
        <f t="shared" si="8"/>
        <v>0</v>
      </c>
      <c r="R209" s="23" t="s">
        <v>12</v>
      </c>
      <c r="S209" s="23" t="s">
        <v>68</v>
      </c>
      <c r="T209" s="23" t="str">
        <f>VLOOKUP(S209,'asignacion operaciones'!D:E,2,0)</f>
        <v xml:space="preserve">Ricardo Balderas Reyes </v>
      </c>
      <c r="U209" s="23" t="str">
        <f>VLOOKUP(S209,'asignacion operaciones'!D:F,3,0)</f>
        <v>Victor Limas Rdz</v>
      </c>
      <c r="V209" s="23" t="str">
        <f>VLOOKUP(S209,'asignacion operaciones'!D:G,4,0)</f>
        <v xml:space="preserve">Oscar Oviedo </v>
      </c>
      <c r="W209" s="23" t="s">
        <v>340</v>
      </c>
      <c r="X209" s="23">
        <v>6</v>
      </c>
      <c r="Y209" s="23">
        <v>6</v>
      </c>
      <c r="Z209" s="23">
        <v>0</v>
      </c>
      <c r="AA209" s="31">
        <f t="shared" si="9"/>
        <v>1</v>
      </c>
    </row>
    <row r="210" spans="6:27" x14ac:dyDescent="0.25">
      <c r="F210" s="29"/>
      <c r="G210" s="4"/>
      <c r="N210">
        <f t="shared" si="8"/>
        <v>0</v>
      </c>
      <c r="R210" s="23" t="s">
        <v>12</v>
      </c>
      <c r="S210" s="23" t="s">
        <v>68</v>
      </c>
      <c r="T210" s="23" t="str">
        <f>VLOOKUP(S210,'asignacion operaciones'!D:E,2,0)</f>
        <v xml:space="preserve">Ricardo Balderas Reyes </v>
      </c>
      <c r="U210" s="23" t="str">
        <f>VLOOKUP(S210,'asignacion operaciones'!D:F,3,0)</f>
        <v>Victor Limas Rdz</v>
      </c>
      <c r="V210" s="23" t="str">
        <f>VLOOKUP(S210,'asignacion operaciones'!D:G,4,0)</f>
        <v xml:space="preserve">Oscar Oviedo </v>
      </c>
      <c r="W210" s="23" t="s">
        <v>341</v>
      </c>
      <c r="X210" s="23">
        <v>6</v>
      </c>
      <c r="Y210" s="23">
        <v>6</v>
      </c>
      <c r="Z210" s="23">
        <v>0</v>
      </c>
      <c r="AA210" s="31">
        <f t="shared" si="9"/>
        <v>1</v>
      </c>
    </row>
    <row r="211" spans="6:27" x14ac:dyDescent="0.25">
      <c r="F211" s="29"/>
      <c r="G211" s="4"/>
      <c r="N211">
        <f t="shared" si="8"/>
        <v>0</v>
      </c>
      <c r="R211" s="23" t="s">
        <v>12</v>
      </c>
      <c r="S211" s="23" t="s">
        <v>68</v>
      </c>
      <c r="T211" s="23" t="str">
        <f>VLOOKUP(S211,'asignacion operaciones'!D:E,2,0)</f>
        <v xml:space="preserve">Ricardo Balderas Reyes </v>
      </c>
      <c r="U211" s="23" t="str">
        <f>VLOOKUP(S211,'asignacion operaciones'!D:F,3,0)</f>
        <v>Victor Limas Rdz</v>
      </c>
      <c r="V211" s="23" t="str">
        <f>VLOOKUP(S211,'asignacion operaciones'!D:G,4,0)</f>
        <v xml:space="preserve">Oscar Oviedo </v>
      </c>
      <c r="W211" s="23" t="s">
        <v>342</v>
      </c>
      <c r="X211" s="23">
        <v>6</v>
      </c>
      <c r="Y211" s="23">
        <v>6</v>
      </c>
      <c r="Z211" s="23">
        <v>0</v>
      </c>
      <c r="AA211" s="31">
        <f t="shared" si="9"/>
        <v>1</v>
      </c>
    </row>
    <row r="212" spans="6:27" x14ac:dyDescent="0.25">
      <c r="F212" s="29"/>
      <c r="G212" s="4"/>
      <c r="N212">
        <f t="shared" si="8"/>
        <v>0</v>
      </c>
      <c r="R212" s="23" t="s">
        <v>12</v>
      </c>
      <c r="S212" s="23" t="s">
        <v>68</v>
      </c>
      <c r="T212" s="23" t="str">
        <f>VLOOKUP(S212,'asignacion operaciones'!D:E,2,0)</f>
        <v xml:space="preserve">Ricardo Balderas Reyes </v>
      </c>
      <c r="U212" s="23" t="str">
        <f>VLOOKUP(S212,'asignacion operaciones'!D:F,3,0)</f>
        <v>Victor Limas Rdz</v>
      </c>
      <c r="V212" s="23" t="str">
        <f>VLOOKUP(S212,'asignacion operaciones'!D:G,4,0)</f>
        <v xml:space="preserve">Oscar Oviedo </v>
      </c>
      <c r="W212" s="23" t="s">
        <v>343</v>
      </c>
      <c r="X212" s="23">
        <v>6</v>
      </c>
      <c r="Y212" s="23">
        <v>6</v>
      </c>
      <c r="Z212" s="23">
        <v>0</v>
      </c>
      <c r="AA212" s="31">
        <f t="shared" si="9"/>
        <v>1</v>
      </c>
    </row>
    <row r="213" spans="6:27" x14ac:dyDescent="0.25">
      <c r="F213" s="29"/>
      <c r="G213" s="4"/>
      <c r="N213">
        <f t="shared" si="8"/>
        <v>0</v>
      </c>
      <c r="R213" s="23" t="s">
        <v>12</v>
      </c>
      <c r="S213" s="23" t="s">
        <v>68</v>
      </c>
      <c r="T213" s="23" t="str">
        <f>VLOOKUP(S213,'asignacion operaciones'!D:E,2,0)</f>
        <v xml:space="preserve">Ricardo Balderas Reyes </v>
      </c>
      <c r="U213" s="23" t="str">
        <f>VLOOKUP(S213,'asignacion operaciones'!D:F,3,0)</f>
        <v>Victor Limas Rdz</v>
      </c>
      <c r="V213" s="23" t="str">
        <f>VLOOKUP(S213,'asignacion operaciones'!D:G,4,0)</f>
        <v xml:space="preserve">Oscar Oviedo </v>
      </c>
      <c r="W213" s="23" t="s">
        <v>344</v>
      </c>
      <c r="X213" s="23">
        <v>6</v>
      </c>
      <c r="Y213" s="23">
        <v>6</v>
      </c>
      <c r="Z213" s="23">
        <v>0</v>
      </c>
      <c r="AA213" s="31">
        <f t="shared" si="9"/>
        <v>1</v>
      </c>
    </row>
    <row r="214" spans="6:27" x14ac:dyDescent="0.25">
      <c r="F214" s="29"/>
      <c r="G214" s="4"/>
      <c r="N214">
        <f t="shared" si="8"/>
        <v>0</v>
      </c>
      <c r="R214" s="23" t="s">
        <v>12</v>
      </c>
      <c r="S214" s="23" t="s">
        <v>68</v>
      </c>
      <c r="T214" s="23" t="str">
        <f>VLOOKUP(S214,'asignacion operaciones'!D:E,2,0)</f>
        <v xml:space="preserve">Ricardo Balderas Reyes </v>
      </c>
      <c r="U214" s="23" t="str">
        <f>VLOOKUP(S214,'asignacion operaciones'!D:F,3,0)</f>
        <v>Victor Limas Rdz</v>
      </c>
      <c r="V214" s="23" t="str">
        <f>VLOOKUP(S214,'asignacion operaciones'!D:G,4,0)</f>
        <v xml:space="preserve">Oscar Oviedo </v>
      </c>
      <c r="W214" s="23" t="s">
        <v>345</v>
      </c>
      <c r="X214" s="23">
        <v>3</v>
      </c>
      <c r="Y214" s="23">
        <v>3</v>
      </c>
      <c r="Z214" s="23">
        <v>0</v>
      </c>
      <c r="AA214" s="31">
        <f t="shared" si="9"/>
        <v>1</v>
      </c>
    </row>
    <row r="215" spans="6:27" x14ac:dyDescent="0.25">
      <c r="F215" s="29"/>
      <c r="G215" s="4"/>
      <c r="N215">
        <f t="shared" si="8"/>
        <v>0</v>
      </c>
      <c r="R215" s="23" t="s">
        <v>12</v>
      </c>
      <c r="S215" s="23" t="s">
        <v>68</v>
      </c>
      <c r="T215" s="23" t="str">
        <f>VLOOKUP(S215,'asignacion operaciones'!D:E,2,0)</f>
        <v xml:space="preserve">Ricardo Balderas Reyes </v>
      </c>
      <c r="U215" s="23" t="str">
        <f>VLOOKUP(S215,'asignacion operaciones'!D:F,3,0)</f>
        <v>Victor Limas Rdz</v>
      </c>
      <c r="V215" s="23" t="str">
        <f>VLOOKUP(S215,'asignacion operaciones'!D:G,4,0)</f>
        <v xml:space="preserve">Oscar Oviedo </v>
      </c>
      <c r="W215" s="23" t="s">
        <v>346</v>
      </c>
      <c r="X215" s="23">
        <v>10</v>
      </c>
      <c r="Y215" s="23">
        <v>10</v>
      </c>
      <c r="Z215" s="23">
        <v>0</v>
      </c>
      <c r="AA215" s="31">
        <f t="shared" si="9"/>
        <v>1</v>
      </c>
    </row>
    <row r="216" spans="6:27" x14ac:dyDescent="0.25">
      <c r="F216" s="29"/>
      <c r="G216" s="4"/>
      <c r="N216">
        <f t="shared" si="8"/>
        <v>0</v>
      </c>
      <c r="R216" s="23" t="s">
        <v>12</v>
      </c>
      <c r="S216" s="23" t="s">
        <v>68</v>
      </c>
      <c r="T216" s="23" t="str">
        <f>VLOOKUP(S216,'asignacion operaciones'!D:E,2,0)</f>
        <v xml:space="preserve">Ricardo Balderas Reyes </v>
      </c>
      <c r="U216" s="23" t="str">
        <f>VLOOKUP(S216,'asignacion operaciones'!D:F,3,0)</f>
        <v>Victor Limas Rdz</v>
      </c>
      <c r="V216" s="23" t="str">
        <f>VLOOKUP(S216,'asignacion operaciones'!D:G,4,0)</f>
        <v xml:space="preserve">Oscar Oviedo </v>
      </c>
      <c r="W216" s="23" t="s">
        <v>347</v>
      </c>
      <c r="X216" s="23">
        <v>5</v>
      </c>
      <c r="Y216" s="23">
        <v>5</v>
      </c>
      <c r="Z216" s="23">
        <v>0</v>
      </c>
      <c r="AA216" s="31">
        <f t="shared" si="9"/>
        <v>1</v>
      </c>
    </row>
    <row r="217" spans="6:27" x14ac:dyDescent="0.25">
      <c r="F217" s="29"/>
      <c r="G217" s="4"/>
      <c r="N217">
        <f t="shared" si="8"/>
        <v>0</v>
      </c>
      <c r="R217" s="23" t="s">
        <v>12</v>
      </c>
      <c r="S217" s="23" t="s">
        <v>48</v>
      </c>
      <c r="T217" s="23" t="str">
        <f>VLOOKUP(S217,'asignacion operaciones'!D:E,2,0)</f>
        <v xml:space="preserve">Ricardo Balderas Reyes </v>
      </c>
      <c r="U217" s="23" t="str">
        <f>VLOOKUP(S217,'asignacion operaciones'!D:F,3,0)</f>
        <v>Orlando Hernandez</v>
      </c>
      <c r="V217" s="23" t="str">
        <f>VLOOKUP(S217,'asignacion operaciones'!D:G,4,0)</f>
        <v>Claudia Chavira</v>
      </c>
      <c r="W217" s="23" t="s">
        <v>348</v>
      </c>
      <c r="X217" s="23">
        <v>5</v>
      </c>
      <c r="Y217" s="23">
        <v>5</v>
      </c>
      <c r="Z217" s="23">
        <v>0</v>
      </c>
      <c r="AA217" s="31">
        <f t="shared" si="9"/>
        <v>1</v>
      </c>
    </row>
    <row r="218" spans="6:27" x14ac:dyDescent="0.25">
      <c r="F218" s="29"/>
      <c r="G218" s="4"/>
      <c r="N218">
        <f t="shared" si="8"/>
        <v>0</v>
      </c>
      <c r="R218" s="23" t="s">
        <v>12</v>
      </c>
      <c r="S218" s="23" t="s">
        <v>48</v>
      </c>
      <c r="T218" s="23" t="str">
        <f>VLOOKUP(S218,'asignacion operaciones'!D:E,2,0)</f>
        <v xml:space="preserve">Ricardo Balderas Reyes </v>
      </c>
      <c r="U218" s="23" t="str">
        <f>VLOOKUP(S218,'asignacion operaciones'!D:F,3,0)</f>
        <v>Orlando Hernandez</v>
      </c>
      <c r="V218" s="23" t="str">
        <f>VLOOKUP(S218,'asignacion operaciones'!D:G,4,0)</f>
        <v>Claudia Chavira</v>
      </c>
      <c r="W218" s="23" t="s">
        <v>349</v>
      </c>
      <c r="X218" s="23">
        <v>6</v>
      </c>
      <c r="Y218" s="23">
        <v>6</v>
      </c>
      <c r="Z218" s="23">
        <v>0</v>
      </c>
      <c r="AA218" s="31">
        <f t="shared" si="9"/>
        <v>1</v>
      </c>
    </row>
    <row r="219" spans="6:27" x14ac:dyDescent="0.25">
      <c r="F219" s="29"/>
      <c r="G219" s="4"/>
      <c r="N219">
        <f t="shared" si="8"/>
        <v>0</v>
      </c>
      <c r="R219" s="23" t="s">
        <v>12</v>
      </c>
      <c r="S219" s="23" t="s">
        <v>48</v>
      </c>
      <c r="T219" s="23" t="str">
        <f>VLOOKUP(S219,'asignacion operaciones'!D:E,2,0)</f>
        <v xml:space="preserve">Ricardo Balderas Reyes </v>
      </c>
      <c r="U219" s="23" t="str">
        <f>VLOOKUP(S219,'asignacion operaciones'!D:F,3,0)</f>
        <v>Orlando Hernandez</v>
      </c>
      <c r="V219" s="23" t="str">
        <f>VLOOKUP(S219,'asignacion operaciones'!D:G,4,0)</f>
        <v>Claudia Chavira</v>
      </c>
      <c r="W219" s="23" t="s">
        <v>350</v>
      </c>
      <c r="X219" s="23">
        <v>5</v>
      </c>
      <c r="Y219" s="23">
        <v>5</v>
      </c>
      <c r="Z219" s="23">
        <v>0</v>
      </c>
      <c r="AA219" s="31">
        <f t="shared" si="9"/>
        <v>1</v>
      </c>
    </row>
    <row r="220" spans="6:27" x14ac:dyDescent="0.25">
      <c r="F220" s="29"/>
      <c r="G220" s="4"/>
      <c r="N220">
        <f t="shared" si="8"/>
        <v>0</v>
      </c>
      <c r="R220" s="23" t="s">
        <v>12</v>
      </c>
      <c r="S220" s="23" t="s">
        <v>48</v>
      </c>
      <c r="T220" s="23" t="str">
        <f>VLOOKUP(S220,'asignacion operaciones'!D:E,2,0)</f>
        <v xml:space="preserve">Ricardo Balderas Reyes </v>
      </c>
      <c r="U220" s="23" t="str">
        <f>VLOOKUP(S220,'asignacion operaciones'!D:F,3,0)</f>
        <v>Orlando Hernandez</v>
      </c>
      <c r="V220" s="23" t="str">
        <f>VLOOKUP(S220,'asignacion operaciones'!D:G,4,0)</f>
        <v>Claudia Chavira</v>
      </c>
      <c r="W220" s="23" t="s">
        <v>351</v>
      </c>
      <c r="X220" s="23">
        <v>5</v>
      </c>
      <c r="Y220" s="23">
        <v>5</v>
      </c>
      <c r="Z220" s="23">
        <v>0</v>
      </c>
      <c r="AA220" s="31">
        <f t="shared" si="9"/>
        <v>1</v>
      </c>
    </row>
    <row r="221" spans="6:27" x14ac:dyDescent="0.25">
      <c r="F221" s="29"/>
      <c r="G221" s="4"/>
      <c r="N221">
        <f t="shared" si="8"/>
        <v>0</v>
      </c>
      <c r="R221" s="23" t="s">
        <v>12</v>
      </c>
      <c r="S221" s="23" t="s">
        <v>48</v>
      </c>
      <c r="T221" s="23" t="str">
        <f>VLOOKUP(S221,'asignacion operaciones'!D:E,2,0)</f>
        <v xml:space="preserve">Ricardo Balderas Reyes </v>
      </c>
      <c r="U221" s="23" t="str">
        <f>VLOOKUP(S221,'asignacion operaciones'!D:F,3,0)</f>
        <v>Orlando Hernandez</v>
      </c>
      <c r="V221" s="23" t="str">
        <f>VLOOKUP(S221,'asignacion operaciones'!D:G,4,0)</f>
        <v>Claudia Chavira</v>
      </c>
      <c r="W221" s="23" t="s">
        <v>352</v>
      </c>
      <c r="X221" s="23">
        <v>5</v>
      </c>
      <c r="Y221" s="23">
        <v>5</v>
      </c>
      <c r="Z221" s="23">
        <v>0</v>
      </c>
      <c r="AA221" s="31">
        <f t="shared" si="9"/>
        <v>1</v>
      </c>
    </row>
    <row r="222" spans="6:27" x14ac:dyDescent="0.25">
      <c r="F222" s="29"/>
      <c r="G222" s="4"/>
      <c r="N222">
        <f t="shared" si="8"/>
        <v>0</v>
      </c>
      <c r="R222" s="23" t="s">
        <v>12</v>
      </c>
      <c r="S222" s="23" t="s">
        <v>48</v>
      </c>
      <c r="T222" s="23" t="str">
        <f>VLOOKUP(S222,'asignacion operaciones'!D:E,2,0)</f>
        <v xml:space="preserve">Ricardo Balderas Reyes </v>
      </c>
      <c r="U222" s="23" t="str">
        <f>VLOOKUP(S222,'asignacion operaciones'!D:F,3,0)</f>
        <v>Orlando Hernandez</v>
      </c>
      <c r="V222" s="23" t="str">
        <f>VLOOKUP(S222,'asignacion operaciones'!D:G,4,0)</f>
        <v>Claudia Chavira</v>
      </c>
      <c r="W222" s="23" t="s">
        <v>353</v>
      </c>
      <c r="X222" s="23">
        <v>6</v>
      </c>
      <c r="Y222" s="23">
        <v>6</v>
      </c>
      <c r="Z222" s="23">
        <v>0</v>
      </c>
      <c r="AA222" s="31">
        <f t="shared" si="9"/>
        <v>1</v>
      </c>
    </row>
    <row r="223" spans="6:27" x14ac:dyDescent="0.25">
      <c r="F223" s="29"/>
      <c r="G223" s="4"/>
      <c r="N223">
        <f t="shared" si="8"/>
        <v>0</v>
      </c>
      <c r="R223" s="23" t="s">
        <v>12</v>
      </c>
      <c r="S223" s="23" t="s">
        <v>48</v>
      </c>
      <c r="T223" s="23" t="str">
        <f>VLOOKUP(S223,'asignacion operaciones'!D:E,2,0)</f>
        <v xml:space="preserve">Ricardo Balderas Reyes </v>
      </c>
      <c r="U223" s="23" t="str">
        <f>VLOOKUP(S223,'asignacion operaciones'!D:F,3,0)</f>
        <v>Orlando Hernandez</v>
      </c>
      <c r="V223" s="23" t="str">
        <f>VLOOKUP(S223,'asignacion operaciones'!D:G,4,0)</f>
        <v>Claudia Chavira</v>
      </c>
      <c r="W223" s="23" t="s">
        <v>354</v>
      </c>
      <c r="X223" s="23">
        <v>6</v>
      </c>
      <c r="Y223" s="23">
        <v>6</v>
      </c>
      <c r="Z223" s="23">
        <v>0</v>
      </c>
      <c r="AA223" s="31">
        <f t="shared" si="9"/>
        <v>1</v>
      </c>
    </row>
    <row r="224" spans="6:27" x14ac:dyDescent="0.25">
      <c r="F224" s="29"/>
      <c r="G224" s="4"/>
      <c r="N224">
        <f t="shared" si="8"/>
        <v>0</v>
      </c>
      <c r="R224" s="23" t="s">
        <v>12</v>
      </c>
      <c r="S224" s="23" t="s">
        <v>48</v>
      </c>
      <c r="T224" s="23" t="str">
        <f>VLOOKUP(S224,'asignacion operaciones'!D:E,2,0)</f>
        <v xml:space="preserve">Ricardo Balderas Reyes </v>
      </c>
      <c r="U224" s="23" t="str">
        <f>VLOOKUP(S224,'asignacion operaciones'!D:F,3,0)</f>
        <v>Orlando Hernandez</v>
      </c>
      <c r="V224" s="23" t="str">
        <f>VLOOKUP(S224,'asignacion operaciones'!D:G,4,0)</f>
        <v>Claudia Chavira</v>
      </c>
      <c r="W224" s="23" t="s">
        <v>355</v>
      </c>
      <c r="X224" s="23">
        <v>5</v>
      </c>
      <c r="Y224" s="23">
        <v>5</v>
      </c>
      <c r="Z224" s="23">
        <v>0</v>
      </c>
      <c r="AA224" s="31">
        <f t="shared" si="9"/>
        <v>1</v>
      </c>
    </row>
    <row r="225" spans="6:27" x14ac:dyDescent="0.25">
      <c r="F225" s="29"/>
      <c r="G225" s="4"/>
      <c r="N225">
        <f t="shared" si="8"/>
        <v>0</v>
      </c>
      <c r="R225" s="23" t="s">
        <v>12</v>
      </c>
      <c r="S225" s="23" t="s">
        <v>48</v>
      </c>
      <c r="T225" s="23" t="str">
        <f>VLOOKUP(S225,'asignacion operaciones'!D:E,2,0)</f>
        <v xml:space="preserve">Ricardo Balderas Reyes </v>
      </c>
      <c r="U225" s="23" t="str">
        <f>VLOOKUP(S225,'asignacion operaciones'!D:F,3,0)</f>
        <v>Orlando Hernandez</v>
      </c>
      <c r="V225" s="23" t="str">
        <f>VLOOKUP(S225,'asignacion operaciones'!D:G,4,0)</f>
        <v>Claudia Chavira</v>
      </c>
      <c r="W225" s="23" t="s">
        <v>356</v>
      </c>
      <c r="X225" s="23">
        <v>5</v>
      </c>
      <c r="Y225" s="23">
        <v>5</v>
      </c>
      <c r="Z225" s="23">
        <v>0</v>
      </c>
      <c r="AA225" s="31">
        <f t="shared" si="9"/>
        <v>1</v>
      </c>
    </row>
    <row r="226" spans="6:27" x14ac:dyDescent="0.25">
      <c r="F226" s="29"/>
      <c r="G226" s="4"/>
      <c r="N226">
        <f t="shared" si="8"/>
        <v>0</v>
      </c>
      <c r="R226" s="23" t="s">
        <v>12</v>
      </c>
      <c r="S226" s="23" t="s">
        <v>48</v>
      </c>
      <c r="T226" s="23" t="str">
        <f>VLOOKUP(S226,'asignacion operaciones'!D:E,2,0)</f>
        <v xml:space="preserve">Ricardo Balderas Reyes </v>
      </c>
      <c r="U226" s="23" t="str">
        <f>VLOOKUP(S226,'asignacion operaciones'!D:F,3,0)</f>
        <v>Orlando Hernandez</v>
      </c>
      <c r="V226" s="23" t="str">
        <f>VLOOKUP(S226,'asignacion operaciones'!D:G,4,0)</f>
        <v>Claudia Chavira</v>
      </c>
      <c r="W226" s="23" t="s">
        <v>357</v>
      </c>
      <c r="X226" s="23">
        <v>5</v>
      </c>
      <c r="Y226" s="23">
        <v>5</v>
      </c>
      <c r="Z226" s="23">
        <v>0</v>
      </c>
      <c r="AA226" s="31">
        <f t="shared" si="9"/>
        <v>1</v>
      </c>
    </row>
    <row r="227" spans="6:27" x14ac:dyDescent="0.25">
      <c r="F227" s="29"/>
      <c r="G227" s="4"/>
      <c r="N227">
        <f t="shared" si="8"/>
        <v>0</v>
      </c>
      <c r="R227" s="23" t="s">
        <v>12</v>
      </c>
      <c r="S227" s="23" t="s">
        <v>48</v>
      </c>
      <c r="T227" s="23" t="str">
        <f>VLOOKUP(S227,'asignacion operaciones'!D:E,2,0)</f>
        <v xml:space="preserve">Ricardo Balderas Reyes </v>
      </c>
      <c r="U227" s="23" t="str">
        <f>VLOOKUP(S227,'asignacion operaciones'!D:F,3,0)</f>
        <v>Orlando Hernandez</v>
      </c>
      <c r="V227" s="23" t="str">
        <f>VLOOKUP(S227,'asignacion operaciones'!D:G,4,0)</f>
        <v>Claudia Chavira</v>
      </c>
      <c r="W227" s="23" t="s">
        <v>358</v>
      </c>
      <c r="X227" s="23">
        <v>5</v>
      </c>
      <c r="Y227" s="23">
        <v>4</v>
      </c>
      <c r="Z227" s="23">
        <v>1</v>
      </c>
      <c r="AA227" s="31">
        <f t="shared" si="9"/>
        <v>0.8</v>
      </c>
    </row>
    <row r="228" spans="6:27" x14ac:dyDescent="0.25">
      <c r="F228" s="29"/>
      <c r="G228" s="4"/>
      <c r="N228">
        <f t="shared" si="8"/>
        <v>0</v>
      </c>
      <c r="R228" s="23" t="s">
        <v>12</v>
      </c>
      <c r="S228" s="23" t="s">
        <v>48</v>
      </c>
      <c r="T228" s="23" t="str">
        <f>VLOOKUP(S228,'asignacion operaciones'!D:E,2,0)</f>
        <v xml:space="preserve">Ricardo Balderas Reyes </v>
      </c>
      <c r="U228" s="23" t="str">
        <f>VLOOKUP(S228,'asignacion operaciones'!D:F,3,0)</f>
        <v>Orlando Hernandez</v>
      </c>
      <c r="V228" s="23" t="str">
        <f>VLOOKUP(S228,'asignacion operaciones'!D:G,4,0)</f>
        <v>Claudia Chavira</v>
      </c>
      <c r="W228" s="23" t="s">
        <v>359</v>
      </c>
      <c r="X228" s="23">
        <v>5</v>
      </c>
      <c r="Y228" s="23">
        <v>5</v>
      </c>
      <c r="Z228" s="23">
        <v>0</v>
      </c>
      <c r="AA228" s="31">
        <f t="shared" si="9"/>
        <v>1</v>
      </c>
    </row>
    <row r="229" spans="6:27" x14ac:dyDescent="0.25">
      <c r="F229" s="29"/>
      <c r="G229" s="4"/>
      <c r="N229">
        <f t="shared" si="8"/>
        <v>0</v>
      </c>
      <c r="R229" s="23" t="s">
        <v>12</v>
      </c>
      <c r="S229" s="23" t="s">
        <v>48</v>
      </c>
      <c r="T229" s="23" t="str">
        <f>VLOOKUP(S229,'asignacion operaciones'!D:E,2,0)</f>
        <v xml:space="preserve">Ricardo Balderas Reyes </v>
      </c>
      <c r="U229" s="23" t="str">
        <f>VLOOKUP(S229,'asignacion operaciones'!D:F,3,0)</f>
        <v>Orlando Hernandez</v>
      </c>
      <c r="V229" s="23" t="str">
        <f>VLOOKUP(S229,'asignacion operaciones'!D:G,4,0)</f>
        <v>Claudia Chavira</v>
      </c>
      <c r="W229" s="23" t="s">
        <v>360</v>
      </c>
      <c r="X229" s="23">
        <v>5</v>
      </c>
      <c r="Y229" s="23">
        <v>5</v>
      </c>
      <c r="Z229" s="23">
        <v>0</v>
      </c>
      <c r="AA229" s="31">
        <f t="shared" si="9"/>
        <v>1</v>
      </c>
    </row>
    <row r="230" spans="6:27" x14ac:dyDescent="0.25">
      <c r="F230" s="29"/>
      <c r="G230" s="4"/>
      <c r="N230">
        <f t="shared" si="8"/>
        <v>0</v>
      </c>
      <c r="R230" s="23" t="s">
        <v>12</v>
      </c>
      <c r="S230" s="23" t="s">
        <v>48</v>
      </c>
      <c r="T230" s="23" t="str">
        <f>VLOOKUP(S230,'asignacion operaciones'!D:E,2,0)</f>
        <v xml:space="preserve">Ricardo Balderas Reyes </v>
      </c>
      <c r="U230" s="23" t="str">
        <f>VLOOKUP(S230,'asignacion operaciones'!D:F,3,0)</f>
        <v>Orlando Hernandez</v>
      </c>
      <c r="V230" s="23" t="str">
        <f>VLOOKUP(S230,'asignacion operaciones'!D:G,4,0)</f>
        <v>Claudia Chavira</v>
      </c>
      <c r="W230" s="23" t="s">
        <v>361</v>
      </c>
      <c r="X230" s="23">
        <v>5</v>
      </c>
      <c r="Y230" s="23">
        <v>5</v>
      </c>
      <c r="Z230" s="23">
        <v>0</v>
      </c>
      <c r="AA230" s="31">
        <f t="shared" si="9"/>
        <v>1</v>
      </c>
    </row>
    <row r="231" spans="6:27" x14ac:dyDescent="0.25">
      <c r="F231" s="29"/>
      <c r="G231" s="4"/>
      <c r="N231">
        <f t="shared" si="8"/>
        <v>0</v>
      </c>
      <c r="R231" s="23" t="s">
        <v>12</v>
      </c>
      <c r="S231" s="23" t="s">
        <v>48</v>
      </c>
      <c r="T231" s="23" t="str">
        <f>VLOOKUP(S231,'asignacion operaciones'!D:E,2,0)</f>
        <v xml:space="preserve">Ricardo Balderas Reyes </v>
      </c>
      <c r="U231" s="23" t="str">
        <f>VLOOKUP(S231,'asignacion operaciones'!D:F,3,0)</f>
        <v>Orlando Hernandez</v>
      </c>
      <c r="V231" s="23" t="str">
        <f>VLOOKUP(S231,'asignacion operaciones'!D:G,4,0)</f>
        <v>Claudia Chavira</v>
      </c>
      <c r="W231" s="23" t="s">
        <v>362</v>
      </c>
      <c r="X231" s="23">
        <v>5</v>
      </c>
      <c r="Y231" s="23">
        <v>5</v>
      </c>
      <c r="Z231" s="23">
        <v>0</v>
      </c>
      <c r="AA231" s="31">
        <f t="shared" si="9"/>
        <v>1</v>
      </c>
    </row>
    <row r="232" spans="6:27" x14ac:dyDescent="0.25">
      <c r="F232" s="29"/>
      <c r="G232" s="4"/>
      <c r="N232">
        <f t="shared" si="8"/>
        <v>0</v>
      </c>
      <c r="R232" s="23" t="s">
        <v>12</v>
      </c>
      <c r="S232" s="23" t="s">
        <v>48</v>
      </c>
      <c r="T232" s="23" t="str">
        <f>VLOOKUP(S232,'asignacion operaciones'!D:E,2,0)</f>
        <v xml:space="preserve">Ricardo Balderas Reyes </v>
      </c>
      <c r="U232" s="23" t="str">
        <f>VLOOKUP(S232,'asignacion operaciones'!D:F,3,0)</f>
        <v>Orlando Hernandez</v>
      </c>
      <c r="V232" s="23" t="str">
        <f>VLOOKUP(S232,'asignacion operaciones'!D:G,4,0)</f>
        <v>Claudia Chavira</v>
      </c>
      <c r="W232" s="23" t="s">
        <v>363</v>
      </c>
      <c r="X232" s="23">
        <v>5</v>
      </c>
      <c r="Y232" s="23">
        <v>5</v>
      </c>
      <c r="Z232" s="23">
        <v>0</v>
      </c>
      <c r="AA232" s="31">
        <f t="shared" si="9"/>
        <v>1</v>
      </c>
    </row>
    <row r="233" spans="6:27" x14ac:dyDescent="0.25">
      <c r="F233" s="29"/>
      <c r="G233" s="4"/>
      <c r="N233">
        <f t="shared" si="8"/>
        <v>0</v>
      </c>
      <c r="R233" s="23" t="s">
        <v>12</v>
      </c>
      <c r="S233" s="23" t="s">
        <v>48</v>
      </c>
      <c r="T233" s="23" t="str">
        <f>VLOOKUP(S233,'asignacion operaciones'!D:E,2,0)</f>
        <v xml:space="preserve">Ricardo Balderas Reyes </v>
      </c>
      <c r="U233" s="23" t="str">
        <f>VLOOKUP(S233,'asignacion operaciones'!D:F,3,0)</f>
        <v>Orlando Hernandez</v>
      </c>
      <c r="V233" s="23" t="str">
        <f>VLOOKUP(S233,'asignacion operaciones'!D:G,4,0)</f>
        <v>Claudia Chavira</v>
      </c>
      <c r="W233" s="23" t="s">
        <v>364</v>
      </c>
      <c r="X233" s="23">
        <v>5</v>
      </c>
      <c r="Y233" s="23">
        <v>5</v>
      </c>
      <c r="Z233" s="23">
        <v>0</v>
      </c>
      <c r="AA233" s="31">
        <f t="shared" si="9"/>
        <v>1</v>
      </c>
    </row>
    <row r="234" spans="6:27" x14ac:dyDescent="0.25">
      <c r="F234" s="29"/>
      <c r="G234" s="4"/>
      <c r="N234">
        <f t="shared" si="8"/>
        <v>0</v>
      </c>
      <c r="R234" s="23" t="s">
        <v>12</v>
      </c>
      <c r="S234" s="23" t="s">
        <v>48</v>
      </c>
      <c r="T234" s="23" t="str">
        <f>VLOOKUP(S234,'asignacion operaciones'!D:E,2,0)</f>
        <v xml:space="preserve">Ricardo Balderas Reyes </v>
      </c>
      <c r="U234" s="23" t="str">
        <f>VLOOKUP(S234,'asignacion operaciones'!D:F,3,0)</f>
        <v>Orlando Hernandez</v>
      </c>
      <c r="V234" s="23" t="str">
        <f>VLOOKUP(S234,'asignacion operaciones'!D:G,4,0)</f>
        <v>Claudia Chavira</v>
      </c>
      <c r="W234" s="23" t="s">
        <v>365</v>
      </c>
      <c r="X234" s="23">
        <v>5</v>
      </c>
      <c r="Y234" s="23">
        <v>5</v>
      </c>
      <c r="Z234" s="23">
        <v>0</v>
      </c>
      <c r="AA234" s="31">
        <f t="shared" si="9"/>
        <v>1</v>
      </c>
    </row>
    <row r="235" spans="6:27" x14ac:dyDescent="0.25">
      <c r="F235" s="29"/>
      <c r="G235" s="4"/>
      <c r="N235">
        <f t="shared" si="8"/>
        <v>0</v>
      </c>
      <c r="R235" s="23" t="s">
        <v>12</v>
      </c>
      <c r="S235" s="23" t="s">
        <v>48</v>
      </c>
      <c r="T235" s="23" t="str">
        <f>VLOOKUP(S235,'asignacion operaciones'!D:E,2,0)</f>
        <v xml:space="preserve">Ricardo Balderas Reyes </v>
      </c>
      <c r="U235" s="23" t="str">
        <f>VLOOKUP(S235,'asignacion operaciones'!D:F,3,0)</f>
        <v>Orlando Hernandez</v>
      </c>
      <c r="V235" s="23" t="str">
        <f>VLOOKUP(S235,'asignacion operaciones'!D:G,4,0)</f>
        <v>Claudia Chavira</v>
      </c>
      <c r="W235" s="23" t="s">
        <v>366</v>
      </c>
      <c r="X235" s="23">
        <v>5</v>
      </c>
      <c r="Y235" s="23">
        <v>5</v>
      </c>
      <c r="Z235" s="23">
        <v>0</v>
      </c>
      <c r="AA235" s="31">
        <f t="shared" si="9"/>
        <v>1</v>
      </c>
    </row>
    <row r="236" spans="6:27" x14ac:dyDescent="0.25">
      <c r="F236" s="29"/>
      <c r="G236" s="4"/>
      <c r="N236">
        <f t="shared" si="8"/>
        <v>0</v>
      </c>
      <c r="R236" s="23" t="s">
        <v>12</v>
      </c>
      <c r="S236" s="23" t="s">
        <v>13</v>
      </c>
      <c r="T236" s="23" t="str">
        <f>VLOOKUP(S236,'asignacion operaciones'!D:E,2,0)</f>
        <v xml:space="preserve">Ricardo Balderas Reyes </v>
      </c>
      <c r="U236" s="23" t="str">
        <f>VLOOKUP(S236,'asignacion operaciones'!D:F,3,0)</f>
        <v>Victor Limas Rdz</v>
      </c>
      <c r="V236" s="23" t="str">
        <f>VLOOKUP(S236,'asignacion operaciones'!D:G,4,0)</f>
        <v>Benjamin Moreno</v>
      </c>
      <c r="W236" s="23" t="s">
        <v>39</v>
      </c>
      <c r="X236" s="23">
        <v>6</v>
      </c>
      <c r="Y236" s="23">
        <v>6</v>
      </c>
      <c r="Z236" s="23">
        <v>0</v>
      </c>
      <c r="AA236" s="31">
        <f t="shared" si="9"/>
        <v>1</v>
      </c>
    </row>
    <row r="237" spans="6:27" x14ac:dyDescent="0.25">
      <c r="F237" s="29"/>
      <c r="G237" s="4"/>
      <c r="N237">
        <f t="shared" si="8"/>
        <v>0</v>
      </c>
      <c r="R237" s="23" t="s">
        <v>12</v>
      </c>
      <c r="S237" s="23" t="s">
        <v>13</v>
      </c>
      <c r="T237" s="23" t="str">
        <f>VLOOKUP(S237,'asignacion operaciones'!D:E,2,0)</f>
        <v xml:space="preserve">Ricardo Balderas Reyes </v>
      </c>
      <c r="U237" s="23" t="str">
        <f>VLOOKUP(S237,'asignacion operaciones'!D:F,3,0)</f>
        <v>Victor Limas Rdz</v>
      </c>
      <c r="V237" s="23" t="str">
        <f>VLOOKUP(S237,'asignacion operaciones'!D:G,4,0)</f>
        <v>Benjamin Moreno</v>
      </c>
      <c r="W237" s="23" t="s">
        <v>14</v>
      </c>
      <c r="X237" s="23">
        <v>6</v>
      </c>
      <c r="Y237" s="23">
        <v>5</v>
      </c>
      <c r="Z237" s="23">
        <v>1</v>
      </c>
      <c r="AA237" s="31">
        <f t="shared" si="9"/>
        <v>0.83333333333333337</v>
      </c>
    </row>
    <row r="238" spans="6:27" x14ac:dyDescent="0.25">
      <c r="F238" s="29"/>
      <c r="G238" s="4"/>
      <c r="N238">
        <f t="shared" si="8"/>
        <v>0</v>
      </c>
      <c r="R238" s="23" t="s">
        <v>12</v>
      </c>
      <c r="S238" s="23" t="s">
        <v>13</v>
      </c>
      <c r="T238" s="23" t="str">
        <f>VLOOKUP(S238,'asignacion operaciones'!D:E,2,0)</f>
        <v xml:space="preserve">Ricardo Balderas Reyes </v>
      </c>
      <c r="U238" s="23" t="str">
        <f>VLOOKUP(S238,'asignacion operaciones'!D:F,3,0)</f>
        <v>Victor Limas Rdz</v>
      </c>
      <c r="V238" s="23" t="str">
        <f>VLOOKUP(S238,'asignacion operaciones'!D:G,4,0)</f>
        <v>Benjamin Moreno</v>
      </c>
      <c r="W238" s="23" t="s">
        <v>34</v>
      </c>
      <c r="X238" s="23">
        <v>6</v>
      </c>
      <c r="Y238" s="23">
        <v>5</v>
      </c>
      <c r="Z238" s="23">
        <v>1</v>
      </c>
      <c r="AA238" s="31">
        <f t="shared" si="9"/>
        <v>0.83333333333333337</v>
      </c>
    </row>
    <row r="239" spans="6:27" x14ac:dyDescent="0.25">
      <c r="F239" s="29"/>
      <c r="G239" s="4"/>
      <c r="N239">
        <f t="shared" si="8"/>
        <v>0</v>
      </c>
      <c r="R239" s="23" t="s">
        <v>12</v>
      </c>
      <c r="S239" s="23" t="s">
        <v>13</v>
      </c>
      <c r="T239" s="23" t="str">
        <f>VLOOKUP(S239,'asignacion operaciones'!D:E,2,0)</f>
        <v xml:space="preserve">Ricardo Balderas Reyes </v>
      </c>
      <c r="U239" s="23" t="str">
        <f>VLOOKUP(S239,'asignacion operaciones'!D:F,3,0)</f>
        <v>Victor Limas Rdz</v>
      </c>
      <c r="V239" s="23" t="str">
        <f>VLOOKUP(S239,'asignacion operaciones'!D:G,4,0)</f>
        <v>Benjamin Moreno</v>
      </c>
      <c r="W239" s="23" t="s">
        <v>65</v>
      </c>
      <c r="X239" s="23">
        <v>6</v>
      </c>
      <c r="Y239" s="23">
        <v>6</v>
      </c>
      <c r="Z239" s="23">
        <v>0</v>
      </c>
      <c r="AA239" s="31">
        <f t="shared" si="9"/>
        <v>1</v>
      </c>
    </row>
    <row r="240" spans="6:27" x14ac:dyDescent="0.25">
      <c r="F240" s="29"/>
      <c r="G240" s="4"/>
      <c r="N240">
        <f t="shared" si="8"/>
        <v>0</v>
      </c>
      <c r="R240" s="23" t="s">
        <v>12</v>
      </c>
      <c r="S240" s="23" t="s">
        <v>13</v>
      </c>
      <c r="T240" s="23" t="str">
        <f>VLOOKUP(S240,'asignacion operaciones'!D:E,2,0)</f>
        <v xml:space="preserve">Ricardo Balderas Reyes </v>
      </c>
      <c r="U240" s="23" t="str">
        <f>VLOOKUP(S240,'asignacion operaciones'!D:F,3,0)</f>
        <v>Victor Limas Rdz</v>
      </c>
      <c r="V240" s="23" t="str">
        <f>VLOOKUP(S240,'asignacion operaciones'!D:G,4,0)</f>
        <v>Benjamin Moreno</v>
      </c>
      <c r="W240" s="23" t="s">
        <v>26</v>
      </c>
      <c r="X240" s="23">
        <v>11</v>
      </c>
      <c r="Y240" s="23">
        <v>11</v>
      </c>
      <c r="Z240" s="23">
        <v>0</v>
      </c>
      <c r="AA240" s="31">
        <f t="shared" si="9"/>
        <v>1</v>
      </c>
    </row>
    <row r="241" spans="6:27" x14ac:dyDescent="0.25">
      <c r="F241" s="29"/>
      <c r="G241" s="4"/>
      <c r="N241">
        <f t="shared" si="8"/>
        <v>0</v>
      </c>
      <c r="R241" s="23" t="s">
        <v>12</v>
      </c>
      <c r="S241" s="23" t="s">
        <v>13</v>
      </c>
      <c r="T241" s="23" t="str">
        <f>VLOOKUP(S241,'asignacion operaciones'!D:E,2,0)</f>
        <v xml:space="preserve">Ricardo Balderas Reyes </v>
      </c>
      <c r="U241" s="23" t="str">
        <f>VLOOKUP(S241,'asignacion operaciones'!D:F,3,0)</f>
        <v>Victor Limas Rdz</v>
      </c>
      <c r="V241" s="23" t="str">
        <f>VLOOKUP(S241,'asignacion operaciones'!D:G,4,0)</f>
        <v>Benjamin Moreno</v>
      </c>
      <c r="W241" s="23" t="s">
        <v>20</v>
      </c>
      <c r="X241" s="23">
        <v>6</v>
      </c>
      <c r="Y241" s="23">
        <v>6</v>
      </c>
      <c r="Z241" s="23">
        <v>0</v>
      </c>
      <c r="AA241" s="31">
        <f t="shared" si="9"/>
        <v>1</v>
      </c>
    </row>
    <row r="242" spans="6:27" x14ac:dyDescent="0.25">
      <c r="F242" s="29"/>
      <c r="G242" s="4"/>
      <c r="N242">
        <f t="shared" si="8"/>
        <v>0</v>
      </c>
      <c r="R242" s="23" t="s">
        <v>12</v>
      </c>
      <c r="S242" s="23" t="s">
        <v>13</v>
      </c>
      <c r="T242" s="23" t="str">
        <f>VLOOKUP(S242,'asignacion operaciones'!D:E,2,0)</f>
        <v xml:space="preserve">Ricardo Balderas Reyes </v>
      </c>
      <c r="U242" s="23" t="str">
        <f>VLOOKUP(S242,'asignacion operaciones'!D:F,3,0)</f>
        <v>Victor Limas Rdz</v>
      </c>
      <c r="V242" s="23" t="str">
        <f>VLOOKUP(S242,'asignacion operaciones'!D:G,4,0)</f>
        <v>Benjamin Moreno</v>
      </c>
      <c r="W242" s="23" t="s">
        <v>30</v>
      </c>
      <c r="X242" s="23">
        <v>6</v>
      </c>
      <c r="Y242" s="23">
        <v>6</v>
      </c>
      <c r="Z242" s="23">
        <v>0</v>
      </c>
      <c r="AA242" s="31">
        <f t="shared" si="9"/>
        <v>1</v>
      </c>
    </row>
    <row r="243" spans="6:27" x14ac:dyDescent="0.25">
      <c r="F243" s="29"/>
      <c r="G243" s="4"/>
      <c r="N243">
        <f t="shared" si="8"/>
        <v>0</v>
      </c>
      <c r="R243" s="23" t="s">
        <v>12</v>
      </c>
      <c r="S243" s="23" t="s">
        <v>13</v>
      </c>
      <c r="T243" s="23" t="str">
        <f>VLOOKUP(S243,'asignacion operaciones'!D:E,2,0)</f>
        <v xml:space="preserve">Ricardo Balderas Reyes </v>
      </c>
      <c r="U243" s="23" t="str">
        <f>VLOOKUP(S243,'asignacion operaciones'!D:F,3,0)</f>
        <v>Victor Limas Rdz</v>
      </c>
      <c r="V243" s="23" t="str">
        <f>VLOOKUP(S243,'asignacion operaciones'!D:G,4,0)</f>
        <v>Benjamin Moreno</v>
      </c>
      <c r="W243" s="23" t="s">
        <v>22</v>
      </c>
      <c r="X243" s="23">
        <v>5</v>
      </c>
      <c r="Y243" s="23">
        <v>5</v>
      </c>
      <c r="Z243" s="23">
        <v>0</v>
      </c>
      <c r="AA243" s="31">
        <f t="shared" si="9"/>
        <v>1</v>
      </c>
    </row>
    <row r="244" spans="6:27" x14ac:dyDescent="0.25">
      <c r="F244" s="29"/>
      <c r="G244" s="4"/>
      <c r="N244">
        <f t="shared" si="8"/>
        <v>0</v>
      </c>
      <c r="R244" s="23" t="s">
        <v>12</v>
      </c>
      <c r="S244" s="23" t="s">
        <v>13</v>
      </c>
      <c r="T244" s="23" t="str">
        <f>VLOOKUP(S244,'asignacion operaciones'!D:E,2,0)</f>
        <v xml:space="preserve">Ricardo Balderas Reyes </v>
      </c>
      <c r="U244" s="23" t="str">
        <f>VLOOKUP(S244,'asignacion operaciones'!D:F,3,0)</f>
        <v>Victor Limas Rdz</v>
      </c>
      <c r="V244" s="23" t="str">
        <f>VLOOKUP(S244,'asignacion operaciones'!D:G,4,0)</f>
        <v>Benjamin Moreno</v>
      </c>
      <c r="W244" s="23" t="s">
        <v>18</v>
      </c>
      <c r="X244" s="23">
        <v>5</v>
      </c>
      <c r="Y244" s="23">
        <v>5</v>
      </c>
      <c r="Z244" s="23">
        <v>0</v>
      </c>
      <c r="AA244" s="31">
        <f t="shared" si="9"/>
        <v>1</v>
      </c>
    </row>
    <row r="245" spans="6:27" x14ac:dyDescent="0.25">
      <c r="F245" s="29"/>
      <c r="G245" s="4"/>
      <c r="N245">
        <f t="shared" si="8"/>
        <v>0</v>
      </c>
      <c r="R245" s="23" t="s">
        <v>12</v>
      </c>
      <c r="S245" s="23" t="s">
        <v>13</v>
      </c>
      <c r="T245" s="23" t="str">
        <f>VLOOKUP(S245,'asignacion operaciones'!D:E,2,0)</f>
        <v xml:space="preserve">Ricardo Balderas Reyes </v>
      </c>
      <c r="U245" s="23" t="str">
        <f>VLOOKUP(S245,'asignacion operaciones'!D:F,3,0)</f>
        <v>Victor Limas Rdz</v>
      </c>
      <c r="V245" s="23" t="str">
        <f>VLOOKUP(S245,'asignacion operaciones'!D:G,4,0)</f>
        <v>Benjamin Moreno</v>
      </c>
      <c r="W245" s="23" t="s">
        <v>32</v>
      </c>
      <c r="X245" s="23">
        <v>5</v>
      </c>
      <c r="Y245" s="23">
        <v>5</v>
      </c>
      <c r="Z245" s="23">
        <v>0</v>
      </c>
      <c r="AA245" s="31">
        <f t="shared" si="9"/>
        <v>1</v>
      </c>
    </row>
    <row r="246" spans="6:27" x14ac:dyDescent="0.25">
      <c r="F246" s="29"/>
      <c r="G246" s="4"/>
      <c r="N246">
        <f t="shared" si="8"/>
        <v>0</v>
      </c>
      <c r="R246" s="23" t="s">
        <v>12</v>
      </c>
      <c r="S246" s="23" t="s">
        <v>13</v>
      </c>
      <c r="T246" s="23" t="str">
        <f>VLOOKUP(S246,'asignacion operaciones'!D:E,2,0)</f>
        <v xml:space="preserve">Ricardo Balderas Reyes </v>
      </c>
      <c r="U246" s="23" t="str">
        <f>VLOOKUP(S246,'asignacion operaciones'!D:F,3,0)</f>
        <v>Victor Limas Rdz</v>
      </c>
      <c r="V246" s="23" t="str">
        <f>VLOOKUP(S246,'asignacion operaciones'!D:G,4,0)</f>
        <v>Benjamin Moreno</v>
      </c>
      <c r="W246" s="23" t="s">
        <v>16</v>
      </c>
      <c r="X246" s="23">
        <v>5</v>
      </c>
      <c r="Y246" s="23">
        <v>4</v>
      </c>
      <c r="Z246" s="23">
        <v>1</v>
      </c>
      <c r="AA246" s="31">
        <f t="shared" si="9"/>
        <v>0.8</v>
      </c>
    </row>
    <row r="247" spans="6:27" x14ac:dyDescent="0.25">
      <c r="F247" s="29"/>
      <c r="G247" s="4"/>
      <c r="N247">
        <f t="shared" si="8"/>
        <v>0</v>
      </c>
      <c r="R247" s="23" t="s">
        <v>12</v>
      </c>
      <c r="S247" s="23" t="s">
        <v>13</v>
      </c>
      <c r="T247" s="23" t="str">
        <f>VLOOKUP(S247,'asignacion operaciones'!D:E,2,0)</f>
        <v xml:space="preserve">Ricardo Balderas Reyes </v>
      </c>
      <c r="U247" s="23" t="str">
        <f>VLOOKUP(S247,'asignacion operaciones'!D:F,3,0)</f>
        <v>Victor Limas Rdz</v>
      </c>
      <c r="V247" s="23" t="str">
        <f>VLOOKUP(S247,'asignacion operaciones'!D:G,4,0)</f>
        <v>Benjamin Moreno</v>
      </c>
      <c r="W247" s="23" t="s">
        <v>41</v>
      </c>
      <c r="X247" s="23">
        <v>7</v>
      </c>
      <c r="Y247" s="23">
        <v>7</v>
      </c>
      <c r="Z247" s="23">
        <v>0</v>
      </c>
      <c r="AA247" s="31">
        <f t="shared" si="9"/>
        <v>1</v>
      </c>
    </row>
    <row r="248" spans="6:27" x14ac:dyDescent="0.25">
      <c r="F248" s="29"/>
      <c r="G248" s="4"/>
      <c r="N248">
        <f t="shared" si="8"/>
        <v>0</v>
      </c>
      <c r="R248" s="23" t="s">
        <v>12</v>
      </c>
      <c r="S248" s="23" t="s">
        <v>13</v>
      </c>
      <c r="T248" s="23" t="str">
        <f>VLOOKUP(S248,'asignacion operaciones'!D:E,2,0)</f>
        <v xml:space="preserve">Ricardo Balderas Reyes </v>
      </c>
      <c r="U248" s="23" t="str">
        <f>VLOOKUP(S248,'asignacion operaciones'!D:F,3,0)</f>
        <v>Victor Limas Rdz</v>
      </c>
      <c r="V248" s="23" t="str">
        <f>VLOOKUP(S248,'asignacion operaciones'!D:G,4,0)</f>
        <v>Benjamin Moreno</v>
      </c>
      <c r="W248" s="23" t="s">
        <v>24</v>
      </c>
      <c r="X248" s="23">
        <v>5</v>
      </c>
      <c r="Y248" s="23">
        <v>5</v>
      </c>
      <c r="Z248" s="23">
        <v>0</v>
      </c>
      <c r="AA248" s="31">
        <f t="shared" si="9"/>
        <v>1</v>
      </c>
    </row>
    <row r="249" spans="6:27" x14ac:dyDescent="0.25">
      <c r="F249" s="29"/>
      <c r="G249" s="4"/>
      <c r="N249">
        <f t="shared" si="8"/>
        <v>0</v>
      </c>
      <c r="R249" s="23" t="s">
        <v>12</v>
      </c>
      <c r="S249" s="23" t="s">
        <v>13</v>
      </c>
      <c r="T249" s="23" t="str">
        <f>VLOOKUP(S249,'asignacion operaciones'!D:E,2,0)</f>
        <v xml:space="preserve">Ricardo Balderas Reyes </v>
      </c>
      <c r="U249" s="23" t="str">
        <f>VLOOKUP(S249,'asignacion operaciones'!D:F,3,0)</f>
        <v>Victor Limas Rdz</v>
      </c>
      <c r="V249" s="23" t="str">
        <f>VLOOKUP(S249,'asignacion operaciones'!D:G,4,0)</f>
        <v>Benjamin Moreno</v>
      </c>
      <c r="W249" s="23" t="s">
        <v>28</v>
      </c>
      <c r="X249" s="23">
        <v>5</v>
      </c>
      <c r="Y249" s="23">
        <v>4</v>
      </c>
      <c r="Z249" s="23">
        <v>1</v>
      </c>
      <c r="AA249" s="31">
        <f t="shared" si="9"/>
        <v>0.8</v>
      </c>
    </row>
    <row r="250" spans="6:27" x14ac:dyDescent="0.25">
      <c r="F250" s="29"/>
      <c r="G250" s="4"/>
      <c r="N250">
        <f t="shared" si="8"/>
        <v>0</v>
      </c>
      <c r="R250" s="23" t="s">
        <v>12</v>
      </c>
      <c r="S250" s="23" t="s">
        <v>13</v>
      </c>
      <c r="T250" s="23" t="str">
        <f>VLOOKUP(S250,'asignacion operaciones'!D:E,2,0)</f>
        <v xml:space="preserve">Ricardo Balderas Reyes </v>
      </c>
      <c r="U250" s="23" t="str">
        <f>VLOOKUP(S250,'asignacion operaciones'!D:F,3,0)</f>
        <v>Victor Limas Rdz</v>
      </c>
      <c r="V250" s="23" t="str">
        <f>VLOOKUP(S250,'asignacion operaciones'!D:G,4,0)</f>
        <v>Benjamin Moreno</v>
      </c>
      <c r="W250" s="23" t="s">
        <v>43</v>
      </c>
      <c r="X250" s="23">
        <v>3</v>
      </c>
      <c r="Y250" s="23">
        <v>1</v>
      </c>
      <c r="Z250" s="23">
        <v>2</v>
      </c>
      <c r="AA250" s="31">
        <f t="shared" si="9"/>
        <v>0.33333333333333331</v>
      </c>
    </row>
    <row r="251" spans="6:27" x14ac:dyDescent="0.25">
      <c r="F251" s="29"/>
      <c r="G251" s="4"/>
      <c r="N251">
        <f t="shared" si="8"/>
        <v>0</v>
      </c>
      <c r="R251" s="23" t="s">
        <v>12</v>
      </c>
      <c r="S251" s="23" t="s">
        <v>13</v>
      </c>
      <c r="T251" s="23" t="str">
        <f>VLOOKUP(S251,'asignacion operaciones'!D:E,2,0)</f>
        <v xml:space="preserve">Ricardo Balderas Reyes </v>
      </c>
      <c r="U251" s="23" t="str">
        <f>VLOOKUP(S251,'asignacion operaciones'!D:F,3,0)</f>
        <v>Victor Limas Rdz</v>
      </c>
      <c r="V251" s="23" t="str">
        <f>VLOOKUP(S251,'asignacion operaciones'!D:G,4,0)</f>
        <v>Benjamin Moreno</v>
      </c>
      <c r="W251" s="23" t="s">
        <v>47</v>
      </c>
      <c r="X251" s="23">
        <v>5</v>
      </c>
      <c r="Y251" s="23">
        <v>4</v>
      </c>
      <c r="Z251" s="23">
        <v>1</v>
      </c>
      <c r="AA251" s="31">
        <f t="shared" si="9"/>
        <v>0.8</v>
      </c>
    </row>
    <row r="252" spans="6:27" x14ac:dyDescent="0.25">
      <c r="F252" s="29"/>
      <c r="G252" s="4"/>
      <c r="N252">
        <f t="shared" si="8"/>
        <v>0</v>
      </c>
      <c r="R252" s="23" t="s">
        <v>12</v>
      </c>
      <c r="S252" s="23" t="s">
        <v>13</v>
      </c>
      <c r="T252" s="23" t="str">
        <f>VLOOKUP(S252,'asignacion operaciones'!D:E,2,0)</f>
        <v xml:space="preserve">Ricardo Balderas Reyes </v>
      </c>
      <c r="U252" s="23" t="str">
        <f>VLOOKUP(S252,'asignacion operaciones'!D:F,3,0)</f>
        <v>Victor Limas Rdz</v>
      </c>
      <c r="V252" s="23" t="str">
        <f>VLOOKUP(S252,'asignacion operaciones'!D:G,4,0)</f>
        <v>Benjamin Moreno</v>
      </c>
      <c r="W252" s="23" t="s">
        <v>67</v>
      </c>
      <c r="X252" s="23">
        <v>6</v>
      </c>
      <c r="Y252" s="23">
        <v>6</v>
      </c>
      <c r="Z252" s="23">
        <v>0</v>
      </c>
      <c r="AA252" s="31">
        <f t="shared" si="9"/>
        <v>1</v>
      </c>
    </row>
    <row r="253" spans="6:27" x14ac:dyDescent="0.25">
      <c r="F253" s="29"/>
      <c r="G253" s="4"/>
      <c r="N253">
        <f t="shared" si="8"/>
        <v>0</v>
      </c>
      <c r="R253" s="23" t="s">
        <v>12</v>
      </c>
      <c r="S253" s="23" t="s">
        <v>13</v>
      </c>
      <c r="T253" s="23" t="str">
        <f>VLOOKUP(S253,'asignacion operaciones'!D:E,2,0)</f>
        <v xml:space="preserve">Ricardo Balderas Reyes </v>
      </c>
      <c r="U253" s="23" t="str">
        <f>VLOOKUP(S253,'asignacion operaciones'!D:F,3,0)</f>
        <v>Victor Limas Rdz</v>
      </c>
      <c r="V253" s="23" t="str">
        <f>VLOOKUP(S253,'asignacion operaciones'!D:G,4,0)</f>
        <v>Benjamin Moreno</v>
      </c>
      <c r="W253" s="23" t="s">
        <v>36</v>
      </c>
      <c r="X253" s="23">
        <v>5</v>
      </c>
      <c r="Y253" s="23">
        <v>5</v>
      </c>
      <c r="Z253" s="23">
        <v>0</v>
      </c>
      <c r="AA253" s="31">
        <f t="shared" si="9"/>
        <v>1</v>
      </c>
    </row>
    <row r="254" spans="6:27" x14ac:dyDescent="0.25">
      <c r="F254" s="29"/>
      <c r="G254" s="4"/>
      <c r="N254">
        <f t="shared" si="8"/>
        <v>0</v>
      </c>
      <c r="R254" s="23" t="s">
        <v>12</v>
      </c>
      <c r="S254" s="23" t="s">
        <v>13</v>
      </c>
      <c r="T254" s="23" t="str">
        <f>VLOOKUP(S254,'asignacion operaciones'!D:E,2,0)</f>
        <v xml:space="preserve">Ricardo Balderas Reyes </v>
      </c>
      <c r="U254" s="23" t="str">
        <f>VLOOKUP(S254,'asignacion operaciones'!D:F,3,0)</f>
        <v>Victor Limas Rdz</v>
      </c>
      <c r="V254" s="23" t="str">
        <f>VLOOKUP(S254,'asignacion operaciones'!D:G,4,0)</f>
        <v>Benjamin Moreno</v>
      </c>
      <c r="W254" s="23" t="s">
        <v>45</v>
      </c>
      <c r="X254" s="23">
        <v>5</v>
      </c>
      <c r="Y254" s="23">
        <v>5</v>
      </c>
      <c r="Z254" s="23">
        <v>0</v>
      </c>
      <c r="AA254" s="31">
        <f t="shared" si="9"/>
        <v>1</v>
      </c>
    </row>
    <row r="255" spans="6:27" x14ac:dyDescent="0.25">
      <c r="F255" s="29"/>
      <c r="G255" s="4"/>
      <c r="N255">
        <f t="shared" si="8"/>
        <v>0</v>
      </c>
      <c r="R255" s="23" t="s">
        <v>12</v>
      </c>
      <c r="S255" s="23" t="s">
        <v>13</v>
      </c>
      <c r="T255" s="23" t="str">
        <f>VLOOKUP(S255,'asignacion operaciones'!D:E,2,0)</f>
        <v xml:space="preserve">Ricardo Balderas Reyes </v>
      </c>
      <c r="U255" s="23" t="str">
        <f>VLOOKUP(S255,'asignacion operaciones'!D:F,3,0)</f>
        <v>Victor Limas Rdz</v>
      </c>
      <c r="V255" s="23" t="str">
        <f>VLOOKUP(S255,'asignacion operaciones'!D:G,4,0)</f>
        <v>Benjamin Moreno</v>
      </c>
      <c r="W255" s="23" t="s">
        <v>367</v>
      </c>
      <c r="X255" s="23">
        <v>5</v>
      </c>
      <c r="Y255" s="23">
        <v>5</v>
      </c>
      <c r="Z255" s="23">
        <v>0</v>
      </c>
      <c r="AA255" s="31">
        <f t="shared" si="9"/>
        <v>1</v>
      </c>
    </row>
    <row r="256" spans="6:27" x14ac:dyDescent="0.25">
      <c r="F256" s="29"/>
      <c r="G256" s="4"/>
      <c r="N256">
        <f t="shared" si="8"/>
        <v>0</v>
      </c>
      <c r="R256" s="23" t="s">
        <v>12</v>
      </c>
      <c r="S256" s="23" t="s">
        <v>13</v>
      </c>
      <c r="T256" s="23" t="str">
        <f>VLOOKUP(S256,'asignacion operaciones'!D:E,2,0)</f>
        <v xml:space="preserve">Ricardo Balderas Reyes </v>
      </c>
      <c r="U256" s="23" t="str">
        <f>VLOOKUP(S256,'asignacion operaciones'!D:F,3,0)</f>
        <v>Victor Limas Rdz</v>
      </c>
      <c r="V256" s="23" t="str">
        <f>VLOOKUP(S256,'asignacion operaciones'!D:G,4,0)</f>
        <v>Benjamin Moreno</v>
      </c>
      <c r="W256" s="23" t="s">
        <v>53</v>
      </c>
      <c r="X256" s="23">
        <v>5</v>
      </c>
      <c r="Y256" s="23">
        <v>4</v>
      </c>
      <c r="Z256" s="23">
        <v>1</v>
      </c>
      <c r="AA256" s="31">
        <f t="shared" si="9"/>
        <v>0.8</v>
      </c>
    </row>
    <row r="257" spans="6:27" x14ac:dyDescent="0.25">
      <c r="F257" s="29"/>
      <c r="G257" s="4"/>
      <c r="N257">
        <f t="shared" si="8"/>
        <v>0</v>
      </c>
      <c r="R257" s="23" t="s">
        <v>12</v>
      </c>
      <c r="S257" s="23" t="s">
        <v>13</v>
      </c>
      <c r="T257" s="23" t="str">
        <f>VLOOKUP(S257,'asignacion operaciones'!D:E,2,0)</f>
        <v xml:space="preserve">Ricardo Balderas Reyes </v>
      </c>
      <c r="U257" s="23" t="str">
        <f>VLOOKUP(S257,'asignacion operaciones'!D:F,3,0)</f>
        <v>Victor Limas Rdz</v>
      </c>
      <c r="V257" s="23" t="str">
        <f>VLOOKUP(S257,'asignacion operaciones'!D:G,4,0)</f>
        <v>Benjamin Moreno</v>
      </c>
      <c r="W257" s="23" t="s">
        <v>368</v>
      </c>
      <c r="X257" s="23">
        <v>5</v>
      </c>
      <c r="Y257" s="23">
        <v>4</v>
      </c>
      <c r="Z257" s="23">
        <v>1</v>
      </c>
      <c r="AA257" s="31">
        <f t="shared" si="9"/>
        <v>0.8</v>
      </c>
    </row>
    <row r="258" spans="6:27" x14ac:dyDescent="0.25">
      <c r="F258" s="29"/>
      <c r="G258" s="4"/>
      <c r="N258">
        <f t="shared" ref="N258:N321" si="10">L258-M258</f>
        <v>0</v>
      </c>
      <c r="R258" s="23" t="s">
        <v>12</v>
      </c>
      <c r="S258" s="23" t="s">
        <v>13</v>
      </c>
      <c r="T258" s="23" t="str">
        <f>VLOOKUP(S258,'asignacion operaciones'!D:E,2,0)</f>
        <v xml:space="preserve">Ricardo Balderas Reyes </v>
      </c>
      <c r="U258" s="23" t="str">
        <f>VLOOKUP(S258,'asignacion operaciones'!D:F,3,0)</f>
        <v>Victor Limas Rdz</v>
      </c>
      <c r="V258" s="23" t="str">
        <f>VLOOKUP(S258,'asignacion operaciones'!D:G,4,0)</f>
        <v>Benjamin Moreno</v>
      </c>
      <c r="W258" s="23" t="s">
        <v>369</v>
      </c>
      <c r="X258" s="23">
        <v>5</v>
      </c>
      <c r="Y258" s="23">
        <v>5</v>
      </c>
      <c r="Z258" s="23">
        <v>0</v>
      </c>
      <c r="AA258" s="31">
        <f t="shared" si="9"/>
        <v>1</v>
      </c>
    </row>
    <row r="259" spans="6:27" x14ac:dyDescent="0.25">
      <c r="F259" s="29"/>
      <c r="G259" s="4"/>
      <c r="N259">
        <f t="shared" si="10"/>
        <v>0</v>
      </c>
      <c r="R259" s="23" t="s">
        <v>12</v>
      </c>
      <c r="S259" s="23" t="s">
        <v>13</v>
      </c>
      <c r="T259" s="23" t="str">
        <f>VLOOKUP(S259,'asignacion operaciones'!D:E,2,0)</f>
        <v xml:space="preserve">Ricardo Balderas Reyes </v>
      </c>
      <c r="U259" s="23" t="str">
        <f>VLOOKUP(S259,'asignacion operaciones'!D:F,3,0)</f>
        <v>Victor Limas Rdz</v>
      </c>
      <c r="V259" s="23" t="str">
        <f>VLOOKUP(S259,'asignacion operaciones'!D:G,4,0)</f>
        <v>Benjamin Moreno</v>
      </c>
      <c r="W259" s="23" t="s">
        <v>370</v>
      </c>
      <c r="X259" s="23">
        <v>5</v>
      </c>
      <c r="Y259" s="23">
        <v>5</v>
      </c>
      <c r="Z259" s="23">
        <v>0</v>
      </c>
      <c r="AA259" s="31">
        <f t="shared" ref="AA259:AA322" si="11">Y259/X259</f>
        <v>1</v>
      </c>
    </row>
    <row r="260" spans="6:27" x14ac:dyDescent="0.25">
      <c r="F260" s="29"/>
      <c r="G260" s="4"/>
      <c r="N260">
        <f t="shared" si="10"/>
        <v>0</v>
      </c>
      <c r="R260" s="23" t="s">
        <v>12</v>
      </c>
      <c r="S260" s="23" t="s">
        <v>13</v>
      </c>
      <c r="T260" s="23" t="str">
        <f>VLOOKUP(S260,'asignacion operaciones'!D:E,2,0)</f>
        <v xml:space="preserve">Ricardo Balderas Reyes </v>
      </c>
      <c r="U260" s="23" t="str">
        <f>VLOOKUP(S260,'asignacion operaciones'!D:F,3,0)</f>
        <v>Victor Limas Rdz</v>
      </c>
      <c r="V260" s="23" t="str">
        <f>VLOOKUP(S260,'asignacion operaciones'!D:G,4,0)</f>
        <v>Benjamin Moreno</v>
      </c>
      <c r="W260" s="23" t="s">
        <v>57</v>
      </c>
      <c r="X260" s="23">
        <v>11</v>
      </c>
      <c r="Y260" s="23">
        <v>10</v>
      </c>
      <c r="Z260" s="23">
        <v>1</v>
      </c>
      <c r="AA260" s="31">
        <f t="shared" si="11"/>
        <v>0.90909090909090906</v>
      </c>
    </row>
    <row r="261" spans="6:27" x14ac:dyDescent="0.25">
      <c r="F261" s="29"/>
      <c r="G261" s="4"/>
      <c r="N261">
        <f t="shared" si="10"/>
        <v>0</v>
      </c>
      <c r="R261" s="23" t="s">
        <v>12</v>
      </c>
      <c r="S261" s="23" t="s">
        <v>13</v>
      </c>
      <c r="T261" s="23" t="str">
        <f>VLOOKUP(S261,'asignacion operaciones'!D:E,2,0)</f>
        <v xml:space="preserve">Ricardo Balderas Reyes </v>
      </c>
      <c r="U261" s="23" t="str">
        <f>VLOOKUP(S261,'asignacion operaciones'!D:F,3,0)</f>
        <v>Victor Limas Rdz</v>
      </c>
      <c r="V261" s="23" t="str">
        <f>VLOOKUP(S261,'asignacion operaciones'!D:G,4,0)</f>
        <v>Benjamin Moreno</v>
      </c>
      <c r="W261" s="23" t="s">
        <v>371</v>
      </c>
      <c r="X261" s="23">
        <v>5</v>
      </c>
      <c r="Y261" s="23">
        <v>5</v>
      </c>
      <c r="Z261" s="23">
        <v>0</v>
      </c>
      <c r="AA261" s="31">
        <f t="shared" si="11"/>
        <v>1</v>
      </c>
    </row>
    <row r="262" spans="6:27" x14ac:dyDescent="0.25">
      <c r="F262" s="29"/>
      <c r="G262" s="4"/>
      <c r="N262">
        <f t="shared" si="10"/>
        <v>0</v>
      </c>
      <c r="R262" s="23" t="s">
        <v>12</v>
      </c>
      <c r="S262" s="23" t="s">
        <v>13</v>
      </c>
      <c r="T262" s="23" t="str">
        <f>VLOOKUP(S262,'asignacion operaciones'!D:E,2,0)</f>
        <v xml:space="preserve">Ricardo Balderas Reyes </v>
      </c>
      <c r="U262" s="23" t="str">
        <f>VLOOKUP(S262,'asignacion operaciones'!D:F,3,0)</f>
        <v>Victor Limas Rdz</v>
      </c>
      <c r="V262" s="23" t="str">
        <f>VLOOKUP(S262,'asignacion operaciones'!D:G,4,0)</f>
        <v>Benjamin Moreno</v>
      </c>
      <c r="W262" s="23" t="s">
        <v>372</v>
      </c>
      <c r="X262" s="23">
        <v>5</v>
      </c>
      <c r="Y262" s="23">
        <v>5</v>
      </c>
      <c r="Z262" s="23">
        <v>0</v>
      </c>
      <c r="AA262" s="31">
        <f t="shared" si="11"/>
        <v>1</v>
      </c>
    </row>
    <row r="263" spans="6:27" x14ac:dyDescent="0.25">
      <c r="F263" s="29"/>
      <c r="G263" s="4"/>
      <c r="N263">
        <f t="shared" si="10"/>
        <v>0</v>
      </c>
      <c r="R263" s="23" t="s">
        <v>12</v>
      </c>
      <c r="S263" s="23" t="s">
        <v>13</v>
      </c>
      <c r="T263" s="23" t="str">
        <f>VLOOKUP(S263,'asignacion operaciones'!D:E,2,0)</f>
        <v xml:space="preserve">Ricardo Balderas Reyes </v>
      </c>
      <c r="U263" s="23" t="str">
        <f>VLOOKUP(S263,'asignacion operaciones'!D:F,3,0)</f>
        <v>Victor Limas Rdz</v>
      </c>
      <c r="V263" s="23" t="str">
        <f>VLOOKUP(S263,'asignacion operaciones'!D:G,4,0)</f>
        <v>Benjamin Moreno</v>
      </c>
      <c r="W263" s="23" t="s">
        <v>373</v>
      </c>
      <c r="X263" s="23">
        <v>4</v>
      </c>
      <c r="Y263" s="23">
        <v>4</v>
      </c>
      <c r="Z263" s="23">
        <v>0</v>
      </c>
      <c r="AA263" s="31">
        <f t="shared" si="11"/>
        <v>1</v>
      </c>
    </row>
    <row r="264" spans="6:27" x14ac:dyDescent="0.25">
      <c r="F264" s="29"/>
      <c r="G264" s="4"/>
      <c r="N264">
        <f t="shared" si="10"/>
        <v>0</v>
      </c>
      <c r="R264" s="23" t="s">
        <v>12</v>
      </c>
      <c r="S264" s="23" t="s">
        <v>13</v>
      </c>
      <c r="T264" s="23" t="str">
        <f>VLOOKUP(S264,'asignacion operaciones'!D:E,2,0)</f>
        <v xml:space="preserve">Ricardo Balderas Reyes </v>
      </c>
      <c r="U264" s="23" t="str">
        <f>VLOOKUP(S264,'asignacion operaciones'!D:F,3,0)</f>
        <v>Victor Limas Rdz</v>
      </c>
      <c r="V264" s="23" t="str">
        <f>VLOOKUP(S264,'asignacion operaciones'!D:G,4,0)</f>
        <v>Benjamin Moreno</v>
      </c>
      <c r="W264" s="23" t="s">
        <v>374</v>
      </c>
      <c r="X264" s="23">
        <v>5</v>
      </c>
      <c r="Y264" s="23">
        <v>5</v>
      </c>
      <c r="Z264" s="23">
        <v>0</v>
      </c>
      <c r="AA264" s="31">
        <f t="shared" si="11"/>
        <v>1</v>
      </c>
    </row>
    <row r="265" spans="6:27" x14ac:dyDescent="0.25">
      <c r="F265" s="29"/>
      <c r="G265" s="4"/>
      <c r="N265">
        <f t="shared" si="10"/>
        <v>0</v>
      </c>
      <c r="R265" s="23" t="s">
        <v>12</v>
      </c>
      <c r="S265" s="23" t="s">
        <v>13</v>
      </c>
      <c r="T265" s="23" t="str">
        <f>VLOOKUP(S265,'asignacion operaciones'!D:E,2,0)</f>
        <v xml:space="preserve">Ricardo Balderas Reyes </v>
      </c>
      <c r="U265" s="23" t="str">
        <f>VLOOKUP(S265,'asignacion operaciones'!D:F,3,0)</f>
        <v>Victor Limas Rdz</v>
      </c>
      <c r="V265" s="23" t="str">
        <f>VLOOKUP(S265,'asignacion operaciones'!D:G,4,0)</f>
        <v>Benjamin Moreno</v>
      </c>
      <c r="W265" s="23" t="s">
        <v>375</v>
      </c>
      <c r="X265" s="23">
        <v>2</v>
      </c>
      <c r="Y265" s="23">
        <v>1</v>
      </c>
      <c r="Z265" s="23">
        <v>1</v>
      </c>
      <c r="AA265" s="31">
        <f t="shared" si="11"/>
        <v>0.5</v>
      </c>
    </row>
    <row r="266" spans="6:27" x14ac:dyDescent="0.25">
      <c r="F266" s="29"/>
      <c r="G266" s="4"/>
      <c r="N266">
        <f t="shared" si="10"/>
        <v>0</v>
      </c>
      <c r="R266" s="23" t="s">
        <v>12</v>
      </c>
      <c r="S266" s="23" t="s">
        <v>13</v>
      </c>
      <c r="T266" s="23" t="str">
        <f>VLOOKUP(S266,'asignacion operaciones'!D:E,2,0)</f>
        <v xml:space="preserve">Ricardo Balderas Reyes </v>
      </c>
      <c r="U266" s="23" t="str">
        <f>VLOOKUP(S266,'asignacion operaciones'!D:F,3,0)</f>
        <v>Victor Limas Rdz</v>
      </c>
      <c r="V266" s="23" t="str">
        <f>VLOOKUP(S266,'asignacion operaciones'!D:G,4,0)</f>
        <v>Benjamin Moreno</v>
      </c>
      <c r="W266" s="23" t="s">
        <v>376</v>
      </c>
      <c r="X266" s="23">
        <v>5</v>
      </c>
      <c r="Y266" s="23">
        <v>5</v>
      </c>
      <c r="Z266" s="23">
        <v>0</v>
      </c>
      <c r="AA266" s="31">
        <f t="shared" si="11"/>
        <v>1</v>
      </c>
    </row>
    <row r="267" spans="6:27" x14ac:dyDescent="0.25">
      <c r="F267" s="29"/>
      <c r="G267" s="4"/>
      <c r="N267">
        <f t="shared" si="10"/>
        <v>0</v>
      </c>
      <c r="R267" s="23" t="s">
        <v>12</v>
      </c>
      <c r="S267" s="23" t="s">
        <v>13</v>
      </c>
      <c r="T267" s="23" t="str">
        <f>VLOOKUP(S267,'asignacion operaciones'!D:E,2,0)</f>
        <v xml:space="preserve">Ricardo Balderas Reyes </v>
      </c>
      <c r="U267" s="23" t="str">
        <f>VLOOKUP(S267,'asignacion operaciones'!D:F,3,0)</f>
        <v>Victor Limas Rdz</v>
      </c>
      <c r="V267" s="23" t="str">
        <f>VLOOKUP(S267,'asignacion operaciones'!D:G,4,0)</f>
        <v>Benjamin Moreno</v>
      </c>
      <c r="W267" s="23" t="s">
        <v>377</v>
      </c>
      <c r="X267" s="23">
        <v>5</v>
      </c>
      <c r="Y267" s="23">
        <v>5</v>
      </c>
      <c r="Z267" s="23">
        <v>0</v>
      </c>
      <c r="AA267" s="31">
        <f t="shared" si="11"/>
        <v>1</v>
      </c>
    </row>
    <row r="268" spans="6:27" x14ac:dyDescent="0.25">
      <c r="F268" s="29"/>
      <c r="G268" s="4"/>
      <c r="N268">
        <f t="shared" si="10"/>
        <v>0</v>
      </c>
      <c r="R268" s="23" t="s">
        <v>12</v>
      </c>
      <c r="S268" s="23" t="s">
        <v>13</v>
      </c>
      <c r="T268" s="23" t="str">
        <f>VLOOKUP(S268,'asignacion operaciones'!D:E,2,0)</f>
        <v xml:space="preserve">Ricardo Balderas Reyes </v>
      </c>
      <c r="U268" s="23" t="str">
        <f>VLOOKUP(S268,'asignacion operaciones'!D:F,3,0)</f>
        <v>Victor Limas Rdz</v>
      </c>
      <c r="V268" s="23" t="str">
        <f>VLOOKUP(S268,'asignacion operaciones'!D:G,4,0)</f>
        <v>Benjamin Moreno</v>
      </c>
      <c r="W268" s="23" t="s">
        <v>49</v>
      </c>
      <c r="X268" s="23">
        <v>1</v>
      </c>
      <c r="Y268" s="23">
        <v>1</v>
      </c>
      <c r="Z268" s="23">
        <v>0</v>
      </c>
      <c r="AA268" s="31">
        <f t="shared" si="11"/>
        <v>1</v>
      </c>
    </row>
    <row r="269" spans="6:27" x14ac:dyDescent="0.25">
      <c r="F269" s="29"/>
      <c r="G269" s="4"/>
      <c r="N269">
        <f t="shared" si="10"/>
        <v>0</v>
      </c>
      <c r="R269" s="23" t="s">
        <v>12</v>
      </c>
      <c r="S269" s="23" t="s">
        <v>13</v>
      </c>
      <c r="T269" s="23" t="str">
        <f>VLOOKUP(S269,'asignacion operaciones'!D:E,2,0)</f>
        <v xml:space="preserve">Ricardo Balderas Reyes </v>
      </c>
      <c r="U269" s="23" t="str">
        <f>VLOOKUP(S269,'asignacion operaciones'!D:F,3,0)</f>
        <v>Victor Limas Rdz</v>
      </c>
      <c r="V269" s="23" t="str">
        <f>VLOOKUP(S269,'asignacion operaciones'!D:G,4,0)</f>
        <v>Benjamin Moreno</v>
      </c>
      <c r="W269" s="23" t="s">
        <v>69</v>
      </c>
      <c r="X269" s="23">
        <v>5</v>
      </c>
      <c r="Y269" s="23">
        <v>4</v>
      </c>
      <c r="Z269" s="23">
        <v>1</v>
      </c>
      <c r="AA269" s="31">
        <f t="shared" si="11"/>
        <v>0.8</v>
      </c>
    </row>
    <row r="270" spans="6:27" x14ac:dyDescent="0.25">
      <c r="F270" s="29"/>
      <c r="G270" s="4"/>
      <c r="N270">
        <f t="shared" si="10"/>
        <v>0</v>
      </c>
      <c r="R270" s="23" t="s">
        <v>12</v>
      </c>
      <c r="S270" s="23" t="s">
        <v>13</v>
      </c>
      <c r="T270" s="23" t="str">
        <f>VLOOKUP(S270,'asignacion operaciones'!D:E,2,0)</f>
        <v xml:space="preserve">Ricardo Balderas Reyes </v>
      </c>
      <c r="U270" s="23" t="str">
        <f>VLOOKUP(S270,'asignacion operaciones'!D:F,3,0)</f>
        <v>Victor Limas Rdz</v>
      </c>
      <c r="V270" s="23" t="str">
        <f>VLOOKUP(S270,'asignacion operaciones'!D:G,4,0)</f>
        <v>Benjamin Moreno</v>
      </c>
      <c r="W270" s="23" t="s">
        <v>378</v>
      </c>
      <c r="X270" s="23">
        <v>5</v>
      </c>
      <c r="Y270" s="23">
        <v>5</v>
      </c>
      <c r="Z270" s="23">
        <v>0</v>
      </c>
      <c r="AA270" s="31">
        <f t="shared" si="11"/>
        <v>1</v>
      </c>
    </row>
    <row r="271" spans="6:27" x14ac:dyDescent="0.25">
      <c r="F271" s="29"/>
      <c r="G271" s="4"/>
      <c r="N271">
        <f t="shared" si="10"/>
        <v>0</v>
      </c>
      <c r="R271" s="23" t="s">
        <v>12</v>
      </c>
      <c r="S271" s="23" t="s">
        <v>13</v>
      </c>
      <c r="T271" s="23" t="str">
        <f>VLOOKUP(S271,'asignacion operaciones'!D:E,2,0)</f>
        <v xml:space="preserve">Ricardo Balderas Reyes </v>
      </c>
      <c r="U271" s="23" t="str">
        <f>VLOOKUP(S271,'asignacion operaciones'!D:F,3,0)</f>
        <v>Victor Limas Rdz</v>
      </c>
      <c r="V271" s="23" t="str">
        <f>VLOOKUP(S271,'asignacion operaciones'!D:G,4,0)</f>
        <v>Benjamin Moreno</v>
      </c>
      <c r="W271" s="23" t="s">
        <v>59</v>
      </c>
      <c r="X271" s="23">
        <v>5</v>
      </c>
      <c r="Y271" s="23">
        <v>5</v>
      </c>
      <c r="Z271" s="23">
        <v>0</v>
      </c>
      <c r="AA271" s="31">
        <f t="shared" si="11"/>
        <v>1</v>
      </c>
    </row>
    <row r="272" spans="6:27" x14ac:dyDescent="0.25">
      <c r="F272" s="29"/>
      <c r="G272" s="4"/>
      <c r="N272">
        <f t="shared" si="10"/>
        <v>0</v>
      </c>
      <c r="R272" s="23" t="s">
        <v>12</v>
      </c>
      <c r="S272" s="23" t="s">
        <v>13</v>
      </c>
      <c r="T272" s="23" t="str">
        <f>VLOOKUP(S272,'asignacion operaciones'!D:E,2,0)</f>
        <v xml:space="preserve">Ricardo Balderas Reyes </v>
      </c>
      <c r="U272" s="23" t="str">
        <f>VLOOKUP(S272,'asignacion operaciones'!D:F,3,0)</f>
        <v>Victor Limas Rdz</v>
      </c>
      <c r="V272" s="23" t="str">
        <f>VLOOKUP(S272,'asignacion operaciones'!D:G,4,0)</f>
        <v>Benjamin Moreno</v>
      </c>
      <c r="W272" s="23" t="s">
        <v>379</v>
      </c>
      <c r="X272" s="23">
        <v>5</v>
      </c>
      <c r="Y272" s="23">
        <v>5</v>
      </c>
      <c r="Z272" s="23">
        <v>0</v>
      </c>
      <c r="AA272" s="31">
        <f t="shared" si="11"/>
        <v>1</v>
      </c>
    </row>
    <row r="273" spans="6:27" x14ac:dyDescent="0.25">
      <c r="F273" s="29"/>
      <c r="G273" s="4"/>
      <c r="N273">
        <f t="shared" si="10"/>
        <v>0</v>
      </c>
      <c r="R273" s="23" t="s">
        <v>12</v>
      </c>
      <c r="S273" s="23" t="s">
        <v>13</v>
      </c>
      <c r="T273" s="23" t="str">
        <f>VLOOKUP(S273,'asignacion operaciones'!D:E,2,0)</f>
        <v xml:space="preserve">Ricardo Balderas Reyes </v>
      </c>
      <c r="U273" s="23" t="str">
        <f>VLOOKUP(S273,'asignacion operaciones'!D:F,3,0)</f>
        <v>Victor Limas Rdz</v>
      </c>
      <c r="V273" s="23" t="str">
        <f>VLOOKUP(S273,'asignacion operaciones'!D:G,4,0)</f>
        <v>Benjamin Moreno</v>
      </c>
      <c r="W273" s="23" t="s">
        <v>380</v>
      </c>
      <c r="X273" s="23">
        <v>10</v>
      </c>
      <c r="Y273" s="23">
        <v>10</v>
      </c>
      <c r="Z273" s="23">
        <v>0</v>
      </c>
      <c r="AA273" s="31">
        <f t="shared" si="11"/>
        <v>1</v>
      </c>
    </row>
    <row r="274" spans="6:27" x14ac:dyDescent="0.25">
      <c r="F274" s="29"/>
      <c r="G274" s="4"/>
      <c r="N274">
        <f t="shared" si="10"/>
        <v>0</v>
      </c>
      <c r="R274" s="23" t="s">
        <v>12</v>
      </c>
      <c r="S274" s="23" t="s">
        <v>13</v>
      </c>
      <c r="T274" s="23" t="str">
        <f>VLOOKUP(S274,'asignacion operaciones'!D:E,2,0)</f>
        <v xml:space="preserve">Ricardo Balderas Reyes </v>
      </c>
      <c r="U274" s="23" t="str">
        <f>VLOOKUP(S274,'asignacion operaciones'!D:F,3,0)</f>
        <v>Victor Limas Rdz</v>
      </c>
      <c r="V274" s="23" t="str">
        <f>VLOOKUP(S274,'asignacion operaciones'!D:G,4,0)</f>
        <v>Benjamin Moreno</v>
      </c>
      <c r="W274" s="23" t="s">
        <v>61</v>
      </c>
      <c r="X274" s="23">
        <v>5</v>
      </c>
      <c r="Y274" s="23">
        <v>5</v>
      </c>
      <c r="Z274" s="23">
        <v>0</v>
      </c>
      <c r="AA274" s="31">
        <f t="shared" si="11"/>
        <v>1</v>
      </c>
    </row>
    <row r="275" spans="6:27" x14ac:dyDescent="0.25">
      <c r="F275" s="29"/>
      <c r="G275" s="4"/>
      <c r="N275">
        <f t="shared" si="10"/>
        <v>0</v>
      </c>
      <c r="R275" s="23" t="s">
        <v>12</v>
      </c>
      <c r="S275" s="23" t="s">
        <v>13</v>
      </c>
      <c r="T275" s="23" t="str">
        <f>VLOOKUP(S275,'asignacion operaciones'!D:E,2,0)</f>
        <v xml:space="preserve">Ricardo Balderas Reyes </v>
      </c>
      <c r="U275" s="23" t="str">
        <f>VLOOKUP(S275,'asignacion operaciones'!D:F,3,0)</f>
        <v>Victor Limas Rdz</v>
      </c>
      <c r="V275" s="23" t="str">
        <f>VLOOKUP(S275,'asignacion operaciones'!D:G,4,0)</f>
        <v>Benjamin Moreno</v>
      </c>
      <c r="W275" s="23" t="s">
        <v>381</v>
      </c>
      <c r="X275" s="23">
        <v>5</v>
      </c>
      <c r="Y275" s="23">
        <v>5</v>
      </c>
      <c r="Z275" s="23">
        <v>0</v>
      </c>
      <c r="AA275" s="31">
        <f t="shared" si="11"/>
        <v>1</v>
      </c>
    </row>
    <row r="276" spans="6:27" x14ac:dyDescent="0.25">
      <c r="F276" s="29"/>
      <c r="G276" s="4"/>
      <c r="N276">
        <f t="shared" si="10"/>
        <v>0</v>
      </c>
      <c r="R276" s="23" t="s">
        <v>12</v>
      </c>
      <c r="S276" s="23" t="s">
        <v>13</v>
      </c>
      <c r="T276" s="23" t="str">
        <f>VLOOKUP(S276,'asignacion operaciones'!D:E,2,0)</f>
        <v xml:space="preserve">Ricardo Balderas Reyes </v>
      </c>
      <c r="U276" s="23" t="str">
        <f>VLOOKUP(S276,'asignacion operaciones'!D:F,3,0)</f>
        <v>Victor Limas Rdz</v>
      </c>
      <c r="V276" s="23" t="str">
        <f>VLOOKUP(S276,'asignacion operaciones'!D:G,4,0)</f>
        <v>Benjamin Moreno</v>
      </c>
      <c r="W276" s="23" t="s">
        <v>382</v>
      </c>
      <c r="X276" s="23">
        <v>5</v>
      </c>
      <c r="Y276" s="23">
        <v>5</v>
      </c>
      <c r="Z276" s="23">
        <v>0</v>
      </c>
      <c r="AA276" s="31">
        <f t="shared" si="11"/>
        <v>1</v>
      </c>
    </row>
    <row r="277" spans="6:27" x14ac:dyDescent="0.25">
      <c r="F277" s="29"/>
      <c r="G277" s="4"/>
      <c r="N277">
        <f t="shared" si="10"/>
        <v>0</v>
      </c>
      <c r="R277" s="23" t="s">
        <v>12</v>
      </c>
      <c r="S277" s="23" t="s">
        <v>13</v>
      </c>
      <c r="T277" s="23" t="str">
        <f>VLOOKUP(S277,'asignacion operaciones'!D:E,2,0)</f>
        <v xml:space="preserve">Ricardo Balderas Reyes </v>
      </c>
      <c r="U277" s="23" t="str">
        <f>VLOOKUP(S277,'asignacion operaciones'!D:F,3,0)</f>
        <v>Victor Limas Rdz</v>
      </c>
      <c r="V277" s="23" t="str">
        <f>VLOOKUP(S277,'asignacion operaciones'!D:G,4,0)</f>
        <v>Benjamin Moreno</v>
      </c>
      <c r="W277" s="23" t="s">
        <v>383</v>
      </c>
      <c r="X277" s="23">
        <v>5</v>
      </c>
      <c r="Y277" s="23">
        <v>5</v>
      </c>
      <c r="Z277" s="23">
        <v>0</v>
      </c>
      <c r="AA277" s="31">
        <f t="shared" si="11"/>
        <v>1</v>
      </c>
    </row>
    <row r="278" spans="6:27" x14ac:dyDescent="0.25">
      <c r="F278" s="29"/>
      <c r="G278" s="4"/>
      <c r="N278">
        <f t="shared" si="10"/>
        <v>0</v>
      </c>
      <c r="R278" s="23" t="s">
        <v>12</v>
      </c>
      <c r="S278" s="23" t="s">
        <v>13</v>
      </c>
      <c r="T278" s="23" t="str">
        <f>VLOOKUP(S278,'asignacion operaciones'!D:E,2,0)</f>
        <v xml:space="preserve">Ricardo Balderas Reyes </v>
      </c>
      <c r="U278" s="23" t="str">
        <f>VLOOKUP(S278,'asignacion operaciones'!D:F,3,0)</f>
        <v>Victor Limas Rdz</v>
      </c>
      <c r="V278" s="23" t="str">
        <f>VLOOKUP(S278,'asignacion operaciones'!D:G,4,0)</f>
        <v>Benjamin Moreno</v>
      </c>
      <c r="W278" s="23" t="s">
        <v>71</v>
      </c>
      <c r="X278" s="23">
        <v>5</v>
      </c>
      <c r="Y278" s="23">
        <v>5</v>
      </c>
      <c r="Z278" s="23">
        <v>0</v>
      </c>
      <c r="AA278" s="31">
        <f t="shared" si="11"/>
        <v>1</v>
      </c>
    </row>
    <row r="279" spans="6:27" x14ac:dyDescent="0.25">
      <c r="F279" s="29"/>
      <c r="G279" s="4"/>
      <c r="N279">
        <f t="shared" si="10"/>
        <v>0</v>
      </c>
      <c r="R279" s="23" t="s">
        <v>12</v>
      </c>
      <c r="S279" s="23" t="s">
        <v>13</v>
      </c>
      <c r="T279" s="23" t="str">
        <f>VLOOKUP(S279,'asignacion operaciones'!D:E,2,0)</f>
        <v xml:space="preserve">Ricardo Balderas Reyes </v>
      </c>
      <c r="U279" s="23" t="str">
        <f>VLOOKUP(S279,'asignacion operaciones'!D:F,3,0)</f>
        <v>Victor Limas Rdz</v>
      </c>
      <c r="V279" s="23" t="str">
        <f>VLOOKUP(S279,'asignacion operaciones'!D:G,4,0)</f>
        <v>Benjamin Moreno</v>
      </c>
      <c r="W279" s="23" t="s">
        <v>63</v>
      </c>
      <c r="X279" s="23">
        <v>5</v>
      </c>
      <c r="Y279" s="23">
        <v>4</v>
      </c>
      <c r="Z279" s="23">
        <v>1</v>
      </c>
      <c r="AA279" s="31">
        <f t="shared" si="11"/>
        <v>0.8</v>
      </c>
    </row>
    <row r="280" spans="6:27" x14ac:dyDescent="0.25">
      <c r="F280" s="29"/>
      <c r="G280" s="4"/>
      <c r="N280">
        <f t="shared" si="10"/>
        <v>0</v>
      </c>
      <c r="R280" s="23" t="s">
        <v>12</v>
      </c>
      <c r="S280" s="23" t="s">
        <v>13</v>
      </c>
      <c r="T280" s="23" t="str">
        <f>VLOOKUP(S280,'asignacion operaciones'!D:E,2,0)</f>
        <v xml:space="preserve">Ricardo Balderas Reyes </v>
      </c>
      <c r="U280" s="23" t="str">
        <f>VLOOKUP(S280,'asignacion operaciones'!D:F,3,0)</f>
        <v>Victor Limas Rdz</v>
      </c>
      <c r="V280" s="23" t="str">
        <f>VLOOKUP(S280,'asignacion operaciones'!D:G,4,0)</f>
        <v>Benjamin Moreno</v>
      </c>
      <c r="W280" s="23" t="s">
        <v>384</v>
      </c>
      <c r="X280" s="23">
        <v>5</v>
      </c>
      <c r="Y280" s="23">
        <v>5</v>
      </c>
      <c r="Z280" s="23">
        <v>0</v>
      </c>
      <c r="AA280" s="31">
        <f t="shared" si="11"/>
        <v>1</v>
      </c>
    </row>
    <row r="281" spans="6:27" x14ac:dyDescent="0.25">
      <c r="F281" s="29"/>
      <c r="G281" s="4"/>
      <c r="N281">
        <f t="shared" si="10"/>
        <v>0</v>
      </c>
      <c r="R281" s="23" t="s">
        <v>12</v>
      </c>
      <c r="S281" s="23" t="s">
        <v>50</v>
      </c>
      <c r="T281" s="23" t="str">
        <f>VLOOKUP(S281,'asignacion operaciones'!D:E,2,0)</f>
        <v xml:space="preserve">Ricardo Balderas Reyes </v>
      </c>
      <c r="U281" s="23" t="str">
        <f>VLOOKUP(S281,'asignacion operaciones'!D:F,3,0)</f>
        <v>Victor Limas Rdz</v>
      </c>
      <c r="V281" s="23" t="str">
        <f>VLOOKUP(S281,'asignacion operaciones'!D:G,4,0)</f>
        <v>Benjamin Moreno</v>
      </c>
      <c r="W281" s="23" t="s">
        <v>385</v>
      </c>
      <c r="X281" s="23">
        <v>6</v>
      </c>
      <c r="Y281" s="23">
        <v>6</v>
      </c>
      <c r="Z281" s="23">
        <v>0</v>
      </c>
      <c r="AA281" s="31">
        <f t="shared" si="11"/>
        <v>1</v>
      </c>
    </row>
    <row r="282" spans="6:27" x14ac:dyDescent="0.25">
      <c r="F282" s="29"/>
      <c r="G282" s="4"/>
      <c r="N282">
        <f t="shared" si="10"/>
        <v>0</v>
      </c>
      <c r="R282" s="23" t="s">
        <v>12</v>
      </c>
      <c r="S282" s="23" t="s">
        <v>50</v>
      </c>
      <c r="T282" s="23" t="str">
        <f>VLOOKUP(S282,'asignacion operaciones'!D:E,2,0)</f>
        <v xml:space="preserve">Ricardo Balderas Reyes </v>
      </c>
      <c r="U282" s="23" t="str">
        <f>VLOOKUP(S282,'asignacion operaciones'!D:F,3,0)</f>
        <v>Victor Limas Rdz</v>
      </c>
      <c r="V282" s="23" t="str">
        <f>VLOOKUP(S282,'asignacion operaciones'!D:G,4,0)</f>
        <v>Benjamin Moreno</v>
      </c>
      <c r="W282" s="23" t="s">
        <v>386</v>
      </c>
      <c r="X282" s="23">
        <v>6</v>
      </c>
      <c r="Y282" s="23">
        <v>4</v>
      </c>
      <c r="Z282" s="23">
        <v>2</v>
      </c>
      <c r="AA282" s="31">
        <f t="shared" si="11"/>
        <v>0.66666666666666663</v>
      </c>
    </row>
    <row r="283" spans="6:27" x14ac:dyDescent="0.25">
      <c r="F283" s="29"/>
      <c r="G283" s="4"/>
      <c r="N283">
        <f t="shared" si="10"/>
        <v>0</v>
      </c>
      <c r="R283" s="23" t="s">
        <v>12</v>
      </c>
      <c r="S283" s="23" t="s">
        <v>50</v>
      </c>
      <c r="T283" s="23" t="str">
        <f>VLOOKUP(S283,'asignacion operaciones'!D:E,2,0)</f>
        <v xml:space="preserve">Ricardo Balderas Reyes </v>
      </c>
      <c r="U283" s="23" t="str">
        <f>VLOOKUP(S283,'asignacion operaciones'!D:F,3,0)</f>
        <v>Victor Limas Rdz</v>
      </c>
      <c r="V283" s="23" t="str">
        <f>VLOOKUP(S283,'asignacion operaciones'!D:G,4,0)</f>
        <v>Benjamin Moreno</v>
      </c>
      <c r="W283" s="23" t="s">
        <v>387</v>
      </c>
      <c r="X283" s="23">
        <v>5</v>
      </c>
      <c r="Y283" s="23">
        <v>5</v>
      </c>
      <c r="Z283" s="23">
        <v>0</v>
      </c>
      <c r="AA283" s="31">
        <f t="shared" si="11"/>
        <v>1</v>
      </c>
    </row>
    <row r="284" spans="6:27" x14ac:dyDescent="0.25">
      <c r="F284" s="29"/>
      <c r="G284" s="4"/>
      <c r="N284">
        <f t="shared" si="10"/>
        <v>0</v>
      </c>
      <c r="R284" s="23" t="s">
        <v>12</v>
      </c>
      <c r="S284" s="23" t="s">
        <v>50</v>
      </c>
      <c r="T284" s="23" t="str">
        <f>VLOOKUP(S284,'asignacion operaciones'!D:E,2,0)</f>
        <v xml:space="preserve">Ricardo Balderas Reyes </v>
      </c>
      <c r="U284" s="23" t="str">
        <f>VLOOKUP(S284,'asignacion operaciones'!D:F,3,0)</f>
        <v>Victor Limas Rdz</v>
      </c>
      <c r="V284" s="23" t="str">
        <f>VLOOKUP(S284,'asignacion operaciones'!D:G,4,0)</f>
        <v>Benjamin Moreno</v>
      </c>
      <c r="W284" s="23" t="s">
        <v>388</v>
      </c>
      <c r="X284" s="23">
        <v>5</v>
      </c>
      <c r="Y284" s="23">
        <v>3</v>
      </c>
      <c r="Z284" s="23">
        <v>2</v>
      </c>
      <c r="AA284" s="31">
        <f t="shared" si="11"/>
        <v>0.6</v>
      </c>
    </row>
    <row r="285" spans="6:27" x14ac:dyDescent="0.25">
      <c r="F285" s="29"/>
      <c r="G285" s="4"/>
      <c r="N285">
        <f t="shared" si="10"/>
        <v>0</v>
      </c>
      <c r="R285" s="23" t="s">
        <v>12</v>
      </c>
      <c r="S285" s="23" t="s">
        <v>50</v>
      </c>
      <c r="T285" s="23" t="str">
        <f>VLOOKUP(S285,'asignacion operaciones'!D:E,2,0)</f>
        <v xml:space="preserve">Ricardo Balderas Reyes </v>
      </c>
      <c r="U285" s="23" t="str">
        <f>VLOOKUP(S285,'asignacion operaciones'!D:F,3,0)</f>
        <v>Victor Limas Rdz</v>
      </c>
      <c r="V285" s="23" t="str">
        <f>VLOOKUP(S285,'asignacion operaciones'!D:G,4,0)</f>
        <v>Benjamin Moreno</v>
      </c>
      <c r="W285" s="23" t="s">
        <v>389</v>
      </c>
      <c r="X285" s="23">
        <v>5</v>
      </c>
      <c r="Y285" s="23">
        <v>5</v>
      </c>
      <c r="Z285" s="23">
        <v>0</v>
      </c>
      <c r="AA285" s="31">
        <f t="shared" si="11"/>
        <v>1</v>
      </c>
    </row>
    <row r="286" spans="6:27" x14ac:dyDescent="0.25">
      <c r="F286" s="29"/>
      <c r="G286" s="4"/>
      <c r="N286">
        <f t="shared" si="10"/>
        <v>0</v>
      </c>
      <c r="R286" s="23" t="s">
        <v>12</v>
      </c>
      <c r="S286" s="23" t="s">
        <v>50</v>
      </c>
      <c r="T286" s="23" t="str">
        <f>VLOOKUP(S286,'asignacion operaciones'!D:E,2,0)</f>
        <v xml:space="preserve">Ricardo Balderas Reyes </v>
      </c>
      <c r="U286" s="23" t="str">
        <f>VLOOKUP(S286,'asignacion operaciones'!D:F,3,0)</f>
        <v>Victor Limas Rdz</v>
      </c>
      <c r="V286" s="23" t="str">
        <f>VLOOKUP(S286,'asignacion operaciones'!D:G,4,0)</f>
        <v>Benjamin Moreno</v>
      </c>
      <c r="W286" s="23" t="s">
        <v>390</v>
      </c>
      <c r="X286" s="23">
        <v>6</v>
      </c>
      <c r="Y286" s="23">
        <v>6</v>
      </c>
      <c r="Z286" s="23">
        <v>0</v>
      </c>
      <c r="AA286" s="31">
        <f t="shared" si="11"/>
        <v>1</v>
      </c>
    </row>
    <row r="287" spans="6:27" x14ac:dyDescent="0.25">
      <c r="F287" s="29"/>
      <c r="G287" s="4"/>
      <c r="N287">
        <f t="shared" si="10"/>
        <v>0</v>
      </c>
      <c r="R287" s="23" t="s">
        <v>12</v>
      </c>
      <c r="S287" s="23" t="s">
        <v>50</v>
      </c>
      <c r="T287" s="23" t="str">
        <f>VLOOKUP(S287,'asignacion operaciones'!D:E,2,0)</f>
        <v xml:space="preserve">Ricardo Balderas Reyes </v>
      </c>
      <c r="U287" s="23" t="str">
        <f>VLOOKUP(S287,'asignacion operaciones'!D:F,3,0)</f>
        <v>Victor Limas Rdz</v>
      </c>
      <c r="V287" s="23" t="str">
        <f>VLOOKUP(S287,'asignacion operaciones'!D:G,4,0)</f>
        <v>Benjamin Moreno</v>
      </c>
      <c r="W287" s="23" t="s">
        <v>391</v>
      </c>
      <c r="X287" s="23">
        <v>6</v>
      </c>
      <c r="Y287" s="23">
        <v>4</v>
      </c>
      <c r="Z287" s="23">
        <v>2</v>
      </c>
      <c r="AA287" s="31">
        <f t="shared" si="11"/>
        <v>0.66666666666666663</v>
      </c>
    </row>
    <row r="288" spans="6:27" x14ac:dyDescent="0.25">
      <c r="F288" s="29"/>
      <c r="G288" s="4"/>
      <c r="N288">
        <f t="shared" si="10"/>
        <v>0</v>
      </c>
      <c r="R288" s="23" t="s">
        <v>12</v>
      </c>
      <c r="S288" s="23" t="s">
        <v>50</v>
      </c>
      <c r="T288" s="23" t="str">
        <f>VLOOKUP(S288,'asignacion operaciones'!D:E,2,0)</f>
        <v xml:space="preserve">Ricardo Balderas Reyes </v>
      </c>
      <c r="U288" s="23" t="str">
        <f>VLOOKUP(S288,'asignacion operaciones'!D:F,3,0)</f>
        <v>Victor Limas Rdz</v>
      </c>
      <c r="V288" s="23" t="str">
        <f>VLOOKUP(S288,'asignacion operaciones'!D:G,4,0)</f>
        <v>Benjamin Moreno</v>
      </c>
      <c r="W288" s="23" t="s">
        <v>392</v>
      </c>
      <c r="X288" s="23">
        <v>6</v>
      </c>
      <c r="Y288" s="23">
        <v>4</v>
      </c>
      <c r="Z288" s="23">
        <v>2</v>
      </c>
      <c r="AA288" s="31">
        <f t="shared" si="11"/>
        <v>0.66666666666666663</v>
      </c>
    </row>
    <row r="289" spans="6:27" x14ac:dyDescent="0.25">
      <c r="F289" s="29"/>
      <c r="G289" s="4"/>
      <c r="N289">
        <f t="shared" si="10"/>
        <v>0</v>
      </c>
      <c r="R289" s="23" t="s">
        <v>12</v>
      </c>
      <c r="S289" s="23" t="s">
        <v>50</v>
      </c>
      <c r="T289" s="23" t="str">
        <f>VLOOKUP(S289,'asignacion operaciones'!D:E,2,0)</f>
        <v xml:space="preserve">Ricardo Balderas Reyes </v>
      </c>
      <c r="U289" s="23" t="str">
        <f>VLOOKUP(S289,'asignacion operaciones'!D:F,3,0)</f>
        <v>Victor Limas Rdz</v>
      </c>
      <c r="V289" s="23" t="str">
        <f>VLOOKUP(S289,'asignacion operaciones'!D:G,4,0)</f>
        <v>Benjamin Moreno</v>
      </c>
      <c r="W289" s="23" t="s">
        <v>393</v>
      </c>
      <c r="X289" s="23">
        <v>4</v>
      </c>
      <c r="Y289" s="23">
        <v>4</v>
      </c>
      <c r="Z289" s="23">
        <v>0</v>
      </c>
      <c r="AA289" s="31">
        <f t="shared" si="11"/>
        <v>1</v>
      </c>
    </row>
    <row r="290" spans="6:27" x14ac:dyDescent="0.25">
      <c r="F290" s="29"/>
      <c r="G290" s="4"/>
      <c r="N290">
        <f t="shared" si="10"/>
        <v>0</v>
      </c>
      <c r="R290" s="23" t="s">
        <v>12</v>
      </c>
      <c r="S290" s="23" t="s">
        <v>50</v>
      </c>
      <c r="T290" s="23" t="str">
        <f>VLOOKUP(S290,'asignacion operaciones'!D:E,2,0)</f>
        <v xml:space="preserve">Ricardo Balderas Reyes </v>
      </c>
      <c r="U290" s="23" t="str">
        <f>VLOOKUP(S290,'asignacion operaciones'!D:F,3,0)</f>
        <v>Victor Limas Rdz</v>
      </c>
      <c r="V290" s="23" t="str">
        <f>VLOOKUP(S290,'asignacion operaciones'!D:G,4,0)</f>
        <v>Benjamin Moreno</v>
      </c>
      <c r="W290" s="23" t="s">
        <v>394</v>
      </c>
      <c r="X290" s="23">
        <v>4</v>
      </c>
      <c r="Y290" s="23">
        <v>4</v>
      </c>
      <c r="Z290" s="23">
        <v>0</v>
      </c>
      <c r="AA290" s="31">
        <f t="shared" si="11"/>
        <v>1</v>
      </c>
    </row>
    <row r="291" spans="6:27" x14ac:dyDescent="0.25">
      <c r="F291" s="29"/>
      <c r="G291" s="4"/>
      <c r="N291">
        <f t="shared" si="10"/>
        <v>0</v>
      </c>
      <c r="R291" s="23" t="s">
        <v>12</v>
      </c>
      <c r="S291" s="23" t="s">
        <v>50</v>
      </c>
      <c r="T291" s="23" t="str">
        <f>VLOOKUP(S291,'asignacion operaciones'!D:E,2,0)</f>
        <v xml:space="preserve">Ricardo Balderas Reyes </v>
      </c>
      <c r="U291" s="23" t="str">
        <f>VLOOKUP(S291,'asignacion operaciones'!D:F,3,0)</f>
        <v>Victor Limas Rdz</v>
      </c>
      <c r="V291" s="23" t="str">
        <f>VLOOKUP(S291,'asignacion operaciones'!D:G,4,0)</f>
        <v>Benjamin Moreno</v>
      </c>
      <c r="W291" s="23" t="s">
        <v>395</v>
      </c>
      <c r="X291" s="23">
        <v>4</v>
      </c>
      <c r="Y291" s="23">
        <v>4</v>
      </c>
      <c r="Z291" s="23">
        <v>0</v>
      </c>
      <c r="AA291" s="31">
        <f t="shared" si="11"/>
        <v>1</v>
      </c>
    </row>
    <row r="292" spans="6:27" x14ac:dyDescent="0.25">
      <c r="F292" s="29"/>
      <c r="G292" s="4"/>
      <c r="N292">
        <f t="shared" si="10"/>
        <v>0</v>
      </c>
      <c r="R292" s="23" t="s">
        <v>12</v>
      </c>
      <c r="S292" s="23" t="s">
        <v>50</v>
      </c>
      <c r="T292" s="23" t="str">
        <f>VLOOKUP(S292,'asignacion operaciones'!D:E,2,0)</f>
        <v xml:space="preserve">Ricardo Balderas Reyes </v>
      </c>
      <c r="U292" s="23" t="str">
        <f>VLOOKUP(S292,'asignacion operaciones'!D:F,3,0)</f>
        <v>Victor Limas Rdz</v>
      </c>
      <c r="V292" s="23" t="str">
        <f>VLOOKUP(S292,'asignacion operaciones'!D:G,4,0)</f>
        <v>Benjamin Moreno</v>
      </c>
      <c r="W292" s="23" t="s">
        <v>396</v>
      </c>
      <c r="X292" s="23">
        <v>4</v>
      </c>
      <c r="Y292" s="23">
        <v>4</v>
      </c>
      <c r="Z292" s="23">
        <v>0</v>
      </c>
      <c r="AA292" s="31">
        <f t="shared" si="11"/>
        <v>1</v>
      </c>
    </row>
    <row r="293" spans="6:27" x14ac:dyDescent="0.25">
      <c r="F293" s="29"/>
      <c r="G293" s="4"/>
      <c r="N293">
        <f t="shared" si="10"/>
        <v>0</v>
      </c>
      <c r="R293" s="23" t="s">
        <v>12</v>
      </c>
      <c r="S293" s="23" t="s">
        <v>50</v>
      </c>
      <c r="T293" s="23" t="str">
        <f>VLOOKUP(S293,'asignacion operaciones'!D:E,2,0)</f>
        <v xml:space="preserve">Ricardo Balderas Reyes </v>
      </c>
      <c r="U293" s="23" t="str">
        <f>VLOOKUP(S293,'asignacion operaciones'!D:F,3,0)</f>
        <v>Victor Limas Rdz</v>
      </c>
      <c r="V293" s="23" t="str">
        <f>VLOOKUP(S293,'asignacion operaciones'!D:G,4,0)</f>
        <v>Benjamin Moreno</v>
      </c>
      <c r="W293" s="23" t="s">
        <v>397</v>
      </c>
      <c r="X293" s="23">
        <v>4</v>
      </c>
      <c r="Y293" s="23">
        <v>4</v>
      </c>
      <c r="Z293" s="23">
        <v>0</v>
      </c>
      <c r="AA293" s="31">
        <f t="shared" si="11"/>
        <v>1</v>
      </c>
    </row>
    <row r="294" spans="6:27" x14ac:dyDescent="0.25">
      <c r="F294" s="29"/>
      <c r="G294" s="4"/>
      <c r="N294">
        <f t="shared" si="10"/>
        <v>0</v>
      </c>
      <c r="R294" s="23" t="s">
        <v>12</v>
      </c>
      <c r="S294" s="23" t="s">
        <v>50</v>
      </c>
      <c r="T294" s="23" t="str">
        <f>VLOOKUP(S294,'asignacion operaciones'!D:E,2,0)</f>
        <v xml:space="preserve">Ricardo Balderas Reyes </v>
      </c>
      <c r="U294" s="23" t="str">
        <f>VLOOKUP(S294,'asignacion operaciones'!D:F,3,0)</f>
        <v>Victor Limas Rdz</v>
      </c>
      <c r="V294" s="23" t="str">
        <f>VLOOKUP(S294,'asignacion operaciones'!D:G,4,0)</f>
        <v>Benjamin Moreno</v>
      </c>
      <c r="W294" s="23" t="s">
        <v>398</v>
      </c>
      <c r="X294" s="23">
        <v>4</v>
      </c>
      <c r="Y294" s="23">
        <v>4</v>
      </c>
      <c r="Z294" s="23">
        <v>0</v>
      </c>
      <c r="AA294" s="31">
        <f t="shared" si="11"/>
        <v>1</v>
      </c>
    </row>
    <row r="295" spans="6:27" x14ac:dyDescent="0.25">
      <c r="F295" s="29"/>
      <c r="G295" s="4"/>
      <c r="N295">
        <f t="shared" si="10"/>
        <v>0</v>
      </c>
      <c r="R295" s="23" t="s">
        <v>12</v>
      </c>
      <c r="S295" s="23" t="s">
        <v>50</v>
      </c>
      <c r="T295" s="23" t="str">
        <f>VLOOKUP(S295,'asignacion operaciones'!D:E,2,0)</f>
        <v xml:space="preserve">Ricardo Balderas Reyes </v>
      </c>
      <c r="U295" s="23" t="str">
        <f>VLOOKUP(S295,'asignacion operaciones'!D:F,3,0)</f>
        <v>Victor Limas Rdz</v>
      </c>
      <c r="V295" s="23" t="str">
        <f>VLOOKUP(S295,'asignacion operaciones'!D:G,4,0)</f>
        <v>Benjamin Moreno</v>
      </c>
      <c r="W295" s="23" t="s">
        <v>399</v>
      </c>
      <c r="X295" s="23">
        <v>4</v>
      </c>
      <c r="Y295" s="23">
        <v>4</v>
      </c>
      <c r="Z295" s="23">
        <v>0</v>
      </c>
      <c r="AA295" s="31">
        <f t="shared" si="11"/>
        <v>1</v>
      </c>
    </row>
    <row r="296" spans="6:27" x14ac:dyDescent="0.25">
      <c r="F296" s="29"/>
      <c r="G296" s="4"/>
      <c r="N296">
        <f t="shared" si="10"/>
        <v>0</v>
      </c>
      <c r="R296" s="23" t="s">
        <v>12</v>
      </c>
      <c r="S296" s="23" t="s">
        <v>50</v>
      </c>
      <c r="T296" s="23" t="str">
        <f>VLOOKUP(S296,'asignacion operaciones'!D:E,2,0)</f>
        <v xml:space="preserve">Ricardo Balderas Reyes </v>
      </c>
      <c r="U296" s="23" t="str">
        <f>VLOOKUP(S296,'asignacion operaciones'!D:F,3,0)</f>
        <v>Victor Limas Rdz</v>
      </c>
      <c r="V296" s="23" t="str">
        <f>VLOOKUP(S296,'asignacion operaciones'!D:G,4,0)</f>
        <v>Benjamin Moreno</v>
      </c>
      <c r="W296" s="23" t="s">
        <v>400</v>
      </c>
      <c r="X296" s="23">
        <v>5</v>
      </c>
      <c r="Y296" s="23">
        <v>5</v>
      </c>
      <c r="Z296" s="23">
        <v>0</v>
      </c>
      <c r="AA296" s="31">
        <f t="shared" si="11"/>
        <v>1</v>
      </c>
    </row>
    <row r="297" spans="6:27" x14ac:dyDescent="0.25">
      <c r="F297" s="29"/>
      <c r="G297" s="4"/>
      <c r="N297">
        <f t="shared" si="10"/>
        <v>0</v>
      </c>
      <c r="R297" s="23" t="s">
        <v>12</v>
      </c>
      <c r="S297" s="23" t="s">
        <v>50</v>
      </c>
      <c r="T297" s="23" t="str">
        <f>VLOOKUP(S297,'asignacion operaciones'!D:E,2,0)</f>
        <v xml:space="preserve">Ricardo Balderas Reyes </v>
      </c>
      <c r="U297" s="23" t="str">
        <f>VLOOKUP(S297,'asignacion operaciones'!D:F,3,0)</f>
        <v>Victor Limas Rdz</v>
      </c>
      <c r="V297" s="23" t="str">
        <f>VLOOKUP(S297,'asignacion operaciones'!D:G,4,0)</f>
        <v>Benjamin Moreno</v>
      </c>
      <c r="W297" s="23" t="s">
        <v>401</v>
      </c>
      <c r="X297" s="23">
        <v>5</v>
      </c>
      <c r="Y297" s="23">
        <v>5</v>
      </c>
      <c r="Z297" s="23">
        <v>0</v>
      </c>
      <c r="AA297" s="31">
        <f t="shared" si="11"/>
        <v>1</v>
      </c>
    </row>
    <row r="298" spans="6:27" x14ac:dyDescent="0.25">
      <c r="F298" s="29"/>
      <c r="G298" s="4"/>
      <c r="N298">
        <f t="shared" si="10"/>
        <v>0</v>
      </c>
      <c r="R298" s="23" t="s">
        <v>12</v>
      </c>
      <c r="S298" s="23" t="s">
        <v>50</v>
      </c>
      <c r="T298" s="23" t="str">
        <f>VLOOKUP(S298,'asignacion operaciones'!D:E,2,0)</f>
        <v xml:space="preserve">Ricardo Balderas Reyes </v>
      </c>
      <c r="U298" s="23" t="str">
        <f>VLOOKUP(S298,'asignacion operaciones'!D:F,3,0)</f>
        <v>Victor Limas Rdz</v>
      </c>
      <c r="V298" s="23" t="str">
        <f>VLOOKUP(S298,'asignacion operaciones'!D:G,4,0)</f>
        <v>Benjamin Moreno</v>
      </c>
      <c r="W298" s="23" t="s">
        <v>402</v>
      </c>
      <c r="X298" s="23">
        <v>5</v>
      </c>
      <c r="Y298" s="23">
        <v>4</v>
      </c>
      <c r="Z298" s="23">
        <v>1</v>
      </c>
      <c r="AA298" s="31">
        <f t="shared" si="11"/>
        <v>0.8</v>
      </c>
    </row>
    <row r="299" spans="6:27" x14ac:dyDescent="0.25">
      <c r="F299" s="29"/>
      <c r="G299" s="4"/>
      <c r="N299">
        <f t="shared" si="10"/>
        <v>0</v>
      </c>
      <c r="R299" s="23" t="s">
        <v>12</v>
      </c>
      <c r="S299" s="23" t="s">
        <v>50</v>
      </c>
      <c r="T299" s="23" t="str">
        <f>VLOOKUP(S299,'asignacion operaciones'!D:E,2,0)</f>
        <v xml:space="preserve">Ricardo Balderas Reyes </v>
      </c>
      <c r="U299" s="23" t="str">
        <f>VLOOKUP(S299,'asignacion operaciones'!D:F,3,0)</f>
        <v>Victor Limas Rdz</v>
      </c>
      <c r="V299" s="23" t="str">
        <f>VLOOKUP(S299,'asignacion operaciones'!D:G,4,0)</f>
        <v>Benjamin Moreno</v>
      </c>
      <c r="W299" s="23" t="s">
        <v>403</v>
      </c>
      <c r="X299" s="23">
        <v>5</v>
      </c>
      <c r="Y299" s="23">
        <v>4</v>
      </c>
      <c r="Z299" s="23">
        <v>1</v>
      </c>
      <c r="AA299" s="31">
        <f t="shared" si="11"/>
        <v>0.8</v>
      </c>
    </row>
    <row r="300" spans="6:27" x14ac:dyDescent="0.25">
      <c r="F300" s="29"/>
      <c r="G300" s="4"/>
      <c r="N300">
        <f t="shared" si="10"/>
        <v>0</v>
      </c>
      <c r="R300" s="23" t="s">
        <v>12</v>
      </c>
      <c r="S300" s="23" t="s">
        <v>50</v>
      </c>
      <c r="T300" s="23" t="str">
        <f>VLOOKUP(S300,'asignacion operaciones'!D:E,2,0)</f>
        <v xml:space="preserve">Ricardo Balderas Reyes </v>
      </c>
      <c r="U300" s="23" t="str">
        <f>VLOOKUP(S300,'asignacion operaciones'!D:F,3,0)</f>
        <v>Victor Limas Rdz</v>
      </c>
      <c r="V300" s="23" t="str">
        <f>VLOOKUP(S300,'asignacion operaciones'!D:G,4,0)</f>
        <v>Benjamin Moreno</v>
      </c>
      <c r="W300" s="23" t="s">
        <v>404</v>
      </c>
      <c r="X300" s="23">
        <v>5</v>
      </c>
      <c r="Y300" s="23">
        <v>4</v>
      </c>
      <c r="Z300" s="23">
        <v>1</v>
      </c>
      <c r="AA300" s="31">
        <f t="shared" si="11"/>
        <v>0.8</v>
      </c>
    </row>
    <row r="301" spans="6:27" x14ac:dyDescent="0.25">
      <c r="F301" s="29"/>
      <c r="G301" s="4"/>
      <c r="N301">
        <f t="shared" si="10"/>
        <v>0</v>
      </c>
      <c r="R301" s="23" t="s">
        <v>12</v>
      </c>
      <c r="S301" s="23" t="s">
        <v>50</v>
      </c>
      <c r="T301" s="23" t="str">
        <f>VLOOKUP(S301,'asignacion operaciones'!D:E,2,0)</f>
        <v xml:space="preserve">Ricardo Balderas Reyes </v>
      </c>
      <c r="U301" s="23" t="str">
        <f>VLOOKUP(S301,'asignacion operaciones'!D:F,3,0)</f>
        <v>Victor Limas Rdz</v>
      </c>
      <c r="V301" s="23" t="str">
        <f>VLOOKUP(S301,'asignacion operaciones'!D:G,4,0)</f>
        <v>Benjamin Moreno</v>
      </c>
      <c r="W301" s="23" t="s">
        <v>405</v>
      </c>
      <c r="X301" s="23">
        <v>5</v>
      </c>
      <c r="Y301" s="23">
        <v>5</v>
      </c>
      <c r="Z301" s="23">
        <v>0</v>
      </c>
      <c r="AA301" s="31">
        <f t="shared" si="11"/>
        <v>1</v>
      </c>
    </row>
    <row r="302" spans="6:27" x14ac:dyDescent="0.25">
      <c r="F302" s="29"/>
      <c r="G302" s="4"/>
      <c r="N302">
        <f t="shared" si="10"/>
        <v>0</v>
      </c>
      <c r="R302" s="23" t="s">
        <v>12</v>
      </c>
      <c r="S302" s="23" t="s">
        <v>50</v>
      </c>
      <c r="T302" s="23" t="str">
        <f>VLOOKUP(S302,'asignacion operaciones'!D:E,2,0)</f>
        <v xml:space="preserve">Ricardo Balderas Reyes </v>
      </c>
      <c r="U302" s="23" t="str">
        <f>VLOOKUP(S302,'asignacion operaciones'!D:F,3,0)</f>
        <v>Victor Limas Rdz</v>
      </c>
      <c r="V302" s="23" t="str">
        <f>VLOOKUP(S302,'asignacion operaciones'!D:G,4,0)</f>
        <v>Benjamin Moreno</v>
      </c>
      <c r="W302" s="23" t="s">
        <v>406</v>
      </c>
      <c r="X302" s="23">
        <v>5</v>
      </c>
      <c r="Y302" s="23">
        <v>5</v>
      </c>
      <c r="Z302" s="23">
        <v>0</v>
      </c>
      <c r="AA302" s="31">
        <f t="shared" si="11"/>
        <v>1</v>
      </c>
    </row>
    <row r="303" spans="6:27" x14ac:dyDescent="0.25">
      <c r="F303" s="29"/>
      <c r="G303" s="4"/>
      <c r="N303">
        <f t="shared" si="10"/>
        <v>0</v>
      </c>
      <c r="R303" s="23" t="s">
        <v>12</v>
      </c>
      <c r="S303" s="23" t="s">
        <v>46</v>
      </c>
      <c r="T303" s="23" t="str">
        <f>VLOOKUP(S303,'asignacion operaciones'!D:E,2,0)</f>
        <v xml:space="preserve">Ricardo Balderas Reyes </v>
      </c>
      <c r="U303" s="23" t="str">
        <f>VLOOKUP(S303,'asignacion operaciones'!D:F,3,0)</f>
        <v>Orlando Hernandez</v>
      </c>
      <c r="V303" s="23" t="str">
        <f>VLOOKUP(S303,'asignacion operaciones'!D:G,4,0)</f>
        <v xml:space="preserve">Edgar Illescas </v>
      </c>
      <c r="W303" s="23" t="s">
        <v>407</v>
      </c>
      <c r="X303" s="23">
        <v>10</v>
      </c>
      <c r="Y303" s="23">
        <v>10</v>
      </c>
      <c r="Z303" s="23">
        <v>0</v>
      </c>
      <c r="AA303" s="31">
        <f t="shared" si="11"/>
        <v>1</v>
      </c>
    </row>
    <row r="304" spans="6:27" x14ac:dyDescent="0.25">
      <c r="F304" s="29"/>
      <c r="G304" s="4"/>
      <c r="N304">
        <f t="shared" si="10"/>
        <v>0</v>
      </c>
      <c r="R304" s="23" t="s">
        <v>12</v>
      </c>
      <c r="S304" s="23" t="s">
        <v>46</v>
      </c>
      <c r="T304" s="23" t="str">
        <f>VLOOKUP(S304,'asignacion operaciones'!D:E,2,0)</f>
        <v xml:space="preserve">Ricardo Balderas Reyes </v>
      </c>
      <c r="U304" s="23" t="str">
        <f>VLOOKUP(S304,'asignacion operaciones'!D:F,3,0)</f>
        <v>Orlando Hernandez</v>
      </c>
      <c r="V304" s="23" t="str">
        <f>VLOOKUP(S304,'asignacion operaciones'!D:G,4,0)</f>
        <v xml:space="preserve">Edgar Illescas </v>
      </c>
      <c r="W304" s="23" t="s">
        <v>408</v>
      </c>
      <c r="X304" s="23">
        <v>10</v>
      </c>
      <c r="Y304" s="23">
        <v>10</v>
      </c>
      <c r="Z304" s="23">
        <v>0</v>
      </c>
      <c r="AA304" s="31">
        <f t="shared" si="11"/>
        <v>1</v>
      </c>
    </row>
    <row r="305" spans="6:27" x14ac:dyDescent="0.25">
      <c r="F305" s="29"/>
      <c r="G305" s="4"/>
      <c r="N305">
        <f t="shared" si="10"/>
        <v>0</v>
      </c>
      <c r="R305" s="23" t="s">
        <v>12</v>
      </c>
      <c r="S305" s="23" t="s">
        <v>46</v>
      </c>
      <c r="T305" s="23" t="str">
        <f>VLOOKUP(S305,'asignacion operaciones'!D:E,2,0)</f>
        <v xml:space="preserve">Ricardo Balderas Reyes </v>
      </c>
      <c r="U305" s="23" t="str">
        <f>VLOOKUP(S305,'asignacion operaciones'!D:F,3,0)</f>
        <v>Orlando Hernandez</v>
      </c>
      <c r="V305" s="23" t="str">
        <f>VLOOKUP(S305,'asignacion operaciones'!D:G,4,0)</f>
        <v xml:space="preserve">Edgar Illescas </v>
      </c>
      <c r="W305" s="23" t="s">
        <v>409</v>
      </c>
      <c r="X305" s="23">
        <v>10</v>
      </c>
      <c r="Y305" s="23">
        <v>10</v>
      </c>
      <c r="Z305" s="23">
        <v>0</v>
      </c>
      <c r="AA305" s="31">
        <f t="shared" si="11"/>
        <v>1</v>
      </c>
    </row>
    <row r="306" spans="6:27" x14ac:dyDescent="0.25">
      <c r="F306" s="29"/>
      <c r="G306" s="4"/>
      <c r="N306">
        <f t="shared" si="10"/>
        <v>0</v>
      </c>
      <c r="R306" s="23" t="s">
        <v>12</v>
      </c>
      <c r="S306" s="23" t="s">
        <v>46</v>
      </c>
      <c r="T306" s="23" t="str">
        <f>VLOOKUP(S306,'asignacion operaciones'!D:E,2,0)</f>
        <v xml:space="preserve">Ricardo Balderas Reyes </v>
      </c>
      <c r="U306" s="23" t="str">
        <f>VLOOKUP(S306,'asignacion operaciones'!D:F,3,0)</f>
        <v>Orlando Hernandez</v>
      </c>
      <c r="V306" s="23" t="str">
        <f>VLOOKUP(S306,'asignacion operaciones'!D:G,4,0)</f>
        <v xml:space="preserve">Edgar Illescas </v>
      </c>
      <c r="W306" s="23" t="s">
        <v>410</v>
      </c>
      <c r="X306" s="23">
        <v>10</v>
      </c>
      <c r="Y306" s="23">
        <v>9</v>
      </c>
      <c r="Z306" s="23">
        <v>1</v>
      </c>
      <c r="AA306" s="31">
        <f t="shared" si="11"/>
        <v>0.9</v>
      </c>
    </row>
    <row r="307" spans="6:27" x14ac:dyDescent="0.25">
      <c r="F307" s="29"/>
      <c r="G307" s="4"/>
      <c r="N307">
        <f t="shared" si="10"/>
        <v>0</v>
      </c>
      <c r="R307" s="23" t="s">
        <v>12</v>
      </c>
      <c r="S307" s="23" t="s">
        <v>46</v>
      </c>
      <c r="T307" s="23" t="str">
        <f>VLOOKUP(S307,'asignacion operaciones'!D:E,2,0)</f>
        <v xml:space="preserve">Ricardo Balderas Reyes </v>
      </c>
      <c r="U307" s="23" t="str">
        <f>VLOOKUP(S307,'asignacion operaciones'!D:F,3,0)</f>
        <v>Orlando Hernandez</v>
      </c>
      <c r="V307" s="23" t="str">
        <f>VLOOKUP(S307,'asignacion operaciones'!D:G,4,0)</f>
        <v xml:space="preserve">Edgar Illescas </v>
      </c>
      <c r="W307" s="23" t="s">
        <v>411</v>
      </c>
      <c r="X307" s="23">
        <v>10</v>
      </c>
      <c r="Y307" s="23">
        <v>10</v>
      </c>
      <c r="Z307" s="23">
        <v>0</v>
      </c>
      <c r="AA307" s="31">
        <f t="shared" si="11"/>
        <v>1</v>
      </c>
    </row>
    <row r="308" spans="6:27" x14ac:dyDescent="0.25">
      <c r="F308" s="29"/>
      <c r="G308" s="4"/>
      <c r="N308">
        <f t="shared" si="10"/>
        <v>0</v>
      </c>
      <c r="R308" s="23" t="s">
        <v>12</v>
      </c>
      <c r="S308" s="23" t="s">
        <v>46</v>
      </c>
      <c r="T308" s="23" t="str">
        <f>VLOOKUP(S308,'asignacion operaciones'!D:E,2,0)</f>
        <v xml:space="preserve">Ricardo Balderas Reyes </v>
      </c>
      <c r="U308" s="23" t="str">
        <f>VLOOKUP(S308,'asignacion operaciones'!D:F,3,0)</f>
        <v>Orlando Hernandez</v>
      </c>
      <c r="V308" s="23" t="str">
        <f>VLOOKUP(S308,'asignacion operaciones'!D:G,4,0)</f>
        <v xml:space="preserve">Edgar Illescas </v>
      </c>
      <c r="W308" s="23" t="s">
        <v>412</v>
      </c>
      <c r="X308" s="23">
        <v>4</v>
      </c>
      <c r="Y308" s="23">
        <v>4</v>
      </c>
      <c r="Z308" s="23">
        <v>0</v>
      </c>
      <c r="AA308" s="31">
        <f t="shared" si="11"/>
        <v>1</v>
      </c>
    </row>
    <row r="309" spans="6:27" x14ac:dyDescent="0.25">
      <c r="F309" s="29"/>
      <c r="G309" s="4"/>
      <c r="N309">
        <f t="shared" si="10"/>
        <v>0</v>
      </c>
      <c r="R309" s="23" t="s">
        <v>12</v>
      </c>
      <c r="S309" s="23" t="s">
        <v>46</v>
      </c>
      <c r="T309" s="23" t="str">
        <f>VLOOKUP(S309,'asignacion operaciones'!D:E,2,0)</f>
        <v xml:space="preserve">Ricardo Balderas Reyes </v>
      </c>
      <c r="U309" s="23" t="str">
        <f>VLOOKUP(S309,'asignacion operaciones'!D:F,3,0)</f>
        <v>Orlando Hernandez</v>
      </c>
      <c r="V309" s="23" t="str">
        <f>VLOOKUP(S309,'asignacion operaciones'!D:G,4,0)</f>
        <v xml:space="preserve">Edgar Illescas </v>
      </c>
      <c r="W309" s="23" t="s">
        <v>413</v>
      </c>
      <c r="X309" s="23">
        <v>10</v>
      </c>
      <c r="Y309" s="23">
        <v>10</v>
      </c>
      <c r="Z309" s="23">
        <v>0</v>
      </c>
      <c r="AA309" s="31">
        <f t="shared" si="11"/>
        <v>1</v>
      </c>
    </row>
    <row r="310" spans="6:27" x14ac:dyDescent="0.25">
      <c r="F310" s="29"/>
      <c r="G310" s="4"/>
      <c r="N310">
        <f t="shared" si="10"/>
        <v>0</v>
      </c>
      <c r="R310" s="23" t="s">
        <v>12</v>
      </c>
      <c r="S310" s="23" t="s">
        <v>46</v>
      </c>
      <c r="T310" s="23" t="str">
        <f>VLOOKUP(S310,'asignacion operaciones'!D:E,2,0)</f>
        <v xml:space="preserve">Ricardo Balderas Reyes </v>
      </c>
      <c r="U310" s="23" t="str">
        <f>VLOOKUP(S310,'asignacion operaciones'!D:F,3,0)</f>
        <v>Orlando Hernandez</v>
      </c>
      <c r="V310" s="23" t="str">
        <f>VLOOKUP(S310,'asignacion operaciones'!D:G,4,0)</f>
        <v xml:space="preserve">Edgar Illescas </v>
      </c>
      <c r="W310" s="23" t="s">
        <v>414</v>
      </c>
      <c r="X310" s="23">
        <v>5</v>
      </c>
      <c r="Y310" s="23">
        <v>5</v>
      </c>
      <c r="Z310" s="23">
        <v>0</v>
      </c>
      <c r="AA310" s="31">
        <f t="shared" si="11"/>
        <v>1</v>
      </c>
    </row>
    <row r="311" spans="6:27" x14ac:dyDescent="0.25">
      <c r="F311" s="29"/>
      <c r="G311" s="4"/>
      <c r="N311">
        <f t="shared" si="10"/>
        <v>0</v>
      </c>
      <c r="R311" s="23" t="s">
        <v>12</v>
      </c>
      <c r="S311" s="23" t="s">
        <v>46</v>
      </c>
      <c r="T311" s="23" t="str">
        <f>VLOOKUP(S311,'asignacion operaciones'!D:E,2,0)</f>
        <v xml:space="preserve">Ricardo Balderas Reyes </v>
      </c>
      <c r="U311" s="23" t="str">
        <f>VLOOKUP(S311,'asignacion operaciones'!D:F,3,0)</f>
        <v>Orlando Hernandez</v>
      </c>
      <c r="V311" s="23" t="str">
        <f>VLOOKUP(S311,'asignacion operaciones'!D:G,4,0)</f>
        <v xml:space="preserve">Edgar Illescas </v>
      </c>
      <c r="W311" s="23" t="s">
        <v>415</v>
      </c>
      <c r="X311" s="23">
        <v>10</v>
      </c>
      <c r="Y311" s="23">
        <v>7</v>
      </c>
      <c r="Z311" s="23">
        <v>3</v>
      </c>
      <c r="AA311" s="31">
        <f t="shared" si="11"/>
        <v>0.7</v>
      </c>
    </row>
    <row r="312" spans="6:27" x14ac:dyDescent="0.25">
      <c r="F312" s="29"/>
      <c r="G312" s="4"/>
      <c r="N312">
        <f t="shared" si="10"/>
        <v>0</v>
      </c>
      <c r="R312" s="23" t="s">
        <v>12</v>
      </c>
      <c r="S312" s="23" t="s">
        <v>46</v>
      </c>
      <c r="T312" s="23" t="str">
        <f>VLOOKUP(S312,'asignacion operaciones'!D:E,2,0)</f>
        <v xml:space="preserve">Ricardo Balderas Reyes </v>
      </c>
      <c r="U312" s="23" t="str">
        <f>VLOOKUP(S312,'asignacion operaciones'!D:F,3,0)</f>
        <v>Orlando Hernandez</v>
      </c>
      <c r="V312" s="23" t="str">
        <f>VLOOKUP(S312,'asignacion operaciones'!D:G,4,0)</f>
        <v xml:space="preserve">Edgar Illescas </v>
      </c>
      <c r="W312" s="23" t="s">
        <v>416</v>
      </c>
      <c r="X312" s="23">
        <v>5</v>
      </c>
      <c r="Y312" s="23">
        <v>5</v>
      </c>
      <c r="Z312" s="23">
        <v>0</v>
      </c>
      <c r="AA312" s="31">
        <f t="shared" si="11"/>
        <v>1</v>
      </c>
    </row>
    <row r="313" spans="6:27" x14ac:dyDescent="0.25">
      <c r="F313" s="29"/>
      <c r="G313" s="4"/>
      <c r="N313">
        <f t="shared" si="10"/>
        <v>0</v>
      </c>
      <c r="R313" s="23" t="s">
        <v>12</v>
      </c>
      <c r="S313" s="23" t="s">
        <v>38</v>
      </c>
      <c r="T313" s="23" t="str">
        <f>VLOOKUP(S313,'asignacion operaciones'!D:E,2,0)</f>
        <v>Julio Bazan</v>
      </c>
      <c r="U313" s="23" t="str">
        <f>VLOOKUP(S313,'asignacion operaciones'!D:F,3,0)</f>
        <v>Edgar Cabrera</v>
      </c>
      <c r="V313" s="23" t="str">
        <f>VLOOKUP(S313,'asignacion operaciones'!D:G,4,0)</f>
        <v>Arturo Saucedo</v>
      </c>
      <c r="W313" s="23" t="s">
        <v>417</v>
      </c>
      <c r="X313" s="23">
        <v>3</v>
      </c>
      <c r="Y313" s="23">
        <v>2</v>
      </c>
      <c r="Z313" s="23">
        <v>1</v>
      </c>
      <c r="AA313" s="31">
        <f t="shared" si="11"/>
        <v>0.66666666666666663</v>
      </c>
    </row>
    <row r="314" spans="6:27" x14ac:dyDescent="0.25">
      <c r="F314" s="29"/>
      <c r="G314" s="4"/>
      <c r="N314">
        <f t="shared" si="10"/>
        <v>0</v>
      </c>
      <c r="R314" s="23" t="s">
        <v>12</v>
      </c>
      <c r="S314" s="23" t="s">
        <v>38</v>
      </c>
      <c r="T314" s="23" t="str">
        <f>VLOOKUP(S314,'asignacion operaciones'!D:E,2,0)</f>
        <v>Julio Bazan</v>
      </c>
      <c r="U314" s="23" t="str">
        <f>VLOOKUP(S314,'asignacion operaciones'!D:F,3,0)</f>
        <v>Edgar Cabrera</v>
      </c>
      <c r="V314" s="23" t="str">
        <f>VLOOKUP(S314,'asignacion operaciones'!D:G,4,0)</f>
        <v>Arturo Saucedo</v>
      </c>
      <c r="W314" s="23" t="s">
        <v>418</v>
      </c>
      <c r="X314" s="23">
        <v>2</v>
      </c>
      <c r="Y314" s="23">
        <v>2</v>
      </c>
      <c r="Z314" s="23">
        <v>0</v>
      </c>
      <c r="AA314" s="31">
        <f t="shared" si="11"/>
        <v>1</v>
      </c>
    </row>
    <row r="315" spans="6:27" x14ac:dyDescent="0.25">
      <c r="F315" s="29"/>
      <c r="G315" s="4"/>
      <c r="N315">
        <f t="shared" si="10"/>
        <v>0</v>
      </c>
      <c r="R315" s="23" t="s">
        <v>12</v>
      </c>
      <c r="S315" s="23" t="s">
        <v>38</v>
      </c>
      <c r="T315" s="23" t="str">
        <f>VLOOKUP(S315,'asignacion operaciones'!D:E,2,0)</f>
        <v>Julio Bazan</v>
      </c>
      <c r="U315" s="23" t="str">
        <f>VLOOKUP(S315,'asignacion operaciones'!D:F,3,0)</f>
        <v>Edgar Cabrera</v>
      </c>
      <c r="V315" s="23" t="str">
        <f>VLOOKUP(S315,'asignacion operaciones'!D:G,4,0)</f>
        <v>Arturo Saucedo</v>
      </c>
      <c r="W315" s="23" t="s">
        <v>419</v>
      </c>
      <c r="X315" s="23">
        <v>6</v>
      </c>
      <c r="Y315" s="23">
        <v>6</v>
      </c>
      <c r="Z315" s="23">
        <v>0</v>
      </c>
      <c r="AA315" s="31">
        <f t="shared" si="11"/>
        <v>1</v>
      </c>
    </row>
    <row r="316" spans="6:27" x14ac:dyDescent="0.25">
      <c r="F316" s="29"/>
      <c r="G316" s="4"/>
      <c r="N316">
        <f t="shared" si="10"/>
        <v>0</v>
      </c>
      <c r="R316" s="23" t="s">
        <v>12</v>
      </c>
      <c r="S316" s="23" t="s">
        <v>38</v>
      </c>
      <c r="T316" s="23" t="str">
        <f>VLOOKUP(S316,'asignacion operaciones'!D:E,2,0)</f>
        <v>Julio Bazan</v>
      </c>
      <c r="U316" s="23" t="str">
        <f>VLOOKUP(S316,'asignacion operaciones'!D:F,3,0)</f>
        <v>Edgar Cabrera</v>
      </c>
      <c r="V316" s="23" t="str">
        <f>VLOOKUP(S316,'asignacion operaciones'!D:G,4,0)</f>
        <v>Arturo Saucedo</v>
      </c>
      <c r="W316" s="23" t="s">
        <v>420</v>
      </c>
      <c r="X316" s="23">
        <v>6</v>
      </c>
      <c r="Y316" s="23">
        <v>5</v>
      </c>
      <c r="Z316" s="23">
        <v>1</v>
      </c>
      <c r="AA316" s="31">
        <f t="shared" si="11"/>
        <v>0.83333333333333337</v>
      </c>
    </row>
    <row r="317" spans="6:27" x14ac:dyDescent="0.25">
      <c r="F317" s="29"/>
      <c r="G317" s="4"/>
      <c r="N317">
        <f t="shared" si="10"/>
        <v>0</v>
      </c>
      <c r="R317" s="23" t="s">
        <v>12</v>
      </c>
      <c r="S317" s="23" t="s">
        <v>38</v>
      </c>
      <c r="T317" s="23" t="str">
        <f>VLOOKUP(S317,'asignacion operaciones'!D:E,2,0)</f>
        <v>Julio Bazan</v>
      </c>
      <c r="U317" s="23" t="str">
        <f>VLOOKUP(S317,'asignacion operaciones'!D:F,3,0)</f>
        <v>Edgar Cabrera</v>
      </c>
      <c r="V317" s="23" t="str">
        <f>VLOOKUP(S317,'asignacion operaciones'!D:G,4,0)</f>
        <v>Arturo Saucedo</v>
      </c>
      <c r="W317" s="23" t="s">
        <v>421</v>
      </c>
      <c r="X317" s="23">
        <v>6</v>
      </c>
      <c r="Y317" s="23">
        <v>6</v>
      </c>
      <c r="Z317" s="23">
        <v>0</v>
      </c>
      <c r="AA317" s="31">
        <f t="shared" si="11"/>
        <v>1</v>
      </c>
    </row>
    <row r="318" spans="6:27" x14ac:dyDescent="0.25">
      <c r="F318" s="29"/>
      <c r="G318" s="4"/>
      <c r="N318">
        <f t="shared" si="10"/>
        <v>0</v>
      </c>
      <c r="R318" s="23" t="s">
        <v>12</v>
      </c>
      <c r="S318" s="23" t="s">
        <v>38</v>
      </c>
      <c r="T318" s="23" t="str">
        <f>VLOOKUP(S318,'asignacion operaciones'!D:E,2,0)</f>
        <v>Julio Bazan</v>
      </c>
      <c r="U318" s="23" t="str">
        <f>VLOOKUP(S318,'asignacion operaciones'!D:F,3,0)</f>
        <v>Edgar Cabrera</v>
      </c>
      <c r="V318" s="23" t="str">
        <f>VLOOKUP(S318,'asignacion operaciones'!D:G,4,0)</f>
        <v>Arturo Saucedo</v>
      </c>
      <c r="W318" s="23" t="s">
        <v>422</v>
      </c>
      <c r="X318" s="23">
        <v>6</v>
      </c>
      <c r="Y318" s="23">
        <v>6</v>
      </c>
      <c r="Z318" s="23">
        <v>0</v>
      </c>
      <c r="AA318" s="31">
        <f t="shared" si="11"/>
        <v>1</v>
      </c>
    </row>
    <row r="319" spans="6:27" x14ac:dyDescent="0.25">
      <c r="F319" s="29"/>
      <c r="G319" s="4"/>
      <c r="N319">
        <f t="shared" si="10"/>
        <v>0</v>
      </c>
      <c r="R319" s="23" t="s">
        <v>12</v>
      </c>
      <c r="S319" s="23" t="s">
        <v>38</v>
      </c>
      <c r="T319" s="23" t="str">
        <f>VLOOKUP(S319,'asignacion operaciones'!D:E,2,0)</f>
        <v>Julio Bazan</v>
      </c>
      <c r="U319" s="23" t="str">
        <f>VLOOKUP(S319,'asignacion operaciones'!D:F,3,0)</f>
        <v>Edgar Cabrera</v>
      </c>
      <c r="V319" s="23" t="str">
        <f>VLOOKUP(S319,'asignacion operaciones'!D:G,4,0)</f>
        <v>Arturo Saucedo</v>
      </c>
      <c r="W319" s="23" t="s">
        <v>423</v>
      </c>
      <c r="X319" s="23">
        <v>6</v>
      </c>
      <c r="Y319" s="23">
        <v>6</v>
      </c>
      <c r="Z319" s="23">
        <v>0</v>
      </c>
      <c r="AA319" s="31">
        <f t="shared" si="11"/>
        <v>1</v>
      </c>
    </row>
    <row r="320" spans="6:27" x14ac:dyDescent="0.25">
      <c r="F320" s="29"/>
      <c r="G320" s="4"/>
      <c r="N320">
        <f t="shared" si="10"/>
        <v>0</v>
      </c>
      <c r="R320" s="23" t="s">
        <v>12</v>
      </c>
      <c r="S320" s="23" t="s">
        <v>38</v>
      </c>
      <c r="T320" s="23" t="str">
        <f>VLOOKUP(S320,'asignacion operaciones'!D:E,2,0)</f>
        <v>Julio Bazan</v>
      </c>
      <c r="U320" s="23" t="str">
        <f>VLOOKUP(S320,'asignacion operaciones'!D:F,3,0)</f>
        <v>Edgar Cabrera</v>
      </c>
      <c r="V320" s="23" t="str">
        <f>VLOOKUP(S320,'asignacion operaciones'!D:G,4,0)</f>
        <v>Arturo Saucedo</v>
      </c>
      <c r="W320" s="23" t="s">
        <v>424</v>
      </c>
      <c r="X320" s="23">
        <v>5</v>
      </c>
      <c r="Y320" s="23">
        <v>5</v>
      </c>
      <c r="Z320" s="23">
        <v>0</v>
      </c>
      <c r="AA320" s="31">
        <f t="shared" si="11"/>
        <v>1</v>
      </c>
    </row>
    <row r="321" spans="6:27" x14ac:dyDescent="0.25">
      <c r="F321" s="29"/>
      <c r="G321" s="4"/>
      <c r="N321">
        <f t="shared" si="10"/>
        <v>0</v>
      </c>
      <c r="R321" s="23" t="s">
        <v>12</v>
      </c>
      <c r="S321" s="23" t="s">
        <v>38</v>
      </c>
      <c r="T321" s="23" t="str">
        <f>VLOOKUP(S321,'asignacion operaciones'!D:E,2,0)</f>
        <v>Julio Bazan</v>
      </c>
      <c r="U321" s="23" t="str">
        <f>VLOOKUP(S321,'asignacion operaciones'!D:F,3,0)</f>
        <v>Edgar Cabrera</v>
      </c>
      <c r="V321" s="23" t="str">
        <f>VLOOKUP(S321,'asignacion operaciones'!D:G,4,0)</f>
        <v>Arturo Saucedo</v>
      </c>
      <c r="W321" s="23" t="s">
        <v>425</v>
      </c>
      <c r="X321" s="23">
        <v>6</v>
      </c>
      <c r="Y321" s="23">
        <v>5</v>
      </c>
      <c r="Z321" s="23">
        <v>1</v>
      </c>
      <c r="AA321" s="31">
        <f t="shared" si="11"/>
        <v>0.83333333333333337</v>
      </c>
    </row>
    <row r="322" spans="6:27" x14ac:dyDescent="0.25">
      <c r="F322" s="29"/>
      <c r="G322" s="4"/>
      <c r="N322">
        <f t="shared" ref="N322:N385" si="12">L322-M322</f>
        <v>0</v>
      </c>
      <c r="R322" s="23" t="s">
        <v>12</v>
      </c>
      <c r="S322" s="23" t="s">
        <v>38</v>
      </c>
      <c r="T322" s="23" t="str">
        <f>VLOOKUP(S322,'asignacion operaciones'!D:E,2,0)</f>
        <v>Julio Bazan</v>
      </c>
      <c r="U322" s="23" t="str">
        <f>VLOOKUP(S322,'asignacion operaciones'!D:F,3,0)</f>
        <v>Edgar Cabrera</v>
      </c>
      <c r="V322" s="23" t="str">
        <f>VLOOKUP(S322,'asignacion operaciones'!D:G,4,0)</f>
        <v>Arturo Saucedo</v>
      </c>
      <c r="W322" s="23" t="s">
        <v>426</v>
      </c>
      <c r="X322" s="23">
        <v>6</v>
      </c>
      <c r="Y322" s="23">
        <v>6</v>
      </c>
      <c r="Z322" s="23">
        <v>0</v>
      </c>
      <c r="AA322" s="31">
        <f t="shared" si="11"/>
        <v>1</v>
      </c>
    </row>
    <row r="323" spans="6:27" x14ac:dyDescent="0.25">
      <c r="F323" s="29"/>
      <c r="G323" s="4"/>
      <c r="N323">
        <f t="shared" si="12"/>
        <v>0</v>
      </c>
      <c r="R323" s="23" t="s">
        <v>12</v>
      </c>
      <c r="S323" s="23" t="s">
        <v>38</v>
      </c>
      <c r="T323" s="23" t="str">
        <f>VLOOKUP(S323,'asignacion operaciones'!D:E,2,0)</f>
        <v>Julio Bazan</v>
      </c>
      <c r="U323" s="23" t="str">
        <f>VLOOKUP(S323,'asignacion operaciones'!D:F,3,0)</f>
        <v>Edgar Cabrera</v>
      </c>
      <c r="V323" s="23" t="str">
        <f>VLOOKUP(S323,'asignacion operaciones'!D:G,4,0)</f>
        <v>Arturo Saucedo</v>
      </c>
      <c r="W323" s="23" t="s">
        <v>427</v>
      </c>
      <c r="X323" s="23">
        <v>6</v>
      </c>
      <c r="Y323" s="23">
        <v>5</v>
      </c>
      <c r="Z323" s="23">
        <v>1</v>
      </c>
      <c r="AA323" s="31">
        <f t="shared" ref="AA323:AA386" si="13">Y323/X323</f>
        <v>0.83333333333333337</v>
      </c>
    </row>
    <row r="324" spans="6:27" x14ac:dyDescent="0.25">
      <c r="F324" s="29"/>
      <c r="G324" s="4"/>
      <c r="N324">
        <f t="shared" si="12"/>
        <v>0</v>
      </c>
      <c r="R324" s="23" t="s">
        <v>12</v>
      </c>
      <c r="S324" s="23" t="s">
        <v>38</v>
      </c>
      <c r="T324" s="23" t="str">
        <f>VLOOKUP(S324,'asignacion operaciones'!D:E,2,0)</f>
        <v>Julio Bazan</v>
      </c>
      <c r="U324" s="23" t="str">
        <f>VLOOKUP(S324,'asignacion operaciones'!D:F,3,0)</f>
        <v>Edgar Cabrera</v>
      </c>
      <c r="V324" s="23" t="str">
        <f>VLOOKUP(S324,'asignacion operaciones'!D:G,4,0)</f>
        <v>Arturo Saucedo</v>
      </c>
      <c r="W324" s="23" t="s">
        <v>428</v>
      </c>
      <c r="X324" s="23">
        <v>6</v>
      </c>
      <c r="Y324" s="23">
        <v>6</v>
      </c>
      <c r="Z324" s="23">
        <v>0</v>
      </c>
      <c r="AA324" s="31">
        <f t="shared" si="13"/>
        <v>1</v>
      </c>
    </row>
    <row r="325" spans="6:27" x14ac:dyDescent="0.25">
      <c r="F325" s="29"/>
      <c r="G325" s="4"/>
      <c r="N325">
        <f t="shared" si="12"/>
        <v>0</v>
      </c>
      <c r="R325" s="23" t="s">
        <v>12</v>
      </c>
      <c r="S325" s="23" t="s">
        <v>38</v>
      </c>
      <c r="T325" s="23" t="str">
        <f>VLOOKUP(S325,'asignacion operaciones'!D:E,2,0)</f>
        <v>Julio Bazan</v>
      </c>
      <c r="U325" s="23" t="str">
        <f>VLOOKUP(S325,'asignacion operaciones'!D:F,3,0)</f>
        <v>Edgar Cabrera</v>
      </c>
      <c r="V325" s="23" t="str">
        <f>VLOOKUP(S325,'asignacion operaciones'!D:G,4,0)</f>
        <v>Arturo Saucedo</v>
      </c>
      <c r="W325" s="23" t="s">
        <v>429</v>
      </c>
      <c r="X325" s="23">
        <v>3</v>
      </c>
      <c r="Y325" s="23">
        <v>3</v>
      </c>
      <c r="Z325" s="23">
        <v>0</v>
      </c>
      <c r="AA325" s="31">
        <f t="shared" si="13"/>
        <v>1</v>
      </c>
    </row>
    <row r="326" spans="6:27" x14ac:dyDescent="0.25">
      <c r="F326" s="29"/>
      <c r="G326" s="4"/>
      <c r="N326">
        <f t="shared" si="12"/>
        <v>0</v>
      </c>
      <c r="R326" s="23" t="s">
        <v>12</v>
      </c>
      <c r="S326" s="23" t="s">
        <v>38</v>
      </c>
      <c r="T326" s="23" t="str">
        <f>VLOOKUP(S326,'asignacion operaciones'!D:E,2,0)</f>
        <v>Julio Bazan</v>
      </c>
      <c r="U326" s="23" t="str">
        <f>VLOOKUP(S326,'asignacion operaciones'!D:F,3,0)</f>
        <v>Edgar Cabrera</v>
      </c>
      <c r="V326" s="23" t="str">
        <f>VLOOKUP(S326,'asignacion operaciones'!D:G,4,0)</f>
        <v>Arturo Saucedo</v>
      </c>
      <c r="W326" s="23" t="s">
        <v>430</v>
      </c>
      <c r="X326" s="23">
        <v>6</v>
      </c>
      <c r="Y326" s="23">
        <v>6</v>
      </c>
      <c r="Z326" s="23">
        <v>0</v>
      </c>
      <c r="AA326" s="31">
        <f t="shared" si="13"/>
        <v>1</v>
      </c>
    </row>
    <row r="327" spans="6:27" x14ac:dyDescent="0.25">
      <c r="F327" s="29"/>
      <c r="G327" s="4"/>
      <c r="N327">
        <f t="shared" si="12"/>
        <v>0</v>
      </c>
      <c r="R327" s="23" t="s">
        <v>12</v>
      </c>
      <c r="S327" s="23" t="s">
        <v>38</v>
      </c>
      <c r="T327" s="23" t="str">
        <f>VLOOKUP(S327,'asignacion operaciones'!D:E,2,0)</f>
        <v>Julio Bazan</v>
      </c>
      <c r="U327" s="23" t="str">
        <f>VLOOKUP(S327,'asignacion operaciones'!D:F,3,0)</f>
        <v>Edgar Cabrera</v>
      </c>
      <c r="V327" s="23" t="str">
        <f>VLOOKUP(S327,'asignacion operaciones'!D:G,4,0)</f>
        <v>Arturo Saucedo</v>
      </c>
      <c r="W327" s="23" t="s">
        <v>431</v>
      </c>
      <c r="X327" s="23">
        <v>6</v>
      </c>
      <c r="Y327" s="23">
        <v>5</v>
      </c>
      <c r="Z327" s="23">
        <v>1</v>
      </c>
      <c r="AA327" s="31">
        <f t="shared" si="13"/>
        <v>0.83333333333333337</v>
      </c>
    </row>
    <row r="328" spans="6:27" x14ac:dyDescent="0.25">
      <c r="F328" s="29"/>
      <c r="G328" s="4"/>
      <c r="N328">
        <f t="shared" si="12"/>
        <v>0</v>
      </c>
      <c r="R328" s="23" t="s">
        <v>12</v>
      </c>
      <c r="S328" s="23" t="s">
        <v>38</v>
      </c>
      <c r="T328" s="23" t="str">
        <f>VLOOKUP(S328,'asignacion operaciones'!D:E,2,0)</f>
        <v>Julio Bazan</v>
      </c>
      <c r="U328" s="23" t="str">
        <f>VLOOKUP(S328,'asignacion operaciones'!D:F,3,0)</f>
        <v>Edgar Cabrera</v>
      </c>
      <c r="V328" s="23" t="str">
        <f>VLOOKUP(S328,'asignacion operaciones'!D:G,4,0)</f>
        <v>Arturo Saucedo</v>
      </c>
      <c r="W328" s="23" t="s">
        <v>432</v>
      </c>
      <c r="X328" s="23">
        <v>6</v>
      </c>
      <c r="Y328" s="23">
        <v>5</v>
      </c>
      <c r="Z328" s="23">
        <v>1</v>
      </c>
      <c r="AA328" s="31">
        <f t="shared" si="13"/>
        <v>0.83333333333333337</v>
      </c>
    </row>
    <row r="329" spans="6:27" x14ac:dyDescent="0.25">
      <c r="F329" s="29"/>
      <c r="G329" s="4"/>
      <c r="N329">
        <f t="shared" si="12"/>
        <v>0</v>
      </c>
      <c r="R329" s="23" t="s">
        <v>12</v>
      </c>
      <c r="S329" s="23" t="s">
        <v>38</v>
      </c>
      <c r="T329" s="23" t="str">
        <f>VLOOKUP(S329,'asignacion operaciones'!D:E,2,0)</f>
        <v>Julio Bazan</v>
      </c>
      <c r="U329" s="23" t="str">
        <f>VLOOKUP(S329,'asignacion operaciones'!D:F,3,0)</f>
        <v>Edgar Cabrera</v>
      </c>
      <c r="V329" s="23" t="str">
        <f>VLOOKUP(S329,'asignacion operaciones'!D:G,4,0)</f>
        <v>Arturo Saucedo</v>
      </c>
      <c r="W329" s="23" t="s">
        <v>433</v>
      </c>
      <c r="X329" s="23">
        <v>3</v>
      </c>
      <c r="Y329" s="23">
        <v>3</v>
      </c>
      <c r="Z329" s="23">
        <v>0</v>
      </c>
      <c r="AA329" s="31">
        <f t="shared" si="13"/>
        <v>1</v>
      </c>
    </row>
    <row r="330" spans="6:27" x14ac:dyDescent="0.25">
      <c r="F330" s="29"/>
      <c r="G330" s="4"/>
      <c r="N330">
        <f t="shared" si="12"/>
        <v>0</v>
      </c>
      <c r="R330" s="23" t="s">
        <v>12</v>
      </c>
      <c r="S330" s="23" t="s">
        <v>38</v>
      </c>
      <c r="T330" s="23" t="str">
        <f>VLOOKUP(S330,'asignacion operaciones'!D:E,2,0)</f>
        <v>Julio Bazan</v>
      </c>
      <c r="U330" s="23" t="str">
        <f>VLOOKUP(S330,'asignacion operaciones'!D:F,3,0)</f>
        <v>Edgar Cabrera</v>
      </c>
      <c r="V330" s="23" t="str">
        <f>VLOOKUP(S330,'asignacion operaciones'!D:G,4,0)</f>
        <v>Arturo Saucedo</v>
      </c>
      <c r="W330" s="23" t="s">
        <v>434</v>
      </c>
      <c r="X330" s="23">
        <v>6</v>
      </c>
      <c r="Y330" s="23">
        <v>6</v>
      </c>
      <c r="Z330" s="23">
        <v>0</v>
      </c>
      <c r="AA330" s="31">
        <f t="shared" si="13"/>
        <v>1</v>
      </c>
    </row>
    <row r="331" spans="6:27" x14ac:dyDescent="0.25">
      <c r="F331" s="29"/>
      <c r="G331" s="4"/>
      <c r="N331">
        <f t="shared" si="12"/>
        <v>0</v>
      </c>
      <c r="R331" s="23" t="s">
        <v>12</v>
      </c>
      <c r="S331" s="23" t="s">
        <v>38</v>
      </c>
      <c r="T331" s="23" t="str">
        <f>VLOOKUP(S331,'asignacion operaciones'!D:E,2,0)</f>
        <v>Julio Bazan</v>
      </c>
      <c r="U331" s="23" t="str">
        <f>VLOOKUP(S331,'asignacion operaciones'!D:F,3,0)</f>
        <v>Edgar Cabrera</v>
      </c>
      <c r="V331" s="23" t="str">
        <f>VLOOKUP(S331,'asignacion operaciones'!D:G,4,0)</f>
        <v>Arturo Saucedo</v>
      </c>
      <c r="W331" s="23" t="s">
        <v>435</v>
      </c>
      <c r="X331" s="23">
        <v>6</v>
      </c>
      <c r="Y331" s="23">
        <v>6</v>
      </c>
      <c r="Z331" s="23">
        <v>0</v>
      </c>
      <c r="AA331" s="31">
        <f t="shared" si="13"/>
        <v>1</v>
      </c>
    </row>
    <row r="332" spans="6:27" x14ac:dyDescent="0.25">
      <c r="F332" s="29"/>
      <c r="G332" s="4"/>
      <c r="N332">
        <f t="shared" si="12"/>
        <v>0</v>
      </c>
      <c r="R332" s="23" t="s">
        <v>12</v>
      </c>
      <c r="S332" s="23" t="s">
        <v>38</v>
      </c>
      <c r="T332" s="23" t="str">
        <f>VLOOKUP(S332,'asignacion operaciones'!D:E,2,0)</f>
        <v>Julio Bazan</v>
      </c>
      <c r="U332" s="23" t="str">
        <f>VLOOKUP(S332,'asignacion operaciones'!D:F,3,0)</f>
        <v>Edgar Cabrera</v>
      </c>
      <c r="V332" s="23" t="str">
        <f>VLOOKUP(S332,'asignacion operaciones'!D:G,4,0)</f>
        <v>Arturo Saucedo</v>
      </c>
      <c r="W332" s="23" t="s">
        <v>436</v>
      </c>
      <c r="X332" s="23">
        <v>6</v>
      </c>
      <c r="Y332" s="23">
        <v>5</v>
      </c>
      <c r="Z332" s="23">
        <v>1</v>
      </c>
      <c r="AA332" s="31">
        <f t="shared" si="13"/>
        <v>0.83333333333333337</v>
      </c>
    </row>
    <row r="333" spans="6:27" x14ac:dyDescent="0.25">
      <c r="F333" s="29"/>
      <c r="G333" s="4"/>
      <c r="N333">
        <f t="shared" si="12"/>
        <v>0</v>
      </c>
      <c r="R333" s="23" t="s">
        <v>12</v>
      </c>
      <c r="S333" s="23" t="s">
        <v>38</v>
      </c>
      <c r="T333" s="23" t="str">
        <f>VLOOKUP(S333,'asignacion operaciones'!D:E,2,0)</f>
        <v>Julio Bazan</v>
      </c>
      <c r="U333" s="23" t="str">
        <f>VLOOKUP(S333,'asignacion operaciones'!D:F,3,0)</f>
        <v>Edgar Cabrera</v>
      </c>
      <c r="V333" s="23" t="str">
        <f>VLOOKUP(S333,'asignacion operaciones'!D:G,4,0)</f>
        <v>Arturo Saucedo</v>
      </c>
      <c r="W333" s="23" t="s">
        <v>437</v>
      </c>
      <c r="X333" s="23">
        <v>2</v>
      </c>
      <c r="Y333" s="23">
        <v>2</v>
      </c>
      <c r="Z333" s="23">
        <v>0</v>
      </c>
      <c r="AA333" s="31">
        <f t="shared" si="13"/>
        <v>1</v>
      </c>
    </row>
    <row r="334" spans="6:27" x14ac:dyDescent="0.25">
      <c r="F334" s="29"/>
      <c r="G334" s="4"/>
      <c r="N334">
        <f t="shared" si="12"/>
        <v>0</v>
      </c>
      <c r="R334" s="23" t="s">
        <v>12</v>
      </c>
      <c r="S334" s="23" t="s">
        <v>44</v>
      </c>
      <c r="T334" s="23" t="str">
        <f>VLOOKUP(S334,'asignacion operaciones'!D:E,2,0)</f>
        <v xml:space="preserve">Ricardo Balderas Reyes </v>
      </c>
      <c r="U334" s="23" t="str">
        <f>VLOOKUP(S334,'asignacion operaciones'!D:F,3,0)</f>
        <v>Victor Limas Rdz</v>
      </c>
      <c r="V334" s="23" t="str">
        <f>VLOOKUP(S334,'asignacion operaciones'!D:G,4,0)</f>
        <v xml:space="preserve">Oscar Oviedo </v>
      </c>
      <c r="W334" s="23" t="s">
        <v>438</v>
      </c>
      <c r="X334" s="23">
        <v>6</v>
      </c>
      <c r="Y334" s="23">
        <v>4</v>
      </c>
      <c r="Z334" s="23">
        <v>2</v>
      </c>
      <c r="AA334" s="31">
        <f t="shared" si="13"/>
        <v>0.66666666666666663</v>
      </c>
    </row>
    <row r="335" spans="6:27" x14ac:dyDescent="0.25">
      <c r="F335" s="29"/>
      <c r="G335" s="4"/>
      <c r="N335">
        <f t="shared" si="12"/>
        <v>0</v>
      </c>
      <c r="R335" s="23" t="s">
        <v>12</v>
      </c>
      <c r="S335" s="23" t="s">
        <v>44</v>
      </c>
      <c r="T335" s="23" t="str">
        <f>VLOOKUP(S335,'asignacion operaciones'!D:E,2,0)</f>
        <v xml:space="preserve">Ricardo Balderas Reyes </v>
      </c>
      <c r="U335" s="23" t="str">
        <f>VLOOKUP(S335,'asignacion operaciones'!D:F,3,0)</f>
        <v>Victor Limas Rdz</v>
      </c>
      <c r="V335" s="23" t="str">
        <f>VLOOKUP(S335,'asignacion operaciones'!D:G,4,0)</f>
        <v xml:space="preserve">Oscar Oviedo </v>
      </c>
      <c r="W335" s="23" t="s">
        <v>439</v>
      </c>
      <c r="X335" s="23">
        <v>6</v>
      </c>
      <c r="Y335" s="23">
        <v>6</v>
      </c>
      <c r="Z335" s="23">
        <v>0</v>
      </c>
      <c r="AA335" s="31">
        <f t="shared" si="13"/>
        <v>1</v>
      </c>
    </row>
    <row r="336" spans="6:27" x14ac:dyDescent="0.25">
      <c r="F336" s="29"/>
      <c r="G336" s="4"/>
      <c r="N336">
        <f t="shared" si="12"/>
        <v>0</v>
      </c>
      <c r="R336" s="23" t="s">
        <v>12</v>
      </c>
      <c r="S336" s="23" t="s">
        <v>44</v>
      </c>
      <c r="T336" s="23" t="str">
        <f>VLOOKUP(S336,'asignacion operaciones'!D:E,2,0)</f>
        <v xml:space="preserve">Ricardo Balderas Reyes </v>
      </c>
      <c r="U336" s="23" t="str">
        <f>VLOOKUP(S336,'asignacion operaciones'!D:F,3,0)</f>
        <v>Victor Limas Rdz</v>
      </c>
      <c r="V336" s="23" t="str">
        <f>VLOOKUP(S336,'asignacion operaciones'!D:G,4,0)</f>
        <v xml:space="preserve">Oscar Oviedo </v>
      </c>
      <c r="W336" s="23" t="s">
        <v>440</v>
      </c>
      <c r="X336" s="23">
        <v>6</v>
      </c>
      <c r="Y336" s="23">
        <v>4</v>
      </c>
      <c r="Z336" s="23">
        <v>2</v>
      </c>
      <c r="AA336" s="31">
        <f t="shared" si="13"/>
        <v>0.66666666666666663</v>
      </c>
    </row>
    <row r="337" spans="6:27" x14ac:dyDescent="0.25">
      <c r="F337" s="29"/>
      <c r="G337" s="4"/>
      <c r="N337">
        <f t="shared" si="12"/>
        <v>0</v>
      </c>
      <c r="R337" s="23" t="s">
        <v>12</v>
      </c>
      <c r="S337" s="23" t="s">
        <v>44</v>
      </c>
      <c r="T337" s="23" t="str">
        <f>VLOOKUP(S337,'asignacion operaciones'!D:E,2,0)</f>
        <v xml:space="preserve">Ricardo Balderas Reyes </v>
      </c>
      <c r="U337" s="23" t="str">
        <f>VLOOKUP(S337,'asignacion operaciones'!D:F,3,0)</f>
        <v>Victor Limas Rdz</v>
      </c>
      <c r="V337" s="23" t="str">
        <f>VLOOKUP(S337,'asignacion operaciones'!D:G,4,0)</f>
        <v xml:space="preserve">Oscar Oviedo </v>
      </c>
      <c r="W337" s="23" t="s">
        <v>441</v>
      </c>
      <c r="X337" s="23">
        <v>5</v>
      </c>
      <c r="Y337" s="23">
        <v>5</v>
      </c>
      <c r="Z337" s="23">
        <v>0</v>
      </c>
      <c r="AA337" s="31">
        <f t="shared" si="13"/>
        <v>1</v>
      </c>
    </row>
    <row r="338" spans="6:27" x14ac:dyDescent="0.25">
      <c r="F338" s="29"/>
      <c r="G338" s="4"/>
      <c r="N338">
        <f t="shared" si="12"/>
        <v>0</v>
      </c>
      <c r="R338" s="23" t="s">
        <v>12</v>
      </c>
      <c r="S338" s="23" t="s">
        <v>44</v>
      </c>
      <c r="T338" s="23" t="str">
        <f>VLOOKUP(S338,'asignacion operaciones'!D:E,2,0)</f>
        <v xml:space="preserve">Ricardo Balderas Reyes </v>
      </c>
      <c r="U338" s="23" t="str">
        <f>VLOOKUP(S338,'asignacion operaciones'!D:F,3,0)</f>
        <v>Victor Limas Rdz</v>
      </c>
      <c r="V338" s="23" t="str">
        <f>VLOOKUP(S338,'asignacion operaciones'!D:G,4,0)</f>
        <v xml:space="preserve">Oscar Oviedo </v>
      </c>
      <c r="W338" s="23" t="s">
        <v>442</v>
      </c>
      <c r="X338" s="23">
        <v>5</v>
      </c>
      <c r="Y338" s="23">
        <v>5</v>
      </c>
      <c r="Z338" s="23">
        <v>0</v>
      </c>
      <c r="AA338" s="31">
        <f t="shared" si="13"/>
        <v>1</v>
      </c>
    </row>
    <row r="339" spans="6:27" x14ac:dyDescent="0.25">
      <c r="F339" s="29"/>
      <c r="G339" s="4"/>
      <c r="N339">
        <f t="shared" si="12"/>
        <v>0</v>
      </c>
      <c r="R339" s="23" t="s">
        <v>12</v>
      </c>
      <c r="S339" s="23" t="s">
        <v>44</v>
      </c>
      <c r="T339" s="23" t="str">
        <f>VLOOKUP(S339,'asignacion operaciones'!D:E,2,0)</f>
        <v xml:space="preserve">Ricardo Balderas Reyes </v>
      </c>
      <c r="U339" s="23" t="str">
        <f>VLOOKUP(S339,'asignacion operaciones'!D:F,3,0)</f>
        <v>Victor Limas Rdz</v>
      </c>
      <c r="V339" s="23" t="str">
        <f>VLOOKUP(S339,'asignacion operaciones'!D:G,4,0)</f>
        <v xml:space="preserve">Oscar Oviedo </v>
      </c>
      <c r="W339" s="23" t="s">
        <v>443</v>
      </c>
      <c r="X339" s="23">
        <v>5</v>
      </c>
      <c r="Y339" s="23">
        <v>4</v>
      </c>
      <c r="Z339" s="23">
        <v>1</v>
      </c>
      <c r="AA339" s="31">
        <f t="shared" si="13"/>
        <v>0.8</v>
      </c>
    </row>
    <row r="340" spans="6:27" x14ac:dyDescent="0.25">
      <c r="F340" s="29"/>
      <c r="G340" s="4"/>
      <c r="N340">
        <f t="shared" si="12"/>
        <v>0</v>
      </c>
      <c r="R340" s="23" t="s">
        <v>12</v>
      </c>
      <c r="S340" s="23" t="s">
        <v>44</v>
      </c>
      <c r="T340" s="23" t="str">
        <f>VLOOKUP(S340,'asignacion operaciones'!D:E,2,0)</f>
        <v xml:space="preserve">Ricardo Balderas Reyes </v>
      </c>
      <c r="U340" s="23" t="str">
        <f>VLOOKUP(S340,'asignacion operaciones'!D:F,3,0)</f>
        <v>Victor Limas Rdz</v>
      </c>
      <c r="V340" s="23" t="str">
        <f>VLOOKUP(S340,'asignacion operaciones'!D:G,4,0)</f>
        <v xml:space="preserve">Oscar Oviedo </v>
      </c>
      <c r="W340" s="23" t="s">
        <v>444</v>
      </c>
      <c r="X340" s="23">
        <v>5</v>
      </c>
      <c r="Y340" s="23">
        <v>2</v>
      </c>
      <c r="Z340" s="23">
        <v>3</v>
      </c>
      <c r="AA340" s="31">
        <f t="shared" si="13"/>
        <v>0.4</v>
      </c>
    </row>
    <row r="341" spans="6:27" x14ac:dyDescent="0.25">
      <c r="F341" s="29"/>
      <c r="G341" s="4"/>
      <c r="N341">
        <f t="shared" si="12"/>
        <v>0</v>
      </c>
      <c r="R341" s="23" t="s">
        <v>12</v>
      </c>
      <c r="S341" s="23" t="s">
        <v>44</v>
      </c>
      <c r="T341" s="23" t="str">
        <f>VLOOKUP(S341,'asignacion operaciones'!D:E,2,0)</f>
        <v xml:space="preserve">Ricardo Balderas Reyes </v>
      </c>
      <c r="U341" s="23" t="str">
        <f>VLOOKUP(S341,'asignacion operaciones'!D:F,3,0)</f>
        <v>Victor Limas Rdz</v>
      </c>
      <c r="V341" s="23" t="str">
        <f>VLOOKUP(S341,'asignacion operaciones'!D:G,4,0)</f>
        <v xml:space="preserve">Oscar Oviedo </v>
      </c>
      <c r="W341" s="23" t="s">
        <v>445</v>
      </c>
      <c r="X341" s="23">
        <v>5</v>
      </c>
      <c r="Y341" s="23">
        <v>5</v>
      </c>
      <c r="Z341" s="23">
        <v>0</v>
      </c>
      <c r="AA341" s="31">
        <f t="shared" si="13"/>
        <v>1</v>
      </c>
    </row>
    <row r="342" spans="6:27" x14ac:dyDescent="0.25">
      <c r="F342" s="29"/>
      <c r="G342" s="4"/>
      <c r="N342">
        <f t="shared" si="12"/>
        <v>0</v>
      </c>
      <c r="R342" s="23" t="s">
        <v>12</v>
      </c>
      <c r="S342" s="23" t="s">
        <v>44</v>
      </c>
      <c r="T342" s="23" t="str">
        <f>VLOOKUP(S342,'asignacion operaciones'!D:E,2,0)</f>
        <v xml:space="preserve">Ricardo Balderas Reyes </v>
      </c>
      <c r="U342" s="23" t="str">
        <f>VLOOKUP(S342,'asignacion operaciones'!D:F,3,0)</f>
        <v>Victor Limas Rdz</v>
      </c>
      <c r="V342" s="23" t="str">
        <f>VLOOKUP(S342,'asignacion operaciones'!D:G,4,0)</f>
        <v xml:space="preserve">Oscar Oviedo </v>
      </c>
      <c r="W342" s="23" t="s">
        <v>446</v>
      </c>
      <c r="X342" s="23">
        <v>5</v>
      </c>
      <c r="Y342" s="23">
        <v>5</v>
      </c>
      <c r="Z342" s="23">
        <v>0</v>
      </c>
      <c r="AA342" s="31">
        <f t="shared" si="13"/>
        <v>1</v>
      </c>
    </row>
    <row r="343" spans="6:27" x14ac:dyDescent="0.25">
      <c r="F343" s="29"/>
      <c r="G343" s="4"/>
      <c r="N343">
        <f t="shared" si="12"/>
        <v>0</v>
      </c>
      <c r="R343" s="23" t="s">
        <v>12</v>
      </c>
      <c r="S343" s="23" t="s">
        <v>72</v>
      </c>
      <c r="T343" s="23" t="str">
        <f>VLOOKUP(S343,'asignacion operaciones'!D:E,2,0)</f>
        <v>Julio Bazan</v>
      </c>
      <c r="U343" s="23" t="str">
        <f>VLOOKUP(S343,'asignacion operaciones'!D:F,3,0)</f>
        <v>Edgar Cabrera</v>
      </c>
      <c r="V343" s="23" t="str">
        <f>VLOOKUP(S343,'asignacion operaciones'!D:G,4,0)</f>
        <v xml:space="preserve">Jonathan Nieto </v>
      </c>
      <c r="W343" s="23" t="s">
        <v>447</v>
      </c>
      <c r="X343" s="23">
        <v>6</v>
      </c>
      <c r="Y343" s="23">
        <v>5</v>
      </c>
      <c r="Z343" s="23">
        <v>1</v>
      </c>
      <c r="AA343" s="31">
        <f t="shared" si="13"/>
        <v>0.83333333333333337</v>
      </c>
    </row>
    <row r="344" spans="6:27" x14ac:dyDescent="0.25">
      <c r="F344" s="29"/>
      <c r="G344" s="4"/>
      <c r="N344">
        <f t="shared" si="12"/>
        <v>0</v>
      </c>
      <c r="R344" s="23" t="s">
        <v>12</v>
      </c>
      <c r="S344" s="23" t="s">
        <v>72</v>
      </c>
      <c r="T344" s="23" t="str">
        <f>VLOOKUP(S344,'asignacion operaciones'!D:E,2,0)</f>
        <v>Julio Bazan</v>
      </c>
      <c r="U344" s="23" t="str">
        <f>VLOOKUP(S344,'asignacion operaciones'!D:F,3,0)</f>
        <v>Edgar Cabrera</v>
      </c>
      <c r="V344" s="23" t="str">
        <f>VLOOKUP(S344,'asignacion operaciones'!D:G,4,0)</f>
        <v xml:space="preserve">Jonathan Nieto </v>
      </c>
      <c r="W344" s="23" t="s">
        <v>448</v>
      </c>
      <c r="X344" s="23">
        <v>5</v>
      </c>
      <c r="Y344" s="23">
        <v>3</v>
      </c>
      <c r="Z344" s="23">
        <v>2</v>
      </c>
      <c r="AA344" s="31">
        <f t="shared" si="13"/>
        <v>0.6</v>
      </c>
    </row>
    <row r="345" spans="6:27" x14ac:dyDescent="0.25">
      <c r="F345" s="29"/>
      <c r="G345" s="4"/>
      <c r="N345">
        <f t="shared" si="12"/>
        <v>0</v>
      </c>
      <c r="R345" s="23" t="s">
        <v>12</v>
      </c>
      <c r="S345" s="23" t="s">
        <v>72</v>
      </c>
      <c r="T345" s="23" t="str">
        <f>VLOOKUP(S345,'asignacion operaciones'!D:E,2,0)</f>
        <v>Julio Bazan</v>
      </c>
      <c r="U345" s="23" t="str">
        <f>VLOOKUP(S345,'asignacion operaciones'!D:F,3,0)</f>
        <v>Edgar Cabrera</v>
      </c>
      <c r="V345" s="23" t="str">
        <f>VLOOKUP(S345,'asignacion operaciones'!D:G,4,0)</f>
        <v xml:space="preserve">Jonathan Nieto </v>
      </c>
      <c r="W345" s="23" t="s">
        <v>449</v>
      </c>
      <c r="X345" s="23">
        <v>5</v>
      </c>
      <c r="Y345" s="23">
        <v>5</v>
      </c>
      <c r="Z345" s="23">
        <v>0</v>
      </c>
      <c r="AA345" s="31">
        <f t="shared" si="13"/>
        <v>1</v>
      </c>
    </row>
    <row r="346" spans="6:27" x14ac:dyDescent="0.25">
      <c r="F346" s="29"/>
      <c r="G346" s="4"/>
      <c r="N346">
        <f t="shared" si="12"/>
        <v>0</v>
      </c>
      <c r="R346" s="23" t="s">
        <v>12</v>
      </c>
      <c r="S346" s="23" t="s">
        <v>19</v>
      </c>
      <c r="T346" s="23" t="str">
        <f>VLOOKUP(S346,'asignacion operaciones'!D:E,2,0)</f>
        <v xml:space="preserve">Ricardo Balderas Reyes </v>
      </c>
      <c r="U346" s="23" t="str">
        <f>VLOOKUP(S346,'asignacion operaciones'!D:F,3,0)</f>
        <v>Orlando Hernandez</v>
      </c>
      <c r="V346" s="23" t="str">
        <f>VLOOKUP(S346,'asignacion operaciones'!D:G,4,0)</f>
        <v>Claudia Chavira</v>
      </c>
      <c r="W346" s="23" t="s">
        <v>450</v>
      </c>
      <c r="X346" s="23">
        <v>5</v>
      </c>
      <c r="Y346" s="23">
        <v>5</v>
      </c>
      <c r="Z346" s="23">
        <v>0</v>
      </c>
      <c r="AA346" s="31">
        <f t="shared" si="13"/>
        <v>1</v>
      </c>
    </row>
    <row r="347" spans="6:27" x14ac:dyDescent="0.25">
      <c r="F347" s="29"/>
      <c r="G347" s="4"/>
      <c r="N347">
        <f t="shared" si="12"/>
        <v>0</v>
      </c>
      <c r="R347" s="23" t="s">
        <v>12</v>
      </c>
      <c r="S347" s="23" t="s">
        <v>19</v>
      </c>
      <c r="T347" s="23" t="str">
        <f>VLOOKUP(S347,'asignacion operaciones'!D:E,2,0)</f>
        <v xml:space="preserve">Ricardo Balderas Reyes </v>
      </c>
      <c r="U347" s="23" t="str">
        <f>VLOOKUP(S347,'asignacion operaciones'!D:F,3,0)</f>
        <v>Orlando Hernandez</v>
      </c>
      <c r="V347" s="23" t="str">
        <f>VLOOKUP(S347,'asignacion operaciones'!D:G,4,0)</f>
        <v>Claudia Chavira</v>
      </c>
      <c r="W347" s="23" t="s">
        <v>451</v>
      </c>
      <c r="X347" s="23">
        <v>5</v>
      </c>
      <c r="Y347" s="23">
        <v>4</v>
      </c>
      <c r="Z347" s="23">
        <v>1</v>
      </c>
      <c r="AA347" s="31">
        <f t="shared" si="13"/>
        <v>0.8</v>
      </c>
    </row>
    <row r="348" spans="6:27" x14ac:dyDescent="0.25">
      <c r="F348" s="29"/>
      <c r="G348" s="4"/>
      <c r="N348">
        <f t="shared" si="12"/>
        <v>0</v>
      </c>
      <c r="R348" s="23" t="s">
        <v>12</v>
      </c>
      <c r="S348" s="23" t="s">
        <v>19</v>
      </c>
      <c r="T348" s="23" t="str">
        <f>VLOOKUP(S348,'asignacion operaciones'!D:E,2,0)</f>
        <v xml:space="preserve">Ricardo Balderas Reyes </v>
      </c>
      <c r="U348" s="23" t="str">
        <f>VLOOKUP(S348,'asignacion operaciones'!D:F,3,0)</f>
        <v>Orlando Hernandez</v>
      </c>
      <c r="V348" s="23" t="str">
        <f>VLOOKUP(S348,'asignacion operaciones'!D:G,4,0)</f>
        <v>Claudia Chavira</v>
      </c>
      <c r="W348" s="23" t="s">
        <v>452</v>
      </c>
      <c r="X348" s="23">
        <v>5</v>
      </c>
      <c r="Y348" s="23">
        <v>5</v>
      </c>
      <c r="Z348" s="23">
        <v>0</v>
      </c>
      <c r="AA348" s="31">
        <f t="shared" si="13"/>
        <v>1</v>
      </c>
    </row>
    <row r="349" spans="6:27" x14ac:dyDescent="0.25">
      <c r="F349" s="29"/>
      <c r="G349" s="4"/>
      <c r="N349">
        <f t="shared" si="12"/>
        <v>0</v>
      </c>
      <c r="R349" s="23" t="s">
        <v>12</v>
      </c>
      <c r="S349" s="23" t="s">
        <v>19</v>
      </c>
      <c r="T349" s="23" t="str">
        <f>VLOOKUP(S349,'asignacion operaciones'!D:E,2,0)</f>
        <v xml:space="preserve">Ricardo Balderas Reyes </v>
      </c>
      <c r="U349" s="23" t="str">
        <f>VLOOKUP(S349,'asignacion operaciones'!D:F,3,0)</f>
        <v>Orlando Hernandez</v>
      </c>
      <c r="V349" s="23" t="str">
        <f>VLOOKUP(S349,'asignacion operaciones'!D:G,4,0)</f>
        <v>Claudia Chavira</v>
      </c>
      <c r="W349" s="23" t="s">
        <v>453</v>
      </c>
      <c r="X349" s="23">
        <v>5</v>
      </c>
      <c r="Y349" s="23">
        <v>5</v>
      </c>
      <c r="Z349" s="23">
        <v>0</v>
      </c>
      <c r="AA349" s="31">
        <f t="shared" si="13"/>
        <v>1</v>
      </c>
    </row>
    <row r="350" spans="6:27" x14ac:dyDescent="0.25">
      <c r="F350" s="29"/>
      <c r="G350" s="4"/>
      <c r="N350">
        <f t="shared" si="12"/>
        <v>0</v>
      </c>
      <c r="R350" s="23" t="s">
        <v>12</v>
      </c>
      <c r="S350" s="23" t="s">
        <v>19</v>
      </c>
      <c r="T350" s="23" t="str">
        <f>VLOOKUP(S350,'asignacion operaciones'!D:E,2,0)</f>
        <v xml:space="preserve">Ricardo Balderas Reyes </v>
      </c>
      <c r="U350" s="23" t="str">
        <f>VLOOKUP(S350,'asignacion operaciones'!D:F,3,0)</f>
        <v>Orlando Hernandez</v>
      </c>
      <c r="V350" s="23" t="str">
        <f>VLOOKUP(S350,'asignacion operaciones'!D:G,4,0)</f>
        <v>Claudia Chavira</v>
      </c>
      <c r="W350" s="23" t="s">
        <v>454</v>
      </c>
      <c r="X350" s="23">
        <v>5</v>
      </c>
      <c r="Y350" s="23">
        <v>5</v>
      </c>
      <c r="Z350" s="23">
        <v>0</v>
      </c>
      <c r="AA350" s="31">
        <f t="shared" si="13"/>
        <v>1</v>
      </c>
    </row>
    <row r="351" spans="6:27" x14ac:dyDescent="0.25">
      <c r="F351" s="29"/>
      <c r="G351" s="4"/>
      <c r="N351">
        <f t="shared" si="12"/>
        <v>0</v>
      </c>
      <c r="R351" s="23" t="s">
        <v>12</v>
      </c>
      <c r="S351" s="23" t="s">
        <v>19</v>
      </c>
      <c r="T351" s="23" t="str">
        <f>VLOOKUP(S351,'asignacion operaciones'!D:E,2,0)</f>
        <v xml:space="preserve">Ricardo Balderas Reyes </v>
      </c>
      <c r="U351" s="23" t="str">
        <f>VLOOKUP(S351,'asignacion operaciones'!D:F,3,0)</f>
        <v>Orlando Hernandez</v>
      </c>
      <c r="V351" s="23" t="str">
        <f>VLOOKUP(S351,'asignacion operaciones'!D:G,4,0)</f>
        <v>Claudia Chavira</v>
      </c>
      <c r="W351" s="23" t="s">
        <v>455</v>
      </c>
      <c r="X351" s="23">
        <v>5</v>
      </c>
      <c r="Y351" s="23">
        <v>4</v>
      </c>
      <c r="Z351" s="23">
        <v>1</v>
      </c>
      <c r="AA351" s="31">
        <f t="shared" si="13"/>
        <v>0.8</v>
      </c>
    </row>
    <row r="352" spans="6:27" x14ac:dyDescent="0.25">
      <c r="F352" s="29"/>
      <c r="G352" s="4"/>
      <c r="N352">
        <f t="shared" si="12"/>
        <v>0</v>
      </c>
      <c r="R352" s="23" t="s">
        <v>12</v>
      </c>
      <c r="S352" s="23" t="s">
        <v>19</v>
      </c>
      <c r="T352" s="23" t="str">
        <f>VLOOKUP(S352,'asignacion operaciones'!D:E,2,0)</f>
        <v xml:space="preserve">Ricardo Balderas Reyes </v>
      </c>
      <c r="U352" s="23" t="str">
        <f>VLOOKUP(S352,'asignacion operaciones'!D:F,3,0)</f>
        <v>Orlando Hernandez</v>
      </c>
      <c r="V352" s="23" t="str">
        <f>VLOOKUP(S352,'asignacion operaciones'!D:G,4,0)</f>
        <v>Claudia Chavira</v>
      </c>
      <c r="W352" s="23" t="s">
        <v>456</v>
      </c>
      <c r="X352" s="23">
        <v>5</v>
      </c>
      <c r="Y352" s="23">
        <v>5</v>
      </c>
      <c r="Z352" s="23">
        <v>0</v>
      </c>
      <c r="AA352" s="31">
        <f t="shared" si="13"/>
        <v>1</v>
      </c>
    </row>
    <row r="353" spans="6:27" x14ac:dyDescent="0.25">
      <c r="F353" s="29"/>
      <c r="G353" s="4"/>
      <c r="N353">
        <f t="shared" si="12"/>
        <v>0</v>
      </c>
      <c r="R353" s="23" t="s">
        <v>12</v>
      </c>
      <c r="S353" s="23" t="s">
        <v>19</v>
      </c>
      <c r="T353" s="23" t="str">
        <f>VLOOKUP(S353,'asignacion operaciones'!D:E,2,0)</f>
        <v xml:space="preserve">Ricardo Balderas Reyes </v>
      </c>
      <c r="U353" s="23" t="str">
        <f>VLOOKUP(S353,'asignacion operaciones'!D:F,3,0)</f>
        <v>Orlando Hernandez</v>
      </c>
      <c r="V353" s="23" t="str">
        <f>VLOOKUP(S353,'asignacion operaciones'!D:G,4,0)</f>
        <v>Claudia Chavira</v>
      </c>
      <c r="W353" s="23" t="s">
        <v>457</v>
      </c>
      <c r="X353" s="23">
        <v>5</v>
      </c>
      <c r="Y353" s="23">
        <v>3</v>
      </c>
      <c r="Z353" s="23">
        <v>2</v>
      </c>
      <c r="AA353" s="31">
        <f t="shared" si="13"/>
        <v>0.6</v>
      </c>
    </row>
    <row r="354" spans="6:27" x14ac:dyDescent="0.25">
      <c r="F354" s="29"/>
      <c r="G354" s="4"/>
      <c r="N354">
        <f t="shared" si="12"/>
        <v>0</v>
      </c>
      <c r="R354" s="23" t="s">
        <v>12</v>
      </c>
      <c r="S354" s="23" t="s">
        <v>19</v>
      </c>
      <c r="T354" s="23" t="str">
        <f>VLOOKUP(S354,'asignacion operaciones'!D:E,2,0)</f>
        <v xml:space="preserve">Ricardo Balderas Reyes </v>
      </c>
      <c r="U354" s="23" t="str">
        <f>VLOOKUP(S354,'asignacion operaciones'!D:F,3,0)</f>
        <v>Orlando Hernandez</v>
      </c>
      <c r="V354" s="23" t="str">
        <f>VLOOKUP(S354,'asignacion operaciones'!D:G,4,0)</f>
        <v>Claudia Chavira</v>
      </c>
      <c r="W354" s="23" t="s">
        <v>458</v>
      </c>
      <c r="X354" s="23">
        <v>6</v>
      </c>
      <c r="Y354" s="23">
        <v>5</v>
      </c>
      <c r="Z354" s="23">
        <v>1</v>
      </c>
      <c r="AA354" s="31">
        <f t="shared" si="13"/>
        <v>0.83333333333333337</v>
      </c>
    </row>
    <row r="355" spans="6:27" x14ac:dyDescent="0.25">
      <c r="F355" s="29"/>
      <c r="G355" s="4"/>
      <c r="N355">
        <f t="shared" si="12"/>
        <v>0</v>
      </c>
      <c r="R355" s="23" t="s">
        <v>12</v>
      </c>
      <c r="S355" s="23" t="s">
        <v>19</v>
      </c>
      <c r="T355" s="23" t="str">
        <f>VLOOKUP(S355,'asignacion operaciones'!D:E,2,0)</f>
        <v xml:space="preserve">Ricardo Balderas Reyes </v>
      </c>
      <c r="U355" s="23" t="str">
        <f>VLOOKUP(S355,'asignacion operaciones'!D:F,3,0)</f>
        <v>Orlando Hernandez</v>
      </c>
      <c r="V355" s="23" t="str">
        <f>VLOOKUP(S355,'asignacion operaciones'!D:G,4,0)</f>
        <v>Claudia Chavira</v>
      </c>
      <c r="W355" s="23" t="s">
        <v>459</v>
      </c>
      <c r="X355" s="23">
        <v>5</v>
      </c>
      <c r="Y355" s="23">
        <v>5</v>
      </c>
      <c r="Z355" s="23">
        <v>0</v>
      </c>
      <c r="AA355" s="31">
        <f t="shared" si="13"/>
        <v>1</v>
      </c>
    </row>
    <row r="356" spans="6:27" x14ac:dyDescent="0.25">
      <c r="F356" s="29"/>
      <c r="G356" s="4"/>
      <c r="N356">
        <f t="shared" si="12"/>
        <v>0</v>
      </c>
      <c r="R356" s="23" t="s">
        <v>12</v>
      </c>
      <c r="S356" s="23" t="s">
        <v>19</v>
      </c>
      <c r="T356" s="23" t="str">
        <f>VLOOKUP(S356,'asignacion operaciones'!D:E,2,0)</f>
        <v xml:space="preserve">Ricardo Balderas Reyes </v>
      </c>
      <c r="U356" s="23" t="str">
        <f>VLOOKUP(S356,'asignacion operaciones'!D:F,3,0)</f>
        <v>Orlando Hernandez</v>
      </c>
      <c r="V356" s="23" t="str">
        <f>VLOOKUP(S356,'asignacion operaciones'!D:G,4,0)</f>
        <v>Claudia Chavira</v>
      </c>
      <c r="W356" s="23" t="s">
        <v>460</v>
      </c>
      <c r="X356" s="23">
        <v>5</v>
      </c>
      <c r="Y356" s="23">
        <v>2</v>
      </c>
      <c r="Z356" s="23">
        <v>3</v>
      </c>
      <c r="AA356" s="31">
        <f t="shared" si="13"/>
        <v>0.4</v>
      </c>
    </row>
    <row r="357" spans="6:27" x14ac:dyDescent="0.25">
      <c r="F357" s="29"/>
      <c r="G357" s="4"/>
      <c r="N357">
        <f t="shared" si="12"/>
        <v>0</v>
      </c>
      <c r="R357" s="23" t="s">
        <v>12</v>
      </c>
      <c r="S357" s="23" t="s">
        <v>19</v>
      </c>
      <c r="T357" s="23" t="str">
        <f>VLOOKUP(S357,'asignacion operaciones'!D:E,2,0)</f>
        <v xml:space="preserve">Ricardo Balderas Reyes </v>
      </c>
      <c r="U357" s="23" t="str">
        <f>VLOOKUP(S357,'asignacion operaciones'!D:F,3,0)</f>
        <v>Orlando Hernandez</v>
      </c>
      <c r="V357" s="23" t="str">
        <f>VLOOKUP(S357,'asignacion operaciones'!D:G,4,0)</f>
        <v>Claudia Chavira</v>
      </c>
      <c r="W357" s="23" t="s">
        <v>461</v>
      </c>
      <c r="X357" s="23">
        <v>6</v>
      </c>
      <c r="Y357" s="23">
        <v>6</v>
      </c>
      <c r="Z357" s="23">
        <v>0</v>
      </c>
      <c r="AA357" s="31">
        <f t="shared" si="13"/>
        <v>1</v>
      </c>
    </row>
    <row r="358" spans="6:27" x14ac:dyDescent="0.25">
      <c r="F358" s="29"/>
      <c r="G358" s="4"/>
      <c r="N358">
        <f t="shared" si="12"/>
        <v>0</v>
      </c>
      <c r="R358" s="23" t="s">
        <v>12</v>
      </c>
      <c r="S358" s="23" t="s">
        <v>19</v>
      </c>
      <c r="T358" s="23" t="str">
        <f>VLOOKUP(S358,'asignacion operaciones'!D:E,2,0)</f>
        <v xml:space="preserve">Ricardo Balderas Reyes </v>
      </c>
      <c r="U358" s="23" t="str">
        <f>VLOOKUP(S358,'asignacion operaciones'!D:F,3,0)</f>
        <v>Orlando Hernandez</v>
      </c>
      <c r="V358" s="23" t="str">
        <f>VLOOKUP(S358,'asignacion operaciones'!D:G,4,0)</f>
        <v>Claudia Chavira</v>
      </c>
      <c r="W358" s="23" t="s">
        <v>462</v>
      </c>
      <c r="X358" s="23">
        <v>5</v>
      </c>
      <c r="Y358" s="23">
        <v>5</v>
      </c>
      <c r="Z358" s="23">
        <v>0</v>
      </c>
      <c r="AA358" s="31">
        <f t="shared" si="13"/>
        <v>1</v>
      </c>
    </row>
    <row r="359" spans="6:27" x14ac:dyDescent="0.25">
      <c r="F359" s="29"/>
      <c r="G359" s="4"/>
      <c r="N359">
        <f t="shared" si="12"/>
        <v>0</v>
      </c>
      <c r="R359" s="23" t="s">
        <v>12</v>
      </c>
      <c r="S359" s="23" t="s">
        <v>19</v>
      </c>
      <c r="T359" s="23" t="str">
        <f>VLOOKUP(S359,'asignacion operaciones'!D:E,2,0)</f>
        <v xml:space="preserve">Ricardo Balderas Reyes </v>
      </c>
      <c r="U359" s="23" t="str">
        <f>VLOOKUP(S359,'asignacion operaciones'!D:F,3,0)</f>
        <v>Orlando Hernandez</v>
      </c>
      <c r="V359" s="23" t="str">
        <f>VLOOKUP(S359,'asignacion operaciones'!D:G,4,0)</f>
        <v>Claudia Chavira</v>
      </c>
      <c r="W359" s="23" t="s">
        <v>463</v>
      </c>
      <c r="X359" s="23">
        <v>5</v>
      </c>
      <c r="Y359" s="23">
        <v>5</v>
      </c>
      <c r="Z359" s="23">
        <v>0</v>
      </c>
      <c r="AA359" s="31">
        <f t="shared" si="13"/>
        <v>1</v>
      </c>
    </row>
    <row r="360" spans="6:27" x14ac:dyDescent="0.25">
      <c r="F360" s="29"/>
      <c r="G360" s="4"/>
      <c r="N360">
        <f t="shared" si="12"/>
        <v>0</v>
      </c>
      <c r="R360" s="23" t="s">
        <v>12</v>
      </c>
      <c r="S360" s="23" t="s">
        <v>19</v>
      </c>
      <c r="T360" s="23" t="str">
        <f>VLOOKUP(S360,'asignacion operaciones'!D:E,2,0)</f>
        <v xml:space="preserve">Ricardo Balderas Reyes </v>
      </c>
      <c r="U360" s="23" t="str">
        <f>VLOOKUP(S360,'asignacion operaciones'!D:F,3,0)</f>
        <v>Orlando Hernandez</v>
      </c>
      <c r="V360" s="23" t="str">
        <f>VLOOKUP(S360,'asignacion operaciones'!D:G,4,0)</f>
        <v>Claudia Chavira</v>
      </c>
      <c r="W360" s="23" t="s">
        <v>464</v>
      </c>
      <c r="X360" s="23">
        <v>5</v>
      </c>
      <c r="Y360" s="23">
        <v>4</v>
      </c>
      <c r="Z360" s="23">
        <v>1</v>
      </c>
      <c r="AA360" s="31">
        <f t="shared" si="13"/>
        <v>0.8</v>
      </c>
    </row>
    <row r="361" spans="6:27" x14ac:dyDescent="0.25">
      <c r="F361" s="29"/>
      <c r="G361" s="4"/>
      <c r="N361">
        <f t="shared" si="12"/>
        <v>0</v>
      </c>
      <c r="R361" s="23" t="s">
        <v>12</v>
      </c>
      <c r="S361" s="23" t="s">
        <v>19</v>
      </c>
      <c r="T361" s="23" t="str">
        <f>VLOOKUP(S361,'asignacion operaciones'!D:E,2,0)</f>
        <v xml:space="preserve">Ricardo Balderas Reyes </v>
      </c>
      <c r="U361" s="23" t="str">
        <f>VLOOKUP(S361,'asignacion operaciones'!D:F,3,0)</f>
        <v>Orlando Hernandez</v>
      </c>
      <c r="V361" s="23" t="str">
        <f>VLOOKUP(S361,'asignacion operaciones'!D:G,4,0)</f>
        <v>Claudia Chavira</v>
      </c>
      <c r="W361" s="23" t="s">
        <v>465</v>
      </c>
      <c r="X361" s="23">
        <v>5</v>
      </c>
      <c r="Y361" s="23">
        <v>5</v>
      </c>
      <c r="Z361" s="23">
        <v>0</v>
      </c>
      <c r="AA361" s="31">
        <f t="shared" si="13"/>
        <v>1</v>
      </c>
    </row>
    <row r="362" spans="6:27" x14ac:dyDescent="0.25">
      <c r="F362" s="29"/>
      <c r="G362" s="4"/>
      <c r="N362">
        <f t="shared" si="12"/>
        <v>0</v>
      </c>
      <c r="R362" s="23" t="s">
        <v>12</v>
      </c>
      <c r="S362" s="23" t="s">
        <v>19</v>
      </c>
      <c r="T362" s="23" t="str">
        <f>VLOOKUP(S362,'asignacion operaciones'!D:E,2,0)</f>
        <v xml:space="preserve">Ricardo Balderas Reyes </v>
      </c>
      <c r="U362" s="23" t="str">
        <f>VLOOKUP(S362,'asignacion operaciones'!D:F,3,0)</f>
        <v>Orlando Hernandez</v>
      </c>
      <c r="V362" s="23" t="str">
        <f>VLOOKUP(S362,'asignacion operaciones'!D:G,4,0)</f>
        <v>Claudia Chavira</v>
      </c>
      <c r="W362" s="23" t="s">
        <v>466</v>
      </c>
      <c r="X362" s="23">
        <v>5</v>
      </c>
      <c r="Y362" s="23">
        <v>5</v>
      </c>
      <c r="Z362" s="23">
        <v>0</v>
      </c>
      <c r="AA362" s="31">
        <f t="shared" si="13"/>
        <v>1</v>
      </c>
    </row>
    <row r="363" spans="6:27" x14ac:dyDescent="0.25">
      <c r="F363" s="29"/>
      <c r="G363" s="4"/>
      <c r="N363">
        <f t="shared" si="12"/>
        <v>0</v>
      </c>
      <c r="R363" s="23" t="s">
        <v>12</v>
      </c>
      <c r="S363" s="23" t="s">
        <v>19</v>
      </c>
      <c r="T363" s="23" t="str">
        <f>VLOOKUP(S363,'asignacion operaciones'!D:E,2,0)</f>
        <v xml:space="preserve">Ricardo Balderas Reyes </v>
      </c>
      <c r="U363" s="23" t="str">
        <f>VLOOKUP(S363,'asignacion operaciones'!D:F,3,0)</f>
        <v>Orlando Hernandez</v>
      </c>
      <c r="V363" s="23" t="str">
        <f>VLOOKUP(S363,'asignacion operaciones'!D:G,4,0)</f>
        <v>Claudia Chavira</v>
      </c>
      <c r="W363" s="23" t="s">
        <v>467</v>
      </c>
      <c r="X363" s="23">
        <v>5</v>
      </c>
      <c r="Y363" s="23">
        <v>4</v>
      </c>
      <c r="Z363" s="23">
        <v>1</v>
      </c>
      <c r="AA363" s="31">
        <f t="shared" si="13"/>
        <v>0.8</v>
      </c>
    </row>
    <row r="364" spans="6:27" x14ac:dyDescent="0.25">
      <c r="F364" s="29"/>
      <c r="G364" s="4"/>
      <c r="N364">
        <f t="shared" si="12"/>
        <v>0</v>
      </c>
      <c r="R364" s="23" t="s">
        <v>12</v>
      </c>
      <c r="S364" s="23" t="s">
        <v>19</v>
      </c>
      <c r="T364" s="23" t="str">
        <f>VLOOKUP(S364,'asignacion operaciones'!D:E,2,0)</f>
        <v xml:space="preserve">Ricardo Balderas Reyes </v>
      </c>
      <c r="U364" s="23" t="str">
        <f>VLOOKUP(S364,'asignacion operaciones'!D:F,3,0)</f>
        <v>Orlando Hernandez</v>
      </c>
      <c r="V364" s="23" t="str">
        <f>VLOOKUP(S364,'asignacion operaciones'!D:G,4,0)</f>
        <v>Claudia Chavira</v>
      </c>
      <c r="W364" s="23" t="s">
        <v>468</v>
      </c>
      <c r="X364" s="23">
        <v>5</v>
      </c>
      <c r="Y364" s="23">
        <v>4</v>
      </c>
      <c r="Z364" s="23">
        <v>1</v>
      </c>
      <c r="AA364" s="31">
        <f t="shared" si="13"/>
        <v>0.8</v>
      </c>
    </row>
    <row r="365" spans="6:27" x14ac:dyDescent="0.25">
      <c r="F365" s="29"/>
      <c r="G365" s="4"/>
      <c r="N365">
        <f t="shared" si="12"/>
        <v>0</v>
      </c>
      <c r="R365" s="23" t="s">
        <v>12</v>
      </c>
      <c r="S365" s="23" t="s">
        <v>19</v>
      </c>
      <c r="T365" s="23" t="str">
        <f>VLOOKUP(S365,'asignacion operaciones'!D:E,2,0)</f>
        <v xml:space="preserve">Ricardo Balderas Reyes </v>
      </c>
      <c r="U365" s="23" t="str">
        <f>VLOOKUP(S365,'asignacion operaciones'!D:F,3,0)</f>
        <v>Orlando Hernandez</v>
      </c>
      <c r="V365" s="23" t="str">
        <f>VLOOKUP(S365,'asignacion operaciones'!D:G,4,0)</f>
        <v>Claudia Chavira</v>
      </c>
      <c r="W365" s="23" t="s">
        <v>469</v>
      </c>
      <c r="X365" s="23">
        <v>2</v>
      </c>
      <c r="Y365" s="23">
        <v>2</v>
      </c>
      <c r="Z365" s="23">
        <v>0</v>
      </c>
      <c r="AA365" s="31">
        <f t="shared" si="13"/>
        <v>1</v>
      </c>
    </row>
    <row r="366" spans="6:27" x14ac:dyDescent="0.25">
      <c r="F366" s="29"/>
      <c r="G366" s="4"/>
      <c r="N366">
        <f t="shared" si="12"/>
        <v>0</v>
      </c>
      <c r="R366" s="23" t="s">
        <v>12</v>
      </c>
      <c r="S366" s="23" t="s">
        <v>19</v>
      </c>
      <c r="T366" s="23" t="str">
        <f>VLOOKUP(S366,'asignacion operaciones'!D:E,2,0)</f>
        <v xml:space="preserve">Ricardo Balderas Reyes </v>
      </c>
      <c r="U366" s="23" t="str">
        <f>VLOOKUP(S366,'asignacion operaciones'!D:F,3,0)</f>
        <v>Orlando Hernandez</v>
      </c>
      <c r="V366" s="23" t="str">
        <f>VLOOKUP(S366,'asignacion operaciones'!D:G,4,0)</f>
        <v>Claudia Chavira</v>
      </c>
      <c r="W366" s="23" t="s">
        <v>470</v>
      </c>
      <c r="X366" s="23">
        <v>1</v>
      </c>
      <c r="Y366" s="23">
        <v>1</v>
      </c>
      <c r="Z366" s="23">
        <v>0</v>
      </c>
      <c r="AA366" s="31">
        <f t="shared" si="13"/>
        <v>1</v>
      </c>
    </row>
    <row r="367" spans="6:27" x14ac:dyDescent="0.25">
      <c r="F367" s="29"/>
      <c r="G367" s="4"/>
      <c r="N367">
        <f t="shared" si="12"/>
        <v>0</v>
      </c>
      <c r="R367" s="23" t="s">
        <v>12</v>
      </c>
      <c r="S367" s="23" t="s">
        <v>19</v>
      </c>
      <c r="T367" s="23" t="str">
        <f>VLOOKUP(S367,'asignacion operaciones'!D:E,2,0)</f>
        <v xml:space="preserve">Ricardo Balderas Reyes </v>
      </c>
      <c r="U367" s="23" t="str">
        <f>VLOOKUP(S367,'asignacion operaciones'!D:F,3,0)</f>
        <v>Orlando Hernandez</v>
      </c>
      <c r="V367" s="23" t="str">
        <f>VLOOKUP(S367,'asignacion operaciones'!D:G,4,0)</f>
        <v>Claudia Chavira</v>
      </c>
      <c r="W367" s="23" t="s">
        <v>471</v>
      </c>
      <c r="X367" s="23">
        <v>1</v>
      </c>
      <c r="Y367" s="23">
        <v>1</v>
      </c>
      <c r="Z367" s="23">
        <v>0</v>
      </c>
      <c r="AA367" s="31">
        <f t="shared" si="13"/>
        <v>1</v>
      </c>
    </row>
    <row r="368" spans="6:27" x14ac:dyDescent="0.25">
      <c r="F368" s="29"/>
      <c r="G368" s="4"/>
      <c r="N368">
        <f t="shared" si="12"/>
        <v>0</v>
      </c>
      <c r="R368" s="23" t="s">
        <v>12</v>
      </c>
      <c r="S368" s="23" t="s">
        <v>19</v>
      </c>
      <c r="T368" s="23" t="str">
        <f>VLOOKUP(S368,'asignacion operaciones'!D:E,2,0)</f>
        <v xml:space="preserve">Ricardo Balderas Reyes </v>
      </c>
      <c r="U368" s="23" t="str">
        <f>VLOOKUP(S368,'asignacion operaciones'!D:F,3,0)</f>
        <v>Orlando Hernandez</v>
      </c>
      <c r="V368" s="23" t="str">
        <f>VLOOKUP(S368,'asignacion operaciones'!D:G,4,0)</f>
        <v>Claudia Chavira</v>
      </c>
      <c r="W368" s="23" t="s">
        <v>472</v>
      </c>
      <c r="X368" s="23">
        <v>1</v>
      </c>
      <c r="Y368" s="23">
        <v>1</v>
      </c>
      <c r="Z368" s="23">
        <v>0</v>
      </c>
      <c r="AA368" s="31">
        <f t="shared" si="13"/>
        <v>1</v>
      </c>
    </row>
    <row r="369" spans="6:27" x14ac:dyDescent="0.25">
      <c r="F369" s="29"/>
      <c r="G369" s="4"/>
      <c r="N369">
        <f t="shared" si="12"/>
        <v>0</v>
      </c>
      <c r="R369" s="23" t="s">
        <v>12</v>
      </c>
      <c r="S369" s="23" t="s">
        <v>19</v>
      </c>
      <c r="T369" s="23" t="str">
        <f>VLOOKUP(S369,'asignacion operaciones'!D:E,2,0)</f>
        <v xml:space="preserve">Ricardo Balderas Reyes </v>
      </c>
      <c r="U369" s="23" t="str">
        <f>VLOOKUP(S369,'asignacion operaciones'!D:F,3,0)</f>
        <v>Orlando Hernandez</v>
      </c>
      <c r="V369" s="23" t="str">
        <f>VLOOKUP(S369,'asignacion operaciones'!D:G,4,0)</f>
        <v>Claudia Chavira</v>
      </c>
      <c r="W369" s="23" t="s">
        <v>473</v>
      </c>
      <c r="X369" s="23">
        <v>1</v>
      </c>
      <c r="Y369" s="23">
        <v>1</v>
      </c>
      <c r="Z369" s="23">
        <v>0</v>
      </c>
      <c r="AA369" s="31">
        <f t="shared" si="13"/>
        <v>1</v>
      </c>
    </row>
    <row r="370" spans="6:27" x14ac:dyDescent="0.25">
      <c r="F370" s="29"/>
      <c r="G370" s="4"/>
      <c r="N370">
        <f t="shared" si="12"/>
        <v>0</v>
      </c>
      <c r="R370" s="23" t="s">
        <v>12</v>
      </c>
      <c r="S370" s="23" t="s">
        <v>19</v>
      </c>
      <c r="T370" s="23" t="str">
        <f>VLOOKUP(S370,'asignacion operaciones'!D:E,2,0)</f>
        <v xml:space="preserve">Ricardo Balderas Reyes </v>
      </c>
      <c r="U370" s="23" t="str">
        <f>VLOOKUP(S370,'asignacion operaciones'!D:F,3,0)</f>
        <v>Orlando Hernandez</v>
      </c>
      <c r="V370" s="23" t="str">
        <f>VLOOKUP(S370,'asignacion operaciones'!D:G,4,0)</f>
        <v>Claudia Chavira</v>
      </c>
      <c r="W370" s="23" t="s">
        <v>474</v>
      </c>
      <c r="X370" s="23">
        <v>1</v>
      </c>
      <c r="Y370" s="23">
        <v>1</v>
      </c>
      <c r="Z370" s="23">
        <v>0</v>
      </c>
      <c r="AA370" s="31">
        <f t="shared" si="13"/>
        <v>1</v>
      </c>
    </row>
    <row r="371" spans="6:27" x14ac:dyDescent="0.25">
      <c r="F371" s="29"/>
      <c r="G371" s="4"/>
      <c r="N371">
        <f t="shared" si="12"/>
        <v>0</v>
      </c>
      <c r="R371" s="23" t="s">
        <v>12</v>
      </c>
      <c r="S371" s="23" t="s">
        <v>19</v>
      </c>
      <c r="T371" s="23" t="str">
        <f>VLOOKUP(S371,'asignacion operaciones'!D:E,2,0)</f>
        <v xml:space="preserve">Ricardo Balderas Reyes </v>
      </c>
      <c r="U371" s="23" t="str">
        <f>VLOOKUP(S371,'asignacion operaciones'!D:F,3,0)</f>
        <v>Orlando Hernandez</v>
      </c>
      <c r="V371" s="23" t="str">
        <f>VLOOKUP(S371,'asignacion operaciones'!D:G,4,0)</f>
        <v>Claudia Chavira</v>
      </c>
      <c r="W371" s="23" t="s">
        <v>475</v>
      </c>
      <c r="X371" s="23">
        <v>2</v>
      </c>
      <c r="Y371" s="23">
        <v>2</v>
      </c>
      <c r="Z371" s="23">
        <v>0</v>
      </c>
      <c r="AA371" s="31">
        <f t="shared" si="13"/>
        <v>1</v>
      </c>
    </row>
    <row r="372" spans="6:27" x14ac:dyDescent="0.25">
      <c r="F372" s="29"/>
      <c r="G372" s="4"/>
      <c r="N372">
        <f t="shared" si="12"/>
        <v>0</v>
      </c>
      <c r="R372" s="23" t="s">
        <v>12</v>
      </c>
      <c r="S372" s="23" t="s">
        <v>19</v>
      </c>
      <c r="T372" s="23" t="str">
        <f>VLOOKUP(S372,'asignacion operaciones'!D:E,2,0)</f>
        <v xml:space="preserve">Ricardo Balderas Reyes </v>
      </c>
      <c r="U372" s="23" t="str">
        <f>VLOOKUP(S372,'asignacion operaciones'!D:F,3,0)</f>
        <v>Orlando Hernandez</v>
      </c>
      <c r="V372" s="23" t="str">
        <f>VLOOKUP(S372,'asignacion operaciones'!D:G,4,0)</f>
        <v>Claudia Chavira</v>
      </c>
      <c r="W372" s="23" t="s">
        <v>476</v>
      </c>
      <c r="X372" s="23">
        <v>5</v>
      </c>
      <c r="Y372" s="23">
        <v>5</v>
      </c>
      <c r="Z372" s="23">
        <v>0</v>
      </c>
      <c r="AA372" s="31">
        <f t="shared" si="13"/>
        <v>1</v>
      </c>
    </row>
    <row r="373" spans="6:27" x14ac:dyDescent="0.25">
      <c r="F373" s="29"/>
      <c r="G373" s="4"/>
      <c r="N373">
        <f t="shared" si="12"/>
        <v>0</v>
      </c>
      <c r="R373" s="23" t="s">
        <v>12</v>
      </c>
      <c r="S373" s="23" t="s">
        <v>19</v>
      </c>
      <c r="T373" s="23" t="str">
        <f>VLOOKUP(S373,'asignacion operaciones'!D:E,2,0)</f>
        <v xml:space="preserve">Ricardo Balderas Reyes </v>
      </c>
      <c r="U373" s="23" t="str">
        <f>VLOOKUP(S373,'asignacion operaciones'!D:F,3,0)</f>
        <v>Orlando Hernandez</v>
      </c>
      <c r="V373" s="23" t="str">
        <f>VLOOKUP(S373,'asignacion operaciones'!D:G,4,0)</f>
        <v>Claudia Chavira</v>
      </c>
      <c r="W373" s="23" t="s">
        <v>477</v>
      </c>
      <c r="X373" s="23">
        <v>5</v>
      </c>
      <c r="Y373" s="23">
        <v>5</v>
      </c>
      <c r="Z373" s="23">
        <v>0</v>
      </c>
      <c r="AA373" s="31">
        <f t="shared" si="13"/>
        <v>1</v>
      </c>
    </row>
    <row r="374" spans="6:27" x14ac:dyDescent="0.25">
      <c r="F374" s="29"/>
      <c r="G374" s="4"/>
      <c r="N374">
        <f t="shared" si="12"/>
        <v>0</v>
      </c>
      <c r="R374" s="23" t="s">
        <v>12</v>
      </c>
      <c r="S374" s="23" t="s">
        <v>19</v>
      </c>
      <c r="T374" s="23" t="str">
        <f>VLOOKUP(S374,'asignacion operaciones'!D:E,2,0)</f>
        <v xml:space="preserve">Ricardo Balderas Reyes </v>
      </c>
      <c r="U374" s="23" t="str">
        <f>VLOOKUP(S374,'asignacion operaciones'!D:F,3,0)</f>
        <v>Orlando Hernandez</v>
      </c>
      <c r="V374" s="23" t="str">
        <f>VLOOKUP(S374,'asignacion operaciones'!D:G,4,0)</f>
        <v>Claudia Chavira</v>
      </c>
      <c r="W374" s="23" t="s">
        <v>478</v>
      </c>
      <c r="X374" s="23">
        <v>5</v>
      </c>
      <c r="Y374" s="23">
        <v>5</v>
      </c>
      <c r="Z374" s="23">
        <v>0</v>
      </c>
      <c r="AA374" s="31">
        <f t="shared" si="13"/>
        <v>1</v>
      </c>
    </row>
    <row r="375" spans="6:27" x14ac:dyDescent="0.25">
      <c r="F375" s="29"/>
      <c r="G375" s="4"/>
      <c r="N375">
        <f t="shared" si="12"/>
        <v>0</v>
      </c>
      <c r="R375" s="23" t="s">
        <v>12</v>
      </c>
      <c r="S375" s="23" t="s">
        <v>19</v>
      </c>
      <c r="T375" s="23" t="str">
        <f>VLOOKUP(S375,'asignacion operaciones'!D:E,2,0)</f>
        <v xml:space="preserve">Ricardo Balderas Reyes </v>
      </c>
      <c r="U375" s="23" t="str">
        <f>VLOOKUP(S375,'asignacion operaciones'!D:F,3,0)</f>
        <v>Orlando Hernandez</v>
      </c>
      <c r="V375" s="23" t="str">
        <f>VLOOKUP(S375,'asignacion operaciones'!D:G,4,0)</f>
        <v>Claudia Chavira</v>
      </c>
      <c r="W375" s="23" t="s">
        <v>479</v>
      </c>
      <c r="X375" s="23">
        <v>5</v>
      </c>
      <c r="Y375" s="23">
        <v>5</v>
      </c>
      <c r="Z375" s="23">
        <v>0</v>
      </c>
      <c r="AA375" s="31">
        <f t="shared" si="13"/>
        <v>1</v>
      </c>
    </row>
    <row r="376" spans="6:27" x14ac:dyDescent="0.25">
      <c r="F376" s="29"/>
      <c r="G376" s="4"/>
      <c r="N376">
        <f t="shared" si="12"/>
        <v>0</v>
      </c>
      <c r="R376" s="23" t="s">
        <v>12</v>
      </c>
      <c r="S376" s="23" t="s">
        <v>19</v>
      </c>
      <c r="T376" s="23" t="str">
        <f>VLOOKUP(S376,'asignacion operaciones'!D:E,2,0)</f>
        <v xml:space="preserve">Ricardo Balderas Reyes </v>
      </c>
      <c r="U376" s="23" t="str">
        <f>VLOOKUP(S376,'asignacion operaciones'!D:F,3,0)</f>
        <v>Orlando Hernandez</v>
      </c>
      <c r="V376" s="23" t="str">
        <f>VLOOKUP(S376,'asignacion operaciones'!D:G,4,0)</f>
        <v>Claudia Chavira</v>
      </c>
      <c r="W376" s="23" t="s">
        <v>480</v>
      </c>
      <c r="X376" s="23">
        <v>5</v>
      </c>
      <c r="Y376" s="23">
        <v>5</v>
      </c>
      <c r="Z376" s="23">
        <v>0</v>
      </c>
      <c r="AA376" s="31">
        <f t="shared" si="13"/>
        <v>1</v>
      </c>
    </row>
    <row r="377" spans="6:27" x14ac:dyDescent="0.25">
      <c r="F377" s="29"/>
      <c r="G377" s="4"/>
      <c r="N377">
        <f t="shared" si="12"/>
        <v>0</v>
      </c>
      <c r="R377" s="23" t="s">
        <v>12</v>
      </c>
      <c r="S377" s="23" t="s">
        <v>19</v>
      </c>
      <c r="T377" s="23" t="str">
        <f>VLOOKUP(S377,'asignacion operaciones'!D:E,2,0)</f>
        <v xml:space="preserve">Ricardo Balderas Reyes </v>
      </c>
      <c r="U377" s="23" t="str">
        <f>VLOOKUP(S377,'asignacion operaciones'!D:F,3,0)</f>
        <v>Orlando Hernandez</v>
      </c>
      <c r="V377" s="23" t="str">
        <f>VLOOKUP(S377,'asignacion operaciones'!D:G,4,0)</f>
        <v>Claudia Chavira</v>
      </c>
      <c r="W377" s="23" t="s">
        <v>481</v>
      </c>
      <c r="X377" s="23">
        <v>5</v>
      </c>
      <c r="Y377" s="23">
        <v>4</v>
      </c>
      <c r="Z377" s="23">
        <v>1</v>
      </c>
      <c r="AA377" s="31">
        <f t="shared" si="13"/>
        <v>0.8</v>
      </c>
    </row>
    <row r="378" spans="6:27" x14ac:dyDescent="0.25">
      <c r="F378" s="29"/>
      <c r="G378" s="4"/>
      <c r="N378">
        <f t="shared" si="12"/>
        <v>0</v>
      </c>
      <c r="R378" s="23" t="s">
        <v>12</v>
      </c>
      <c r="S378" s="23" t="s">
        <v>19</v>
      </c>
      <c r="T378" s="23" t="str">
        <f>VLOOKUP(S378,'asignacion operaciones'!D:E,2,0)</f>
        <v xml:space="preserve">Ricardo Balderas Reyes </v>
      </c>
      <c r="U378" s="23" t="str">
        <f>VLOOKUP(S378,'asignacion operaciones'!D:F,3,0)</f>
        <v>Orlando Hernandez</v>
      </c>
      <c r="V378" s="23" t="str">
        <f>VLOOKUP(S378,'asignacion operaciones'!D:G,4,0)</f>
        <v>Claudia Chavira</v>
      </c>
      <c r="W378" s="23" t="s">
        <v>482</v>
      </c>
      <c r="X378" s="23">
        <v>10</v>
      </c>
      <c r="Y378" s="23">
        <v>10</v>
      </c>
      <c r="Z378" s="23">
        <v>0</v>
      </c>
      <c r="AA378" s="31">
        <f t="shared" si="13"/>
        <v>1</v>
      </c>
    </row>
    <row r="379" spans="6:27" x14ac:dyDescent="0.25">
      <c r="F379" s="29"/>
      <c r="G379" s="4"/>
      <c r="N379">
        <f t="shared" si="12"/>
        <v>0</v>
      </c>
      <c r="R379" s="23" t="s">
        <v>12</v>
      </c>
      <c r="S379" s="23" t="s">
        <v>19</v>
      </c>
      <c r="T379" s="23" t="str">
        <f>VLOOKUP(S379,'asignacion operaciones'!D:E,2,0)</f>
        <v xml:space="preserve">Ricardo Balderas Reyes </v>
      </c>
      <c r="U379" s="23" t="str">
        <f>VLOOKUP(S379,'asignacion operaciones'!D:F,3,0)</f>
        <v>Orlando Hernandez</v>
      </c>
      <c r="V379" s="23" t="str">
        <f>VLOOKUP(S379,'asignacion operaciones'!D:G,4,0)</f>
        <v>Claudia Chavira</v>
      </c>
      <c r="W379" s="23" t="s">
        <v>483</v>
      </c>
      <c r="X379" s="23">
        <v>5</v>
      </c>
      <c r="Y379" s="23">
        <v>5</v>
      </c>
      <c r="Z379" s="23">
        <v>0</v>
      </c>
      <c r="AA379" s="31">
        <f t="shared" si="13"/>
        <v>1</v>
      </c>
    </row>
    <row r="380" spans="6:27" x14ac:dyDescent="0.25">
      <c r="F380" s="29"/>
      <c r="G380" s="4"/>
      <c r="N380">
        <f t="shared" si="12"/>
        <v>0</v>
      </c>
      <c r="R380" s="23" t="s">
        <v>12</v>
      </c>
      <c r="S380" s="23" t="s">
        <v>19</v>
      </c>
      <c r="T380" s="23" t="str">
        <f>VLOOKUP(S380,'asignacion operaciones'!D:E,2,0)</f>
        <v xml:space="preserve">Ricardo Balderas Reyes </v>
      </c>
      <c r="U380" s="23" t="str">
        <f>VLOOKUP(S380,'asignacion operaciones'!D:F,3,0)</f>
        <v>Orlando Hernandez</v>
      </c>
      <c r="V380" s="23" t="str">
        <f>VLOOKUP(S380,'asignacion operaciones'!D:G,4,0)</f>
        <v>Claudia Chavira</v>
      </c>
      <c r="W380" s="23" t="s">
        <v>484</v>
      </c>
      <c r="X380" s="23">
        <v>5</v>
      </c>
      <c r="Y380" s="23">
        <v>5</v>
      </c>
      <c r="Z380" s="23">
        <v>0</v>
      </c>
      <c r="AA380" s="31">
        <f t="shared" si="13"/>
        <v>1</v>
      </c>
    </row>
    <row r="381" spans="6:27" x14ac:dyDescent="0.25">
      <c r="F381" s="29"/>
      <c r="G381" s="4"/>
      <c r="N381">
        <f t="shared" si="12"/>
        <v>0</v>
      </c>
      <c r="R381" s="23" t="s">
        <v>12</v>
      </c>
      <c r="S381" s="23" t="s">
        <v>19</v>
      </c>
      <c r="T381" s="23" t="str">
        <f>VLOOKUP(S381,'asignacion operaciones'!D:E,2,0)</f>
        <v xml:space="preserve">Ricardo Balderas Reyes </v>
      </c>
      <c r="U381" s="23" t="str">
        <f>VLOOKUP(S381,'asignacion operaciones'!D:F,3,0)</f>
        <v>Orlando Hernandez</v>
      </c>
      <c r="V381" s="23" t="str">
        <f>VLOOKUP(S381,'asignacion operaciones'!D:G,4,0)</f>
        <v>Claudia Chavira</v>
      </c>
      <c r="W381" s="23" t="s">
        <v>485</v>
      </c>
      <c r="X381" s="23">
        <v>5</v>
      </c>
      <c r="Y381" s="23">
        <v>5</v>
      </c>
      <c r="Z381" s="23">
        <v>0</v>
      </c>
      <c r="AA381" s="31">
        <f t="shared" si="13"/>
        <v>1</v>
      </c>
    </row>
    <row r="382" spans="6:27" x14ac:dyDescent="0.25">
      <c r="F382" s="29"/>
      <c r="G382" s="4"/>
      <c r="N382">
        <f t="shared" si="12"/>
        <v>0</v>
      </c>
      <c r="R382" s="23" t="s">
        <v>12</v>
      </c>
      <c r="S382" s="23" t="s">
        <v>19</v>
      </c>
      <c r="T382" s="23" t="str">
        <f>VLOOKUP(S382,'asignacion operaciones'!D:E,2,0)</f>
        <v xml:space="preserve">Ricardo Balderas Reyes </v>
      </c>
      <c r="U382" s="23" t="str">
        <f>VLOOKUP(S382,'asignacion operaciones'!D:F,3,0)</f>
        <v>Orlando Hernandez</v>
      </c>
      <c r="V382" s="23" t="str">
        <f>VLOOKUP(S382,'asignacion operaciones'!D:G,4,0)</f>
        <v>Claudia Chavira</v>
      </c>
      <c r="W382" s="23" t="s">
        <v>486</v>
      </c>
      <c r="X382" s="23">
        <v>5</v>
      </c>
      <c r="Y382" s="23">
        <v>5</v>
      </c>
      <c r="Z382" s="23">
        <v>0</v>
      </c>
      <c r="AA382" s="31">
        <f t="shared" si="13"/>
        <v>1</v>
      </c>
    </row>
    <row r="383" spans="6:27" x14ac:dyDescent="0.25">
      <c r="F383" s="29"/>
      <c r="G383" s="4"/>
      <c r="N383">
        <f t="shared" si="12"/>
        <v>0</v>
      </c>
      <c r="R383" s="23" t="s">
        <v>12</v>
      </c>
      <c r="S383" s="23" t="s">
        <v>19</v>
      </c>
      <c r="T383" s="23" t="str">
        <f>VLOOKUP(S383,'asignacion operaciones'!D:E,2,0)</f>
        <v xml:space="preserve">Ricardo Balderas Reyes </v>
      </c>
      <c r="U383" s="23" t="str">
        <f>VLOOKUP(S383,'asignacion operaciones'!D:F,3,0)</f>
        <v>Orlando Hernandez</v>
      </c>
      <c r="V383" s="23" t="str">
        <f>VLOOKUP(S383,'asignacion operaciones'!D:G,4,0)</f>
        <v>Claudia Chavira</v>
      </c>
      <c r="W383" s="23" t="s">
        <v>487</v>
      </c>
      <c r="X383" s="23">
        <v>10</v>
      </c>
      <c r="Y383" s="23">
        <v>10</v>
      </c>
      <c r="Z383" s="23">
        <v>0</v>
      </c>
      <c r="AA383" s="31">
        <f t="shared" si="13"/>
        <v>1</v>
      </c>
    </row>
    <row r="384" spans="6:27" x14ac:dyDescent="0.25">
      <c r="F384" s="29"/>
      <c r="G384" s="4"/>
      <c r="N384">
        <f t="shared" si="12"/>
        <v>0</v>
      </c>
      <c r="R384" s="23" t="s">
        <v>12</v>
      </c>
      <c r="S384" s="23" t="s">
        <v>19</v>
      </c>
      <c r="T384" s="23" t="str">
        <f>VLOOKUP(S384,'asignacion operaciones'!D:E,2,0)</f>
        <v xml:space="preserve">Ricardo Balderas Reyes </v>
      </c>
      <c r="U384" s="23" t="str">
        <f>VLOOKUP(S384,'asignacion operaciones'!D:F,3,0)</f>
        <v>Orlando Hernandez</v>
      </c>
      <c r="V384" s="23" t="str">
        <f>VLOOKUP(S384,'asignacion operaciones'!D:G,4,0)</f>
        <v>Claudia Chavira</v>
      </c>
      <c r="W384" s="23" t="s">
        <v>488</v>
      </c>
      <c r="X384" s="23">
        <v>10</v>
      </c>
      <c r="Y384" s="23">
        <v>10</v>
      </c>
      <c r="Z384" s="23">
        <v>0</v>
      </c>
      <c r="AA384" s="31">
        <f t="shared" si="13"/>
        <v>1</v>
      </c>
    </row>
    <row r="385" spans="6:27" x14ac:dyDescent="0.25">
      <c r="F385" s="29"/>
      <c r="G385" s="4"/>
      <c r="N385">
        <f t="shared" si="12"/>
        <v>0</v>
      </c>
      <c r="R385" s="23" t="s">
        <v>12</v>
      </c>
      <c r="S385" s="23" t="s">
        <v>19</v>
      </c>
      <c r="T385" s="23" t="str">
        <f>VLOOKUP(S385,'asignacion operaciones'!D:E,2,0)</f>
        <v xml:space="preserve">Ricardo Balderas Reyes </v>
      </c>
      <c r="U385" s="23" t="str">
        <f>VLOOKUP(S385,'asignacion operaciones'!D:F,3,0)</f>
        <v>Orlando Hernandez</v>
      </c>
      <c r="V385" s="23" t="str">
        <f>VLOOKUP(S385,'asignacion operaciones'!D:G,4,0)</f>
        <v>Claudia Chavira</v>
      </c>
      <c r="W385" s="23" t="s">
        <v>489</v>
      </c>
      <c r="X385" s="23">
        <v>5</v>
      </c>
      <c r="Y385" s="23">
        <v>5</v>
      </c>
      <c r="Z385" s="23">
        <v>0</v>
      </c>
      <c r="AA385" s="31">
        <f t="shared" si="13"/>
        <v>1</v>
      </c>
    </row>
    <row r="386" spans="6:27" x14ac:dyDescent="0.25">
      <c r="F386" s="29"/>
      <c r="G386" s="4"/>
      <c r="N386">
        <f t="shared" ref="N386:N449" si="14">L386-M386</f>
        <v>0</v>
      </c>
      <c r="R386" s="23" t="s">
        <v>12</v>
      </c>
      <c r="S386" s="23" t="s">
        <v>19</v>
      </c>
      <c r="T386" s="23" t="str">
        <f>VLOOKUP(S386,'asignacion operaciones'!D:E,2,0)</f>
        <v xml:space="preserve">Ricardo Balderas Reyes </v>
      </c>
      <c r="U386" s="23" t="str">
        <f>VLOOKUP(S386,'asignacion operaciones'!D:F,3,0)</f>
        <v>Orlando Hernandez</v>
      </c>
      <c r="V386" s="23" t="str">
        <f>VLOOKUP(S386,'asignacion operaciones'!D:G,4,0)</f>
        <v>Claudia Chavira</v>
      </c>
      <c r="W386" s="23" t="s">
        <v>490</v>
      </c>
      <c r="X386" s="23">
        <v>10</v>
      </c>
      <c r="Y386" s="23">
        <v>10</v>
      </c>
      <c r="Z386" s="23">
        <v>0</v>
      </c>
      <c r="AA386" s="31">
        <f t="shared" si="13"/>
        <v>1</v>
      </c>
    </row>
    <row r="387" spans="6:27" x14ac:dyDescent="0.25">
      <c r="F387" s="29"/>
      <c r="G387" s="4"/>
      <c r="N387">
        <f t="shared" si="14"/>
        <v>0</v>
      </c>
      <c r="R387" s="23" t="s">
        <v>12</v>
      </c>
      <c r="S387" s="23" t="s">
        <v>84</v>
      </c>
      <c r="T387" s="23" t="str">
        <f>VLOOKUP(S387,'asignacion operaciones'!D:E,2,0)</f>
        <v>Julio Bazan</v>
      </c>
      <c r="U387" s="23" t="str">
        <f>VLOOKUP(S387,'asignacion operaciones'!D:F,3,0)</f>
        <v>Edgar Cabrera</v>
      </c>
      <c r="V387" s="23" t="str">
        <f>VLOOKUP(S387,'asignacion operaciones'!D:G,4,0)</f>
        <v>Palacios Ricardo de Jesus</v>
      </c>
      <c r="W387" s="23" t="s">
        <v>491</v>
      </c>
      <c r="X387" s="23">
        <v>6</v>
      </c>
      <c r="Y387" s="23">
        <v>6</v>
      </c>
      <c r="Z387" s="23">
        <v>0</v>
      </c>
      <c r="AA387" s="31">
        <f t="shared" ref="AA387:AA450" si="15">Y387/X387</f>
        <v>1</v>
      </c>
    </row>
    <row r="388" spans="6:27" x14ac:dyDescent="0.25">
      <c r="F388" s="29"/>
      <c r="G388" s="4"/>
      <c r="N388">
        <f t="shared" si="14"/>
        <v>0</v>
      </c>
      <c r="R388" s="23" t="s">
        <v>12</v>
      </c>
      <c r="S388" s="23" t="s">
        <v>84</v>
      </c>
      <c r="T388" s="23" t="str">
        <f>VLOOKUP(S388,'asignacion operaciones'!D:E,2,0)</f>
        <v>Julio Bazan</v>
      </c>
      <c r="U388" s="23" t="str">
        <f>VLOOKUP(S388,'asignacion operaciones'!D:F,3,0)</f>
        <v>Edgar Cabrera</v>
      </c>
      <c r="V388" s="23" t="str">
        <f>VLOOKUP(S388,'asignacion operaciones'!D:G,4,0)</f>
        <v>Palacios Ricardo de Jesus</v>
      </c>
      <c r="W388" s="23" t="s">
        <v>492</v>
      </c>
      <c r="X388" s="23">
        <v>6</v>
      </c>
      <c r="Y388" s="23">
        <v>6</v>
      </c>
      <c r="Z388" s="23">
        <v>0</v>
      </c>
      <c r="AA388" s="31">
        <f t="shared" si="15"/>
        <v>1</v>
      </c>
    </row>
    <row r="389" spans="6:27" x14ac:dyDescent="0.25">
      <c r="F389" s="29"/>
      <c r="G389" s="4"/>
      <c r="N389">
        <f t="shared" si="14"/>
        <v>0</v>
      </c>
      <c r="R389" s="23" t="s">
        <v>12</v>
      </c>
      <c r="S389" s="23" t="s">
        <v>84</v>
      </c>
      <c r="T389" s="23" t="str">
        <f>VLOOKUP(S389,'asignacion operaciones'!D:E,2,0)</f>
        <v>Julio Bazan</v>
      </c>
      <c r="U389" s="23" t="str">
        <f>VLOOKUP(S389,'asignacion operaciones'!D:F,3,0)</f>
        <v>Edgar Cabrera</v>
      </c>
      <c r="V389" s="23" t="str">
        <f>VLOOKUP(S389,'asignacion operaciones'!D:G,4,0)</f>
        <v>Palacios Ricardo de Jesus</v>
      </c>
      <c r="W389" s="23" t="s">
        <v>493</v>
      </c>
      <c r="X389" s="23">
        <v>6</v>
      </c>
      <c r="Y389" s="23">
        <v>6</v>
      </c>
      <c r="Z389" s="23">
        <v>0</v>
      </c>
      <c r="AA389" s="31">
        <f t="shared" si="15"/>
        <v>1</v>
      </c>
    </row>
    <row r="390" spans="6:27" x14ac:dyDescent="0.25">
      <c r="F390" s="29"/>
      <c r="G390" s="4"/>
      <c r="N390">
        <f t="shared" si="14"/>
        <v>0</v>
      </c>
      <c r="R390" s="23" t="s">
        <v>12</v>
      </c>
      <c r="S390" s="23" t="s">
        <v>84</v>
      </c>
      <c r="T390" s="23" t="str">
        <f>VLOOKUP(S390,'asignacion operaciones'!D:E,2,0)</f>
        <v>Julio Bazan</v>
      </c>
      <c r="U390" s="23" t="str">
        <f>VLOOKUP(S390,'asignacion operaciones'!D:F,3,0)</f>
        <v>Edgar Cabrera</v>
      </c>
      <c r="V390" s="23" t="str">
        <f>VLOOKUP(S390,'asignacion operaciones'!D:G,4,0)</f>
        <v>Palacios Ricardo de Jesus</v>
      </c>
      <c r="W390" s="23" t="s">
        <v>494</v>
      </c>
      <c r="X390" s="23">
        <v>5</v>
      </c>
      <c r="Y390" s="23">
        <v>5</v>
      </c>
      <c r="Z390" s="23">
        <v>0</v>
      </c>
      <c r="AA390" s="31">
        <f t="shared" si="15"/>
        <v>1</v>
      </c>
    </row>
    <row r="391" spans="6:27" x14ac:dyDescent="0.25">
      <c r="F391" s="29"/>
      <c r="G391" s="4"/>
      <c r="N391">
        <f t="shared" si="14"/>
        <v>0</v>
      </c>
      <c r="R391" s="23" t="s">
        <v>12</v>
      </c>
      <c r="S391" s="23" t="s">
        <v>84</v>
      </c>
      <c r="T391" s="23" t="str">
        <f>VLOOKUP(S391,'asignacion operaciones'!D:E,2,0)</f>
        <v>Julio Bazan</v>
      </c>
      <c r="U391" s="23" t="str">
        <f>VLOOKUP(S391,'asignacion operaciones'!D:F,3,0)</f>
        <v>Edgar Cabrera</v>
      </c>
      <c r="V391" s="23" t="str">
        <f>VLOOKUP(S391,'asignacion operaciones'!D:G,4,0)</f>
        <v>Palacios Ricardo de Jesus</v>
      </c>
      <c r="W391" s="23" t="s">
        <v>495</v>
      </c>
      <c r="X391" s="23">
        <v>5</v>
      </c>
      <c r="Y391" s="23">
        <v>5</v>
      </c>
      <c r="Z391" s="23">
        <v>0</v>
      </c>
      <c r="AA391" s="31">
        <f t="shared" si="15"/>
        <v>1</v>
      </c>
    </row>
    <row r="392" spans="6:27" x14ac:dyDescent="0.25">
      <c r="F392" s="29"/>
      <c r="G392" s="4"/>
      <c r="N392">
        <f t="shared" si="14"/>
        <v>0</v>
      </c>
      <c r="R392" s="23" t="s">
        <v>12</v>
      </c>
      <c r="S392" s="23" t="s">
        <v>84</v>
      </c>
      <c r="T392" s="23" t="str">
        <f>VLOOKUP(S392,'asignacion operaciones'!D:E,2,0)</f>
        <v>Julio Bazan</v>
      </c>
      <c r="U392" s="23" t="str">
        <f>VLOOKUP(S392,'asignacion operaciones'!D:F,3,0)</f>
        <v>Edgar Cabrera</v>
      </c>
      <c r="V392" s="23" t="str">
        <f>VLOOKUP(S392,'asignacion operaciones'!D:G,4,0)</f>
        <v>Palacios Ricardo de Jesus</v>
      </c>
      <c r="W392" s="23" t="s">
        <v>496</v>
      </c>
      <c r="X392" s="23">
        <v>5</v>
      </c>
      <c r="Y392" s="23">
        <v>5</v>
      </c>
      <c r="Z392" s="23">
        <v>0</v>
      </c>
      <c r="AA392" s="31">
        <f t="shared" si="15"/>
        <v>1</v>
      </c>
    </row>
    <row r="393" spans="6:27" x14ac:dyDescent="0.25">
      <c r="F393" s="29"/>
      <c r="G393" s="4"/>
      <c r="N393">
        <f t="shared" si="14"/>
        <v>0</v>
      </c>
      <c r="R393" s="23" t="s">
        <v>12</v>
      </c>
      <c r="S393" s="23" t="s">
        <v>84</v>
      </c>
      <c r="T393" s="23" t="str">
        <f>VLOOKUP(S393,'asignacion operaciones'!D:E,2,0)</f>
        <v>Julio Bazan</v>
      </c>
      <c r="U393" s="23" t="str">
        <f>VLOOKUP(S393,'asignacion operaciones'!D:F,3,0)</f>
        <v>Edgar Cabrera</v>
      </c>
      <c r="V393" s="23" t="str">
        <f>VLOOKUP(S393,'asignacion operaciones'!D:G,4,0)</f>
        <v>Palacios Ricardo de Jesus</v>
      </c>
      <c r="W393" s="23" t="s">
        <v>497</v>
      </c>
      <c r="X393" s="23">
        <v>5</v>
      </c>
      <c r="Y393" s="23">
        <v>5</v>
      </c>
      <c r="Z393" s="23">
        <v>0</v>
      </c>
      <c r="AA393" s="31">
        <f t="shared" si="15"/>
        <v>1</v>
      </c>
    </row>
    <row r="394" spans="6:27" x14ac:dyDescent="0.25">
      <c r="F394" s="29"/>
      <c r="G394" s="4"/>
      <c r="N394">
        <f t="shared" si="14"/>
        <v>0</v>
      </c>
      <c r="R394" s="23" t="s">
        <v>12</v>
      </c>
      <c r="S394" s="23" t="s">
        <v>84</v>
      </c>
      <c r="T394" s="23" t="str">
        <f>VLOOKUP(S394,'asignacion operaciones'!D:E,2,0)</f>
        <v>Julio Bazan</v>
      </c>
      <c r="U394" s="23" t="str">
        <f>VLOOKUP(S394,'asignacion operaciones'!D:F,3,0)</f>
        <v>Edgar Cabrera</v>
      </c>
      <c r="V394" s="23" t="str">
        <f>VLOOKUP(S394,'asignacion operaciones'!D:G,4,0)</f>
        <v>Palacios Ricardo de Jesus</v>
      </c>
      <c r="W394" s="23" t="s">
        <v>498</v>
      </c>
      <c r="X394" s="23">
        <v>5</v>
      </c>
      <c r="Y394" s="23">
        <v>5</v>
      </c>
      <c r="Z394" s="23">
        <v>0</v>
      </c>
      <c r="AA394" s="31">
        <f t="shared" si="15"/>
        <v>1</v>
      </c>
    </row>
    <row r="395" spans="6:27" x14ac:dyDescent="0.25">
      <c r="F395" s="29"/>
      <c r="G395" s="4"/>
      <c r="N395">
        <f t="shared" si="14"/>
        <v>0</v>
      </c>
      <c r="R395" s="23" t="s">
        <v>12</v>
      </c>
      <c r="S395" s="23" t="s">
        <v>84</v>
      </c>
      <c r="T395" s="23" t="str">
        <f>VLOOKUP(S395,'asignacion operaciones'!D:E,2,0)</f>
        <v>Julio Bazan</v>
      </c>
      <c r="U395" s="23" t="str">
        <f>VLOOKUP(S395,'asignacion operaciones'!D:F,3,0)</f>
        <v>Edgar Cabrera</v>
      </c>
      <c r="V395" s="23" t="str">
        <f>VLOOKUP(S395,'asignacion operaciones'!D:G,4,0)</f>
        <v>Palacios Ricardo de Jesus</v>
      </c>
      <c r="W395" s="23" t="s">
        <v>499</v>
      </c>
      <c r="X395" s="23">
        <v>5</v>
      </c>
      <c r="Y395" s="23">
        <v>5</v>
      </c>
      <c r="Z395" s="23">
        <v>0</v>
      </c>
      <c r="AA395" s="31">
        <f t="shared" si="15"/>
        <v>1</v>
      </c>
    </row>
    <row r="396" spans="6:27" x14ac:dyDescent="0.25">
      <c r="F396" s="29"/>
      <c r="G396" s="4"/>
      <c r="N396">
        <f t="shared" si="14"/>
        <v>0</v>
      </c>
      <c r="R396" s="23" t="s">
        <v>12</v>
      </c>
      <c r="S396" s="23" t="s">
        <v>86</v>
      </c>
      <c r="T396" s="23" t="str">
        <f>VLOOKUP(S396,'asignacion operaciones'!D:E,2,0)</f>
        <v>Julio Bazan</v>
      </c>
      <c r="U396" s="23" t="str">
        <f>VLOOKUP(S396,'asignacion operaciones'!D:F,3,0)</f>
        <v>Edgar Cabrera</v>
      </c>
      <c r="V396" s="23" t="str">
        <f>VLOOKUP(S396,'asignacion operaciones'!D:G,4,0)</f>
        <v xml:space="preserve">Jonathan Nieto </v>
      </c>
      <c r="W396" s="23" t="s">
        <v>500</v>
      </c>
      <c r="X396" s="23">
        <v>6</v>
      </c>
      <c r="Y396" s="23">
        <v>2</v>
      </c>
      <c r="Z396" s="23">
        <v>4</v>
      </c>
      <c r="AA396" s="31">
        <f t="shared" si="15"/>
        <v>0.33333333333333331</v>
      </c>
    </row>
    <row r="397" spans="6:27" x14ac:dyDescent="0.25">
      <c r="F397" s="29"/>
      <c r="G397" s="4"/>
      <c r="N397">
        <f t="shared" si="14"/>
        <v>0</v>
      </c>
      <c r="R397" s="23" t="s">
        <v>12</v>
      </c>
      <c r="S397" s="23" t="s">
        <v>83</v>
      </c>
      <c r="T397" s="23" t="str">
        <f>VLOOKUP(S397,'asignacion operaciones'!D:E,2,0)</f>
        <v>Julio Bazan</v>
      </c>
      <c r="U397" s="23" t="str">
        <f>VLOOKUP(S397,'asignacion operaciones'!D:F,3,0)</f>
        <v>Sadam Morales</v>
      </c>
      <c r="V397" s="23" t="str">
        <f>VLOOKUP(S397,'asignacion operaciones'!D:G,4,0)</f>
        <v xml:space="preserve">Argenis Guadalupe </v>
      </c>
      <c r="W397" s="23" t="s">
        <v>501</v>
      </c>
      <c r="X397" s="23">
        <v>5</v>
      </c>
      <c r="Y397" s="23">
        <v>5</v>
      </c>
      <c r="Z397" s="23">
        <v>0</v>
      </c>
      <c r="AA397" s="31">
        <f t="shared" si="15"/>
        <v>1</v>
      </c>
    </row>
    <row r="398" spans="6:27" x14ac:dyDescent="0.25">
      <c r="F398" s="29"/>
      <c r="G398" s="4"/>
      <c r="N398">
        <f t="shared" si="14"/>
        <v>0</v>
      </c>
      <c r="R398" s="23" t="s">
        <v>12</v>
      </c>
      <c r="S398" s="23" t="s">
        <v>83</v>
      </c>
      <c r="T398" s="23" t="str">
        <f>VLOOKUP(S398,'asignacion operaciones'!D:E,2,0)</f>
        <v>Julio Bazan</v>
      </c>
      <c r="U398" s="23" t="str">
        <f>VLOOKUP(S398,'asignacion operaciones'!D:F,3,0)</f>
        <v>Sadam Morales</v>
      </c>
      <c r="V398" s="23" t="str">
        <f>VLOOKUP(S398,'asignacion operaciones'!D:G,4,0)</f>
        <v xml:space="preserve">Argenis Guadalupe </v>
      </c>
      <c r="W398" s="23" t="s">
        <v>502</v>
      </c>
      <c r="X398" s="23">
        <v>5</v>
      </c>
      <c r="Y398" s="23">
        <v>5</v>
      </c>
      <c r="Z398" s="23">
        <v>0</v>
      </c>
      <c r="AA398" s="31">
        <f t="shared" si="15"/>
        <v>1</v>
      </c>
    </row>
    <row r="399" spans="6:27" x14ac:dyDescent="0.25">
      <c r="F399" s="29"/>
      <c r="G399" s="4"/>
      <c r="N399">
        <f t="shared" si="14"/>
        <v>0</v>
      </c>
      <c r="R399" s="23" t="s">
        <v>12</v>
      </c>
      <c r="S399" s="23" t="s">
        <v>83</v>
      </c>
      <c r="T399" s="23" t="str">
        <f>VLOOKUP(S399,'asignacion operaciones'!D:E,2,0)</f>
        <v>Julio Bazan</v>
      </c>
      <c r="U399" s="23" t="str">
        <f>VLOOKUP(S399,'asignacion operaciones'!D:F,3,0)</f>
        <v>Sadam Morales</v>
      </c>
      <c r="V399" s="23" t="str">
        <f>VLOOKUP(S399,'asignacion operaciones'!D:G,4,0)</f>
        <v xml:space="preserve">Argenis Guadalupe </v>
      </c>
      <c r="W399" s="23" t="s">
        <v>503</v>
      </c>
      <c r="X399" s="23">
        <v>5</v>
      </c>
      <c r="Y399" s="23">
        <v>5</v>
      </c>
      <c r="Z399" s="23">
        <v>0</v>
      </c>
      <c r="AA399" s="31">
        <f t="shared" si="15"/>
        <v>1</v>
      </c>
    </row>
    <row r="400" spans="6:27" x14ac:dyDescent="0.25">
      <c r="F400" s="29"/>
      <c r="G400" s="4"/>
      <c r="N400">
        <f t="shared" si="14"/>
        <v>0</v>
      </c>
      <c r="R400" s="23" t="s">
        <v>12</v>
      </c>
      <c r="S400" s="23" t="s">
        <v>83</v>
      </c>
      <c r="T400" s="23" t="str">
        <f>VLOOKUP(S400,'asignacion operaciones'!D:E,2,0)</f>
        <v>Julio Bazan</v>
      </c>
      <c r="U400" s="23" t="str">
        <f>VLOOKUP(S400,'asignacion operaciones'!D:F,3,0)</f>
        <v>Sadam Morales</v>
      </c>
      <c r="V400" s="23" t="str">
        <f>VLOOKUP(S400,'asignacion operaciones'!D:G,4,0)</f>
        <v xml:space="preserve">Argenis Guadalupe </v>
      </c>
      <c r="W400" s="23" t="s">
        <v>504</v>
      </c>
      <c r="X400" s="23">
        <v>5</v>
      </c>
      <c r="Y400" s="23">
        <v>4</v>
      </c>
      <c r="Z400" s="23">
        <v>1</v>
      </c>
      <c r="AA400" s="31">
        <f t="shared" si="15"/>
        <v>0.8</v>
      </c>
    </row>
    <row r="401" spans="6:27" x14ac:dyDescent="0.25">
      <c r="F401" s="29"/>
      <c r="G401" s="4"/>
      <c r="N401">
        <f t="shared" si="14"/>
        <v>0</v>
      </c>
      <c r="R401" s="23" t="s">
        <v>12</v>
      </c>
      <c r="S401" s="23" t="s">
        <v>83</v>
      </c>
      <c r="T401" s="23" t="str">
        <f>VLOOKUP(S401,'asignacion operaciones'!D:E,2,0)</f>
        <v>Julio Bazan</v>
      </c>
      <c r="U401" s="23" t="str">
        <f>VLOOKUP(S401,'asignacion operaciones'!D:F,3,0)</f>
        <v>Sadam Morales</v>
      </c>
      <c r="V401" s="23" t="str">
        <f>VLOOKUP(S401,'asignacion operaciones'!D:G,4,0)</f>
        <v xml:space="preserve">Argenis Guadalupe </v>
      </c>
      <c r="W401" s="23" t="s">
        <v>505</v>
      </c>
      <c r="X401" s="23">
        <v>5</v>
      </c>
      <c r="Y401" s="23">
        <v>5</v>
      </c>
      <c r="Z401" s="23">
        <v>0</v>
      </c>
      <c r="AA401" s="31">
        <f t="shared" si="15"/>
        <v>1</v>
      </c>
    </row>
    <row r="402" spans="6:27" x14ac:dyDescent="0.25">
      <c r="F402" s="29"/>
      <c r="G402" s="4"/>
      <c r="N402">
        <f t="shared" si="14"/>
        <v>0</v>
      </c>
      <c r="R402" s="23" t="s">
        <v>12</v>
      </c>
      <c r="S402" s="23" t="s">
        <v>25</v>
      </c>
      <c r="T402" s="23" t="str">
        <f>VLOOKUP(S402,'asignacion operaciones'!D:E,2,0)</f>
        <v>Julio Bazan</v>
      </c>
      <c r="U402" s="23" t="str">
        <f>VLOOKUP(S402,'asignacion operaciones'!D:F,3,0)</f>
        <v>Sadam Morales</v>
      </c>
      <c r="V402" s="23" t="str">
        <f>VLOOKUP(S402,'asignacion operaciones'!D:G,4,0)</f>
        <v xml:space="preserve">Ricardo Perez de leon </v>
      </c>
      <c r="W402" s="23" t="s">
        <v>506</v>
      </c>
      <c r="X402" s="23">
        <v>3</v>
      </c>
      <c r="Y402" s="23">
        <v>3</v>
      </c>
      <c r="Z402" s="23">
        <v>0</v>
      </c>
      <c r="AA402" s="31">
        <f t="shared" si="15"/>
        <v>1</v>
      </c>
    </row>
    <row r="403" spans="6:27" x14ac:dyDescent="0.25">
      <c r="F403" s="29"/>
      <c r="G403" s="4"/>
      <c r="N403">
        <f t="shared" si="14"/>
        <v>0</v>
      </c>
      <c r="R403" s="23" t="s">
        <v>12</v>
      </c>
      <c r="S403" s="23" t="s">
        <v>25</v>
      </c>
      <c r="T403" s="23" t="str">
        <f>VLOOKUP(S403,'asignacion operaciones'!D:E,2,0)</f>
        <v>Julio Bazan</v>
      </c>
      <c r="U403" s="23" t="str">
        <f>VLOOKUP(S403,'asignacion operaciones'!D:F,3,0)</f>
        <v>Sadam Morales</v>
      </c>
      <c r="V403" s="23" t="str">
        <f>VLOOKUP(S403,'asignacion operaciones'!D:G,4,0)</f>
        <v xml:space="preserve">Ricardo Perez de leon </v>
      </c>
      <c r="W403" s="23" t="s">
        <v>507</v>
      </c>
      <c r="X403" s="23">
        <v>6</v>
      </c>
      <c r="Y403" s="23">
        <v>6</v>
      </c>
      <c r="Z403" s="23">
        <v>0</v>
      </c>
      <c r="AA403" s="31">
        <f t="shared" si="15"/>
        <v>1</v>
      </c>
    </row>
    <row r="404" spans="6:27" x14ac:dyDescent="0.25">
      <c r="F404" s="29"/>
      <c r="G404" s="4"/>
      <c r="N404">
        <f t="shared" si="14"/>
        <v>0</v>
      </c>
      <c r="R404" s="23" t="s">
        <v>12</v>
      </c>
      <c r="S404" s="23" t="s">
        <v>25</v>
      </c>
      <c r="T404" s="23" t="str">
        <f>VLOOKUP(S404,'asignacion operaciones'!D:E,2,0)</f>
        <v>Julio Bazan</v>
      </c>
      <c r="U404" s="23" t="str">
        <f>VLOOKUP(S404,'asignacion operaciones'!D:F,3,0)</f>
        <v>Sadam Morales</v>
      </c>
      <c r="V404" s="23" t="str">
        <f>VLOOKUP(S404,'asignacion operaciones'!D:G,4,0)</f>
        <v xml:space="preserve">Ricardo Perez de leon </v>
      </c>
      <c r="W404" s="23" t="s">
        <v>508</v>
      </c>
      <c r="X404" s="23">
        <v>6</v>
      </c>
      <c r="Y404" s="23">
        <v>6</v>
      </c>
      <c r="Z404" s="23">
        <v>0</v>
      </c>
      <c r="AA404" s="31">
        <f t="shared" si="15"/>
        <v>1</v>
      </c>
    </row>
    <row r="405" spans="6:27" x14ac:dyDescent="0.25">
      <c r="F405" s="29"/>
      <c r="G405" s="4"/>
      <c r="N405">
        <f t="shared" si="14"/>
        <v>0</v>
      </c>
      <c r="R405" s="23" t="s">
        <v>12</v>
      </c>
      <c r="S405" s="23" t="s">
        <v>25</v>
      </c>
      <c r="T405" s="23" t="str">
        <f>VLOOKUP(S405,'asignacion operaciones'!D:E,2,0)</f>
        <v>Julio Bazan</v>
      </c>
      <c r="U405" s="23" t="str">
        <f>VLOOKUP(S405,'asignacion operaciones'!D:F,3,0)</f>
        <v>Sadam Morales</v>
      </c>
      <c r="V405" s="23" t="str">
        <f>VLOOKUP(S405,'asignacion operaciones'!D:G,4,0)</f>
        <v xml:space="preserve">Ricardo Perez de leon </v>
      </c>
      <c r="W405" s="23" t="s">
        <v>509</v>
      </c>
      <c r="X405" s="23">
        <v>5</v>
      </c>
      <c r="Y405" s="23">
        <v>5</v>
      </c>
      <c r="Z405" s="23">
        <v>0</v>
      </c>
      <c r="AA405" s="31">
        <f t="shared" si="15"/>
        <v>1</v>
      </c>
    </row>
    <row r="406" spans="6:27" x14ac:dyDescent="0.25">
      <c r="F406" s="29"/>
      <c r="G406" s="4"/>
      <c r="N406">
        <f t="shared" si="14"/>
        <v>0</v>
      </c>
      <c r="R406" s="23" t="s">
        <v>12</v>
      </c>
      <c r="S406" s="23" t="s">
        <v>25</v>
      </c>
      <c r="T406" s="23" t="str">
        <f>VLOOKUP(S406,'asignacion operaciones'!D:E,2,0)</f>
        <v>Julio Bazan</v>
      </c>
      <c r="U406" s="23" t="str">
        <f>VLOOKUP(S406,'asignacion operaciones'!D:F,3,0)</f>
        <v>Sadam Morales</v>
      </c>
      <c r="V406" s="23" t="str">
        <f>VLOOKUP(S406,'asignacion operaciones'!D:G,4,0)</f>
        <v xml:space="preserve">Ricardo Perez de leon </v>
      </c>
      <c r="W406" s="23" t="s">
        <v>510</v>
      </c>
      <c r="X406" s="23">
        <v>6</v>
      </c>
      <c r="Y406" s="23">
        <v>6</v>
      </c>
      <c r="Z406" s="23">
        <v>0</v>
      </c>
      <c r="AA406" s="31">
        <f t="shared" si="15"/>
        <v>1</v>
      </c>
    </row>
    <row r="407" spans="6:27" x14ac:dyDescent="0.25">
      <c r="F407" s="29"/>
      <c r="G407" s="4"/>
      <c r="N407">
        <f t="shared" si="14"/>
        <v>0</v>
      </c>
      <c r="R407" s="23" t="s">
        <v>12</v>
      </c>
      <c r="S407" s="23" t="s">
        <v>25</v>
      </c>
      <c r="T407" s="23" t="str">
        <f>VLOOKUP(S407,'asignacion operaciones'!D:E,2,0)</f>
        <v>Julio Bazan</v>
      </c>
      <c r="U407" s="23" t="str">
        <f>VLOOKUP(S407,'asignacion operaciones'!D:F,3,0)</f>
        <v>Sadam Morales</v>
      </c>
      <c r="V407" s="23" t="str">
        <f>VLOOKUP(S407,'asignacion operaciones'!D:G,4,0)</f>
        <v xml:space="preserve">Ricardo Perez de leon </v>
      </c>
      <c r="W407" s="23" t="s">
        <v>511</v>
      </c>
      <c r="X407" s="23">
        <v>6</v>
      </c>
      <c r="Y407" s="23">
        <v>6</v>
      </c>
      <c r="Z407" s="23">
        <v>0</v>
      </c>
      <c r="AA407" s="31">
        <f t="shared" si="15"/>
        <v>1</v>
      </c>
    </row>
    <row r="408" spans="6:27" x14ac:dyDescent="0.25">
      <c r="F408" s="29"/>
      <c r="G408" s="4"/>
      <c r="N408">
        <f t="shared" si="14"/>
        <v>0</v>
      </c>
      <c r="R408" s="23" t="s">
        <v>12</v>
      </c>
      <c r="S408" s="23" t="s">
        <v>25</v>
      </c>
      <c r="T408" s="23" t="str">
        <f>VLOOKUP(S408,'asignacion operaciones'!D:E,2,0)</f>
        <v>Julio Bazan</v>
      </c>
      <c r="U408" s="23" t="str">
        <f>VLOOKUP(S408,'asignacion operaciones'!D:F,3,0)</f>
        <v>Sadam Morales</v>
      </c>
      <c r="V408" s="23" t="str">
        <f>VLOOKUP(S408,'asignacion operaciones'!D:G,4,0)</f>
        <v xml:space="preserve">Ricardo Perez de leon </v>
      </c>
      <c r="W408" s="23" t="s">
        <v>512</v>
      </c>
      <c r="X408" s="23">
        <v>6</v>
      </c>
      <c r="Y408" s="23">
        <v>2</v>
      </c>
      <c r="Z408" s="23">
        <v>4</v>
      </c>
      <c r="AA408" s="31">
        <f t="shared" si="15"/>
        <v>0.33333333333333331</v>
      </c>
    </row>
    <row r="409" spans="6:27" x14ac:dyDescent="0.25">
      <c r="F409" s="29"/>
      <c r="G409" s="4"/>
      <c r="N409">
        <f t="shared" si="14"/>
        <v>0</v>
      </c>
      <c r="R409" s="23" t="s">
        <v>12</v>
      </c>
      <c r="S409" s="23" t="s">
        <v>25</v>
      </c>
      <c r="T409" s="23" t="str">
        <f>VLOOKUP(S409,'asignacion operaciones'!D:E,2,0)</f>
        <v>Julio Bazan</v>
      </c>
      <c r="U409" s="23" t="str">
        <f>VLOOKUP(S409,'asignacion operaciones'!D:F,3,0)</f>
        <v>Sadam Morales</v>
      </c>
      <c r="V409" s="23" t="str">
        <f>VLOOKUP(S409,'asignacion operaciones'!D:G,4,0)</f>
        <v xml:space="preserve">Ricardo Perez de leon </v>
      </c>
      <c r="W409" s="23" t="s">
        <v>513</v>
      </c>
      <c r="X409" s="23">
        <v>11</v>
      </c>
      <c r="Y409" s="23">
        <v>11</v>
      </c>
      <c r="Z409" s="23">
        <v>0</v>
      </c>
      <c r="AA409" s="31">
        <f t="shared" si="15"/>
        <v>1</v>
      </c>
    </row>
    <row r="410" spans="6:27" x14ac:dyDescent="0.25">
      <c r="F410" s="29"/>
      <c r="G410" s="4"/>
      <c r="N410">
        <f t="shared" si="14"/>
        <v>0</v>
      </c>
      <c r="R410" s="23" t="s">
        <v>12</v>
      </c>
      <c r="S410" s="23" t="s">
        <v>25</v>
      </c>
      <c r="T410" s="23" t="str">
        <f>VLOOKUP(S410,'asignacion operaciones'!D:E,2,0)</f>
        <v>Julio Bazan</v>
      </c>
      <c r="U410" s="23" t="str">
        <f>VLOOKUP(S410,'asignacion operaciones'!D:F,3,0)</f>
        <v>Sadam Morales</v>
      </c>
      <c r="V410" s="23" t="str">
        <f>VLOOKUP(S410,'asignacion operaciones'!D:G,4,0)</f>
        <v xml:space="preserve">Ricardo Perez de leon </v>
      </c>
      <c r="W410" s="23" t="s">
        <v>514</v>
      </c>
      <c r="X410" s="23">
        <v>11</v>
      </c>
      <c r="Y410" s="23">
        <v>11</v>
      </c>
      <c r="Z410" s="23">
        <v>0</v>
      </c>
      <c r="AA410" s="31">
        <f t="shared" si="15"/>
        <v>1</v>
      </c>
    </row>
    <row r="411" spans="6:27" x14ac:dyDescent="0.25">
      <c r="F411" s="29"/>
      <c r="G411" s="4"/>
      <c r="N411">
        <f t="shared" si="14"/>
        <v>0</v>
      </c>
      <c r="R411" s="23" t="s">
        <v>12</v>
      </c>
      <c r="S411" s="23" t="s">
        <v>25</v>
      </c>
      <c r="T411" s="23" t="str">
        <f>VLOOKUP(S411,'asignacion operaciones'!D:E,2,0)</f>
        <v>Julio Bazan</v>
      </c>
      <c r="U411" s="23" t="str">
        <f>VLOOKUP(S411,'asignacion operaciones'!D:F,3,0)</f>
        <v>Sadam Morales</v>
      </c>
      <c r="V411" s="23" t="str">
        <f>VLOOKUP(S411,'asignacion operaciones'!D:G,4,0)</f>
        <v xml:space="preserve">Ricardo Perez de leon </v>
      </c>
      <c r="W411" s="23" t="s">
        <v>515</v>
      </c>
      <c r="X411" s="23">
        <v>11</v>
      </c>
      <c r="Y411" s="23">
        <v>9</v>
      </c>
      <c r="Z411" s="23">
        <v>2</v>
      </c>
      <c r="AA411" s="31">
        <f t="shared" si="15"/>
        <v>0.81818181818181823</v>
      </c>
    </row>
    <row r="412" spans="6:27" x14ac:dyDescent="0.25">
      <c r="F412" s="29"/>
      <c r="G412" s="4"/>
      <c r="N412">
        <f t="shared" si="14"/>
        <v>0</v>
      </c>
      <c r="R412" s="23" t="s">
        <v>12</v>
      </c>
      <c r="S412" s="23" t="s">
        <v>25</v>
      </c>
      <c r="T412" s="23" t="str">
        <f>VLOOKUP(S412,'asignacion operaciones'!D:E,2,0)</f>
        <v>Julio Bazan</v>
      </c>
      <c r="U412" s="23" t="str">
        <f>VLOOKUP(S412,'asignacion operaciones'!D:F,3,0)</f>
        <v>Sadam Morales</v>
      </c>
      <c r="V412" s="23" t="str">
        <f>VLOOKUP(S412,'asignacion operaciones'!D:G,4,0)</f>
        <v xml:space="preserve">Ricardo Perez de leon </v>
      </c>
      <c r="W412" s="23" t="s">
        <v>516</v>
      </c>
      <c r="X412" s="23">
        <v>10</v>
      </c>
      <c r="Y412" s="23">
        <v>7</v>
      </c>
      <c r="Z412" s="23">
        <v>3</v>
      </c>
      <c r="AA412" s="31">
        <f t="shared" si="15"/>
        <v>0.7</v>
      </c>
    </row>
    <row r="413" spans="6:27" x14ac:dyDescent="0.25">
      <c r="F413" s="29"/>
      <c r="G413" s="4"/>
      <c r="N413">
        <f t="shared" si="14"/>
        <v>0</v>
      </c>
      <c r="R413" s="23" t="s">
        <v>12</v>
      </c>
      <c r="S413" s="23" t="s">
        <v>25</v>
      </c>
      <c r="T413" s="23" t="str">
        <f>VLOOKUP(S413,'asignacion operaciones'!D:E,2,0)</f>
        <v>Julio Bazan</v>
      </c>
      <c r="U413" s="23" t="str">
        <f>VLOOKUP(S413,'asignacion operaciones'!D:F,3,0)</f>
        <v>Sadam Morales</v>
      </c>
      <c r="V413" s="23" t="str">
        <f>VLOOKUP(S413,'asignacion operaciones'!D:G,4,0)</f>
        <v xml:space="preserve">Ricardo Perez de leon </v>
      </c>
      <c r="W413" s="23" t="s">
        <v>517</v>
      </c>
      <c r="X413" s="23">
        <v>5</v>
      </c>
      <c r="Y413" s="23">
        <v>5</v>
      </c>
      <c r="Z413" s="23">
        <v>0</v>
      </c>
      <c r="AA413" s="31">
        <f t="shared" si="15"/>
        <v>1</v>
      </c>
    </row>
    <row r="414" spans="6:27" x14ac:dyDescent="0.25">
      <c r="F414" s="29"/>
      <c r="G414" s="4"/>
      <c r="N414">
        <f t="shared" si="14"/>
        <v>0</v>
      </c>
      <c r="R414" s="23" t="s">
        <v>12</v>
      </c>
      <c r="S414" s="23" t="s">
        <v>25</v>
      </c>
      <c r="T414" s="23" t="str">
        <f>VLOOKUP(S414,'asignacion operaciones'!D:E,2,0)</f>
        <v>Julio Bazan</v>
      </c>
      <c r="U414" s="23" t="str">
        <f>VLOOKUP(S414,'asignacion operaciones'!D:F,3,0)</f>
        <v>Sadam Morales</v>
      </c>
      <c r="V414" s="23" t="str">
        <f>VLOOKUP(S414,'asignacion operaciones'!D:G,4,0)</f>
        <v xml:space="preserve">Ricardo Perez de leon </v>
      </c>
      <c r="W414" s="23" t="s">
        <v>518</v>
      </c>
      <c r="X414" s="23">
        <v>11</v>
      </c>
      <c r="Y414" s="23">
        <v>8</v>
      </c>
      <c r="Z414" s="23">
        <v>3</v>
      </c>
      <c r="AA414" s="31">
        <f t="shared" si="15"/>
        <v>0.72727272727272729</v>
      </c>
    </row>
    <row r="415" spans="6:27" x14ac:dyDescent="0.25">
      <c r="F415" s="29"/>
      <c r="G415" s="4"/>
      <c r="N415">
        <f t="shared" si="14"/>
        <v>0</v>
      </c>
      <c r="R415" s="23" t="s">
        <v>12</v>
      </c>
      <c r="S415" s="23" t="s">
        <v>25</v>
      </c>
      <c r="T415" s="23" t="str">
        <f>VLOOKUP(S415,'asignacion operaciones'!D:E,2,0)</f>
        <v>Julio Bazan</v>
      </c>
      <c r="U415" s="23" t="str">
        <f>VLOOKUP(S415,'asignacion operaciones'!D:F,3,0)</f>
        <v>Sadam Morales</v>
      </c>
      <c r="V415" s="23" t="str">
        <f>VLOOKUP(S415,'asignacion operaciones'!D:G,4,0)</f>
        <v xml:space="preserve">Ricardo Perez de leon </v>
      </c>
      <c r="W415" s="23" t="s">
        <v>519</v>
      </c>
      <c r="X415" s="23">
        <v>9</v>
      </c>
      <c r="Y415" s="23">
        <v>7</v>
      </c>
      <c r="Z415" s="23">
        <v>2</v>
      </c>
      <c r="AA415" s="31">
        <f t="shared" si="15"/>
        <v>0.77777777777777779</v>
      </c>
    </row>
    <row r="416" spans="6:27" x14ac:dyDescent="0.25">
      <c r="F416" s="29"/>
      <c r="G416" s="4"/>
      <c r="N416">
        <f t="shared" si="14"/>
        <v>0</v>
      </c>
      <c r="R416" s="23" t="s">
        <v>12</v>
      </c>
      <c r="S416" s="23" t="s">
        <v>25</v>
      </c>
      <c r="T416" s="23" t="str">
        <f>VLOOKUP(S416,'asignacion operaciones'!D:E,2,0)</f>
        <v>Julio Bazan</v>
      </c>
      <c r="U416" s="23" t="str">
        <f>VLOOKUP(S416,'asignacion operaciones'!D:F,3,0)</f>
        <v>Sadam Morales</v>
      </c>
      <c r="V416" s="23" t="str">
        <f>VLOOKUP(S416,'asignacion operaciones'!D:G,4,0)</f>
        <v xml:space="preserve">Ricardo Perez de leon </v>
      </c>
      <c r="W416" s="23" t="s">
        <v>520</v>
      </c>
      <c r="X416" s="23">
        <v>5</v>
      </c>
      <c r="Y416" s="23">
        <v>5</v>
      </c>
      <c r="Z416" s="23">
        <v>0</v>
      </c>
      <c r="AA416" s="31">
        <f t="shared" si="15"/>
        <v>1</v>
      </c>
    </row>
    <row r="417" spans="6:27" x14ac:dyDescent="0.25">
      <c r="F417" s="29"/>
      <c r="G417" s="4"/>
      <c r="N417">
        <f t="shared" si="14"/>
        <v>0</v>
      </c>
      <c r="R417" s="23" t="s">
        <v>12</v>
      </c>
      <c r="S417" s="23" t="s">
        <v>25</v>
      </c>
      <c r="T417" s="23" t="str">
        <f>VLOOKUP(S417,'asignacion operaciones'!D:E,2,0)</f>
        <v>Julio Bazan</v>
      </c>
      <c r="U417" s="23" t="str">
        <f>VLOOKUP(S417,'asignacion operaciones'!D:F,3,0)</f>
        <v>Sadam Morales</v>
      </c>
      <c r="V417" s="23" t="str">
        <f>VLOOKUP(S417,'asignacion operaciones'!D:G,4,0)</f>
        <v xml:space="preserve">Ricardo Perez de leon </v>
      </c>
      <c r="W417" s="23" t="s">
        <v>521</v>
      </c>
      <c r="X417" s="23">
        <v>5</v>
      </c>
      <c r="Y417" s="23">
        <v>5</v>
      </c>
      <c r="Z417" s="23">
        <v>0</v>
      </c>
      <c r="AA417" s="31">
        <f t="shared" si="15"/>
        <v>1</v>
      </c>
    </row>
    <row r="418" spans="6:27" x14ac:dyDescent="0.25">
      <c r="F418" s="29"/>
      <c r="G418" s="4"/>
      <c r="N418">
        <f t="shared" si="14"/>
        <v>0</v>
      </c>
      <c r="R418" s="23" t="s">
        <v>12</v>
      </c>
      <c r="S418" s="23" t="s">
        <v>25</v>
      </c>
      <c r="T418" s="23" t="str">
        <f>VLOOKUP(S418,'asignacion operaciones'!D:E,2,0)</f>
        <v>Julio Bazan</v>
      </c>
      <c r="U418" s="23" t="str">
        <f>VLOOKUP(S418,'asignacion operaciones'!D:F,3,0)</f>
        <v>Sadam Morales</v>
      </c>
      <c r="V418" s="23" t="str">
        <f>VLOOKUP(S418,'asignacion operaciones'!D:G,4,0)</f>
        <v xml:space="preserve">Ricardo Perez de leon </v>
      </c>
      <c r="W418" s="23" t="s">
        <v>522</v>
      </c>
      <c r="X418" s="23">
        <v>5</v>
      </c>
      <c r="Y418" s="23">
        <v>5</v>
      </c>
      <c r="Z418" s="23">
        <v>0</v>
      </c>
      <c r="AA418" s="31">
        <f t="shared" si="15"/>
        <v>1</v>
      </c>
    </row>
    <row r="419" spans="6:27" x14ac:dyDescent="0.25">
      <c r="F419" s="29"/>
      <c r="G419" s="4"/>
      <c r="N419">
        <f t="shared" si="14"/>
        <v>0</v>
      </c>
      <c r="R419" s="23" t="s">
        <v>12</v>
      </c>
      <c r="S419" s="23" t="s">
        <v>25</v>
      </c>
      <c r="T419" s="23" t="str">
        <f>VLOOKUP(S419,'asignacion operaciones'!D:E,2,0)</f>
        <v>Julio Bazan</v>
      </c>
      <c r="U419" s="23" t="str">
        <f>VLOOKUP(S419,'asignacion operaciones'!D:F,3,0)</f>
        <v>Sadam Morales</v>
      </c>
      <c r="V419" s="23" t="str">
        <f>VLOOKUP(S419,'asignacion operaciones'!D:G,4,0)</f>
        <v xml:space="preserve">Ricardo Perez de leon </v>
      </c>
      <c r="W419" s="23" t="s">
        <v>523</v>
      </c>
      <c r="X419" s="23">
        <v>5</v>
      </c>
      <c r="Y419" s="23">
        <v>5</v>
      </c>
      <c r="Z419" s="23">
        <v>0</v>
      </c>
      <c r="AA419" s="31">
        <f t="shared" si="15"/>
        <v>1</v>
      </c>
    </row>
    <row r="420" spans="6:27" x14ac:dyDescent="0.25">
      <c r="F420" s="29"/>
      <c r="G420" s="4"/>
      <c r="N420">
        <f t="shared" si="14"/>
        <v>0</v>
      </c>
      <c r="R420" s="23" t="s">
        <v>12</v>
      </c>
      <c r="S420" s="23" t="s">
        <v>25</v>
      </c>
      <c r="T420" s="23" t="str">
        <f>VLOOKUP(S420,'asignacion operaciones'!D:E,2,0)</f>
        <v>Julio Bazan</v>
      </c>
      <c r="U420" s="23" t="str">
        <f>VLOOKUP(S420,'asignacion operaciones'!D:F,3,0)</f>
        <v>Sadam Morales</v>
      </c>
      <c r="V420" s="23" t="str">
        <f>VLOOKUP(S420,'asignacion operaciones'!D:G,4,0)</f>
        <v xml:space="preserve">Ricardo Perez de leon </v>
      </c>
      <c r="W420" s="23" t="s">
        <v>524</v>
      </c>
      <c r="X420" s="23">
        <v>3</v>
      </c>
      <c r="Y420" s="23">
        <v>3</v>
      </c>
      <c r="Z420" s="23">
        <v>0</v>
      </c>
      <c r="AA420" s="31">
        <f t="shared" si="15"/>
        <v>1</v>
      </c>
    </row>
    <row r="421" spans="6:27" x14ac:dyDescent="0.25">
      <c r="F421" s="29"/>
      <c r="G421" s="4"/>
      <c r="N421">
        <f t="shared" si="14"/>
        <v>0</v>
      </c>
      <c r="R421" s="23" t="s">
        <v>12</v>
      </c>
      <c r="S421" s="23" t="s">
        <v>25</v>
      </c>
      <c r="T421" s="23" t="str">
        <f>VLOOKUP(S421,'asignacion operaciones'!D:E,2,0)</f>
        <v>Julio Bazan</v>
      </c>
      <c r="U421" s="23" t="str">
        <f>VLOOKUP(S421,'asignacion operaciones'!D:F,3,0)</f>
        <v>Sadam Morales</v>
      </c>
      <c r="V421" s="23" t="str">
        <f>VLOOKUP(S421,'asignacion operaciones'!D:G,4,0)</f>
        <v xml:space="preserve">Ricardo Perez de leon </v>
      </c>
      <c r="W421" s="23" t="s">
        <v>525</v>
      </c>
      <c r="X421" s="23">
        <v>5</v>
      </c>
      <c r="Y421" s="23">
        <v>3</v>
      </c>
      <c r="Z421" s="23">
        <v>2</v>
      </c>
      <c r="AA421" s="31">
        <f t="shared" si="15"/>
        <v>0.6</v>
      </c>
    </row>
    <row r="422" spans="6:27" x14ac:dyDescent="0.25">
      <c r="F422" s="29"/>
      <c r="G422" s="4"/>
      <c r="N422">
        <f t="shared" si="14"/>
        <v>0</v>
      </c>
      <c r="R422" s="23" t="s">
        <v>12</v>
      </c>
      <c r="S422" s="23" t="s">
        <v>25</v>
      </c>
      <c r="T422" s="23" t="str">
        <f>VLOOKUP(S422,'asignacion operaciones'!D:E,2,0)</f>
        <v>Julio Bazan</v>
      </c>
      <c r="U422" s="23" t="str">
        <f>VLOOKUP(S422,'asignacion operaciones'!D:F,3,0)</f>
        <v>Sadam Morales</v>
      </c>
      <c r="V422" s="23" t="str">
        <f>VLOOKUP(S422,'asignacion operaciones'!D:G,4,0)</f>
        <v xml:space="preserve">Ricardo Perez de leon </v>
      </c>
      <c r="W422" s="23" t="s">
        <v>526</v>
      </c>
      <c r="X422" s="23">
        <v>5</v>
      </c>
      <c r="Y422" s="23">
        <v>5</v>
      </c>
      <c r="Z422" s="23">
        <v>0</v>
      </c>
      <c r="AA422" s="31">
        <f t="shared" si="15"/>
        <v>1</v>
      </c>
    </row>
    <row r="423" spans="6:27" x14ac:dyDescent="0.25">
      <c r="F423" s="29"/>
      <c r="G423" s="4"/>
      <c r="N423">
        <f t="shared" si="14"/>
        <v>0</v>
      </c>
      <c r="R423" s="23" t="s">
        <v>12</v>
      </c>
      <c r="S423" s="23" t="s">
        <v>25</v>
      </c>
      <c r="T423" s="23" t="str">
        <f>VLOOKUP(S423,'asignacion operaciones'!D:E,2,0)</f>
        <v>Julio Bazan</v>
      </c>
      <c r="U423" s="23" t="str">
        <f>VLOOKUP(S423,'asignacion operaciones'!D:F,3,0)</f>
        <v>Sadam Morales</v>
      </c>
      <c r="V423" s="23" t="str">
        <f>VLOOKUP(S423,'asignacion operaciones'!D:G,4,0)</f>
        <v xml:space="preserve">Ricardo Perez de leon </v>
      </c>
      <c r="W423" s="23" t="s">
        <v>527</v>
      </c>
      <c r="X423" s="23">
        <v>5</v>
      </c>
      <c r="Y423" s="23">
        <v>5</v>
      </c>
      <c r="Z423" s="23">
        <v>0</v>
      </c>
      <c r="AA423" s="31">
        <f t="shared" si="15"/>
        <v>1</v>
      </c>
    </row>
    <row r="424" spans="6:27" x14ac:dyDescent="0.25">
      <c r="F424" s="29"/>
      <c r="G424" s="4"/>
      <c r="N424">
        <f t="shared" si="14"/>
        <v>0</v>
      </c>
      <c r="R424" s="23" t="s">
        <v>12</v>
      </c>
      <c r="S424" s="23" t="s">
        <v>25</v>
      </c>
      <c r="T424" s="23" t="str">
        <f>VLOOKUP(S424,'asignacion operaciones'!D:E,2,0)</f>
        <v>Julio Bazan</v>
      </c>
      <c r="U424" s="23" t="str">
        <f>VLOOKUP(S424,'asignacion operaciones'!D:F,3,0)</f>
        <v>Sadam Morales</v>
      </c>
      <c r="V424" s="23" t="str">
        <f>VLOOKUP(S424,'asignacion operaciones'!D:G,4,0)</f>
        <v xml:space="preserve">Ricardo Perez de leon </v>
      </c>
      <c r="W424" s="23" t="s">
        <v>528</v>
      </c>
      <c r="X424" s="23">
        <v>5</v>
      </c>
      <c r="Y424" s="23">
        <v>5</v>
      </c>
      <c r="Z424" s="23">
        <v>0</v>
      </c>
      <c r="AA424" s="31">
        <f t="shared" si="15"/>
        <v>1</v>
      </c>
    </row>
    <row r="425" spans="6:27" x14ac:dyDescent="0.25">
      <c r="F425" s="29"/>
      <c r="G425" s="4"/>
      <c r="N425">
        <f t="shared" si="14"/>
        <v>0</v>
      </c>
      <c r="R425" s="23" t="s">
        <v>12</v>
      </c>
      <c r="S425" s="23" t="s">
        <v>25</v>
      </c>
      <c r="T425" s="23" t="str">
        <f>VLOOKUP(S425,'asignacion operaciones'!D:E,2,0)</f>
        <v>Julio Bazan</v>
      </c>
      <c r="U425" s="23" t="str">
        <f>VLOOKUP(S425,'asignacion operaciones'!D:F,3,0)</f>
        <v>Sadam Morales</v>
      </c>
      <c r="V425" s="23" t="str">
        <f>VLOOKUP(S425,'asignacion operaciones'!D:G,4,0)</f>
        <v xml:space="preserve">Ricardo Perez de leon </v>
      </c>
      <c r="W425" s="23" t="s">
        <v>529</v>
      </c>
      <c r="X425" s="23">
        <v>15</v>
      </c>
      <c r="Y425" s="23">
        <v>15</v>
      </c>
      <c r="Z425" s="23">
        <v>0</v>
      </c>
      <c r="AA425" s="31">
        <f t="shared" si="15"/>
        <v>1</v>
      </c>
    </row>
    <row r="426" spans="6:27" x14ac:dyDescent="0.25">
      <c r="F426" s="29"/>
      <c r="G426" s="4"/>
      <c r="N426">
        <f t="shared" si="14"/>
        <v>0</v>
      </c>
      <c r="R426" s="23" t="s">
        <v>12</v>
      </c>
      <c r="S426" s="23" t="s">
        <v>25</v>
      </c>
      <c r="T426" s="23" t="str">
        <f>VLOOKUP(S426,'asignacion operaciones'!D:E,2,0)</f>
        <v>Julio Bazan</v>
      </c>
      <c r="U426" s="23" t="str">
        <f>VLOOKUP(S426,'asignacion operaciones'!D:F,3,0)</f>
        <v>Sadam Morales</v>
      </c>
      <c r="V426" s="23" t="str">
        <f>VLOOKUP(S426,'asignacion operaciones'!D:G,4,0)</f>
        <v xml:space="preserve">Ricardo Perez de leon </v>
      </c>
      <c r="W426" s="23" t="s">
        <v>530</v>
      </c>
      <c r="X426" s="23">
        <v>1</v>
      </c>
      <c r="Y426" s="23">
        <v>1</v>
      </c>
      <c r="Z426" s="23">
        <v>0</v>
      </c>
      <c r="AA426" s="31">
        <f t="shared" si="15"/>
        <v>1</v>
      </c>
    </row>
    <row r="427" spans="6:27" x14ac:dyDescent="0.25">
      <c r="F427" s="29"/>
      <c r="G427" s="4"/>
      <c r="N427">
        <f t="shared" si="14"/>
        <v>0</v>
      </c>
      <c r="R427" s="23" t="s">
        <v>12</v>
      </c>
      <c r="S427" s="23" t="s">
        <v>35</v>
      </c>
      <c r="T427" s="23" t="str">
        <f>VLOOKUP(S427,'asignacion operaciones'!D:E,2,0)</f>
        <v>Julio Bazan</v>
      </c>
      <c r="U427" s="23" t="str">
        <f>VLOOKUP(S427,'asignacion operaciones'!D:F,3,0)</f>
        <v>Edgar Cabrera</v>
      </c>
      <c r="V427" s="23" t="str">
        <f>VLOOKUP(S427,'asignacion operaciones'!D:G,4,0)</f>
        <v xml:space="preserve">Humberto Martinez </v>
      </c>
      <c r="W427" s="23" t="s">
        <v>531</v>
      </c>
      <c r="X427" s="23">
        <v>6</v>
      </c>
      <c r="Y427" s="23">
        <v>6</v>
      </c>
      <c r="Z427" s="23">
        <v>0</v>
      </c>
      <c r="AA427" s="31">
        <f t="shared" si="15"/>
        <v>1</v>
      </c>
    </row>
    <row r="428" spans="6:27" x14ac:dyDescent="0.25">
      <c r="F428" s="29"/>
      <c r="G428" s="4"/>
      <c r="N428">
        <f t="shared" si="14"/>
        <v>0</v>
      </c>
      <c r="R428" s="23" t="s">
        <v>12</v>
      </c>
      <c r="S428" s="23" t="s">
        <v>35</v>
      </c>
      <c r="T428" s="23" t="str">
        <f>VLOOKUP(S428,'asignacion operaciones'!D:E,2,0)</f>
        <v>Julio Bazan</v>
      </c>
      <c r="U428" s="23" t="str">
        <f>VLOOKUP(S428,'asignacion operaciones'!D:F,3,0)</f>
        <v>Edgar Cabrera</v>
      </c>
      <c r="V428" s="23" t="str">
        <f>VLOOKUP(S428,'asignacion operaciones'!D:G,4,0)</f>
        <v xml:space="preserve">Humberto Martinez </v>
      </c>
      <c r="W428" s="23" t="s">
        <v>532</v>
      </c>
      <c r="X428" s="23">
        <v>6</v>
      </c>
      <c r="Y428" s="23">
        <v>4</v>
      </c>
      <c r="Z428" s="23">
        <v>2</v>
      </c>
      <c r="AA428" s="31">
        <f t="shared" si="15"/>
        <v>0.66666666666666663</v>
      </c>
    </row>
    <row r="429" spans="6:27" x14ac:dyDescent="0.25">
      <c r="F429" s="29"/>
      <c r="G429" s="4"/>
      <c r="N429">
        <f t="shared" si="14"/>
        <v>0</v>
      </c>
      <c r="R429" s="23" t="s">
        <v>12</v>
      </c>
      <c r="S429" s="23" t="s">
        <v>35</v>
      </c>
      <c r="T429" s="23" t="str">
        <f>VLOOKUP(S429,'asignacion operaciones'!D:E,2,0)</f>
        <v>Julio Bazan</v>
      </c>
      <c r="U429" s="23" t="str">
        <f>VLOOKUP(S429,'asignacion operaciones'!D:F,3,0)</f>
        <v>Edgar Cabrera</v>
      </c>
      <c r="V429" s="23" t="str">
        <f>VLOOKUP(S429,'asignacion operaciones'!D:G,4,0)</f>
        <v xml:space="preserve">Humberto Martinez </v>
      </c>
      <c r="W429" s="23" t="s">
        <v>533</v>
      </c>
      <c r="X429" s="23">
        <v>6</v>
      </c>
      <c r="Y429" s="23">
        <v>6</v>
      </c>
      <c r="Z429" s="23">
        <v>0</v>
      </c>
      <c r="AA429" s="31">
        <f t="shared" si="15"/>
        <v>1</v>
      </c>
    </row>
    <row r="430" spans="6:27" x14ac:dyDescent="0.25">
      <c r="F430" s="29"/>
      <c r="G430" s="4"/>
      <c r="N430">
        <f t="shared" si="14"/>
        <v>0</v>
      </c>
      <c r="R430" s="23" t="s">
        <v>12</v>
      </c>
      <c r="S430" s="23" t="s">
        <v>35</v>
      </c>
      <c r="T430" s="23" t="str">
        <f>VLOOKUP(S430,'asignacion operaciones'!D:E,2,0)</f>
        <v>Julio Bazan</v>
      </c>
      <c r="U430" s="23" t="str">
        <f>VLOOKUP(S430,'asignacion operaciones'!D:F,3,0)</f>
        <v>Edgar Cabrera</v>
      </c>
      <c r="V430" s="23" t="str">
        <f>VLOOKUP(S430,'asignacion operaciones'!D:G,4,0)</f>
        <v xml:space="preserve">Humberto Martinez </v>
      </c>
      <c r="W430" s="23" t="s">
        <v>534</v>
      </c>
      <c r="X430" s="23">
        <v>6</v>
      </c>
      <c r="Y430" s="23">
        <v>6</v>
      </c>
      <c r="Z430" s="23">
        <v>0</v>
      </c>
      <c r="AA430" s="31">
        <f t="shared" si="15"/>
        <v>1</v>
      </c>
    </row>
    <row r="431" spans="6:27" x14ac:dyDescent="0.25">
      <c r="F431" s="29"/>
      <c r="G431" s="4"/>
      <c r="N431">
        <f t="shared" si="14"/>
        <v>0</v>
      </c>
      <c r="R431" s="23" t="s">
        <v>12</v>
      </c>
      <c r="S431" s="23" t="s">
        <v>35</v>
      </c>
      <c r="T431" s="23" t="str">
        <f>VLOOKUP(S431,'asignacion operaciones'!D:E,2,0)</f>
        <v>Julio Bazan</v>
      </c>
      <c r="U431" s="23" t="str">
        <f>VLOOKUP(S431,'asignacion operaciones'!D:F,3,0)</f>
        <v>Edgar Cabrera</v>
      </c>
      <c r="V431" s="23" t="str">
        <f>VLOOKUP(S431,'asignacion operaciones'!D:G,4,0)</f>
        <v xml:space="preserve">Humberto Martinez </v>
      </c>
      <c r="W431" s="23" t="s">
        <v>535</v>
      </c>
      <c r="X431" s="23">
        <v>6</v>
      </c>
      <c r="Y431" s="23">
        <v>6</v>
      </c>
      <c r="Z431" s="23">
        <v>0</v>
      </c>
      <c r="AA431" s="31">
        <f t="shared" si="15"/>
        <v>1</v>
      </c>
    </row>
    <row r="432" spans="6:27" x14ac:dyDescent="0.25">
      <c r="F432" s="29"/>
      <c r="G432" s="4"/>
      <c r="N432">
        <f t="shared" si="14"/>
        <v>0</v>
      </c>
      <c r="R432" s="23" t="s">
        <v>12</v>
      </c>
      <c r="S432" s="23" t="s">
        <v>35</v>
      </c>
      <c r="T432" s="23" t="str">
        <f>VLOOKUP(S432,'asignacion operaciones'!D:E,2,0)</f>
        <v>Julio Bazan</v>
      </c>
      <c r="U432" s="23" t="str">
        <f>VLOOKUP(S432,'asignacion operaciones'!D:F,3,0)</f>
        <v>Edgar Cabrera</v>
      </c>
      <c r="V432" s="23" t="str">
        <f>VLOOKUP(S432,'asignacion operaciones'!D:G,4,0)</f>
        <v xml:space="preserve">Humberto Martinez </v>
      </c>
      <c r="W432" s="23" t="s">
        <v>536</v>
      </c>
      <c r="X432" s="23">
        <v>6</v>
      </c>
      <c r="Y432" s="23">
        <v>6</v>
      </c>
      <c r="Z432" s="23">
        <v>0</v>
      </c>
      <c r="AA432" s="31">
        <f t="shared" si="15"/>
        <v>1</v>
      </c>
    </row>
    <row r="433" spans="6:27" x14ac:dyDescent="0.25">
      <c r="F433" s="29"/>
      <c r="G433" s="4"/>
      <c r="N433">
        <f t="shared" si="14"/>
        <v>0</v>
      </c>
      <c r="R433" s="23" t="s">
        <v>12</v>
      </c>
      <c r="S433" s="23" t="s">
        <v>35</v>
      </c>
      <c r="T433" s="23" t="str">
        <f>VLOOKUP(S433,'asignacion operaciones'!D:E,2,0)</f>
        <v>Julio Bazan</v>
      </c>
      <c r="U433" s="23" t="str">
        <f>VLOOKUP(S433,'asignacion operaciones'!D:F,3,0)</f>
        <v>Edgar Cabrera</v>
      </c>
      <c r="V433" s="23" t="str">
        <f>VLOOKUP(S433,'asignacion operaciones'!D:G,4,0)</f>
        <v xml:space="preserve">Humberto Martinez </v>
      </c>
      <c r="W433" s="23" t="s">
        <v>537</v>
      </c>
      <c r="X433" s="23">
        <v>6</v>
      </c>
      <c r="Y433" s="23">
        <v>6</v>
      </c>
      <c r="Z433" s="23">
        <v>0</v>
      </c>
      <c r="AA433" s="31">
        <f t="shared" si="15"/>
        <v>1</v>
      </c>
    </row>
    <row r="434" spans="6:27" x14ac:dyDescent="0.25">
      <c r="F434" s="29"/>
      <c r="G434" s="4"/>
      <c r="N434">
        <f t="shared" si="14"/>
        <v>0</v>
      </c>
      <c r="R434" s="23" t="s">
        <v>12</v>
      </c>
      <c r="S434" s="23" t="s">
        <v>35</v>
      </c>
      <c r="T434" s="23" t="str">
        <f>VLOOKUP(S434,'asignacion operaciones'!D:E,2,0)</f>
        <v>Julio Bazan</v>
      </c>
      <c r="U434" s="23" t="str">
        <f>VLOOKUP(S434,'asignacion operaciones'!D:F,3,0)</f>
        <v>Edgar Cabrera</v>
      </c>
      <c r="V434" s="23" t="str">
        <f>VLOOKUP(S434,'asignacion operaciones'!D:G,4,0)</f>
        <v xml:space="preserve">Humberto Martinez </v>
      </c>
      <c r="W434" s="23" t="s">
        <v>538</v>
      </c>
      <c r="X434" s="23">
        <v>6</v>
      </c>
      <c r="Y434" s="23">
        <v>6</v>
      </c>
      <c r="Z434" s="23">
        <v>0</v>
      </c>
      <c r="AA434" s="31">
        <f t="shared" si="15"/>
        <v>1</v>
      </c>
    </row>
    <row r="435" spans="6:27" x14ac:dyDescent="0.25">
      <c r="F435" s="29"/>
      <c r="G435" s="4"/>
      <c r="N435">
        <f t="shared" si="14"/>
        <v>0</v>
      </c>
      <c r="R435" s="23" t="s">
        <v>12</v>
      </c>
      <c r="S435" s="23" t="s">
        <v>35</v>
      </c>
      <c r="T435" s="23" t="str">
        <f>VLOOKUP(S435,'asignacion operaciones'!D:E,2,0)</f>
        <v>Julio Bazan</v>
      </c>
      <c r="U435" s="23" t="str">
        <f>VLOOKUP(S435,'asignacion operaciones'!D:F,3,0)</f>
        <v>Edgar Cabrera</v>
      </c>
      <c r="V435" s="23" t="str">
        <f>VLOOKUP(S435,'asignacion operaciones'!D:G,4,0)</f>
        <v xml:space="preserve">Humberto Martinez </v>
      </c>
      <c r="W435" s="23" t="s">
        <v>539</v>
      </c>
      <c r="X435" s="23">
        <v>5</v>
      </c>
      <c r="Y435" s="23">
        <v>5</v>
      </c>
      <c r="Z435" s="23">
        <v>0</v>
      </c>
      <c r="AA435" s="31">
        <f t="shared" si="15"/>
        <v>1</v>
      </c>
    </row>
    <row r="436" spans="6:27" x14ac:dyDescent="0.25">
      <c r="F436" s="29"/>
      <c r="G436" s="4"/>
      <c r="N436">
        <f t="shared" si="14"/>
        <v>0</v>
      </c>
      <c r="R436" s="23" t="s">
        <v>12</v>
      </c>
      <c r="S436" s="23" t="s">
        <v>35</v>
      </c>
      <c r="T436" s="23" t="str">
        <f>VLOOKUP(S436,'asignacion operaciones'!D:E,2,0)</f>
        <v>Julio Bazan</v>
      </c>
      <c r="U436" s="23" t="str">
        <f>VLOOKUP(S436,'asignacion operaciones'!D:F,3,0)</f>
        <v>Edgar Cabrera</v>
      </c>
      <c r="V436" s="23" t="str">
        <f>VLOOKUP(S436,'asignacion operaciones'!D:G,4,0)</f>
        <v xml:space="preserve">Humberto Martinez </v>
      </c>
      <c r="W436" s="23" t="s">
        <v>540</v>
      </c>
      <c r="X436" s="23">
        <v>5</v>
      </c>
      <c r="Y436" s="23">
        <v>2</v>
      </c>
      <c r="Z436" s="23">
        <v>3</v>
      </c>
      <c r="AA436" s="31">
        <f t="shared" si="15"/>
        <v>0.4</v>
      </c>
    </row>
    <row r="437" spans="6:27" x14ac:dyDescent="0.25">
      <c r="F437" s="29"/>
      <c r="G437" s="4"/>
      <c r="N437">
        <f t="shared" si="14"/>
        <v>0</v>
      </c>
      <c r="R437" s="23" t="s">
        <v>12</v>
      </c>
      <c r="S437" s="23" t="s">
        <v>35</v>
      </c>
      <c r="T437" s="23" t="str">
        <f>VLOOKUP(S437,'asignacion operaciones'!D:E,2,0)</f>
        <v>Julio Bazan</v>
      </c>
      <c r="U437" s="23" t="str">
        <f>VLOOKUP(S437,'asignacion operaciones'!D:F,3,0)</f>
        <v>Edgar Cabrera</v>
      </c>
      <c r="V437" s="23" t="str">
        <f>VLOOKUP(S437,'asignacion operaciones'!D:G,4,0)</f>
        <v xml:space="preserve">Humberto Martinez </v>
      </c>
      <c r="W437" s="23" t="s">
        <v>541</v>
      </c>
      <c r="X437" s="23">
        <v>5</v>
      </c>
      <c r="Y437" s="23">
        <v>3</v>
      </c>
      <c r="Z437" s="23">
        <v>2</v>
      </c>
      <c r="AA437" s="31">
        <f t="shared" si="15"/>
        <v>0.6</v>
      </c>
    </row>
    <row r="438" spans="6:27" x14ac:dyDescent="0.25">
      <c r="F438" s="29"/>
      <c r="G438" s="4"/>
      <c r="N438">
        <f t="shared" si="14"/>
        <v>0</v>
      </c>
      <c r="R438" s="23" t="s">
        <v>12</v>
      </c>
      <c r="S438" s="23" t="s">
        <v>35</v>
      </c>
      <c r="T438" s="23" t="str">
        <f>VLOOKUP(S438,'asignacion operaciones'!D:E,2,0)</f>
        <v>Julio Bazan</v>
      </c>
      <c r="U438" s="23" t="str">
        <f>VLOOKUP(S438,'asignacion operaciones'!D:F,3,0)</f>
        <v>Edgar Cabrera</v>
      </c>
      <c r="V438" s="23" t="str">
        <f>VLOOKUP(S438,'asignacion operaciones'!D:G,4,0)</f>
        <v xml:space="preserve">Humberto Martinez </v>
      </c>
      <c r="W438" s="23" t="s">
        <v>542</v>
      </c>
      <c r="X438" s="23">
        <v>5</v>
      </c>
      <c r="Y438" s="23">
        <v>2</v>
      </c>
      <c r="Z438" s="23">
        <v>3</v>
      </c>
      <c r="AA438" s="31">
        <f t="shared" si="15"/>
        <v>0.4</v>
      </c>
    </row>
    <row r="439" spans="6:27" x14ac:dyDescent="0.25">
      <c r="F439" s="29"/>
      <c r="G439" s="4"/>
      <c r="N439">
        <f t="shared" si="14"/>
        <v>0</v>
      </c>
      <c r="R439" s="23" t="s">
        <v>12</v>
      </c>
      <c r="S439" s="23" t="s">
        <v>35</v>
      </c>
      <c r="T439" s="23" t="str">
        <f>VLOOKUP(S439,'asignacion operaciones'!D:E,2,0)</f>
        <v>Julio Bazan</v>
      </c>
      <c r="U439" s="23" t="str">
        <f>VLOOKUP(S439,'asignacion operaciones'!D:F,3,0)</f>
        <v>Edgar Cabrera</v>
      </c>
      <c r="V439" s="23" t="str">
        <f>VLOOKUP(S439,'asignacion operaciones'!D:G,4,0)</f>
        <v xml:space="preserve">Humberto Martinez </v>
      </c>
      <c r="W439" s="23" t="s">
        <v>543</v>
      </c>
      <c r="X439" s="23">
        <v>5</v>
      </c>
      <c r="Y439" s="23">
        <v>5</v>
      </c>
      <c r="Z439" s="23">
        <v>0</v>
      </c>
      <c r="AA439" s="31">
        <f t="shared" si="15"/>
        <v>1</v>
      </c>
    </row>
    <row r="440" spans="6:27" x14ac:dyDescent="0.25">
      <c r="F440" s="29"/>
      <c r="G440" s="4"/>
      <c r="N440">
        <f t="shared" si="14"/>
        <v>0</v>
      </c>
      <c r="R440" s="23" t="s">
        <v>12</v>
      </c>
      <c r="S440" s="23" t="s">
        <v>35</v>
      </c>
      <c r="T440" s="23" t="str">
        <f>VLOOKUP(S440,'asignacion operaciones'!D:E,2,0)</f>
        <v>Julio Bazan</v>
      </c>
      <c r="U440" s="23" t="str">
        <f>VLOOKUP(S440,'asignacion operaciones'!D:F,3,0)</f>
        <v>Edgar Cabrera</v>
      </c>
      <c r="V440" s="23" t="str">
        <f>VLOOKUP(S440,'asignacion operaciones'!D:G,4,0)</f>
        <v xml:space="preserve">Humberto Martinez </v>
      </c>
      <c r="W440" s="23" t="s">
        <v>544</v>
      </c>
      <c r="X440" s="23">
        <v>5</v>
      </c>
      <c r="Y440" s="23">
        <v>5</v>
      </c>
      <c r="Z440" s="23">
        <v>0</v>
      </c>
      <c r="AA440" s="31">
        <f t="shared" si="15"/>
        <v>1</v>
      </c>
    </row>
    <row r="441" spans="6:27" x14ac:dyDescent="0.25">
      <c r="F441" s="29"/>
      <c r="G441" s="4"/>
      <c r="N441">
        <f t="shared" si="14"/>
        <v>0</v>
      </c>
      <c r="R441" s="23" t="s">
        <v>12</v>
      </c>
      <c r="S441" s="23" t="s">
        <v>35</v>
      </c>
      <c r="T441" s="23" t="str">
        <f>VLOOKUP(S441,'asignacion operaciones'!D:E,2,0)</f>
        <v>Julio Bazan</v>
      </c>
      <c r="U441" s="23" t="str">
        <f>VLOOKUP(S441,'asignacion operaciones'!D:F,3,0)</f>
        <v>Edgar Cabrera</v>
      </c>
      <c r="V441" s="23" t="str">
        <f>VLOOKUP(S441,'asignacion operaciones'!D:G,4,0)</f>
        <v xml:space="preserve">Humberto Martinez </v>
      </c>
      <c r="W441" s="23" t="s">
        <v>545</v>
      </c>
      <c r="X441" s="23">
        <v>5</v>
      </c>
      <c r="Y441" s="23">
        <v>5</v>
      </c>
      <c r="Z441" s="23">
        <v>0</v>
      </c>
      <c r="AA441" s="31">
        <f t="shared" si="15"/>
        <v>1</v>
      </c>
    </row>
    <row r="442" spans="6:27" x14ac:dyDescent="0.25">
      <c r="F442" s="29"/>
      <c r="G442" s="4"/>
      <c r="N442">
        <f t="shared" si="14"/>
        <v>0</v>
      </c>
      <c r="R442" s="23" t="s">
        <v>12</v>
      </c>
      <c r="S442" s="23" t="s">
        <v>35</v>
      </c>
      <c r="T442" s="23" t="str">
        <f>VLOOKUP(S442,'asignacion operaciones'!D:E,2,0)</f>
        <v>Julio Bazan</v>
      </c>
      <c r="U442" s="23" t="str">
        <f>VLOOKUP(S442,'asignacion operaciones'!D:F,3,0)</f>
        <v>Edgar Cabrera</v>
      </c>
      <c r="V442" s="23" t="str">
        <f>VLOOKUP(S442,'asignacion operaciones'!D:G,4,0)</f>
        <v xml:space="preserve">Humberto Martinez </v>
      </c>
      <c r="W442" s="23" t="s">
        <v>546</v>
      </c>
      <c r="X442" s="23">
        <v>5</v>
      </c>
      <c r="Y442" s="23">
        <v>5</v>
      </c>
      <c r="Z442" s="23">
        <v>0</v>
      </c>
      <c r="AA442" s="31">
        <f t="shared" si="15"/>
        <v>1</v>
      </c>
    </row>
    <row r="443" spans="6:27" x14ac:dyDescent="0.25">
      <c r="F443" s="29"/>
      <c r="G443" s="4"/>
      <c r="N443">
        <f t="shared" si="14"/>
        <v>0</v>
      </c>
      <c r="R443" s="23" t="s">
        <v>12</v>
      </c>
      <c r="S443" s="23" t="s">
        <v>87</v>
      </c>
      <c r="T443" s="23" t="str">
        <f>VLOOKUP(S443,'asignacion operaciones'!D:E,2,0)</f>
        <v>Julio Bazan</v>
      </c>
      <c r="U443" s="23" t="str">
        <f>VLOOKUP(S443,'asignacion operaciones'!D:F,3,0)</f>
        <v>Edgar Cabrera</v>
      </c>
      <c r="V443" s="23" t="str">
        <f>VLOOKUP(S443,'asignacion operaciones'!D:G,4,0)</f>
        <v xml:space="preserve">Humberto Martinez </v>
      </c>
      <c r="W443" s="23" t="s">
        <v>547</v>
      </c>
      <c r="X443" s="23">
        <v>6</v>
      </c>
      <c r="Y443" s="23">
        <v>6</v>
      </c>
      <c r="Z443" s="23">
        <v>0</v>
      </c>
      <c r="AA443" s="31">
        <f t="shared" si="15"/>
        <v>1</v>
      </c>
    </row>
    <row r="444" spans="6:27" x14ac:dyDescent="0.25">
      <c r="F444" s="29"/>
      <c r="G444" s="4"/>
      <c r="N444">
        <f t="shared" si="14"/>
        <v>0</v>
      </c>
      <c r="R444" s="23" t="s">
        <v>12</v>
      </c>
      <c r="S444" s="23" t="s">
        <v>87</v>
      </c>
      <c r="T444" s="23" t="str">
        <f>VLOOKUP(S444,'asignacion operaciones'!D:E,2,0)</f>
        <v>Julio Bazan</v>
      </c>
      <c r="U444" s="23" t="str">
        <f>VLOOKUP(S444,'asignacion operaciones'!D:F,3,0)</f>
        <v>Edgar Cabrera</v>
      </c>
      <c r="V444" s="23" t="str">
        <f>VLOOKUP(S444,'asignacion operaciones'!D:G,4,0)</f>
        <v xml:space="preserve">Humberto Martinez </v>
      </c>
      <c r="W444" s="23" t="s">
        <v>548</v>
      </c>
      <c r="X444" s="23">
        <v>5</v>
      </c>
      <c r="Y444" s="23">
        <v>5</v>
      </c>
      <c r="Z444" s="23">
        <v>0</v>
      </c>
      <c r="AA444" s="31">
        <f t="shared" si="15"/>
        <v>1</v>
      </c>
    </row>
    <row r="445" spans="6:27" x14ac:dyDescent="0.25">
      <c r="F445" s="29"/>
      <c r="G445" s="4"/>
      <c r="N445">
        <f t="shared" si="14"/>
        <v>0</v>
      </c>
      <c r="R445" s="23" t="s">
        <v>12</v>
      </c>
      <c r="S445" s="23" t="s">
        <v>29</v>
      </c>
      <c r="T445" s="23" t="str">
        <f>VLOOKUP(S445,'asignacion operaciones'!D:E,2,0)</f>
        <v>Julio Bazan</v>
      </c>
      <c r="U445" s="23" t="str">
        <f>VLOOKUP(S445,'asignacion operaciones'!D:F,3,0)</f>
        <v>Sadam Morales</v>
      </c>
      <c r="V445" s="23" t="str">
        <f>VLOOKUP(S445,'asignacion operaciones'!D:G,4,0)</f>
        <v>Cristhian Antonio</v>
      </c>
      <c r="W445" s="23" t="s">
        <v>549</v>
      </c>
      <c r="X445" s="23">
        <v>1</v>
      </c>
      <c r="Y445" s="23">
        <v>1</v>
      </c>
      <c r="Z445" s="23">
        <v>0</v>
      </c>
      <c r="AA445" s="31">
        <f t="shared" si="15"/>
        <v>1</v>
      </c>
    </row>
    <row r="446" spans="6:27" x14ac:dyDescent="0.25">
      <c r="F446" s="29"/>
      <c r="G446" s="4"/>
      <c r="N446">
        <f t="shared" si="14"/>
        <v>0</v>
      </c>
      <c r="R446" s="23" t="s">
        <v>12</v>
      </c>
      <c r="S446" s="23" t="s">
        <v>29</v>
      </c>
      <c r="T446" s="23" t="str">
        <f>VLOOKUP(S446,'asignacion operaciones'!D:E,2,0)</f>
        <v>Julio Bazan</v>
      </c>
      <c r="U446" s="23" t="str">
        <f>VLOOKUP(S446,'asignacion operaciones'!D:F,3,0)</f>
        <v>Sadam Morales</v>
      </c>
      <c r="V446" s="23" t="str">
        <f>VLOOKUP(S446,'asignacion operaciones'!D:G,4,0)</f>
        <v>Cristhian Antonio</v>
      </c>
      <c r="W446" s="23" t="s">
        <v>550</v>
      </c>
      <c r="X446" s="23">
        <v>6</v>
      </c>
      <c r="Y446" s="23">
        <v>6</v>
      </c>
      <c r="Z446" s="23">
        <v>0</v>
      </c>
      <c r="AA446" s="31">
        <f t="shared" si="15"/>
        <v>1</v>
      </c>
    </row>
    <row r="447" spans="6:27" x14ac:dyDescent="0.25">
      <c r="F447" s="29"/>
      <c r="G447" s="4"/>
      <c r="N447">
        <f t="shared" si="14"/>
        <v>0</v>
      </c>
      <c r="R447" s="23" t="s">
        <v>12</v>
      </c>
      <c r="S447" s="23" t="s">
        <v>29</v>
      </c>
      <c r="T447" s="23" t="str">
        <f>VLOOKUP(S447,'asignacion operaciones'!D:E,2,0)</f>
        <v>Julio Bazan</v>
      </c>
      <c r="U447" s="23" t="str">
        <f>VLOOKUP(S447,'asignacion operaciones'!D:F,3,0)</f>
        <v>Sadam Morales</v>
      </c>
      <c r="V447" s="23" t="str">
        <f>VLOOKUP(S447,'asignacion operaciones'!D:G,4,0)</f>
        <v>Cristhian Antonio</v>
      </c>
      <c r="W447" s="23" t="s">
        <v>551</v>
      </c>
      <c r="X447" s="23">
        <v>6</v>
      </c>
      <c r="Y447" s="23">
        <v>4</v>
      </c>
      <c r="Z447" s="23">
        <v>2</v>
      </c>
      <c r="AA447" s="31">
        <f t="shared" si="15"/>
        <v>0.66666666666666663</v>
      </c>
    </row>
    <row r="448" spans="6:27" x14ac:dyDescent="0.25">
      <c r="F448" s="29"/>
      <c r="G448" s="4"/>
      <c r="N448">
        <f t="shared" si="14"/>
        <v>0</v>
      </c>
      <c r="R448" s="23" t="s">
        <v>12</v>
      </c>
      <c r="S448" s="23" t="s">
        <v>29</v>
      </c>
      <c r="T448" s="23" t="str">
        <f>VLOOKUP(S448,'asignacion operaciones'!D:E,2,0)</f>
        <v>Julio Bazan</v>
      </c>
      <c r="U448" s="23" t="str">
        <f>VLOOKUP(S448,'asignacion operaciones'!D:F,3,0)</f>
        <v>Sadam Morales</v>
      </c>
      <c r="V448" s="23" t="str">
        <f>VLOOKUP(S448,'asignacion operaciones'!D:G,4,0)</f>
        <v>Cristhian Antonio</v>
      </c>
      <c r="W448" s="23" t="s">
        <v>552</v>
      </c>
      <c r="X448" s="23">
        <v>6</v>
      </c>
      <c r="Y448" s="23">
        <v>3</v>
      </c>
      <c r="Z448" s="23">
        <v>3</v>
      </c>
      <c r="AA448" s="31">
        <f t="shared" si="15"/>
        <v>0.5</v>
      </c>
    </row>
    <row r="449" spans="6:27" x14ac:dyDescent="0.25">
      <c r="F449" s="29"/>
      <c r="G449" s="4"/>
      <c r="N449">
        <f t="shared" si="14"/>
        <v>0</v>
      </c>
      <c r="R449" s="23" t="s">
        <v>12</v>
      </c>
      <c r="S449" s="23" t="s">
        <v>29</v>
      </c>
      <c r="T449" s="23" t="str">
        <f>VLOOKUP(S449,'asignacion operaciones'!D:E,2,0)</f>
        <v>Julio Bazan</v>
      </c>
      <c r="U449" s="23" t="str">
        <f>VLOOKUP(S449,'asignacion operaciones'!D:F,3,0)</f>
        <v>Sadam Morales</v>
      </c>
      <c r="V449" s="23" t="str">
        <f>VLOOKUP(S449,'asignacion operaciones'!D:G,4,0)</f>
        <v>Cristhian Antonio</v>
      </c>
      <c r="W449" s="23" t="s">
        <v>553</v>
      </c>
      <c r="X449" s="23">
        <v>6</v>
      </c>
      <c r="Y449" s="23">
        <v>6</v>
      </c>
      <c r="Z449" s="23">
        <v>0</v>
      </c>
      <c r="AA449" s="31">
        <f t="shared" si="15"/>
        <v>1</v>
      </c>
    </row>
    <row r="450" spans="6:27" x14ac:dyDescent="0.25">
      <c r="F450" s="29"/>
      <c r="G450" s="4"/>
      <c r="N450">
        <f t="shared" ref="N450:N513" si="16">L450-M450</f>
        <v>0</v>
      </c>
      <c r="R450" s="23" t="s">
        <v>12</v>
      </c>
      <c r="S450" s="23" t="s">
        <v>29</v>
      </c>
      <c r="T450" s="23" t="str">
        <f>VLOOKUP(S450,'asignacion operaciones'!D:E,2,0)</f>
        <v>Julio Bazan</v>
      </c>
      <c r="U450" s="23" t="str">
        <f>VLOOKUP(S450,'asignacion operaciones'!D:F,3,0)</f>
        <v>Sadam Morales</v>
      </c>
      <c r="V450" s="23" t="str">
        <f>VLOOKUP(S450,'asignacion operaciones'!D:G,4,0)</f>
        <v>Cristhian Antonio</v>
      </c>
      <c r="W450" s="23" t="s">
        <v>554</v>
      </c>
      <c r="X450" s="23">
        <v>6</v>
      </c>
      <c r="Y450" s="23">
        <v>5</v>
      </c>
      <c r="Z450" s="23">
        <v>1</v>
      </c>
      <c r="AA450" s="31">
        <f t="shared" si="15"/>
        <v>0.83333333333333337</v>
      </c>
    </row>
    <row r="451" spans="6:27" x14ac:dyDescent="0.25">
      <c r="F451" s="29"/>
      <c r="G451" s="4"/>
      <c r="N451">
        <f t="shared" si="16"/>
        <v>0</v>
      </c>
      <c r="R451" s="23" t="s">
        <v>12</v>
      </c>
      <c r="S451" s="23" t="s">
        <v>29</v>
      </c>
      <c r="T451" s="23" t="str">
        <f>VLOOKUP(S451,'asignacion operaciones'!D:E,2,0)</f>
        <v>Julio Bazan</v>
      </c>
      <c r="U451" s="23" t="str">
        <f>VLOOKUP(S451,'asignacion operaciones'!D:F,3,0)</f>
        <v>Sadam Morales</v>
      </c>
      <c r="V451" s="23" t="str">
        <f>VLOOKUP(S451,'asignacion operaciones'!D:G,4,0)</f>
        <v>Cristhian Antonio</v>
      </c>
      <c r="W451" s="23" t="s">
        <v>555</v>
      </c>
      <c r="X451" s="23">
        <v>6</v>
      </c>
      <c r="Y451" s="23">
        <v>6</v>
      </c>
      <c r="Z451" s="23">
        <v>0</v>
      </c>
      <c r="AA451" s="31">
        <f t="shared" ref="AA451:AA514" si="17">Y451/X451</f>
        <v>1</v>
      </c>
    </row>
    <row r="452" spans="6:27" x14ac:dyDescent="0.25">
      <c r="F452" s="29"/>
      <c r="G452" s="4"/>
      <c r="N452">
        <f t="shared" si="16"/>
        <v>0</v>
      </c>
      <c r="R452" s="23" t="s">
        <v>12</v>
      </c>
      <c r="S452" s="23" t="s">
        <v>29</v>
      </c>
      <c r="T452" s="23" t="str">
        <f>VLOOKUP(S452,'asignacion operaciones'!D:E,2,0)</f>
        <v>Julio Bazan</v>
      </c>
      <c r="U452" s="23" t="str">
        <f>VLOOKUP(S452,'asignacion operaciones'!D:F,3,0)</f>
        <v>Sadam Morales</v>
      </c>
      <c r="V452" s="23" t="str">
        <f>VLOOKUP(S452,'asignacion operaciones'!D:G,4,0)</f>
        <v>Cristhian Antonio</v>
      </c>
      <c r="W452" s="23" t="s">
        <v>556</v>
      </c>
      <c r="X452" s="23">
        <v>6</v>
      </c>
      <c r="Y452" s="23">
        <v>6</v>
      </c>
      <c r="Z452" s="23">
        <v>0</v>
      </c>
      <c r="AA452" s="31">
        <f t="shared" si="17"/>
        <v>1</v>
      </c>
    </row>
    <row r="453" spans="6:27" x14ac:dyDescent="0.25">
      <c r="F453" s="29"/>
      <c r="G453" s="4"/>
      <c r="N453">
        <f t="shared" si="16"/>
        <v>0</v>
      </c>
      <c r="R453" s="23" t="s">
        <v>12</v>
      </c>
      <c r="S453" s="23" t="s">
        <v>29</v>
      </c>
      <c r="T453" s="23" t="str">
        <f>VLOOKUP(S453,'asignacion operaciones'!D:E,2,0)</f>
        <v>Julio Bazan</v>
      </c>
      <c r="U453" s="23" t="str">
        <f>VLOOKUP(S453,'asignacion operaciones'!D:F,3,0)</f>
        <v>Sadam Morales</v>
      </c>
      <c r="V453" s="23" t="str">
        <f>VLOOKUP(S453,'asignacion operaciones'!D:G,4,0)</f>
        <v>Cristhian Antonio</v>
      </c>
      <c r="W453" s="23" t="s">
        <v>557</v>
      </c>
      <c r="X453" s="23">
        <v>6</v>
      </c>
      <c r="Y453" s="23">
        <v>4</v>
      </c>
      <c r="Z453" s="23">
        <v>2</v>
      </c>
      <c r="AA453" s="31">
        <f t="shared" si="17"/>
        <v>0.66666666666666663</v>
      </c>
    </row>
    <row r="454" spans="6:27" x14ac:dyDescent="0.25">
      <c r="F454" s="29"/>
      <c r="G454" s="4"/>
      <c r="N454">
        <f t="shared" si="16"/>
        <v>0</v>
      </c>
      <c r="R454" s="23" t="s">
        <v>12</v>
      </c>
      <c r="S454" s="23" t="s">
        <v>29</v>
      </c>
      <c r="T454" s="23" t="str">
        <f>VLOOKUP(S454,'asignacion operaciones'!D:E,2,0)</f>
        <v>Julio Bazan</v>
      </c>
      <c r="U454" s="23" t="str">
        <f>VLOOKUP(S454,'asignacion operaciones'!D:F,3,0)</f>
        <v>Sadam Morales</v>
      </c>
      <c r="V454" s="23" t="str">
        <f>VLOOKUP(S454,'asignacion operaciones'!D:G,4,0)</f>
        <v>Cristhian Antonio</v>
      </c>
      <c r="W454" s="23" t="s">
        <v>558</v>
      </c>
      <c r="X454" s="23">
        <v>7</v>
      </c>
      <c r="Y454" s="23">
        <v>7</v>
      </c>
      <c r="Z454" s="23">
        <v>0</v>
      </c>
      <c r="AA454" s="31">
        <f t="shared" si="17"/>
        <v>1</v>
      </c>
    </row>
    <row r="455" spans="6:27" x14ac:dyDescent="0.25">
      <c r="F455" s="29"/>
      <c r="G455" s="4"/>
      <c r="N455">
        <f t="shared" si="16"/>
        <v>0</v>
      </c>
      <c r="R455" s="23" t="s">
        <v>12</v>
      </c>
      <c r="S455" s="23" t="s">
        <v>29</v>
      </c>
      <c r="T455" s="23" t="str">
        <f>VLOOKUP(S455,'asignacion operaciones'!D:E,2,0)</f>
        <v>Julio Bazan</v>
      </c>
      <c r="U455" s="23" t="str">
        <f>VLOOKUP(S455,'asignacion operaciones'!D:F,3,0)</f>
        <v>Sadam Morales</v>
      </c>
      <c r="V455" s="23" t="str">
        <f>VLOOKUP(S455,'asignacion operaciones'!D:G,4,0)</f>
        <v>Cristhian Antonio</v>
      </c>
      <c r="W455" s="23" t="s">
        <v>559</v>
      </c>
      <c r="X455" s="23">
        <v>6</v>
      </c>
      <c r="Y455" s="23">
        <v>6</v>
      </c>
      <c r="Z455" s="23">
        <v>0</v>
      </c>
      <c r="AA455" s="31">
        <f t="shared" si="17"/>
        <v>1</v>
      </c>
    </row>
    <row r="456" spans="6:27" x14ac:dyDescent="0.25">
      <c r="F456" s="29"/>
      <c r="G456" s="4"/>
      <c r="N456">
        <f t="shared" si="16"/>
        <v>0</v>
      </c>
      <c r="R456" s="23" t="s">
        <v>12</v>
      </c>
      <c r="S456" s="23" t="s">
        <v>29</v>
      </c>
      <c r="T456" s="23" t="str">
        <f>VLOOKUP(S456,'asignacion operaciones'!D:E,2,0)</f>
        <v>Julio Bazan</v>
      </c>
      <c r="U456" s="23" t="str">
        <f>VLOOKUP(S456,'asignacion operaciones'!D:F,3,0)</f>
        <v>Sadam Morales</v>
      </c>
      <c r="V456" s="23" t="str">
        <f>VLOOKUP(S456,'asignacion operaciones'!D:G,4,0)</f>
        <v>Cristhian Antonio</v>
      </c>
      <c r="W456" s="23" t="s">
        <v>560</v>
      </c>
      <c r="X456" s="23">
        <v>5</v>
      </c>
      <c r="Y456" s="23">
        <v>4</v>
      </c>
      <c r="Z456" s="23">
        <v>1</v>
      </c>
      <c r="AA456" s="31">
        <f t="shared" si="17"/>
        <v>0.8</v>
      </c>
    </row>
    <row r="457" spans="6:27" x14ac:dyDescent="0.25">
      <c r="F457" s="29"/>
      <c r="G457" s="4"/>
      <c r="N457">
        <f t="shared" si="16"/>
        <v>0</v>
      </c>
      <c r="R457" s="23" t="s">
        <v>12</v>
      </c>
      <c r="S457" s="23" t="s">
        <v>29</v>
      </c>
      <c r="T457" s="23" t="str">
        <f>VLOOKUP(S457,'asignacion operaciones'!D:E,2,0)</f>
        <v>Julio Bazan</v>
      </c>
      <c r="U457" s="23" t="str">
        <f>VLOOKUP(S457,'asignacion operaciones'!D:F,3,0)</f>
        <v>Sadam Morales</v>
      </c>
      <c r="V457" s="23" t="str">
        <f>VLOOKUP(S457,'asignacion operaciones'!D:G,4,0)</f>
        <v>Cristhian Antonio</v>
      </c>
      <c r="W457" s="23" t="s">
        <v>561</v>
      </c>
      <c r="X457" s="23">
        <v>5</v>
      </c>
      <c r="Y457" s="23">
        <v>5</v>
      </c>
      <c r="Z457" s="23">
        <v>0</v>
      </c>
      <c r="AA457" s="31">
        <f t="shared" si="17"/>
        <v>1</v>
      </c>
    </row>
    <row r="458" spans="6:27" x14ac:dyDescent="0.25">
      <c r="F458" s="29"/>
      <c r="G458" s="4"/>
      <c r="N458">
        <f t="shared" si="16"/>
        <v>0</v>
      </c>
      <c r="R458" s="23" t="s">
        <v>12</v>
      </c>
      <c r="S458" s="23" t="s">
        <v>29</v>
      </c>
      <c r="T458" s="23" t="str">
        <f>VLOOKUP(S458,'asignacion operaciones'!D:E,2,0)</f>
        <v>Julio Bazan</v>
      </c>
      <c r="U458" s="23" t="str">
        <f>VLOOKUP(S458,'asignacion operaciones'!D:F,3,0)</f>
        <v>Sadam Morales</v>
      </c>
      <c r="V458" s="23" t="str">
        <f>VLOOKUP(S458,'asignacion operaciones'!D:G,4,0)</f>
        <v>Cristhian Antonio</v>
      </c>
      <c r="W458" s="23" t="s">
        <v>562</v>
      </c>
      <c r="X458" s="23">
        <v>5</v>
      </c>
      <c r="Y458" s="23">
        <v>5</v>
      </c>
      <c r="Z458" s="23">
        <v>0</v>
      </c>
      <c r="AA458" s="31">
        <f t="shared" si="17"/>
        <v>1</v>
      </c>
    </row>
    <row r="459" spans="6:27" x14ac:dyDescent="0.25">
      <c r="F459" s="29"/>
      <c r="G459" s="4"/>
      <c r="N459">
        <f t="shared" si="16"/>
        <v>0</v>
      </c>
      <c r="R459" s="23" t="s">
        <v>12</v>
      </c>
      <c r="S459" s="23" t="s">
        <v>29</v>
      </c>
      <c r="T459" s="23" t="str">
        <f>VLOOKUP(S459,'asignacion operaciones'!D:E,2,0)</f>
        <v>Julio Bazan</v>
      </c>
      <c r="U459" s="23" t="str">
        <f>VLOOKUP(S459,'asignacion operaciones'!D:F,3,0)</f>
        <v>Sadam Morales</v>
      </c>
      <c r="V459" s="23" t="str">
        <f>VLOOKUP(S459,'asignacion operaciones'!D:G,4,0)</f>
        <v>Cristhian Antonio</v>
      </c>
      <c r="W459" s="23" t="s">
        <v>563</v>
      </c>
      <c r="X459" s="23">
        <v>5</v>
      </c>
      <c r="Y459" s="23">
        <v>5</v>
      </c>
      <c r="Z459" s="23">
        <v>0</v>
      </c>
      <c r="AA459" s="31">
        <f t="shared" si="17"/>
        <v>1</v>
      </c>
    </row>
    <row r="460" spans="6:27" x14ac:dyDescent="0.25">
      <c r="F460" s="29"/>
      <c r="G460" s="4"/>
      <c r="N460">
        <f t="shared" si="16"/>
        <v>0</v>
      </c>
      <c r="R460" s="23" t="s">
        <v>12</v>
      </c>
      <c r="S460" s="23" t="s">
        <v>29</v>
      </c>
      <c r="T460" s="23" t="str">
        <f>VLOOKUP(S460,'asignacion operaciones'!D:E,2,0)</f>
        <v>Julio Bazan</v>
      </c>
      <c r="U460" s="23" t="str">
        <f>VLOOKUP(S460,'asignacion operaciones'!D:F,3,0)</f>
        <v>Sadam Morales</v>
      </c>
      <c r="V460" s="23" t="str">
        <f>VLOOKUP(S460,'asignacion operaciones'!D:G,4,0)</f>
        <v>Cristhian Antonio</v>
      </c>
      <c r="W460" s="23" t="s">
        <v>564</v>
      </c>
      <c r="X460" s="23">
        <v>5</v>
      </c>
      <c r="Y460" s="23">
        <v>5</v>
      </c>
      <c r="Z460" s="23">
        <v>0</v>
      </c>
      <c r="AA460" s="31">
        <f t="shared" si="17"/>
        <v>1</v>
      </c>
    </row>
    <row r="461" spans="6:27" x14ac:dyDescent="0.25">
      <c r="F461" s="29"/>
      <c r="G461" s="4"/>
      <c r="N461">
        <f t="shared" si="16"/>
        <v>0</v>
      </c>
      <c r="R461" s="23" t="s">
        <v>12</v>
      </c>
      <c r="S461" s="23" t="s">
        <v>29</v>
      </c>
      <c r="T461" s="23" t="str">
        <f>VLOOKUP(S461,'asignacion operaciones'!D:E,2,0)</f>
        <v>Julio Bazan</v>
      </c>
      <c r="U461" s="23" t="str">
        <f>VLOOKUP(S461,'asignacion operaciones'!D:F,3,0)</f>
        <v>Sadam Morales</v>
      </c>
      <c r="V461" s="23" t="str">
        <f>VLOOKUP(S461,'asignacion operaciones'!D:G,4,0)</f>
        <v>Cristhian Antonio</v>
      </c>
      <c r="W461" s="23" t="s">
        <v>565</v>
      </c>
      <c r="X461" s="23">
        <v>4</v>
      </c>
      <c r="Y461" s="23">
        <v>4</v>
      </c>
      <c r="Z461" s="23">
        <v>0</v>
      </c>
      <c r="AA461" s="31">
        <f t="shared" si="17"/>
        <v>1</v>
      </c>
    </row>
    <row r="462" spans="6:27" x14ac:dyDescent="0.25">
      <c r="F462" s="29"/>
      <c r="G462" s="4"/>
      <c r="N462">
        <f t="shared" si="16"/>
        <v>0</v>
      </c>
      <c r="R462" s="23" t="s">
        <v>12</v>
      </c>
      <c r="S462" s="23" t="s">
        <v>29</v>
      </c>
      <c r="T462" s="23" t="str">
        <f>VLOOKUP(S462,'asignacion operaciones'!D:E,2,0)</f>
        <v>Julio Bazan</v>
      </c>
      <c r="U462" s="23" t="str">
        <f>VLOOKUP(S462,'asignacion operaciones'!D:F,3,0)</f>
        <v>Sadam Morales</v>
      </c>
      <c r="V462" s="23" t="str">
        <f>VLOOKUP(S462,'asignacion operaciones'!D:G,4,0)</f>
        <v>Cristhian Antonio</v>
      </c>
      <c r="W462" s="23" t="s">
        <v>566</v>
      </c>
      <c r="X462" s="23">
        <v>5</v>
      </c>
      <c r="Y462" s="23">
        <v>4</v>
      </c>
      <c r="Z462" s="23">
        <v>1</v>
      </c>
      <c r="AA462" s="31">
        <f t="shared" si="17"/>
        <v>0.8</v>
      </c>
    </row>
    <row r="463" spans="6:27" x14ac:dyDescent="0.25">
      <c r="F463" s="29"/>
      <c r="G463" s="4"/>
      <c r="N463">
        <f t="shared" si="16"/>
        <v>0</v>
      </c>
      <c r="R463" s="23" t="s">
        <v>12</v>
      </c>
      <c r="S463" s="23" t="s">
        <v>29</v>
      </c>
      <c r="T463" s="23" t="str">
        <f>VLOOKUP(S463,'asignacion operaciones'!D:E,2,0)</f>
        <v>Julio Bazan</v>
      </c>
      <c r="U463" s="23" t="str">
        <f>VLOOKUP(S463,'asignacion operaciones'!D:F,3,0)</f>
        <v>Sadam Morales</v>
      </c>
      <c r="V463" s="23" t="str">
        <f>VLOOKUP(S463,'asignacion operaciones'!D:G,4,0)</f>
        <v>Cristhian Antonio</v>
      </c>
      <c r="W463" s="23" t="s">
        <v>567</v>
      </c>
      <c r="X463" s="23">
        <v>5</v>
      </c>
      <c r="Y463" s="23">
        <v>4</v>
      </c>
      <c r="Z463" s="23">
        <v>1</v>
      </c>
      <c r="AA463" s="31">
        <f t="shared" si="17"/>
        <v>0.8</v>
      </c>
    </row>
    <row r="464" spans="6:27" x14ac:dyDescent="0.25">
      <c r="F464" s="29"/>
      <c r="G464" s="4"/>
      <c r="N464">
        <f t="shared" si="16"/>
        <v>0</v>
      </c>
      <c r="R464" s="23" t="s">
        <v>12</v>
      </c>
      <c r="S464" s="23" t="s">
        <v>29</v>
      </c>
      <c r="T464" s="23" t="str">
        <f>VLOOKUP(S464,'asignacion operaciones'!D:E,2,0)</f>
        <v>Julio Bazan</v>
      </c>
      <c r="U464" s="23" t="str">
        <f>VLOOKUP(S464,'asignacion operaciones'!D:F,3,0)</f>
        <v>Sadam Morales</v>
      </c>
      <c r="V464" s="23" t="str">
        <f>VLOOKUP(S464,'asignacion operaciones'!D:G,4,0)</f>
        <v>Cristhian Antonio</v>
      </c>
      <c r="W464" s="23" t="s">
        <v>568</v>
      </c>
      <c r="X464" s="23">
        <v>5</v>
      </c>
      <c r="Y464" s="23">
        <v>4</v>
      </c>
      <c r="Z464" s="23">
        <v>1</v>
      </c>
      <c r="AA464" s="31">
        <f t="shared" si="17"/>
        <v>0.8</v>
      </c>
    </row>
    <row r="465" spans="6:27" x14ac:dyDescent="0.25">
      <c r="F465" s="29"/>
      <c r="G465" s="4"/>
      <c r="N465">
        <f t="shared" si="16"/>
        <v>0</v>
      </c>
      <c r="R465" s="23" t="s">
        <v>12</v>
      </c>
      <c r="S465" s="23" t="s">
        <v>29</v>
      </c>
      <c r="T465" s="23" t="str">
        <f>VLOOKUP(S465,'asignacion operaciones'!D:E,2,0)</f>
        <v>Julio Bazan</v>
      </c>
      <c r="U465" s="23" t="str">
        <f>VLOOKUP(S465,'asignacion operaciones'!D:F,3,0)</f>
        <v>Sadam Morales</v>
      </c>
      <c r="V465" s="23" t="str">
        <f>VLOOKUP(S465,'asignacion operaciones'!D:G,4,0)</f>
        <v>Cristhian Antonio</v>
      </c>
      <c r="W465" s="23" t="s">
        <v>569</v>
      </c>
      <c r="X465" s="23">
        <v>5</v>
      </c>
      <c r="Y465" s="23">
        <v>4</v>
      </c>
      <c r="Z465" s="23">
        <v>1</v>
      </c>
      <c r="AA465" s="31">
        <f t="shared" si="17"/>
        <v>0.8</v>
      </c>
    </row>
    <row r="466" spans="6:27" x14ac:dyDescent="0.25">
      <c r="F466" s="29"/>
      <c r="G466" s="4"/>
      <c r="N466">
        <f t="shared" si="16"/>
        <v>0</v>
      </c>
      <c r="R466" s="23" t="s">
        <v>12</v>
      </c>
      <c r="S466" s="23" t="s">
        <v>29</v>
      </c>
      <c r="T466" s="23" t="str">
        <f>VLOOKUP(S466,'asignacion operaciones'!D:E,2,0)</f>
        <v>Julio Bazan</v>
      </c>
      <c r="U466" s="23" t="str">
        <f>VLOOKUP(S466,'asignacion operaciones'!D:F,3,0)</f>
        <v>Sadam Morales</v>
      </c>
      <c r="V466" s="23" t="str">
        <f>VLOOKUP(S466,'asignacion operaciones'!D:G,4,0)</f>
        <v>Cristhian Antonio</v>
      </c>
      <c r="W466" s="23" t="s">
        <v>570</v>
      </c>
      <c r="X466" s="23">
        <v>5</v>
      </c>
      <c r="Y466" s="23">
        <v>5</v>
      </c>
      <c r="Z466" s="23">
        <v>0</v>
      </c>
      <c r="AA466" s="31">
        <f t="shared" si="17"/>
        <v>1</v>
      </c>
    </row>
    <row r="467" spans="6:27" x14ac:dyDescent="0.25">
      <c r="F467" s="29"/>
      <c r="G467" s="4"/>
      <c r="N467">
        <f t="shared" si="16"/>
        <v>0</v>
      </c>
      <c r="R467" s="23" t="s">
        <v>12</v>
      </c>
      <c r="S467" s="23" t="s">
        <v>29</v>
      </c>
      <c r="T467" s="23" t="str">
        <f>VLOOKUP(S467,'asignacion operaciones'!D:E,2,0)</f>
        <v>Julio Bazan</v>
      </c>
      <c r="U467" s="23" t="str">
        <f>VLOOKUP(S467,'asignacion operaciones'!D:F,3,0)</f>
        <v>Sadam Morales</v>
      </c>
      <c r="V467" s="23" t="str">
        <f>VLOOKUP(S467,'asignacion operaciones'!D:G,4,0)</f>
        <v>Cristhian Antonio</v>
      </c>
      <c r="W467" s="23" t="s">
        <v>571</v>
      </c>
      <c r="X467" s="23">
        <v>5</v>
      </c>
      <c r="Y467" s="23">
        <v>5</v>
      </c>
      <c r="Z467" s="23">
        <v>0</v>
      </c>
      <c r="AA467" s="31">
        <f t="shared" si="17"/>
        <v>1</v>
      </c>
    </row>
    <row r="468" spans="6:27" x14ac:dyDescent="0.25">
      <c r="F468" s="29"/>
      <c r="G468" s="4"/>
      <c r="N468">
        <f t="shared" si="16"/>
        <v>0</v>
      </c>
      <c r="R468" s="23" t="s">
        <v>12</v>
      </c>
      <c r="S468" s="23" t="s">
        <v>23</v>
      </c>
      <c r="T468" s="23" t="str">
        <f>VLOOKUP(S468,'asignacion operaciones'!D:E,2,0)</f>
        <v xml:space="preserve">Ricardo Balderas Reyes </v>
      </c>
      <c r="U468" s="23" t="str">
        <f>VLOOKUP(S468,'asignacion operaciones'!D:F,3,0)</f>
        <v>Orlando Hernandez</v>
      </c>
      <c r="V468" s="23" t="str">
        <f>VLOOKUP(S468,'asignacion operaciones'!D:G,4,0)</f>
        <v xml:space="preserve">Manuel Flores </v>
      </c>
      <c r="W468" s="23" t="s">
        <v>572</v>
      </c>
      <c r="X468" s="23">
        <v>6</v>
      </c>
      <c r="Y468" s="23">
        <v>1</v>
      </c>
      <c r="Z468" s="23">
        <v>5</v>
      </c>
      <c r="AA468" s="31">
        <f t="shared" si="17"/>
        <v>0.16666666666666666</v>
      </c>
    </row>
    <row r="469" spans="6:27" x14ac:dyDescent="0.25">
      <c r="F469" s="29"/>
      <c r="G469" s="4"/>
      <c r="N469">
        <f t="shared" si="16"/>
        <v>0</v>
      </c>
      <c r="R469" s="23" t="s">
        <v>12</v>
      </c>
      <c r="S469" s="23" t="s">
        <v>23</v>
      </c>
      <c r="T469" s="23" t="str">
        <f>VLOOKUP(S469,'asignacion operaciones'!D:E,2,0)</f>
        <v xml:space="preserve">Ricardo Balderas Reyes </v>
      </c>
      <c r="U469" s="23" t="str">
        <f>VLOOKUP(S469,'asignacion operaciones'!D:F,3,0)</f>
        <v>Orlando Hernandez</v>
      </c>
      <c r="V469" s="23" t="str">
        <f>VLOOKUP(S469,'asignacion operaciones'!D:G,4,0)</f>
        <v xml:space="preserve">Manuel Flores </v>
      </c>
      <c r="W469" s="23" t="s">
        <v>573</v>
      </c>
      <c r="X469" s="23">
        <v>6</v>
      </c>
      <c r="Y469" s="23">
        <v>6</v>
      </c>
      <c r="Z469" s="23">
        <v>0</v>
      </c>
      <c r="AA469" s="31">
        <f t="shared" si="17"/>
        <v>1</v>
      </c>
    </row>
    <row r="470" spans="6:27" x14ac:dyDescent="0.25">
      <c r="F470" s="29"/>
      <c r="G470" s="4"/>
      <c r="N470">
        <f t="shared" si="16"/>
        <v>0</v>
      </c>
      <c r="R470" s="23" t="s">
        <v>12</v>
      </c>
      <c r="S470" s="23" t="s">
        <v>23</v>
      </c>
      <c r="T470" s="23" t="str">
        <f>VLOOKUP(S470,'asignacion operaciones'!D:E,2,0)</f>
        <v xml:space="preserve">Ricardo Balderas Reyes </v>
      </c>
      <c r="U470" s="23" t="str">
        <f>VLOOKUP(S470,'asignacion operaciones'!D:F,3,0)</f>
        <v>Orlando Hernandez</v>
      </c>
      <c r="V470" s="23" t="str">
        <f>VLOOKUP(S470,'asignacion operaciones'!D:G,4,0)</f>
        <v xml:space="preserve">Manuel Flores </v>
      </c>
      <c r="W470" s="23" t="s">
        <v>574</v>
      </c>
      <c r="X470" s="23">
        <v>6</v>
      </c>
      <c r="Y470" s="23">
        <v>6</v>
      </c>
      <c r="Z470" s="23">
        <v>0</v>
      </c>
      <c r="AA470" s="31">
        <f t="shared" si="17"/>
        <v>1</v>
      </c>
    </row>
    <row r="471" spans="6:27" x14ac:dyDescent="0.25">
      <c r="F471" s="29"/>
      <c r="G471" s="4"/>
      <c r="N471">
        <f t="shared" si="16"/>
        <v>0</v>
      </c>
      <c r="R471" s="23" t="s">
        <v>12</v>
      </c>
      <c r="S471" s="23" t="s">
        <v>23</v>
      </c>
      <c r="T471" s="23" t="str">
        <f>VLOOKUP(S471,'asignacion operaciones'!D:E,2,0)</f>
        <v xml:space="preserve">Ricardo Balderas Reyes </v>
      </c>
      <c r="U471" s="23" t="str">
        <f>VLOOKUP(S471,'asignacion operaciones'!D:F,3,0)</f>
        <v>Orlando Hernandez</v>
      </c>
      <c r="V471" s="23" t="str">
        <f>VLOOKUP(S471,'asignacion operaciones'!D:G,4,0)</f>
        <v xml:space="preserve">Manuel Flores </v>
      </c>
      <c r="W471" s="23" t="s">
        <v>575</v>
      </c>
      <c r="X471" s="23">
        <v>6</v>
      </c>
      <c r="Y471" s="23">
        <v>6</v>
      </c>
      <c r="Z471" s="23">
        <v>0</v>
      </c>
      <c r="AA471" s="31">
        <f t="shared" si="17"/>
        <v>1</v>
      </c>
    </row>
    <row r="472" spans="6:27" x14ac:dyDescent="0.25">
      <c r="F472" s="29"/>
      <c r="G472" s="4"/>
      <c r="N472">
        <f t="shared" si="16"/>
        <v>0</v>
      </c>
      <c r="R472" s="23" t="s">
        <v>12</v>
      </c>
      <c r="S472" s="23" t="s">
        <v>23</v>
      </c>
      <c r="T472" s="23" t="str">
        <f>VLOOKUP(S472,'asignacion operaciones'!D:E,2,0)</f>
        <v xml:space="preserve">Ricardo Balderas Reyes </v>
      </c>
      <c r="U472" s="23" t="str">
        <f>VLOOKUP(S472,'asignacion operaciones'!D:F,3,0)</f>
        <v>Orlando Hernandez</v>
      </c>
      <c r="V472" s="23" t="str">
        <f>VLOOKUP(S472,'asignacion operaciones'!D:G,4,0)</f>
        <v xml:space="preserve">Manuel Flores </v>
      </c>
      <c r="W472" s="23" t="s">
        <v>576</v>
      </c>
      <c r="X472" s="23">
        <v>6</v>
      </c>
      <c r="Y472" s="23">
        <v>2</v>
      </c>
      <c r="Z472" s="23">
        <v>4</v>
      </c>
      <c r="AA472" s="31">
        <f t="shared" si="17"/>
        <v>0.33333333333333331</v>
      </c>
    </row>
    <row r="473" spans="6:27" x14ac:dyDescent="0.25">
      <c r="F473" s="29"/>
      <c r="G473" s="4"/>
      <c r="N473">
        <f t="shared" si="16"/>
        <v>0</v>
      </c>
      <c r="R473" s="23" t="s">
        <v>12</v>
      </c>
      <c r="S473" s="23" t="s">
        <v>23</v>
      </c>
      <c r="T473" s="23" t="str">
        <f>VLOOKUP(S473,'asignacion operaciones'!D:E,2,0)</f>
        <v xml:space="preserve">Ricardo Balderas Reyes </v>
      </c>
      <c r="U473" s="23" t="str">
        <f>VLOOKUP(S473,'asignacion operaciones'!D:F,3,0)</f>
        <v>Orlando Hernandez</v>
      </c>
      <c r="V473" s="23" t="str">
        <f>VLOOKUP(S473,'asignacion operaciones'!D:G,4,0)</f>
        <v xml:space="preserve">Manuel Flores </v>
      </c>
      <c r="W473" s="23" t="s">
        <v>577</v>
      </c>
      <c r="X473" s="23">
        <v>5</v>
      </c>
      <c r="Y473" s="23">
        <v>5</v>
      </c>
      <c r="Z473" s="23">
        <v>0</v>
      </c>
      <c r="AA473" s="31">
        <f t="shared" si="17"/>
        <v>1</v>
      </c>
    </row>
    <row r="474" spans="6:27" x14ac:dyDescent="0.25">
      <c r="F474" s="29"/>
      <c r="G474" s="4"/>
      <c r="N474">
        <f t="shared" si="16"/>
        <v>0</v>
      </c>
      <c r="R474" s="23" t="s">
        <v>12</v>
      </c>
      <c r="S474" s="23" t="s">
        <v>23</v>
      </c>
      <c r="T474" s="23" t="str">
        <f>VLOOKUP(S474,'asignacion operaciones'!D:E,2,0)</f>
        <v xml:space="preserve">Ricardo Balderas Reyes </v>
      </c>
      <c r="U474" s="23" t="str">
        <f>VLOOKUP(S474,'asignacion operaciones'!D:F,3,0)</f>
        <v>Orlando Hernandez</v>
      </c>
      <c r="V474" s="23" t="str">
        <f>VLOOKUP(S474,'asignacion operaciones'!D:G,4,0)</f>
        <v xml:space="preserve">Manuel Flores </v>
      </c>
      <c r="W474" s="23" t="s">
        <v>578</v>
      </c>
      <c r="X474" s="23">
        <v>6</v>
      </c>
      <c r="Y474" s="23">
        <v>5</v>
      </c>
      <c r="Z474" s="23">
        <v>1</v>
      </c>
      <c r="AA474" s="31">
        <f t="shared" si="17"/>
        <v>0.83333333333333337</v>
      </c>
    </row>
    <row r="475" spans="6:27" x14ac:dyDescent="0.25">
      <c r="F475" s="29"/>
      <c r="G475" s="4"/>
      <c r="N475">
        <f t="shared" si="16"/>
        <v>0</v>
      </c>
      <c r="R475" s="23" t="s">
        <v>12</v>
      </c>
      <c r="S475" s="23" t="s">
        <v>23</v>
      </c>
      <c r="T475" s="23" t="str">
        <f>VLOOKUP(S475,'asignacion operaciones'!D:E,2,0)</f>
        <v xml:space="preserve">Ricardo Balderas Reyes </v>
      </c>
      <c r="U475" s="23" t="str">
        <f>VLOOKUP(S475,'asignacion operaciones'!D:F,3,0)</f>
        <v>Orlando Hernandez</v>
      </c>
      <c r="V475" s="23" t="str">
        <f>VLOOKUP(S475,'asignacion operaciones'!D:G,4,0)</f>
        <v xml:space="preserve">Manuel Flores </v>
      </c>
      <c r="W475" s="23" t="s">
        <v>579</v>
      </c>
      <c r="X475" s="23">
        <v>6</v>
      </c>
      <c r="Y475" s="23">
        <v>2</v>
      </c>
      <c r="Z475" s="23">
        <v>4</v>
      </c>
      <c r="AA475" s="31">
        <f t="shared" si="17"/>
        <v>0.33333333333333331</v>
      </c>
    </row>
    <row r="476" spans="6:27" x14ac:dyDescent="0.25">
      <c r="F476" s="29"/>
      <c r="G476" s="4"/>
      <c r="N476">
        <f t="shared" si="16"/>
        <v>0</v>
      </c>
      <c r="R476" s="23" t="s">
        <v>12</v>
      </c>
      <c r="S476" s="23" t="s">
        <v>23</v>
      </c>
      <c r="T476" s="23" t="str">
        <f>VLOOKUP(S476,'asignacion operaciones'!D:E,2,0)</f>
        <v xml:space="preserve">Ricardo Balderas Reyes </v>
      </c>
      <c r="U476" s="23" t="str">
        <f>VLOOKUP(S476,'asignacion operaciones'!D:F,3,0)</f>
        <v>Orlando Hernandez</v>
      </c>
      <c r="V476" s="23" t="str">
        <f>VLOOKUP(S476,'asignacion operaciones'!D:G,4,0)</f>
        <v xml:space="preserve">Manuel Flores </v>
      </c>
      <c r="W476" s="23" t="s">
        <v>580</v>
      </c>
      <c r="X476" s="23">
        <v>5</v>
      </c>
      <c r="Y476" s="23">
        <v>5</v>
      </c>
      <c r="Z476" s="23">
        <v>0</v>
      </c>
      <c r="AA476" s="31">
        <f t="shared" si="17"/>
        <v>1</v>
      </c>
    </row>
    <row r="477" spans="6:27" x14ac:dyDescent="0.25">
      <c r="F477" s="29"/>
      <c r="G477" s="4"/>
      <c r="N477">
        <f t="shared" si="16"/>
        <v>0</v>
      </c>
      <c r="R477" s="23" t="s">
        <v>12</v>
      </c>
      <c r="S477" s="23" t="s">
        <v>23</v>
      </c>
      <c r="T477" s="23" t="str">
        <f>VLOOKUP(S477,'asignacion operaciones'!D:E,2,0)</f>
        <v xml:space="preserve">Ricardo Balderas Reyes </v>
      </c>
      <c r="U477" s="23" t="str">
        <f>VLOOKUP(S477,'asignacion operaciones'!D:F,3,0)</f>
        <v>Orlando Hernandez</v>
      </c>
      <c r="V477" s="23" t="str">
        <f>VLOOKUP(S477,'asignacion operaciones'!D:G,4,0)</f>
        <v xml:space="preserve">Manuel Flores </v>
      </c>
      <c r="W477" s="23" t="s">
        <v>581</v>
      </c>
      <c r="X477" s="23">
        <v>5</v>
      </c>
      <c r="Y477" s="23">
        <v>5</v>
      </c>
      <c r="Z477" s="23">
        <v>0</v>
      </c>
      <c r="AA477" s="31">
        <f t="shared" si="17"/>
        <v>1</v>
      </c>
    </row>
    <row r="478" spans="6:27" x14ac:dyDescent="0.25">
      <c r="F478" s="29"/>
      <c r="G478" s="4"/>
      <c r="N478">
        <f t="shared" si="16"/>
        <v>0</v>
      </c>
      <c r="R478" s="23" t="s">
        <v>12</v>
      </c>
      <c r="S478" s="23" t="s">
        <v>23</v>
      </c>
      <c r="T478" s="23" t="str">
        <f>VLOOKUP(S478,'asignacion operaciones'!D:E,2,0)</f>
        <v xml:space="preserve">Ricardo Balderas Reyes </v>
      </c>
      <c r="U478" s="23" t="str">
        <f>VLOOKUP(S478,'asignacion operaciones'!D:F,3,0)</f>
        <v>Orlando Hernandez</v>
      </c>
      <c r="V478" s="23" t="str">
        <f>VLOOKUP(S478,'asignacion operaciones'!D:G,4,0)</f>
        <v xml:space="preserve">Manuel Flores </v>
      </c>
      <c r="W478" s="23" t="s">
        <v>582</v>
      </c>
      <c r="X478" s="23">
        <v>5</v>
      </c>
      <c r="Y478" s="23">
        <v>5</v>
      </c>
      <c r="Z478" s="23">
        <v>0</v>
      </c>
      <c r="AA478" s="31">
        <f t="shared" si="17"/>
        <v>1</v>
      </c>
    </row>
    <row r="479" spans="6:27" x14ac:dyDescent="0.25">
      <c r="F479" s="29"/>
      <c r="G479" s="4"/>
      <c r="N479">
        <f t="shared" si="16"/>
        <v>0</v>
      </c>
      <c r="R479" s="23" t="s">
        <v>12</v>
      </c>
      <c r="S479" s="23" t="s">
        <v>23</v>
      </c>
      <c r="T479" s="23" t="str">
        <f>VLOOKUP(S479,'asignacion operaciones'!D:E,2,0)</f>
        <v xml:space="preserve">Ricardo Balderas Reyes </v>
      </c>
      <c r="U479" s="23" t="str">
        <f>VLOOKUP(S479,'asignacion operaciones'!D:F,3,0)</f>
        <v>Orlando Hernandez</v>
      </c>
      <c r="V479" s="23" t="str">
        <f>VLOOKUP(S479,'asignacion operaciones'!D:G,4,0)</f>
        <v xml:space="preserve">Manuel Flores </v>
      </c>
      <c r="W479" s="23" t="s">
        <v>583</v>
      </c>
      <c r="X479" s="23">
        <v>5</v>
      </c>
      <c r="Y479" s="23">
        <v>5</v>
      </c>
      <c r="Z479" s="23">
        <v>0</v>
      </c>
      <c r="AA479" s="31">
        <f t="shared" si="17"/>
        <v>1</v>
      </c>
    </row>
    <row r="480" spans="6:27" x14ac:dyDescent="0.25">
      <c r="F480" s="29"/>
      <c r="G480" s="4"/>
      <c r="N480">
        <f t="shared" si="16"/>
        <v>0</v>
      </c>
      <c r="R480" s="23" t="s">
        <v>12</v>
      </c>
      <c r="S480" s="23" t="s">
        <v>23</v>
      </c>
      <c r="T480" s="23" t="str">
        <f>VLOOKUP(S480,'asignacion operaciones'!D:E,2,0)</f>
        <v xml:space="preserve">Ricardo Balderas Reyes </v>
      </c>
      <c r="U480" s="23" t="str">
        <f>VLOOKUP(S480,'asignacion operaciones'!D:F,3,0)</f>
        <v>Orlando Hernandez</v>
      </c>
      <c r="V480" s="23" t="str">
        <f>VLOOKUP(S480,'asignacion operaciones'!D:G,4,0)</f>
        <v xml:space="preserve">Manuel Flores </v>
      </c>
      <c r="W480" s="23" t="s">
        <v>584</v>
      </c>
      <c r="X480" s="23">
        <v>5</v>
      </c>
      <c r="Y480" s="23">
        <v>5</v>
      </c>
      <c r="Z480" s="23">
        <v>0</v>
      </c>
      <c r="AA480" s="31">
        <f t="shared" si="17"/>
        <v>1</v>
      </c>
    </row>
    <row r="481" spans="6:27" x14ac:dyDescent="0.25">
      <c r="F481" s="29"/>
      <c r="G481" s="4"/>
      <c r="N481">
        <f t="shared" si="16"/>
        <v>0</v>
      </c>
      <c r="R481" s="23" t="s">
        <v>12</v>
      </c>
      <c r="S481" s="23" t="s">
        <v>23</v>
      </c>
      <c r="T481" s="23" t="str">
        <f>VLOOKUP(S481,'asignacion operaciones'!D:E,2,0)</f>
        <v xml:space="preserve">Ricardo Balderas Reyes </v>
      </c>
      <c r="U481" s="23" t="str">
        <f>VLOOKUP(S481,'asignacion operaciones'!D:F,3,0)</f>
        <v>Orlando Hernandez</v>
      </c>
      <c r="V481" s="23" t="str">
        <f>VLOOKUP(S481,'asignacion operaciones'!D:G,4,0)</f>
        <v xml:space="preserve">Manuel Flores </v>
      </c>
      <c r="W481" s="23" t="s">
        <v>585</v>
      </c>
      <c r="X481" s="23">
        <v>5</v>
      </c>
      <c r="Y481" s="23">
        <v>5</v>
      </c>
      <c r="Z481" s="23">
        <v>0</v>
      </c>
      <c r="AA481" s="31">
        <f t="shared" si="17"/>
        <v>1</v>
      </c>
    </row>
    <row r="482" spans="6:27" x14ac:dyDescent="0.25">
      <c r="F482" s="29"/>
      <c r="G482" s="4"/>
      <c r="N482">
        <f t="shared" si="16"/>
        <v>0</v>
      </c>
      <c r="R482" s="23" t="s">
        <v>12</v>
      </c>
      <c r="S482" s="23" t="s">
        <v>23</v>
      </c>
      <c r="T482" s="23" t="str">
        <f>VLOOKUP(S482,'asignacion operaciones'!D:E,2,0)</f>
        <v xml:space="preserve">Ricardo Balderas Reyes </v>
      </c>
      <c r="U482" s="23" t="str">
        <f>VLOOKUP(S482,'asignacion operaciones'!D:F,3,0)</f>
        <v>Orlando Hernandez</v>
      </c>
      <c r="V482" s="23" t="str">
        <f>VLOOKUP(S482,'asignacion operaciones'!D:G,4,0)</f>
        <v xml:space="preserve">Manuel Flores </v>
      </c>
      <c r="W482" s="23" t="s">
        <v>586</v>
      </c>
      <c r="X482" s="23">
        <v>5</v>
      </c>
      <c r="Y482" s="23">
        <v>5</v>
      </c>
      <c r="Z482" s="23">
        <v>0</v>
      </c>
      <c r="AA482" s="31">
        <f t="shared" si="17"/>
        <v>1</v>
      </c>
    </row>
    <row r="483" spans="6:27" x14ac:dyDescent="0.25">
      <c r="F483" s="29"/>
      <c r="G483" s="4"/>
      <c r="N483">
        <f t="shared" si="16"/>
        <v>0</v>
      </c>
      <c r="R483" s="23" t="s">
        <v>12</v>
      </c>
      <c r="S483" s="23" t="s">
        <v>23</v>
      </c>
      <c r="T483" s="23" t="str">
        <f>VLOOKUP(S483,'asignacion operaciones'!D:E,2,0)</f>
        <v xml:space="preserve">Ricardo Balderas Reyes </v>
      </c>
      <c r="U483" s="23" t="str">
        <f>VLOOKUP(S483,'asignacion operaciones'!D:F,3,0)</f>
        <v>Orlando Hernandez</v>
      </c>
      <c r="V483" s="23" t="str">
        <f>VLOOKUP(S483,'asignacion operaciones'!D:G,4,0)</f>
        <v xml:space="preserve">Manuel Flores </v>
      </c>
      <c r="W483" s="23" t="s">
        <v>587</v>
      </c>
      <c r="X483" s="23">
        <v>5</v>
      </c>
      <c r="Y483" s="23">
        <v>5</v>
      </c>
      <c r="Z483" s="23">
        <v>0</v>
      </c>
      <c r="AA483" s="31">
        <f t="shared" si="17"/>
        <v>1</v>
      </c>
    </row>
    <row r="484" spans="6:27" x14ac:dyDescent="0.25">
      <c r="F484" s="29"/>
      <c r="G484" s="4"/>
      <c r="N484">
        <f t="shared" si="16"/>
        <v>0</v>
      </c>
      <c r="R484" s="23" t="s">
        <v>12</v>
      </c>
      <c r="S484" s="23" t="s">
        <v>23</v>
      </c>
      <c r="T484" s="23" t="str">
        <f>VLOOKUP(S484,'asignacion operaciones'!D:E,2,0)</f>
        <v xml:space="preserve">Ricardo Balderas Reyes </v>
      </c>
      <c r="U484" s="23" t="str">
        <f>VLOOKUP(S484,'asignacion operaciones'!D:F,3,0)</f>
        <v>Orlando Hernandez</v>
      </c>
      <c r="V484" s="23" t="str">
        <f>VLOOKUP(S484,'asignacion operaciones'!D:G,4,0)</f>
        <v xml:space="preserve">Manuel Flores </v>
      </c>
      <c r="W484" s="23" t="s">
        <v>588</v>
      </c>
      <c r="X484" s="23">
        <v>5</v>
      </c>
      <c r="Y484" s="23">
        <v>5</v>
      </c>
      <c r="Z484" s="23">
        <v>0</v>
      </c>
      <c r="AA484" s="31">
        <f t="shared" si="17"/>
        <v>1</v>
      </c>
    </row>
    <row r="485" spans="6:27" x14ac:dyDescent="0.25">
      <c r="F485" s="29"/>
      <c r="G485" s="4"/>
      <c r="N485">
        <f t="shared" si="16"/>
        <v>0</v>
      </c>
      <c r="R485" s="23" t="s">
        <v>12</v>
      </c>
      <c r="S485" s="23" t="s">
        <v>23</v>
      </c>
      <c r="T485" s="23" t="str">
        <f>VLOOKUP(S485,'asignacion operaciones'!D:E,2,0)</f>
        <v xml:space="preserve">Ricardo Balderas Reyes </v>
      </c>
      <c r="U485" s="23" t="str">
        <f>VLOOKUP(S485,'asignacion operaciones'!D:F,3,0)</f>
        <v>Orlando Hernandez</v>
      </c>
      <c r="V485" s="23" t="str">
        <f>VLOOKUP(S485,'asignacion operaciones'!D:G,4,0)</f>
        <v xml:space="preserve">Manuel Flores </v>
      </c>
      <c r="W485" s="23" t="s">
        <v>589</v>
      </c>
      <c r="X485" s="23">
        <v>5</v>
      </c>
      <c r="Y485" s="23">
        <v>5</v>
      </c>
      <c r="Z485" s="23">
        <v>0</v>
      </c>
      <c r="AA485" s="31">
        <f t="shared" si="17"/>
        <v>1</v>
      </c>
    </row>
    <row r="486" spans="6:27" x14ac:dyDescent="0.25">
      <c r="F486" s="29"/>
      <c r="G486" s="4"/>
      <c r="N486">
        <f t="shared" si="16"/>
        <v>0</v>
      </c>
      <c r="R486" s="23" t="s">
        <v>12</v>
      </c>
      <c r="S486" s="23" t="s">
        <v>23</v>
      </c>
      <c r="T486" s="23" t="str">
        <f>VLOOKUP(S486,'asignacion operaciones'!D:E,2,0)</f>
        <v xml:space="preserve">Ricardo Balderas Reyes </v>
      </c>
      <c r="U486" s="23" t="str">
        <f>VLOOKUP(S486,'asignacion operaciones'!D:F,3,0)</f>
        <v>Orlando Hernandez</v>
      </c>
      <c r="V486" s="23" t="str">
        <f>VLOOKUP(S486,'asignacion operaciones'!D:G,4,0)</f>
        <v xml:space="preserve">Manuel Flores </v>
      </c>
      <c r="W486" s="23" t="s">
        <v>590</v>
      </c>
      <c r="X486" s="23">
        <v>5</v>
      </c>
      <c r="Y486" s="23">
        <v>5</v>
      </c>
      <c r="Z486" s="23">
        <v>0</v>
      </c>
      <c r="AA486" s="31">
        <f t="shared" si="17"/>
        <v>1</v>
      </c>
    </row>
    <row r="487" spans="6:27" x14ac:dyDescent="0.25">
      <c r="F487" s="29"/>
      <c r="G487" s="4"/>
      <c r="N487">
        <f t="shared" si="16"/>
        <v>0</v>
      </c>
      <c r="R487" s="23" t="s">
        <v>12</v>
      </c>
      <c r="S487" s="23" t="s">
        <v>23</v>
      </c>
      <c r="T487" s="23" t="str">
        <f>VLOOKUP(S487,'asignacion operaciones'!D:E,2,0)</f>
        <v xml:space="preserve">Ricardo Balderas Reyes </v>
      </c>
      <c r="U487" s="23" t="str">
        <f>VLOOKUP(S487,'asignacion operaciones'!D:F,3,0)</f>
        <v>Orlando Hernandez</v>
      </c>
      <c r="V487" s="23" t="str">
        <f>VLOOKUP(S487,'asignacion operaciones'!D:G,4,0)</f>
        <v xml:space="preserve">Manuel Flores </v>
      </c>
      <c r="W487" s="23" t="s">
        <v>591</v>
      </c>
      <c r="X487" s="23">
        <v>5</v>
      </c>
      <c r="Y487" s="23">
        <v>5</v>
      </c>
      <c r="Z487" s="23">
        <v>0</v>
      </c>
      <c r="AA487" s="31">
        <f t="shared" si="17"/>
        <v>1</v>
      </c>
    </row>
    <row r="488" spans="6:27" x14ac:dyDescent="0.25">
      <c r="F488" s="29"/>
      <c r="G488" s="4"/>
      <c r="N488">
        <f t="shared" si="16"/>
        <v>0</v>
      </c>
      <c r="R488" s="23" t="s">
        <v>12</v>
      </c>
      <c r="S488" s="23" t="s">
        <v>23</v>
      </c>
      <c r="T488" s="23" t="str">
        <f>VLOOKUP(S488,'asignacion operaciones'!D:E,2,0)</f>
        <v xml:space="preserve">Ricardo Balderas Reyes </v>
      </c>
      <c r="U488" s="23" t="str">
        <f>VLOOKUP(S488,'asignacion operaciones'!D:F,3,0)</f>
        <v>Orlando Hernandez</v>
      </c>
      <c r="V488" s="23" t="str">
        <f>VLOOKUP(S488,'asignacion operaciones'!D:G,4,0)</f>
        <v xml:space="preserve">Manuel Flores </v>
      </c>
      <c r="W488" s="23" t="s">
        <v>592</v>
      </c>
      <c r="X488" s="23">
        <v>5</v>
      </c>
      <c r="Y488" s="23">
        <v>5</v>
      </c>
      <c r="Z488" s="23">
        <v>0</v>
      </c>
      <c r="AA488" s="31">
        <f t="shared" si="17"/>
        <v>1</v>
      </c>
    </row>
    <row r="489" spans="6:27" x14ac:dyDescent="0.25">
      <c r="F489" s="29"/>
      <c r="G489" s="4"/>
      <c r="N489">
        <f t="shared" si="16"/>
        <v>0</v>
      </c>
      <c r="R489" s="23" t="s">
        <v>12</v>
      </c>
      <c r="S489" s="23" t="s">
        <v>23</v>
      </c>
      <c r="T489" s="23" t="str">
        <f>VLOOKUP(S489,'asignacion operaciones'!D:E,2,0)</f>
        <v xml:space="preserve">Ricardo Balderas Reyes </v>
      </c>
      <c r="U489" s="23" t="str">
        <f>VLOOKUP(S489,'asignacion operaciones'!D:F,3,0)</f>
        <v>Orlando Hernandez</v>
      </c>
      <c r="V489" s="23" t="str">
        <f>VLOOKUP(S489,'asignacion operaciones'!D:G,4,0)</f>
        <v xml:space="preserve">Manuel Flores </v>
      </c>
      <c r="W489" s="23" t="s">
        <v>593</v>
      </c>
      <c r="X489" s="23">
        <v>5</v>
      </c>
      <c r="Y489" s="23">
        <v>5</v>
      </c>
      <c r="Z489" s="23">
        <v>0</v>
      </c>
      <c r="AA489" s="31">
        <f t="shared" si="17"/>
        <v>1</v>
      </c>
    </row>
    <row r="490" spans="6:27" x14ac:dyDescent="0.25">
      <c r="F490" s="29"/>
      <c r="G490" s="4"/>
      <c r="N490">
        <f t="shared" si="16"/>
        <v>0</v>
      </c>
      <c r="R490" s="23" t="s">
        <v>12</v>
      </c>
      <c r="S490" s="23" t="s">
        <v>74</v>
      </c>
      <c r="T490" s="23" t="str">
        <f>VLOOKUP(S490,'asignacion operaciones'!D:E,2,0)</f>
        <v xml:space="preserve">Ricardo Balderas Reyes </v>
      </c>
      <c r="U490" s="23" t="str">
        <f>VLOOKUP(S490,'asignacion operaciones'!D:F,3,0)</f>
        <v>Orlando Hernandez</v>
      </c>
      <c r="V490" s="23" t="str">
        <f>VLOOKUP(S490,'asignacion operaciones'!D:G,4,0)</f>
        <v>Reynaldo Berlanga</v>
      </c>
      <c r="W490" s="23" t="s">
        <v>594</v>
      </c>
      <c r="X490" s="23">
        <v>6</v>
      </c>
      <c r="Y490" s="23">
        <v>5</v>
      </c>
      <c r="Z490" s="23">
        <v>1</v>
      </c>
      <c r="AA490" s="31">
        <f t="shared" si="17"/>
        <v>0.83333333333333337</v>
      </c>
    </row>
    <row r="491" spans="6:27" x14ac:dyDescent="0.25">
      <c r="F491" s="29"/>
      <c r="G491" s="4"/>
      <c r="N491">
        <f t="shared" si="16"/>
        <v>0</v>
      </c>
      <c r="R491" s="23" t="s">
        <v>12</v>
      </c>
      <c r="S491" s="23" t="s">
        <v>52</v>
      </c>
      <c r="T491" s="23" t="str">
        <f>VLOOKUP(S491,'asignacion operaciones'!D:E,2,0)</f>
        <v xml:space="preserve">Ricardo Balderas Reyes </v>
      </c>
      <c r="U491" s="23" t="str">
        <f>VLOOKUP(S491,'asignacion operaciones'!D:F,3,0)</f>
        <v>Orlando Hernandez</v>
      </c>
      <c r="V491" s="23" t="str">
        <f>VLOOKUP(S491,'asignacion operaciones'!D:G,4,0)</f>
        <v xml:space="preserve">Edgar Illescas </v>
      </c>
      <c r="W491" s="23" t="s">
        <v>595</v>
      </c>
      <c r="X491" s="23">
        <v>6</v>
      </c>
      <c r="Y491" s="23">
        <v>5</v>
      </c>
      <c r="Z491" s="23">
        <v>1</v>
      </c>
      <c r="AA491" s="31">
        <f t="shared" si="17"/>
        <v>0.83333333333333337</v>
      </c>
    </row>
    <row r="492" spans="6:27" x14ac:dyDescent="0.25">
      <c r="F492" s="29"/>
      <c r="G492" s="4"/>
      <c r="N492">
        <f t="shared" si="16"/>
        <v>0</v>
      </c>
      <c r="R492" s="23" t="s">
        <v>12</v>
      </c>
      <c r="S492" s="23" t="s">
        <v>52</v>
      </c>
      <c r="T492" s="23" t="str">
        <f>VLOOKUP(S492,'asignacion operaciones'!D:E,2,0)</f>
        <v xml:space="preserve">Ricardo Balderas Reyes </v>
      </c>
      <c r="U492" s="23" t="str">
        <f>VLOOKUP(S492,'asignacion operaciones'!D:F,3,0)</f>
        <v>Orlando Hernandez</v>
      </c>
      <c r="V492" s="23" t="str">
        <f>VLOOKUP(S492,'asignacion operaciones'!D:G,4,0)</f>
        <v xml:space="preserve">Edgar Illescas </v>
      </c>
      <c r="W492" s="23" t="s">
        <v>596</v>
      </c>
      <c r="X492" s="23">
        <v>6</v>
      </c>
      <c r="Y492" s="23">
        <v>6</v>
      </c>
      <c r="Z492" s="23">
        <v>0</v>
      </c>
      <c r="AA492" s="31">
        <f t="shared" si="17"/>
        <v>1</v>
      </c>
    </row>
    <row r="493" spans="6:27" x14ac:dyDescent="0.25">
      <c r="F493" s="29"/>
      <c r="G493" s="4"/>
      <c r="N493">
        <f t="shared" si="16"/>
        <v>0</v>
      </c>
      <c r="R493" s="23" t="s">
        <v>12</v>
      </c>
      <c r="S493" s="23" t="s">
        <v>52</v>
      </c>
      <c r="T493" s="23" t="str">
        <f>VLOOKUP(S493,'asignacion operaciones'!D:E,2,0)</f>
        <v xml:space="preserve">Ricardo Balderas Reyes </v>
      </c>
      <c r="U493" s="23" t="str">
        <f>VLOOKUP(S493,'asignacion operaciones'!D:F,3,0)</f>
        <v>Orlando Hernandez</v>
      </c>
      <c r="V493" s="23" t="str">
        <f>VLOOKUP(S493,'asignacion operaciones'!D:G,4,0)</f>
        <v xml:space="preserve">Edgar Illescas </v>
      </c>
      <c r="W493" s="23" t="s">
        <v>597</v>
      </c>
      <c r="X493" s="23">
        <v>5</v>
      </c>
      <c r="Y493" s="23">
        <v>4</v>
      </c>
      <c r="Z493" s="23">
        <v>1</v>
      </c>
      <c r="AA493" s="31">
        <f t="shared" si="17"/>
        <v>0.8</v>
      </c>
    </row>
    <row r="494" spans="6:27" x14ac:dyDescent="0.25">
      <c r="F494" s="29"/>
      <c r="G494" s="4"/>
      <c r="N494">
        <f t="shared" si="16"/>
        <v>0</v>
      </c>
      <c r="R494" s="23" t="s">
        <v>12</v>
      </c>
      <c r="S494" s="23" t="s">
        <v>52</v>
      </c>
      <c r="T494" s="23" t="str">
        <f>VLOOKUP(S494,'asignacion operaciones'!D:E,2,0)</f>
        <v xml:space="preserve">Ricardo Balderas Reyes </v>
      </c>
      <c r="U494" s="23" t="str">
        <f>VLOOKUP(S494,'asignacion operaciones'!D:F,3,0)</f>
        <v>Orlando Hernandez</v>
      </c>
      <c r="V494" s="23" t="str">
        <f>VLOOKUP(S494,'asignacion operaciones'!D:G,4,0)</f>
        <v xml:space="preserve">Edgar Illescas </v>
      </c>
      <c r="W494" s="23" t="s">
        <v>598</v>
      </c>
      <c r="X494" s="23">
        <v>5</v>
      </c>
      <c r="Y494" s="23">
        <v>5</v>
      </c>
      <c r="Z494" s="23">
        <v>0</v>
      </c>
      <c r="AA494" s="31">
        <f t="shared" si="17"/>
        <v>1</v>
      </c>
    </row>
    <row r="495" spans="6:27" x14ac:dyDescent="0.25">
      <c r="F495" s="29"/>
      <c r="G495" s="4"/>
      <c r="N495">
        <f t="shared" si="16"/>
        <v>0</v>
      </c>
      <c r="R495" s="23" t="s">
        <v>12</v>
      </c>
      <c r="S495" s="23" t="s">
        <v>52</v>
      </c>
      <c r="T495" s="23" t="str">
        <f>VLOOKUP(S495,'asignacion operaciones'!D:E,2,0)</f>
        <v xml:space="preserve">Ricardo Balderas Reyes </v>
      </c>
      <c r="U495" s="23" t="str">
        <f>VLOOKUP(S495,'asignacion operaciones'!D:F,3,0)</f>
        <v>Orlando Hernandez</v>
      </c>
      <c r="V495" s="23" t="str">
        <f>VLOOKUP(S495,'asignacion operaciones'!D:G,4,0)</f>
        <v xml:space="preserve">Edgar Illescas </v>
      </c>
      <c r="W495" s="23" t="s">
        <v>599</v>
      </c>
      <c r="X495" s="23">
        <v>10</v>
      </c>
      <c r="Y495" s="23">
        <v>9</v>
      </c>
      <c r="Z495" s="23">
        <v>1</v>
      </c>
      <c r="AA495" s="31">
        <f t="shared" si="17"/>
        <v>0.9</v>
      </c>
    </row>
    <row r="496" spans="6:27" x14ac:dyDescent="0.25">
      <c r="F496" s="29"/>
      <c r="G496" s="4"/>
      <c r="N496">
        <f t="shared" si="16"/>
        <v>0</v>
      </c>
      <c r="R496" s="23" t="s">
        <v>12</v>
      </c>
      <c r="S496" s="23" t="s">
        <v>52</v>
      </c>
      <c r="T496" s="23" t="str">
        <f>VLOOKUP(S496,'asignacion operaciones'!D:E,2,0)</f>
        <v xml:space="preserve">Ricardo Balderas Reyes </v>
      </c>
      <c r="U496" s="23" t="str">
        <f>VLOOKUP(S496,'asignacion operaciones'!D:F,3,0)</f>
        <v>Orlando Hernandez</v>
      </c>
      <c r="V496" s="23" t="str">
        <f>VLOOKUP(S496,'asignacion operaciones'!D:G,4,0)</f>
        <v xml:space="preserve">Edgar Illescas </v>
      </c>
      <c r="W496" s="23" t="s">
        <v>600</v>
      </c>
      <c r="X496" s="23">
        <v>10</v>
      </c>
      <c r="Y496" s="23">
        <v>9</v>
      </c>
      <c r="Z496" s="23">
        <v>1</v>
      </c>
      <c r="AA496" s="31">
        <f t="shared" si="17"/>
        <v>0.9</v>
      </c>
    </row>
    <row r="497" spans="6:27" x14ac:dyDescent="0.25">
      <c r="F497" s="29"/>
      <c r="G497" s="4"/>
      <c r="N497">
        <f t="shared" si="16"/>
        <v>0</v>
      </c>
      <c r="R497" s="23" t="s">
        <v>12</v>
      </c>
      <c r="S497" s="23" t="s">
        <v>81</v>
      </c>
      <c r="T497" s="23" t="str">
        <f>VLOOKUP(S497,'asignacion operaciones'!D:E,2,0)</f>
        <v>Julio Bazan</v>
      </c>
      <c r="U497" s="23" t="str">
        <f>VLOOKUP(S497,'asignacion operaciones'!D:F,3,0)</f>
        <v>Edgar Cabrera</v>
      </c>
      <c r="V497" s="23" t="str">
        <f>VLOOKUP(S497,'asignacion operaciones'!D:G,4,0)</f>
        <v xml:space="preserve">Jonathan Nieto </v>
      </c>
      <c r="W497" s="23" t="s">
        <v>601</v>
      </c>
      <c r="X497" s="23">
        <v>6</v>
      </c>
      <c r="Y497" s="23">
        <v>1</v>
      </c>
      <c r="Z497" s="23">
        <v>5</v>
      </c>
      <c r="AA497" s="31">
        <f t="shared" si="17"/>
        <v>0.16666666666666666</v>
      </c>
    </row>
    <row r="498" spans="6:27" x14ac:dyDescent="0.25">
      <c r="F498" s="29"/>
      <c r="G498" s="4"/>
      <c r="N498">
        <f t="shared" si="16"/>
        <v>0</v>
      </c>
      <c r="R498" s="23" t="s">
        <v>12</v>
      </c>
      <c r="S498" s="23" t="s">
        <v>81</v>
      </c>
      <c r="T498" s="23" t="str">
        <f>VLOOKUP(S498,'asignacion operaciones'!D:E,2,0)</f>
        <v>Julio Bazan</v>
      </c>
      <c r="U498" s="23" t="str">
        <f>VLOOKUP(S498,'asignacion operaciones'!D:F,3,0)</f>
        <v>Edgar Cabrera</v>
      </c>
      <c r="V498" s="23" t="str">
        <f>VLOOKUP(S498,'asignacion operaciones'!D:G,4,0)</f>
        <v xml:space="preserve">Jonathan Nieto </v>
      </c>
      <c r="W498" s="23" t="s">
        <v>602</v>
      </c>
      <c r="X498" s="23">
        <v>5</v>
      </c>
      <c r="Y498" s="23">
        <v>5</v>
      </c>
      <c r="Z498" s="23">
        <v>0</v>
      </c>
      <c r="AA498" s="31">
        <f t="shared" si="17"/>
        <v>1</v>
      </c>
    </row>
    <row r="499" spans="6:27" x14ac:dyDescent="0.25">
      <c r="F499" s="29"/>
      <c r="G499" s="4"/>
      <c r="N499">
        <f t="shared" si="16"/>
        <v>0</v>
      </c>
      <c r="R499" s="23" t="s">
        <v>12</v>
      </c>
      <c r="S499" s="23" t="s">
        <v>54</v>
      </c>
      <c r="T499" s="23" t="str">
        <f>VLOOKUP(S499,'asignacion operaciones'!D:E,2,0)</f>
        <v>Julio Bazan</v>
      </c>
      <c r="U499" s="23" t="str">
        <f>VLOOKUP(S499,'asignacion operaciones'!D:F,3,0)</f>
        <v>Sadam Morales</v>
      </c>
      <c r="V499" s="23" t="str">
        <f>VLOOKUP(S499,'asignacion operaciones'!D:G,4,0)</f>
        <v>Roman Marcelo</v>
      </c>
      <c r="W499" s="23" t="s">
        <v>603</v>
      </c>
      <c r="X499" s="23">
        <v>6</v>
      </c>
      <c r="Y499" s="23">
        <v>0</v>
      </c>
      <c r="Z499" s="23">
        <v>6</v>
      </c>
      <c r="AA499" s="31">
        <f t="shared" si="17"/>
        <v>0</v>
      </c>
    </row>
    <row r="500" spans="6:27" x14ac:dyDescent="0.25">
      <c r="F500" s="29"/>
      <c r="G500" s="4"/>
      <c r="N500">
        <f t="shared" si="16"/>
        <v>0</v>
      </c>
      <c r="R500" s="23" t="s">
        <v>12</v>
      </c>
      <c r="S500" s="23" t="s">
        <v>54</v>
      </c>
      <c r="T500" s="23" t="str">
        <f>VLOOKUP(S500,'asignacion operaciones'!D:E,2,0)</f>
        <v>Julio Bazan</v>
      </c>
      <c r="U500" s="23" t="str">
        <f>VLOOKUP(S500,'asignacion operaciones'!D:F,3,0)</f>
        <v>Sadam Morales</v>
      </c>
      <c r="V500" s="23" t="str">
        <f>VLOOKUP(S500,'asignacion operaciones'!D:G,4,0)</f>
        <v>Roman Marcelo</v>
      </c>
      <c r="W500" s="23" t="s">
        <v>604</v>
      </c>
      <c r="X500" s="23">
        <v>5</v>
      </c>
      <c r="Y500" s="23">
        <v>5</v>
      </c>
      <c r="Z500" s="23">
        <v>0</v>
      </c>
      <c r="AA500" s="31">
        <f t="shared" si="17"/>
        <v>1</v>
      </c>
    </row>
    <row r="501" spans="6:27" x14ac:dyDescent="0.25">
      <c r="F501" s="29"/>
      <c r="G501" s="4"/>
      <c r="N501">
        <f t="shared" si="16"/>
        <v>0</v>
      </c>
      <c r="R501" s="23" t="s">
        <v>12</v>
      </c>
      <c r="S501" s="23" t="s">
        <v>54</v>
      </c>
      <c r="T501" s="23" t="str">
        <f>VLOOKUP(S501,'asignacion operaciones'!D:E,2,0)</f>
        <v>Julio Bazan</v>
      </c>
      <c r="U501" s="23" t="str">
        <f>VLOOKUP(S501,'asignacion operaciones'!D:F,3,0)</f>
        <v>Sadam Morales</v>
      </c>
      <c r="V501" s="23" t="str">
        <f>VLOOKUP(S501,'asignacion operaciones'!D:G,4,0)</f>
        <v>Roman Marcelo</v>
      </c>
      <c r="W501" s="23" t="s">
        <v>605</v>
      </c>
      <c r="X501" s="23">
        <v>6</v>
      </c>
      <c r="Y501" s="23">
        <v>5</v>
      </c>
      <c r="Z501" s="23">
        <v>1</v>
      </c>
      <c r="AA501" s="31">
        <f t="shared" si="17"/>
        <v>0.83333333333333337</v>
      </c>
    </row>
    <row r="502" spans="6:27" x14ac:dyDescent="0.25">
      <c r="F502" s="29"/>
      <c r="G502" s="4"/>
      <c r="N502">
        <f t="shared" si="16"/>
        <v>0</v>
      </c>
      <c r="R502" s="23" t="s">
        <v>12</v>
      </c>
      <c r="S502" s="23" t="s">
        <v>54</v>
      </c>
      <c r="T502" s="23" t="str">
        <f>VLOOKUP(S502,'asignacion operaciones'!D:E,2,0)</f>
        <v>Julio Bazan</v>
      </c>
      <c r="U502" s="23" t="str">
        <f>VLOOKUP(S502,'asignacion operaciones'!D:F,3,0)</f>
        <v>Sadam Morales</v>
      </c>
      <c r="V502" s="23" t="str">
        <f>VLOOKUP(S502,'asignacion operaciones'!D:G,4,0)</f>
        <v>Roman Marcelo</v>
      </c>
      <c r="W502" s="23" t="s">
        <v>606</v>
      </c>
      <c r="X502" s="23">
        <v>6</v>
      </c>
      <c r="Y502" s="23">
        <v>6</v>
      </c>
      <c r="Z502" s="23">
        <v>0</v>
      </c>
      <c r="AA502" s="31">
        <f t="shared" si="17"/>
        <v>1</v>
      </c>
    </row>
    <row r="503" spans="6:27" x14ac:dyDescent="0.25">
      <c r="F503" s="29"/>
      <c r="G503" s="4"/>
      <c r="N503">
        <f t="shared" si="16"/>
        <v>0</v>
      </c>
      <c r="R503" s="23" t="s">
        <v>12</v>
      </c>
      <c r="S503" s="23" t="s">
        <v>54</v>
      </c>
      <c r="T503" s="23" t="str">
        <f>VLOOKUP(S503,'asignacion operaciones'!D:E,2,0)</f>
        <v>Julio Bazan</v>
      </c>
      <c r="U503" s="23" t="str">
        <f>VLOOKUP(S503,'asignacion operaciones'!D:F,3,0)</f>
        <v>Sadam Morales</v>
      </c>
      <c r="V503" s="23" t="str">
        <f>VLOOKUP(S503,'asignacion operaciones'!D:G,4,0)</f>
        <v>Roman Marcelo</v>
      </c>
      <c r="W503" s="23" t="s">
        <v>607</v>
      </c>
      <c r="X503" s="23">
        <v>5</v>
      </c>
      <c r="Y503" s="23">
        <v>5</v>
      </c>
      <c r="Z503" s="23">
        <v>0</v>
      </c>
      <c r="AA503" s="31">
        <f t="shared" si="17"/>
        <v>1</v>
      </c>
    </row>
    <row r="504" spans="6:27" x14ac:dyDescent="0.25">
      <c r="F504" s="29"/>
      <c r="G504" s="4"/>
      <c r="N504">
        <f t="shared" si="16"/>
        <v>0</v>
      </c>
      <c r="R504" s="23" t="s">
        <v>12</v>
      </c>
      <c r="S504" s="23" t="s">
        <v>54</v>
      </c>
      <c r="T504" s="23" t="str">
        <f>VLOOKUP(S504,'asignacion operaciones'!D:E,2,0)</f>
        <v>Julio Bazan</v>
      </c>
      <c r="U504" s="23" t="str">
        <f>VLOOKUP(S504,'asignacion operaciones'!D:F,3,0)</f>
        <v>Sadam Morales</v>
      </c>
      <c r="V504" s="23" t="str">
        <f>VLOOKUP(S504,'asignacion operaciones'!D:G,4,0)</f>
        <v>Roman Marcelo</v>
      </c>
      <c r="W504" s="23" t="s">
        <v>608</v>
      </c>
      <c r="X504" s="23">
        <v>6</v>
      </c>
      <c r="Y504" s="23">
        <v>4</v>
      </c>
      <c r="Z504" s="23">
        <v>2</v>
      </c>
      <c r="AA504" s="31">
        <f t="shared" si="17"/>
        <v>0.66666666666666663</v>
      </c>
    </row>
    <row r="505" spans="6:27" x14ac:dyDescent="0.25">
      <c r="F505" s="29"/>
      <c r="G505" s="4"/>
      <c r="N505">
        <f t="shared" si="16"/>
        <v>0</v>
      </c>
      <c r="R505" s="23" t="s">
        <v>12</v>
      </c>
      <c r="S505" s="23" t="s">
        <v>54</v>
      </c>
      <c r="T505" s="23" t="str">
        <f>VLOOKUP(S505,'asignacion operaciones'!D:E,2,0)</f>
        <v>Julio Bazan</v>
      </c>
      <c r="U505" s="23" t="str">
        <f>VLOOKUP(S505,'asignacion operaciones'!D:F,3,0)</f>
        <v>Sadam Morales</v>
      </c>
      <c r="V505" s="23" t="str">
        <f>VLOOKUP(S505,'asignacion operaciones'!D:G,4,0)</f>
        <v>Roman Marcelo</v>
      </c>
      <c r="W505" s="23" t="s">
        <v>609</v>
      </c>
      <c r="X505" s="23">
        <v>6</v>
      </c>
      <c r="Y505" s="23">
        <v>2</v>
      </c>
      <c r="Z505" s="23">
        <v>4</v>
      </c>
      <c r="AA505" s="31">
        <f t="shared" si="17"/>
        <v>0.33333333333333331</v>
      </c>
    </row>
    <row r="506" spans="6:27" x14ac:dyDescent="0.25">
      <c r="F506" s="29"/>
      <c r="G506" s="4"/>
      <c r="N506">
        <f t="shared" si="16"/>
        <v>0</v>
      </c>
      <c r="R506" s="23" t="s">
        <v>12</v>
      </c>
      <c r="S506" s="23" t="s">
        <v>54</v>
      </c>
      <c r="T506" s="23" t="str">
        <f>VLOOKUP(S506,'asignacion operaciones'!D:E,2,0)</f>
        <v>Julio Bazan</v>
      </c>
      <c r="U506" s="23" t="str">
        <f>VLOOKUP(S506,'asignacion operaciones'!D:F,3,0)</f>
        <v>Sadam Morales</v>
      </c>
      <c r="V506" s="23" t="str">
        <f>VLOOKUP(S506,'asignacion operaciones'!D:G,4,0)</f>
        <v>Roman Marcelo</v>
      </c>
      <c r="W506" s="23" t="s">
        <v>610</v>
      </c>
      <c r="X506" s="23">
        <v>6</v>
      </c>
      <c r="Y506" s="23">
        <v>2</v>
      </c>
      <c r="Z506" s="23">
        <v>4</v>
      </c>
      <c r="AA506" s="31">
        <f t="shared" si="17"/>
        <v>0.33333333333333331</v>
      </c>
    </row>
    <row r="507" spans="6:27" x14ac:dyDescent="0.25">
      <c r="F507" s="29"/>
      <c r="G507" s="4"/>
      <c r="N507">
        <f t="shared" si="16"/>
        <v>0</v>
      </c>
      <c r="R507" s="23" t="s">
        <v>12</v>
      </c>
      <c r="S507" s="23" t="s">
        <v>54</v>
      </c>
      <c r="T507" s="23" t="str">
        <f>VLOOKUP(S507,'asignacion operaciones'!D:E,2,0)</f>
        <v>Julio Bazan</v>
      </c>
      <c r="U507" s="23" t="str">
        <f>VLOOKUP(S507,'asignacion operaciones'!D:F,3,0)</f>
        <v>Sadam Morales</v>
      </c>
      <c r="V507" s="23" t="str">
        <f>VLOOKUP(S507,'asignacion operaciones'!D:G,4,0)</f>
        <v>Roman Marcelo</v>
      </c>
      <c r="W507" s="23" t="s">
        <v>611</v>
      </c>
      <c r="X507" s="23">
        <v>6</v>
      </c>
      <c r="Y507" s="23">
        <v>1</v>
      </c>
      <c r="Z507" s="23">
        <v>5</v>
      </c>
      <c r="AA507" s="31">
        <f t="shared" si="17"/>
        <v>0.16666666666666666</v>
      </c>
    </row>
    <row r="508" spans="6:27" x14ac:dyDescent="0.25">
      <c r="F508" s="29"/>
      <c r="G508" s="4"/>
      <c r="N508">
        <f t="shared" si="16"/>
        <v>0</v>
      </c>
      <c r="R508" s="23" t="s">
        <v>12</v>
      </c>
      <c r="S508" s="23" t="s">
        <v>54</v>
      </c>
      <c r="T508" s="23" t="str">
        <f>VLOOKUP(S508,'asignacion operaciones'!D:E,2,0)</f>
        <v>Julio Bazan</v>
      </c>
      <c r="U508" s="23" t="str">
        <f>VLOOKUP(S508,'asignacion operaciones'!D:F,3,0)</f>
        <v>Sadam Morales</v>
      </c>
      <c r="V508" s="23" t="str">
        <f>VLOOKUP(S508,'asignacion operaciones'!D:G,4,0)</f>
        <v>Roman Marcelo</v>
      </c>
      <c r="W508" s="23" t="s">
        <v>612</v>
      </c>
      <c r="X508" s="23">
        <v>5</v>
      </c>
      <c r="Y508" s="23">
        <v>5</v>
      </c>
      <c r="Z508" s="23">
        <v>0</v>
      </c>
      <c r="AA508" s="31">
        <f t="shared" si="17"/>
        <v>1</v>
      </c>
    </row>
    <row r="509" spans="6:27" x14ac:dyDescent="0.25">
      <c r="F509" s="29"/>
      <c r="G509" s="4"/>
      <c r="N509">
        <f t="shared" si="16"/>
        <v>0</v>
      </c>
      <c r="R509" s="23" t="s">
        <v>12</v>
      </c>
      <c r="S509" s="23" t="s">
        <v>54</v>
      </c>
      <c r="T509" s="23" t="str">
        <f>VLOOKUP(S509,'asignacion operaciones'!D:E,2,0)</f>
        <v>Julio Bazan</v>
      </c>
      <c r="U509" s="23" t="str">
        <f>VLOOKUP(S509,'asignacion operaciones'!D:F,3,0)</f>
        <v>Sadam Morales</v>
      </c>
      <c r="V509" s="23" t="str">
        <f>VLOOKUP(S509,'asignacion operaciones'!D:G,4,0)</f>
        <v>Roman Marcelo</v>
      </c>
      <c r="W509" s="23" t="s">
        <v>613</v>
      </c>
      <c r="X509" s="23">
        <v>5</v>
      </c>
      <c r="Y509" s="23">
        <v>5</v>
      </c>
      <c r="Z509" s="23">
        <v>0</v>
      </c>
      <c r="AA509" s="31">
        <f t="shared" si="17"/>
        <v>1</v>
      </c>
    </row>
    <row r="510" spans="6:27" x14ac:dyDescent="0.25">
      <c r="F510" s="29"/>
      <c r="G510" s="4"/>
      <c r="N510">
        <f t="shared" si="16"/>
        <v>0</v>
      </c>
      <c r="R510" s="23" t="s">
        <v>12</v>
      </c>
      <c r="S510" s="23" t="s">
        <v>54</v>
      </c>
      <c r="T510" s="23" t="str">
        <f>VLOOKUP(S510,'asignacion operaciones'!D:E,2,0)</f>
        <v>Julio Bazan</v>
      </c>
      <c r="U510" s="23" t="str">
        <f>VLOOKUP(S510,'asignacion operaciones'!D:F,3,0)</f>
        <v>Sadam Morales</v>
      </c>
      <c r="V510" s="23" t="str">
        <f>VLOOKUP(S510,'asignacion operaciones'!D:G,4,0)</f>
        <v>Roman Marcelo</v>
      </c>
      <c r="W510" s="23" t="s">
        <v>614</v>
      </c>
      <c r="X510" s="23">
        <v>5</v>
      </c>
      <c r="Y510" s="23">
        <v>5</v>
      </c>
      <c r="Z510" s="23">
        <v>0</v>
      </c>
      <c r="AA510" s="31">
        <f t="shared" si="17"/>
        <v>1</v>
      </c>
    </row>
    <row r="511" spans="6:27" x14ac:dyDescent="0.25">
      <c r="F511" s="29"/>
      <c r="G511" s="4"/>
      <c r="N511">
        <f t="shared" si="16"/>
        <v>0</v>
      </c>
      <c r="R511" s="23" t="s">
        <v>12</v>
      </c>
      <c r="S511" s="23" t="s">
        <v>54</v>
      </c>
      <c r="T511" s="23" t="str">
        <f>VLOOKUP(S511,'asignacion operaciones'!D:E,2,0)</f>
        <v>Julio Bazan</v>
      </c>
      <c r="U511" s="23" t="str">
        <f>VLOOKUP(S511,'asignacion operaciones'!D:F,3,0)</f>
        <v>Sadam Morales</v>
      </c>
      <c r="V511" s="23" t="str">
        <f>VLOOKUP(S511,'asignacion operaciones'!D:G,4,0)</f>
        <v>Roman Marcelo</v>
      </c>
      <c r="W511" s="23" t="s">
        <v>615</v>
      </c>
      <c r="X511" s="23">
        <v>5</v>
      </c>
      <c r="Y511" s="23">
        <v>4</v>
      </c>
      <c r="Z511" s="23">
        <v>1</v>
      </c>
      <c r="AA511" s="31">
        <f t="shared" si="17"/>
        <v>0.8</v>
      </c>
    </row>
    <row r="512" spans="6:27" x14ac:dyDescent="0.25">
      <c r="F512" s="29"/>
      <c r="G512" s="4"/>
      <c r="N512">
        <f t="shared" si="16"/>
        <v>0</v>
      </c>
      <c r="R512" s="23" t="s">
        <v>12</v>
      </c>
      <c r="S512" s="23" t="s">
        <v>54</v>
      </c>
      <c r="T512" s="23" t="str">
        <f>VLOOKUP(S512,'asignacion operaciones'!D:E,2,0)</f>
        <v>Julio Bazan</v>
      </c>
      <c r="U512" s="23" t="str">
        <f>VLOOKUP(S512,'asignacion operaciones'!D:F,3,0)</f>
        <v>Sadam Morales</v>
      </c>
      <c r="V512" s="23" t="str">
        <f>VLOOKUP(S512,'asignacion operaciones'!D:G,4,0)</f>
        <v>Roman Marcelo</v>
      </c>
      <c r="W512" s="23" t="s">
        <v>616</v>
      </c>
      <c r="X512" s="23">
        <v>5</v>
      </c>
      <c r="Y512" s="23">
        <v>5</v>
      </c>
      <c r="Z512" s="23">
        <v>0</v>
      </c>
      <c r="AA512" s="31">
        <f t="shared" si="17"/>
        <v>1</v>
      </c>
    </row>
    <row r="513" spans="6:27" x14ac:dyDescent="0.25">
      <c r="F513" s="29"/>
      <c r="G513" s="4"/>
      <c r="N513">
        <f t="shared" si="16"/>
        <v>0</v>
      </c>
      <c r="R513" s="23" t="s">
        <v>12</v>
      </c>
      <c r="S513" s="23" t="s">
        <v>54</v>
      </c>
      <c r="T513" s="23" t="str">
        <f>VLOOKUP(S513,'asignacion operaciones'!D:E,2,0)</f>
        <v>Julio Bazan</v>
      </c>
      <c r="U513" s="23" t="str">
        <f>VLOOKUP(S513,'asignacion operaciones'!D:F,3,0)</f>
        <v>Sadam Morales</v>
      </c>
      <c r="V513" s="23" t="str">
        <f>VLOOKUP(S513,'asignacion operaciones'!D:G,4,0)</f>
        <v>Roman Marcelo</v>
      </c>
      <c r="W513" s="23" t="s">
        <v>617</v>
      </c>
      <c r="X513" s="23">
        <v>5</v>
      </c>
      <c r="Y513" s="23">
        <v>5</v>
      </c>
      <c r="Z513" s="23">
        <v>0</v>
      </c>
      <c r="AA513" s="31">
        <f t="shared" si="17"/>
        <v>1</v>
      </c>
    </row>
    <row r="514" spans="6:27" x14ac:dyDescent="0.25">
      <c r="F514" s="29"/>
      <c r="G514" s="4"/>
      <c r="N514">
        <f t="shared" ref="N514:N577" si="18">L514-M514</f>
        <v>0</v>
      </c>
      <c r="R514" s="23" t="s">
        <v>12</v>
      </c>
      <c r="S514" s="23" t="s">
        <v>54</v>
      </c>
      <c r="T514" s="23" t="str">
        <f>VLOOKUP(S514,'asignacion operaciones'!D:E,2,0)</f>
        <v>Julio Bazan</v>
      </c>
      <c r="U514" s="23" t="str">
        <f>VLOOKUP(S514,'asignacion operaciones'!D:F,3,0)</f>
        <v>Sadam Morales</v>
      </c>
      <c r="V514" s="23" t="str">
        <f>VLOOKUP(S514,'asignacion operaciones'!D:G,4,0)</f>
        <v>Roman Marcelo</v>
      </c>
      <c r="W514" s="23" t="s">
        <v>618</v>
      </c>
      <c r="X514" s="23">
        <v>5</v>
      </c>
      <c r="Y514" s="23">
        <v>5</v>
      </c>
      <c r="Z514" s="23">
        <v>0</v>
      </c>
      <c r="AA514" s="31">
        <f t="shared" si="17"/>
        <v>1</v>
      </c>
    </row>
    <row r="515" spans="6:27" x14ac:dyDescent="0.25">
      <c r="F515" s="29"/>
      <c r="G515" s="4"/>
      <c r="N515">
        <f t="shared" si="18"/>
        <v>0</v>
      </c>
      <c r="R515" s="23" t="s">
        <v>12</v>
      </c>
      <c r="S515" s="23" t="s">
        <v>54</v>
      </c>
      <c r="T515" s="23" t="str">
        <f>VLOOKUP(S515,'asignacion operaciones'!D:E,2,0)</f>
        <v>Julio Bazan</v>
      </c>
      <c r="U515" s="23" t="str">
        <f>VLOOKUP(S515,'asignacion operaciones'!D:F,3,0)</f>
        <v>Sadam Morales</v>
      </c>
      <c r="V515" s="23" t="str">
        <f>VLOOKUP(S515,'asignacion operaciones'!D:G,4,0)</f>
        <v>Roman Marcelo</v>
      </c>
      <c r="W515" s="23" t="s">
        <v>619</v>
      </c>
      <c r="X515" s="23">
        <v>5</v>
      </c>
      <c r="Y515" s="23">
        <v>5</v>
      </c>
      <c r="Z515" s="23">
        <v>0</v>
      </c>
      <c r="AA515" s="31">
        <f t="shared" ref="AA515:AA578" si="19">Y515/X515</f>
        <v>1</v>
      </c>
    </row>
    <row r="516" spans="6:27" x14ac:dyDescent="0.25">
      <c r="F516" s="29"/>
      <c r="G516" s="4"/>
      <c r="N516">
        <f t="shared" si="18"/>
        <v>0</v>
      </c>
      <c r="R516" s="23" t="s">
        <v>12</v>
      </c>
      <c r="S516" s="23" t="s">
        <v>54</v>
      </c>
      <c r="T516" s="23" t="str">
        <f>VLOOKUP(S516,'asignacion operaciones'!D:E,2,0)</f>
        <v>Julio Bazan</v>
      </c>
      <c r="U516" s="23" t="str">
        <f>VLOOKUP(S516,'asignacion operaciones'!D:F,3,0)</f>
        <v>Sadam Morales</v>
      </c>
      <c r="V516" s="23" t="str">
        <f>VLOOKUP(S516,'asignacion operaciones'!D:G,4,0)</f>
        <v>Roman Marcelo</v>
      </c>
      <c r="W516" s="23" t="s">
        <v>620</v>
      </c>
      <c r="X516" s="23">
        <v>5</v>
      </c>
      <c r="Y516" s="23">
        <v>5</v>
      </c>
      <c r="Z516" s="23">
        <v>0</v>
      </c>
      <c r="AA516" s="31">
        <f t="shared" si="19"/>
        <v>1</v>
      </c>
    </row>
    <row r="517" spans="6:27" x14ac:dyDescent="0.25">
      <c r="F517" s="29"/>
      <c r="G517" s="4"/>
      <c r="N517">
        <f t="shared" si="18"/>
        <v>0</v>
      </c>
      <c r="R517" s="23" t="s">
        <v>12</v>
      </c>
      <c r="S517" s="23" t="s">
        <v>54</v>
      </c>
      <c r="T517" s="23" t="str">
        <f>VLOOKUP(S517,'asignacion operaciones'!D:E,2,0)</f>
        <v>Julio Bazan</v>
      </c>
      <c r="U517" s="23" t="str">
        <f>VLOOKUP(S517,'asignacion operaciones'!D:F,3,0)</f>
        <v>Sadam Morales</v>
      </c>
      <c r="V517" s="23" t="str">
        <f>VLOOKUP(S517,'asignacion operaciones'!D:G,4,0)</f>
        <v>Roman Marcelo</v>
      </c>
      <c r="W517" s="23" t="s">
        <v>621</v>
      </c>
      <c r="X517" s="23">
        <v>5</v>
      </c>
      <c r="Y517" s="23">
        <v>5</v>
      </c>
      <c r="Z517" s="23">
        <v>0</v>
      </c>
      <c r="AA517" s="31">
        <f t="shared" si="19"/>
        <v>1</v>
      </c>
    </row>
    <row r="518" spans="6:27" x14ac:dyDescent="0.25">
      <c r="F518" s="29"/>
      <c r="G518" s="4"/>
      <c r="N518">
        <f t="shared" si="18"/>
        <v>0</v>
      </c>
      <c r="R518" s="23" t="s">
        <v>12</v>
      </c>
      <c r="S518" s="23" t="s">
        <v>58</v>
      </c>
      <c r="T518" s="23" t="str">
        <f>VLOOKUP(S518,'asignacion operaciones'!D:E,2,0)</f>
        <v xml:space="preserve">Ricardo Balderas Reyes </v>
      </c>
      <c r="U518" s="23" t="str">
        <f>VLOOKUP(S518,'asignacion operaciones'!D:F,3,0)</f>
        <v>Victor Limas Rdz</v>
      </c>
      <c r="V518" s="23" t="str">
        <f>VLOOKUP(S518,'asignacion operaciones'!D:G,4,0)</f>
        <v>Gustavo Hernandez</v>
      </c>
      <c r="W518" s="23" t="s">
        <v>622</v>
      </c>
      <c r="X518" s="23">
        <v>6</v>
      </c>
      <c r="Y518" s="23">
        <v>5</v>
      </c>
      <c r="Z518" s="23">
        <v>1</v>
      </c>
      <c r="AA518" s="31">
        <f t="shared" si="19"/>
        <v>0.83333333333333337</v>
      </c>
    </row>
    <row r="519" spans="6:27" x14ac:dyDescent="0.25">
      <c r="F519" s="29"/>
      <c r="G519" s="4"/>
      <c r="N519">
        <f t="shared" si="18"/>
        <v>0</v>
      </c>
      <c r="R519" s="23" t="s">
        <v>12</v>
      </c>
      <c r="S519" s="23" t="s">
        <v>58</v>
      </c>
      <c r="T519" s="23" t="str">
        <f>VLOOKUP(S519,'asignacion operaciones'!D:E,2,0)</f>
        <v xml:space="preserve">Ricardo Balderas Reyes </v>
      </c>
      <c r="U519" s="23" t="str">
        <f>VLOOKUP(S519,'asignacion operaciones'!D:F,3,0)</f>
        <v>Victor Limas Rdz</v>
      </c>
      <c r="V519" s="23" t="str">
        <f>VLOOKUP(S519,'asignacion operaciones'!D:G,4,0)</f>
        <v>Gustavo Hernandez</v>
      </c>
      <c r="W519" s="23" t="s">
        <v>623</v>
      </c>
      <c r="X519" s="23">
        <v>6</v>
      </c>
      <c r="Y519" s="23">
        <v>5</v>
      </c>
      <c r="Z519" s="23">
        <v>1</v>
      </c>
      <c r="AA519" s="31">
        <f t="shared" si="19"/>
        <v>0.83333333333333337</v>
      </c>
    </row>
    <row r="520" spans="6:27" x14ac:dyDescent="0.25">
      <c r="F520" s="29"/>
      <c r="G520" s="4"/>
      <c r="N520">
        <f t="shared" si="18"/>
        <v>0</v>
      </c>
      <c r="R520" s="23" t="s">
        <v>12</v>
      </c>
      <c r="S520" s="23" t="s">
        <v>58</v>
      </c>
      <c r="T520" s="23" t="str">
        <f>VLOOKUP(S520,'asignacion operaciones'!D:E,2,0)</f>
        <v xml:space="preserve">Ricardo Balderas Reyes </v>
      </c>
      <c r="U520" s="23" t="str">
        <f>VLOOKUP(S520,'asignacion operaciones'!D:F,3,0)</f>
        <v>Victor Limas Rdz</v>
      </c>
      <c r="V520" s="23" t="str">
        <f>VLOOKUP(S520,'asignacion operaciones'!D:G,4,0)</f>
        <v>Gustavo Hernandez</v>
      </c>
      <c r="W520" s="23" t="s">
        <v>624</v>
      </c>
      <c r="X520" s="23">
        <v>6</v>
      </c>
      <c r="Y520" s="23">
        <v>6</v>
      </c>
      <c r="Z520" s="23">
        <v>0</v>
      </c>
      <c r="AA520" s="31">
        <f t="shared" si="19"/>
        <v>1</v>
      </c>
    </row>
    <row r="521" spans="6:27" x14ac:dyDescent="0.25">
      <c r="F521" s="29"/>
      <c r="G521" s="4"/>
      <c r="N521">
        <f t="shared" si="18"/>
        <v>0</v>
      </c>
      <c r="R521" s="23" t="s">
        <v>12</v>
      </c>
      <c r="S521" s="23" t="s">
        <v>58</v>
      </c>
      <c r="T521" s="23" t="str">
        <f>VLOOKUP(S521,'asignacion operaciones'!D:E,2,0)</f>
        <v xml:space="preserve">Ricardo Balderas Reyes </v>
      </c>
      <c r="U521" s="23" t="str">
        <f>VLOOKUP(S521,'asignacion operaciones'!D:F,3,0)</f>
        <v>Victor Limas Rdz</v>
      </c>
      <c r="V521" s="23" t="str">
        <f>VLOOKUP(S521,'asignacion operaciones'!D:G,4,0)</f>
        <v>Gustavo Hernandez</v>
      </c>
      <c r="W521" s="23" t="s">
        <v>625</v>
      </c>
      <c r="X521" s="23">
        <v>6</v>
      </c>
      <c r="Y521" s="23">
        <v>6</v>
      </c>
      <c r="Z521" s="23">
        <v>0</v>
      </c>
      <c r="AA521" s="31">
        <f t="shared" si="19"/>
        <v>1</v>
      </c>
    </row>
    <row r="522" spans="6:27" x14ac:dyDescent="0.25">
      <c r="F522" s="29"/>
      <c r="G522" s="4"/>
      <c r="N522">
        <f t="shared" si="18"/>
        <v>0</v>
      </c>
      <c r="R522" s="23" t="s">
        <v>12</v>
      </c>
      <c r="S522" s="23" t="s">
        <v>58</v>
      </c>
      <c r="T522" s="23" t="str">
        <f>VLOOKUP(S522,'asignacion operaciones'!D:E,2,0)</f>
        <v xml:space="preserve">Ricardo Balderas Reyes </v>
      </c>
      <c r="U522" s="23" t="str">
        <f>VLOOKUP(S522,'asignacion operaciones'!D:F,3,0)</f>
        <v>Victor Limas Rdz</v>
      </c>
      <c r="V522" s="23" t="str">
        <f>VLOOKUP(S522,'asignacion operaciones'!D:G,4,0)</f>
        <v>Gustavo Hernandez</v>
      </c>
      <c r="W522" s="23" t="s">
        <v>626</v>
      </c>
      <c r="X522" s="23">
        <v>6</v>
      </c>
      <c r="Y522" s="23">
        <v>5</v>
      </c>
      <c r="Z522" s="23">
        <v>1</v>
      </c>
      <c r="AA522" s="31">
        <f t="shared" si="19"/>
        <v>0.83333333333333337</v>
      </c>
    </row>
    <row r="523" spans="6:27" x14ac:dyDescent="0.25">
      <c r="F523" s="29"/>
      <c r="G523" s="4"/>
      <c r="N523">
        <f t="shared" si="18"/>
        <v>0</v>
      </c>
      <c r="R523" s="23" t="s">
        <v>12</v>
      </c>
      <c r="S523" s="23" t="s">
        <v>58</v>
      </c>
      <c r="T523" s="23" t="str">
        <f>VLOOKUP(S523,'asignacion operaciones'!D:E,2,0)</f>
        <v xml:space="preserve">Ricardo Balderas Reyes </v>
      </c>
      <c r="U523" s="23" t="str">
        <f>VLOOKUP(S523,'asignacion operaciones'!D:F,3,0)</f>
        <v>Victor Limas Rdz</v>
      </c>
      <c r="V523" s="23" t="str">
        <f>VLOOKUP(S523,'asignacion operaciones'!D:G,4,0)</f>
        <v>Gustavo Hernandez</v>
      </c>
      <c r="W523" s="23" t="s">
        <v>627</v>
      </c>
      <c r="X523" s="23">
        <v>6</v>
      </c>
      <c r="Y523" s="23">
        <v>5</v>
      </c>
      <c r="Z523" s="23">
        <v>1</v>
      </c>
      <c r="AA523" s="31">
        <f t="shared" si="19"/>
        <v>0.83333333333333337</v>
      </c>
    </row>
    <row r="524" spans="6:27" x14ac:dyDescent="0.25">
      <c r="F524" s="29"/>
      <c r="G524" s="4"/>
      <c r="N524">
        <f t="shared" si="18"/>
        <v>0</v>
      </c>
      <c r="R524" s="23" t="s">
        <v>12</v>
      </c>
      <c r="S524" s="23" t="s">
        <v>58</v>
      </c>
      <c r="T524" s="23" t="str">
        <f>VLOOKUP(S524,'asignacion operaciones'!D:E,2,0)</f>
        <v xml:space="preserve">Ricardo Balderas Reyes </v>
      </c>
      <c r="U524" s="23" t="str">
        <f>VLOOKUP(S524,'asignacion operaciones'!D:F,3,0)</f>
        <v>Victor Limas Rdz</v>
      </c>
      <c r="V524" s="23" t="str">
        <f>VLOOKUP(S524,'asignacion operaciones'!D:G,4,0)</f>
        <v>Gustavo Hernandez</v>
      </c>
      <c r="W524" s="23" t="s">
        <v>628</v>
      </c>
      <c r="X524" s="23">
        <v>5</v>
      </c>
      <c r="Y524" s="23">
        <v>2</v>
      </c>
      <c r="Z524" s="23">
        <v>3</v>
      </c>
      <c r="AA524" s="31">
        <f t="shared" si="19"/>
        <v>0.4</v>
      </c>
    </row>
    <row r="525" spans="6:27" x14ac:dyDescent="0.25">
      <c r="F525" s="29"/>
      <c r="G525" s="4"/>
      <c r="N525">
        <f t="shared" si="18"/>
        <v>0</v>
      </c>
      <c r="R525" s="23" t="s">
        <v>12</v>
      </c>
      <c r="S525" s="23" t="s">
        <v>58</v>
      </c>
      <c r="T525" s="23" t="str">
        <f>VLOOKUP(S525,'asignacion operaciones'!D:E,2,0)</f>
        <v xml:space="preserve">Ricardo Balderas Reyes </v>
      </c>
      <c r="U525" s="23" t="str">
        <f>VLOOKUP(S525,'asignacion operaciones'!D:F,3,0)</f>
        <v>Victor Limas Rdz</v>
      </c>
      <c r="V525" s="23" t="str">
        <f>VLOOKUP(S525,'asignacion operaciones'!D:G,4,0)</f>
        <v>Gustavo Hernandez</v>
      </c>
      <c r="W525" s="23" t="s">
        <v>629</v>
      </c>
      <c r="X525" s="23">
        <v>5</v>
      </c>
      <c r="Y525" s="23">
        <v>3</v>
      </c>
      <c r="Z525" s="23">
        <v>2</v>
      </c>
      <c r="AA525" s="31">
        <f t="shared" si="19"/>
        <v>0.6</v>
      </c>
    </row>
    <row r="526" spans="6:27" x14ac:dyDescent="0.25">
      <c r="F526" s="29"/>
      <c r="G526" s="4"/>
      <c r="N526">
        <f t="shared" si="18"/>
        <v>0</v>
      </c>
      <c r="R526" s="23" t="s">
        <v>12</v>
      </c>
      <c r="S526" s="23" t="s">
        <v>58</v>
      </c>
      <c r="T526" s="23" t="str">
        <f>VLOOKUP(S526,'asignacion operaciones'!D:E,2,0)</f>
        <v xml:space="preserve">Ricardo Balderas Reyes </v>
      </c>
      <c r="U526" s="23" t="str">
        <f>VLOOKUP(S526,'asignacion operaciones'!D:F,3,0)</f>
        <v>Victor Limas Rdz</v>
      </c>
      <c r="V526" s="23" t="str">
        <f>VLOOKUP(S526,'asignacion operaciones'!D:G,4,0)</f>
        <v>Gustavo Hernandez</v>
      </c>
      <c r="W526" s="23" t="s">
        <v>630</v>
      </c>
      <c r="X526" s="23">
        <v>5</v>
      </c>
      <c r="Y526" s="23">
        <v>5</v>
      </c>
      <c r="Z526" s="23">
        <v>0</v>
      </c>
      <c r="AA526" s="31">
        <f t="shared" si="19"/>
        <v>1</v>
      </c>
    </row>
    <row r="527" spans="6:27" x14ac:dyDescent="0.25">
      <c r="G527" s="4"/>
      <c r="N527">
        <f t="shared" si="18"/>
        <v>0</v>
      </c>
      <c r="R527" s="23" t="s">
        <v>12</v>
      </c>
      <c r="S527" s="23" t="s">
        <v>58</v>
      </c>
      <c r="T527" s="23" t="str">
        <f>VLOOKUP(S527,'asignacion operaciones'!D:E,2,0)</f>
        <v xml:space="preserve">Ricardo Balderas Reyes </v>
      </c>
      <c r="U527" s="23" t="str">
        <f>VLOOKUP(S527,'asignacion operaciones'!D:F,3,0)</f>
        <v>Victor Limas Rdz</v>
      </c>
      <c r="V527" s="23" t="str">
        <f>VLOOKUP(S527,'asignacion operaciones'!D:G,4,0)</f>
        <v>Gustavo Hernandez</v>
      </c>
      <c r="W527" s="23" t="s">
        <v>631</v>
      </c>
      <c r="X527" s="23">
        <v>5</v>
      </c>
      <c r="Y527" s="23">
        <v>5</v>
      </c>
      <c r="Z527" s="23">
        <v>0</v>
      </c>
      <c r="AA527" s="31">
        <f t="shared" si="19"/>
        <v>1</v>
      </c>
    </row>
    <row r="528" spans="6:27" x14ac:dyDescent="0.25">
      <c r="G528" s="4"/>
      <c r="N528">
        <f t="shared" si="18"/>
        <v>0</v>
      </c>
      <c r="R528" s="23" t="s">
        <v>12</v>
      </c>
      <c r="S528" s="23" t="s">
        <v>58</v>
      </c>
      <c r="T528" s="23" t="str">
        <f>VLOOKUP(S528,'asignacion operaciones'!D:E,2,0)</f>
        <v xml:space="preserve">Ricardo Balderas Reyes </v>
      </c>
      <c r="U528" s="23" t="str">
        <f>VLOOKUP(S528,'asignacion operaciones'!D:F,3,0)</f>
        <v>Victor Limas Rdz</v>
      </c>
      <c r="V528" s="23" t="str">
        <f>VLOOKUP(S528,'asignacion operaciones'!D:G,4,0)</f>
        <v>Gustavo Hernandez</v>
      </c>
      <c r="W528" s="23" t="s">
        <v>632</v>
      </c>
      <c r="X528" s="23">
        <v>5</v>
      </c>
      <c r="Y528" s="23">
        <v>5</v>
      </c>
      <c r="Z528" s="23">
        <v>0</v>
      </c>
      <c r="AA528" s="31">
        <f t="shared" si="19"/>
        <v>1</v>
      </c>
    </row>
    <row r="529" spans="7:27" x14ac:dyDescent="0.25">
      <c r="G529" s="4"/>
      <c r="N529">
        <f t="shared" si="18"/>
        <v>0</v>
      </c>
      <c r="R529" s="23" t="s">
        <v>12</v>
      </c>
      <c r="S529" s="23" t="s">
        <v>58</v>
      </c>
      <c r="T529" s="23" t="str">
        <f>VLOOKUP(S529,'asignacion operaciones'!D:E,2,0)</f>
        <v xml:space="preserve">Ricardo Balderas Reyes </v>
      </c>
      <c r="U529" s="23" t="str">
        <f>VLOOKUP(S529,'asignacion operaciones'!D:F,3,0)</f>
        <v>Victor Limas Rdz</v>
      </c>
      <c r="V529" s="23" t="str">
        <f>VLOOKUP(S529,'asignacion operaciones'!D:G,4,0)</f>
        <v>Gustavo Hernandez</v>
      </c>
      <c r="W529" s="23" t="s">
        <v>633</v>
      </c>
      <c r="X529" s="23">
        <v>5</v>
      </c>
      <c r="Y529" s="23">
        <v>4</v>
      </c>
      <c r="Z529" s="23">
        <v>1</v>
      </c>
      <c r="AA529" s="31">
        <f t="shared" si="19"/>
        <v>0.8</v>
      </c>
    </row>
    <row r="530" spans="7:27" x14ac:dyDescent="0.25">
      <c r="G530" s="4"/>
      <c r="N530">
        <f t="shared" si="18"/>
        <v>0</v>
      </c>
      <c r="R530" s="23" t="s">
        <v>12</v>
      </c>
      <c r="S530" s="23" t="s">
        <v>58</v>
      </c>
      <c r="T530" s="23" t="str">
        <f>VLOOKUP(S530,'asignacion operaciones'!D:E,2,0)</f>
        <v xml:space="preserve">Ricardo Balderas Reyes </v>
      </c>
      <c r="U530" s="23" t="str">
        <f>VLOOKUP(S530,'asignacion operaciones'!D:F,3,0)</f>
        <v>Victor Limas Rdz</v>
      </c>
      <c r="V530" s="23" t="str">
        <f>VLOOKUP(S530,'asignacion operaciones'!D:G,4,0)</f>
        <v>Gustavo Hernandez</v>
      </c>
      <c r="W530" s="23" t="s">
        <v>634</v>
      </c>
      <c r="X530" s="23">
        <v>5</v>
      </c>
      <c r="Y530" s="23">
        <v>5</v>
      </c>
      <c r="Z530" s="23">
        <v>0</v>
      </c>
      <c r="AA530" s="31">
        <f t="shared" si="19"/>
        <v>1</v>
      </c>
    </row>
    <row r="531" spans="7:27" x14ac:dyDescent="0.25">
      <c r="G531" s="4"/>
      <c r="N531">
        <f t="shared" si="18"/>
        <v>0</v>
      </c>
      <c r="R531" s="23" t="s">
        <v>12</v>
      </c>
      <c r="S531" s="23" t="s">
        <v>58</v>
      </c>
      <c r="T531" s="23" t="str">
        <f>VLOOKUP(S531,'asignacion operaciones'!D:E,2,0)</f>
        <v xml:space="preserve">Ricardo Balderas Reyes </v>
      </c>
      <c r="U531" s="23" t="str">
        <f>VLOOKUP(S531,'asignacion operaciones'!D:F,3,0)</f>
        <v>Victor Limas Rdz</v>
      </c>
      <c r="V531" s="23" t="str">
        <f>VLOOKUP(S531,'asignacion operaciones'!D:G,4,0)</f>
        <v>Gustavo Hernandez</v>
      </c>
      <c r="W531" s="23" t="s">
        <v>635</v>
      </c>
      <c r="X531" s="23">
        <v>5</v>
      </c>
      <c r="Y531" s="23">
        <v>5</v>
      </c>
      <c r="Z531" s="23">
        <v>0</v>
      </c>
      <c r="AA531" s="31">
        <f t="shared" si="19"/>
        <v>1</v>
      </c>
    </row>
    <row r="532" spans="7:27" x14ac:dyDescent="0.25">
      <c r="G532" s="4"/>
      <c r="N532">
        <f t="shared" si="18"/>
        <v>0</v>
      </c>
      <c r="R532" s="23" t="s">
        <v>12</v>
      </c>
      <c r="S532" s="23" t="s">
        <v>58</v>
      </c>
      <c r="T532" s="23" t="str">
        <f>VLOOKUP(S532,'asignacion operaciones'!D:E,2,0)</f>
        <v xml:space="preserve">Ricardo Balderas Reyes </v>
      </c>
      <c r="U532" s="23" t="str">
        <f>VLOOKUP(S532,'asignacion operaciones'!D:F,3,0)</f>
        <v>Victor Limas Rdz</v>
      </c>
      <c r="V532" s="23" t="str">
        <f>VLOOKUP(S532,'asignacion operaciones'!D:G,4,0)</f>
        <v>Gustavo Hernandez</v>
      </c>
      <c r="W532" s="23" t="s">
        <v>636</v>
      </c>
      <c r="X532" s="23">
        <v>5</v>
      </c>
      <c r="Y532" s="23">
        <v>5</v>
      </c>
      <c r="Z532" s="23">
        <v>0</v>
      </c>
      <c r="AA532" s="31">
        <f t="shared" si="19"/>
        <v>1</v>
      </c>
    </row>
    <row r="533" spans="7:27" x14ac:dyDescent="0.25">
      <c r="G533" s="4"/>
      <c r="N533">
        <f t="shared" si="18"/>
        <v>0</v>
      </c>
      <c r="R533" s="23" t="s">
        <v>12</v>
      </c>
      <c r="S533" s="23" t="s">
        <v>58</v>
      </c>
      <c r="T533" s="23" t="str">
        <f>VLOOKUP(S533,'asignacion operaciones'!D:E,2,0)</f>
        <v xml:space="preserve">Ricardo Balderas Reyes </v>
      </c>
      <c r="U533" s="23" t="str">
        <f>VLOOKUP(S533,'asignacion operaciones'!D:F,3,0)</f>
        <v>Victor Limas Rdz</v>
      </c>
      <c r="V533" s="23" t="str">
        <f>VLOOKUP(S533,'asignacion operaciones'!D:G,4,0)</f>
        <v>Gustavo Hernandez</v>
      </c>
      <c r="W533" s="23" t="s">
        <v>637</v>
      </c>
      <c r="X533" s="23">
        <v>5</v>
      </c>
      <c r="Y533" s="23">
        <v>5</v>
      </c>
      <c r="Z533" s="23">
        <v>0</v>
      </c>
      <c r="AA533" s="31">
        <f t="shared" si="19"/>
        <v>1</v>
      </c>
    </row>
    <row r="534" spans="7:27" x14ac:dyDescent="0.25">
      <c r="G534" s="4"/>
      <c r="N534">
        <f t="shared" si="18"/>
        <v>0</v>
      </c>
      <c r="R534" s="23" t="s">
        <v>12</v>
      </c>
      <c r="S534" s="23" t="s">
        <v>58</v>
      </c>
      <c r="T534" s="23" t="str">
        <f>VLOOKUP(S534,'asignacion operaciones'!D:E,2,0)</f>
        <v xml:space="preserve">Ricardo Balderas Reyes </v>
      </c>
      <c r="U534" s="23" t="str">
        <f>VLOOKUP(S534,'asignacion operaciones'!D:F,3,0)</f>
        <v>Victor Limas Rdz</v>
      </c>
      <c r="V534" s="23" t="str">
        <f>VLOOKUP(S534,'asignacion operaciones'!D:G,4,0)</f>
        <v>Gustavo Hernandez</v>
      </c>
      <c r="W534" s="23" t="s">
        <v>638</v>
      </c>
      <c r="X534" s="23">
        <v>5</v>
      </c>
      <c r="Y534" s="23">
        <v>5</v>
      </c>
      <c r="Z534" s="23">
        <v>0</v>
      </c>
      <c r="AA534" s="31">
        <f t="shared" si="19"/>
        <v>1</v>
      </c>
    </row>
    <row r="535" spans="7:27" x14ac:dyDescent="0.25">
      <c r="G535" s="4"/>
      <c r="N535">
        <f t="shared" si="18"/>
        <v>0</v>
      </c>
      <c r="R535" s="23" t="s">
        <v>12</v>
      </c>
      <c r="S535" s="23" t="s">
        <v>58</v>
      </c>
      <c r="T535" s="23" t="str">
        <f>VLOOKUP(S535,'asignacion operaciones'!D:E,2,0)</f>
        <v xml:space="preserve">Ricardo Balderas Reyes </v>
      </c>
      <c r="U535" s="23" t="str">
        <f>VLOOKUP(S535,'asignacion operaciones'!D:F,3,0)</f>
        <v>Victor Limas Rdz</v>
      </c>
      <c r="V535" s="23" t="str">
        <f>VLOOKUP(S535,'asignacion operaciones'!D:G,4,0)</f>
        <v>Gustavo Hernandez</v>
      </c>
      <c r="W535" s="23" t="s">
        <v>639</v>
      </c>
      <c r="X535" s="23">
        <v>5</v>
      </c>
      <c r="Y535" s="23">
        <v>4</v>
      </c>
      <c r="Z535" s="23">
        <v>1</v>
      </c>
      <c r="AA535" s="31">
        <f t="shared" si="19"/>
        <v>0.8</v>
      </c>
    </row>
    <row r="536" spans="7:27" x14ac:dyDescent="0.25">
      <c r="G536" s="4"/>
      <c r="N536">
        <f t="shared" si="18"/>
        <v>0</v>
      </c>
      <c r="R536" s="23" t="s">
        <v>12</v>
      </c>
      <c r="S536" s="23" t="s">
        <v>73</v>
      </c>
      <c r="T536" s="23" t="str">
        <f>VLOOKUP(S536,'asignacion operaciones'!D:E,2,0)</f>
        <v xml:space="preserve">Ricardo Balderas Reyes </v>
      </c>
      <c r="U536" s="23" t="str">
        <f>VLOOKUP(S536,'asignacion operaciones'!D:F,3,0)</f>
        <v>Orlando Hernandez</v>
      </c>
      <c r="V536" s="23" t="str">
        <f>VLOOKUP(S536,'asignacion operaciones'!D:G,4,0)</f>
        <v>Claudia Chavira</v>
      </c>
      <c r="W536" s="23" t="s">
        <v>640</v>
      </c>
      <c r="X536" s="23">
        <v>6</v>
      </c>
      <c r="Y536" s="23">
        <v>5</v>
      </c>
      <c r="Z536" s="23">
        <v>1</v>
      </c>
      <c r="AA536" s="31">
        <f t="shared" si="19"/>
        <v>0.83333333333333337</v>
      </c>
    </row>
    <row r="537" spans="7:27" x14ac:dyDescent="0.25">
      <c r="G537" s="4"/>
      <c r="N537">
        <f t="shared" si="18"/>
        <v>0</v>
      </c>
      <c r="R537" s="23" t="s">
        <v>12</v>
      </c>
      <c r="S537" s="23" t="s">
        <v>73</v>
      </c>
      <c r="T537" s="23" t="str">
        <f>VLOOKUP(S537,'asignacion operaciones'!D:E,2,0)</f>
        <v xml:space="preserve">Ricardo Balderas Reyes </v>
      </c>
      <c r="U537" s="23" t="str">
        <f>VLOOKUP(S537,'asignacion operaciones'!D:F,3,0)</f>
        <v>Orlando Hernandez</v>
      </c>
      <c r="V537" s="23" t="str">
        <f>VLOOKUP(S537,'asignacion operaciones'!D:G,4,0)</f>
        <v>Claudia Chavira</v>
      </c>
      <c r="W537" s="23" t="s">
        <v>641</v>
      </c>
      <c r="X537" s="23">
        <v>6</v>
      </c>
      <c r="Y537" s="23">
        <v>6</v>
      </c>
      <c r="Z537" s="23">
        <v>0</v>
      </c>
      <c r="AA537" s="31">
        <f t="shared" si="19"/>
        <v>1</v>
      </c>
    </row>
    <row r="538" spans="7:27" x14ac:dyDescent="0.25">
      <c r="G538" s="4"/>
      <c r="N538">
        <f t="shared" si="18"/>
        <v>0</v>
      </c>
      <c r="R538" s="23" t="s">
        <v>12</v>
      </c>
      <c r="S538" s="23" t="s">
        <v>73</v>
      </c>
      <c r="T538" s="23" t="str">
        <f>VLOOKUP(S538,'asignacion operaciones'!D:E,2,0)</f>
        <v xml:space="preserve">Ricardo Balderas Reyes </v>
      </c>
      <c r="U538" s="23" t="str">
        <f>VLOOKUP(S538,'asignacion operaciones'!D:F,3,0)</f>
        <v>Orlando Hernandez</v>
      </c>
      <c r="V538" s="23" t="str">
        <f>VLOOKUP(S538,'asignacion operaciones'!D:G,4,0)</f>
        <v>Claudia Chavira</v>
      </c>
      <c r="W538" s="23" t="s">
        <v>642</v>
      </c>
      <c r="X538" s="23">
        <v>6</v>
      </c>
      <c r="Y538" s="23">
        <v>3</v>
      </c>
      <c r="Z538" s="23">
        <v>3</v>
      </c>
      <c r="AA538" s="31">
        <f t="shared" si="19"/>
        <v>0.5</v>
      </c>
    </row>
    <row r="539" spans="7:27" x14ac:dyDescent="0.25">
      <c r="G539" s="4"/>
      <c r="N539">
        <f t="shared" si="18"/>
        <v>0</v>
      </c>
      <c r="R539" s="23" t="s">
        <v>12</v>
      </c>
      <c r="S539" s="23" t="s">
        <v>73</v>
      </c>
      <c r="T539" s="23" t="str">
        <f>VLOOKUP(S539,'asignacion operaciones'!D:E,2,0)</f>
        <v xml:space="preserve">Ricardo Balderas Reyes </v>
      </c>
      <c r="U539" s="23" t="str">
        <f>VLOOKUP(S539,'asignacion operaciones'!D:F,3,0)</f>
        <v>Orlando Hernandez</v>
      </c>
      <c r="V539" s="23" t="str">
        <f>VLOOKUP(S539,'asignacion operaciones'!D:G,4,0)</f>
        <v>Claudia Chavira</v>
      </c>
      <c r="W539" s="23" t="s">
        <v>643</v>
      </c>
      <c r="X539" s="23">
        <v>5</v>
      </c>
      <c r="Y539" s="23">
        <v>5</v>
      </c>
      <c r="Z539" s="23">
        <v>0</v>
      </c>
      <c r="AA539" s="31">
        <f t="shared" si="19"/>
        <v>1</v>
      </c>
    </row>
    <row r="540" spans="7:27" x14ac:dyDescent="0.25">
      <c r="G540" s="4"/>
      <c r="N540">
        <f t="shared" si="18"/>
        <v>0</v>
      </c>
      <c r="R540" s="23" t="s">
        <v>12</v>
      </c>
      <c r="S540" s="23" t="s">
        <v>73</v>
      </c>
      <c r="T540" s="23" t="str">
        <f>VLOOKUP(S540,'asignacion operaciones'!D:E,2,0)</f>
        <v xml:space="preserve">Ricardo Balderas Reyes </v>
      </c>
      <c r="U540" s="23" t="str">
        <f>VLOOKUP(S540,'asignacion operaciones'!D:F,3,0)</f>
        <v>Orlando Hernandez</v>
      </c>
      <c r="V540" s="23" t="str">
        <f>VLOOKUP(S540,'asignacion operaciones'!D:G,4,0)</f>
        <v>Claudia Chavira</v>
      </c>
      <c r="W540" s="23" t="s">
        <v>644</v>
      </c>
      <c r="X540" s="23">
        <v>6</v>
      </c>
      <c r="Y540" s="23">
        <v>6</v>
      </c>
      <c r="Z540" s="23">
        <v>0</v>
      </c>
      <c r="AA540" s="31">
        <f t="shared" si="19"/>
        <v>1</v>
      </c>
    </row>
    <row r="541" spans="7:27" x14ac:dyDescent="0.25">
      <c r="G541" s="4"/>
      <c r="N541">
        <f t="shared" si="18"/>
        <v>0</v>
      </c>
      <c r="R541" s="23" t="s">
        <v>12</v>
      </c>
      <c r="S541" s="23" t="s">
        <v>73</v>
      </c>
      <c r="T541" s="23" t="str">
        <f>VLOOKUP(S541,'asignacion operaciones'!D:E,2,0)</f>
        <v xml:space="preserve">Ricardo Balderas Reyes </v>
      </c>
      <c r="U541" s="23" t="str">
        <f>VLOOKUP(S541,'asignacion operaciones'!D:F,3,0)</f>
        <v>Orlando Hernandez</v>
      </c>
      <c r="V541" s="23" t="str">
        <f>VLOOKUP(S541,'asignacion operaciones'!D:G,4,0)</f>
        <v>Claudia Chavira</v>
      </c>
      <c r="W541" s="23" t="s">
        <v>645</v>
      </c>
      <c r="X541" s="23">
        <v>5</v>
      </c>
      <c r="Y541" s="23">
        <v>5</v>
      </c>
      <c r="Z541" s="23">
        <v>0</v>
      </c>
      <c r="AA541" s="31">
        <f t="shared" si="19"/>
        <v>1</v>
      </c>
    </row>
    <row r="542" spans="7:27" x14ac:dyDescent="0.25">
      <c r="G542" s="4"/>
      <c r="N542">
        <f t="shared" si="18"/>
        <v>0</v>
      </c>
      <c r="R542" s="23" t="s">
        <v>12</v>
      </c>
      <c r="S542" s="23" t="s">
        <v>73</v>
      </c>
      <c r="T542" s="23" t="str">
        <f>VLOOKUP(S542,'asignacion operaciones'!D:E,2,0)</f>
        <v xml:space="preserve">Ricardo Balderas Reyes </v>
      </c>
      <c r="U542" s="23" t="str">
        <f>VLOOKUP(S542,'asignacion operaciones'!D:F,3,0)</f>
        <v>Orlando Hernandez</v>
      </c>
      <c r="V542" s="23" t="str">
        <f>VLOOKUP(S542,'asignacion operaciones'!D:G,4,0)</f>
        <v>Claudia Chavira</v>
      </c>
      <c r="W542" s="23" t="s">
        <v>646</v>
      </c>
      <c r="X542" s="23">
        <v>5</v>
      </c>
      <c r="Y542" s="23">
        <v>5</v>
      </c>
      <c r="Z542" s="23">
        <v>0</v>
      </c>
      <c r="AA542" s="31">
        <f t="shared" si="19"/>
        <v>1</v>
      </c>
    </row>
    <row r="543" spans="7:27" x14ac:dyDescent="0.25">
      <c r="G543" s="4"/>
      <c r="N543">
        <f t="shared" si="18"/>
        <v>0</v>
      </c>
      <c r="R543" s="23" t="s">
        <v>12</v>
      </c>
      <c r="S543" s="23" t="s">
        <v>73</v>
      </c>
      <c r="T543" s="23" t="str">
        <f>VLOOKUP(S543,'asignacion operaciones'!D:E,2,0)</f>
        <v xml:space="preserve">Ricardo Balderas Reyes </v>
      </c>
      <c r="U543" s="23" t="str">
        <f>VLOOKUP(S543,'asignacion operaciones'!D:F,3,0)</f>
        <v>Orlando Hernandez</v>
      </c>
      <c r="V543" s="23" t="str">
        <f>VLOOKUP(S543,'asignacion operaciones'!D:G,4,0)</f>
        <v>Claudia Chavira</v>
      </c>
      <c r="W543" s="23" t="s">
        <v>647</v>
      </c>
      <c r="X543" s="23">
        <v>5</v>
      </c>
      <c r="Y543" s="23">
        <v>3</v>
      </c>
      <c r="Z543" s="23">
        <v>2</v>
      </c>
      <c r="AA543" s="31">
        <f t="shared" si="19"/>
        <v>0.6</v>
      </c>
    </row>
    <row r="544" spans="7:27" x14ac:dyDescent="0.25">
      <c r="G544" s="4"/>
      <c r="N544">
        <f t="shared" si="18"/>
        <v>0</v>
      </c>
      <c r="R544" s="23" t="s">
        <v>12</v>
      </c>
      <c r="S544" s="23" t="s">
        <v>73</v>
      </c>
      <c r="T544" s="23" t="str">
        <f>VLOOKUP(S544,'asignacion operaciones'!D:E,2,0)</f>
        <v xml:space="preserve">Ricardo Balderas Reyes </v>
      </c>
      <c r="U544" s="23" t="str">
        <f>VLOOKUP(S544,'asignacion operaciones'!D:F,3,0)</f>
        <v>Orlando Hernandez</v>
      </c>
      <c r="V544" s="23" t="str">
        <f>VLOOKUP(S544,'asignacion operaciones'!D:G,4,0)</f>
        <v>Claudia Chavira</v>
      </c>
      <c r="W544" s="23" t="s">
        <v>648</v>
      </c>
      <c r="X544" s="23">
        <v>10</v>
      </c>
      <c r="Y544" s="23">
        <v>10</v>
      </c>
      <c r="Z544" s="23">
        <v>0</v>
      </c>
      <c r="AA544" s="31">
        <f t="shared" si="19"/>
        <v>1</v>
      </c>
    </row>
    <row r="545" spans="7:27" x14ac:dyDescent="0.25">
      <c r="G545" s="4"/>
      <c r="N545">
        <f t="shared" si="18"/>
        <v>0</v>
      </c>
      <c r="R545" s="23" t="s">
        <v>12</v>
      </c>
      <c r="S545" s="23" t="s">
        <v>73</v>
      </c>
      <c r="T545" s="23" t="str">
        <f>VLOOKUP(S545,'asignacion operaciones'!D:E,2,0)</f>
        <v xml:space="preserve">Ricardo Balderas Reyes </v>
      </c>
      <c r="U545" s="23" t="str">
        <f>VLOOKUP(S545,'asignacion operaciones'!D:F,3,0)</f>
        <v>Orlando Hernandez</v>
      </c>
      <c r="V545" s="23" t="str">
        <f>VLOOKUP(S545,'asignacion operaciones'!D:G,4,0)</f>
        <v>Claudia Chavira</v>
      </c>
      <c r="W545" s="23" t="s">
        <v>649</v>
      </c>
      <c r="X545" s="23">
        <v>5</v>
      </c>
      <c r="Y545" s="23">
        <v>5</v>
      </c>
      <c r="Z545" s="23">
        <v>0</v>
      </c>
      <c r="AA545" s="31">
        <f t="shared" si="19"/>
        <v>1</v>
      </c>
    </row>
    <row r="546" spans="7:27" x14ac:dyDescent="0.25">
      <c r="G546" s="4"/>
      <c r="N546">
        <f t="shared" si="18"/>
        <v>0</v>
      </c>
      <c r="R546" s="23" t="s">
        <v>12</v>
      </c>
      <c r="S546" s="23" t="s">
        <v>73</v>
      </c>
      <c r="T546" s="23" t="str">
        <f>VLOOKUP(S546,'asignacion operaciones'!D:E,2,0)</f>
        <v xml:space="preserve">Ricardo Balderas Reyes </v>
      </c>
      <c r="U546" s="23" t="str">
        <f>VLOOKUP(S546,'asignacion operaciones'!D:F,3,0)</f>
        <v>Orlando Hernandez</v>
      </c>
      <c r="V546" s="23" t="str">
        <f>VLOOKUP(S546,'asignacion operaciones'!D:G,4,0)</f>
        <v>Claudia Chavira</v>
      </c>
      <c r="W546" s="23" t="s">
        <v>650</v>
      </c>
      <c r="X546" s="23">
        <v>10</v>
      </c>
      <c r="Y546" s="23">
        <v>7</v>
      </c>
      <c r="Z546" s="23">
        <v>3</v>
      </c>
      <c r="AA546" s="31">
        <f t="shared" si="19"/>
        <v>0.7</v>
      </c>
    </row>
    <row r="547" spans="7:27" x14ac:dyDescent="0.25">
      <c r="G547" s="4"/>
      <c r="N547">
        <f t="shared" si="18"/>
        <v>0</v>
      </c>
      <c r="R547" s="23" t="s">
        <v>12</v>
      </c>
      <c r="S547" s="23" t="s">
        <v>88</v>
      </c>
      <c r="T547" s="23" t="str">
        <f>VLOOKUP(S547,'asignacion operaciones'!D:E,2,0)</f>
        <v xml:space="preserve">Ricardo Balderas Reyes </v>
      </c>
      <c r="U547" s="23" t="str">
        <f>VLOOKUP(S547,'asignacion operaciones'!D:F,3,0)</f>
        <v>Orlando Hernandez</v>
      </c>
      <c r="V547" s="23" t="str">
        <f>VLOOKUP(S547,'asignacion operaciones'!D:G,4,0)</f>
        <v>Francisco Reyes</v>
      </c>
      <c r="W547" s="23" t="s">
        <v>651</v>
      </c>
      <c r="X547" s="23">
        <v>6</v>
      </c>
      <c r="Y547" s="23">
        <v>6</v>
      </c>
      <c r="Z547" s="23">
        <v>0</v>
      </c>
      <c r="AA547" s="31">
        <f t="shared" si="19"/>
        <v>1</v>
      </c>
    </row>
    <row r="548" spans="7:27" x14ac:dyDescent="0.25">
      <c r="G548" s="4"/>
      <c r="N548">
        <f t="shared" si="18"/>
        <v>0</v>
      </c>
      <c r="R548" s="23" t="s">
        <v>12</v>
      </c>
      <c r="S548" s="23" t="s">
        <v>88</v>
      </c>
      <c r="T548" s="23" t="str">
        <f>VLOOKUP(S548,'asignacion operaciones'!D:E,2,0)</f>
        <v xml:space="preserve">Ricardo Balderas Reyes </v>
      </c>
      <c r="U548" s="23" t="str">
        <f>VLOOKUP(S548,'asignacion operaciones'!D:F,3,0)</f>
        <v>Orlando Hernandez</v>
      </c>
      <c r="V548" s="23" t="str">
        <f>VLOOKUP(S548,'asignacion operaciones'!D:G,4,0)</f>
        <v>Francisco Reyes</v>
      </c>
      <c r="W548" s="23" t="s">
        <v>652</v>
      </c>
      <c r="X548" s="23">
        <v>5</v>
      </c>
      <c r="Y548" s="23">
        <v>5</v>
      </c>
      <c r="Z548" s="23">
        <v>0</v>
      </c>
      <c r="AA548" s="31">
        <f t="shared" si="19"/>
        <v>1</v>
      </c>
    </row>
    <row r="549" spans="7:27" x14ac:dyDescent="0.25">
      <c r="G549" s="4"/>
      <c r="N549">
        <f t="shared" si="18"/>
        <v>0</v>
      </c>
      <c r="R549" s="23" t="s">
        <v>12</v>
      </c>
      <c r="S549" s="23" t="s">
        <v>88</v>
      </c>
      <c r="T549" s="23" t="str">
        <f>VLOOKUP(S549,'asignacion operaciones'!D:E,2,0)</f>
        <v xml:space="preserve">Ricardo Balderas Reyes </v>
      </c>
      <c r="U549" s="23" t="str">
        <f>VLOOKUP(S549,'asignacion operaciones'!D:F,3,0)</f>
        <v>Orlando Hernandez</v>
      </c>
      <c r="V549" s="23" t="str">
        <f>VLOOKUP(S549,'asignacion operaciones'!D:G,4,0)</f>
        <v>Francisco Reyes</v>
      </c>
      <c r="W549" s="23" t="s">
        <v>653</v>
      </c>
      <c r="X549" s="23">
        <v>5</v>
      </c>
      <c r="Y549" s="23">
        <v>5</v>
      </c>
      <c r="Z549" s="23">
        <v>0</v>
      </c>
      <c r="AA549" s="31">
        <f t="shared" si="19"/>
        <v>1</v>
      </c>
    </row>
    <row r="550" spans="7:27" x14ac:dyDescent="0.25">
      <c r="G550" s="4"/>
      <c r="N550">
        <f t="shared" si="18"/>
        <v>0</v>
      </c>
      <c r="R550" s="23" t="s">
        <v>12</v>
      </c>
      <c r="S550" s="23" t="s">
        <v>15</v>
      </c>
      <c r="T550" s="23" t="str">
        <f>VLOOKUP(S550,'asignacion operaciones'!D:E,2,0)</f>
        <v xml:space="preserve">Ricardo Balderas Reyes </v>
      </c>
      <c r="U550" s="23" t="str">
        <f>VLOOKUP(S550,'asignacion operaciones'!D:F,3,0)</f>
        <v>Victor Limas Rdz</v>
      </c>
      <c r="V550" s="23" t="str">
        <f>VLOOKUP(S550,'asignacion operaciones'!D:G,4,0)</f>
        <v>Reynaldo Berlanga</v>
      </c>
      <c r="W550" s="23" t="s">
        <v>654</v>
      </c>
      <c r="X550" s="23">
        <v>1</v>
      </c>
      <c r="Y550" s="23">
        <v>1</v>
      </c>
      <c r="Z550" s="23">
        <v>0</v>
      </c>
      <c r="AA550" s="31">
        <f t="shared" si="19"/>
        <v>1</v>
      </c>
    </row>
    <row r="551" spans="7:27" x14ac:dyDescent="0.25">
      <c r="G551" s="4"/>
      <c r="N551">
        <f t="shared" si="18"/>
        <v>0</v>
      </c>
      <c r="R551" s="23" t="s">
        <v>12</v>
      </c>
      <c r="S551" s="23" t="s">
        <v>15</v>
      </c>
      <c r="T551" s="23" t="str">
        <f>VLOOKUP(S551,'asignacion operaciones'!D:E,2,0)</f>
        <v xml:space="preserve">Ricardo Balderas Reyes </v>
      </c>
      <c r="U551" s="23" t="str">
        <f>VLOOKUP(S551,'asignacion operaciones'!D:F,3,0)</f>
        <v>Victor Limas Rdz</v>
      </c>
      <c r="V551" s="23" t="str">
        <f>VLOOKUP(S551,'asignacion operaciones'!D:G,4,0)</f>
        <v>Reynaldo Berlanga</v>
      </c>
      <c r="W551" s="23" t="s">
        <v>655</v>
      </c>
      <c r="X551" s="23">
        <v>1</v>
      </c>
      <c r="Y551" s="23">
        <v>1</v>
      </c>
      <c r="Z551" s="23">
        <v>0</v>
      </c>
      <c r="AA551" s="31">
        <f t="shared" si="19"/>
        <v>1</v>
      </c>
    </row>
    <row r="552" spans="7:27" x14ac:dyDescent="0.25">
      <c r="G552" s="4"/>
      <c r="N552">
        <f t="shared" si="18"/>
        <v>0</v>
      </c>
      <c r="R552" s="23" t="s">
        <v>12</v>
      </c>
      <c r="S552" s="23" t="s">
        <v>15</v>
      </c>
      <c r="T552" s="23" t="str">
        <f>VLOOKUP(S552,'asignacion operaciones'!D:E,2,0)</f>
        <v xml:space="preserve">Ricardo Balderas Reyes </v>
      </c>
      <c r="U552" s="23" t="str">
        <f>VLOOKUP(S552,'asignacion operaciones'!D:F,3,0)</f>
        <v>Victor Limas Rdz</v>
      </c>
      <c r="V552" s="23" t="str">
        <f>VLOOKUP(S552,'asignacion operaciones'!D:G,4,0)</f>
        <v>Reynaldo Berlanga</v>
      </c>
      <c r="W552" s="23" t="s">
        <v>656</v>
      </c>
      <c r="X552" s="23">
        <v>1</v>
      </c>
      <c r="Y552" s="23">
        <v>1</v>
      </c>
      <c r="Z552" s="23">
        <v>0</v>
      </c>
      <c r="AA552" s="31">
        <f t="shared" si="19"/>
        <v>1</v>
      </c>
    </row>
    <row r="553" spans="7:27" x14ac:dyDescent="0.25">
      <c r="G553" s="4"/>
      <c r="N553">
        <f t="shared" si="18"/>
        <v>0</v>
      </c>
      <c r="R553" s="23" t="s">
        <v>12</v>
      </c>
      <c r="S553" s="23" t="s">
        <v>15</v>
      </c>
      <c r="T553" s="23" t="str">
        <f>VLOOKUP(S553,'asignacion operaciones'!D:E,2,0)</f>
        <v xml:space="preserve">Ricardo Balderas Reyes </v>
      </c>
      <c r="U553" s="23" t="str">
        <f>VLOOKUP(S553,'asignacion operaciones'!D:F,3,0)</f>
        <v>Victor Limas Rdz</v>
      </c>
      <c r="V553" s="23" t="str">
        <f>VLOOKUP(S553,'asignacion operaciones'!D:G,4,0)</f>
        <v>Reynaldo Berlanga</v>
      </c>
      <c r="W553" s="23" t="s">
        <v>657</v>
      </c>
      <c r="X553" s="23">
        <v>1</v>
      </c>
      <c r="Y553" s="23">
        <v>0</v>
      </c>
      <c r="Z553" s="23">
        <v>1</v>
      </c>
      <c r="AA553" s="31">
        <f t="shared" si="19"/>
        <v>0</v>
      </c>
    </row>
    <row r="554" spans="7:27" x14ac:dyDescent="0.25">
      <c r="G554" s="4"/>
      <c r="N554">
        <f t="shared" si="18"/>
        <v>0</v>
      </c>
      <c r="R554" s="23" t="s">
        <v>12</v>
      </c>
      <c r="S554" s="23" t="s">
        <v>15</v>
      </c>
      <c r="T554" s="23" t="str">
        <f>VLOOKUP(S554,'asignacion operaciones'!D:E,2,0)</f>
        <v xml:space="preserve">Ricardo Balderas Reyes </v>
      </c>
      <c r="U554" s="23" t="str">
        <f>VLOOKUP(S554,'asignacion operaciones'!D:F,3,0)</f>
        <v>Victor Limas Rdz</v>
      </c>
      <c r="V554" s="23" t="str">
        <f>VLOOKUP(S554,'asignacion operaciones'!D:G,4,0)</f>
        <v>Reynaldo Berlanga</v>
      </c>
      <c r="W554" s="23" t="s">
        <v>658</v>
      </c>
      <c r="X554" s="23">
        <v>2</v>
      </c>
      <c r="Y554" s="23">
        <v>2</v>
      </c>
      <c r="Z554" s="23">
        <v>0</v>
      </c>
      <c r="AA554" s="31">
        <f t="shared" si="19"/>
        <v>1</v>
      </c>
    </row>
    <row r="555" spans="7:27" x14ac:dyDescent="0.25">
      <c r="G555" s="4"/>
      <c r="N555">
        <f t="shared" si="18"/>
        <v>0</v>
      </c>
      <c r="R555" s="23" t="s">
        <v>12</v>
      </c>
      <c r="S555" s="23" t="s">
        <v>15</v>
      </c>
      <c r="T555" s="23" t="str">
        <f>VLOOKUP(S555,'asignacion operaciones'!D:E,2,0)</f>
        <v xml:space="preserve">Ricardo Balderas Reyes </v>
      </c>
      <c r="U555" s="23" t="str">
        <f>VLOOKUP(S555,'asignacion operaciones'!D:F,3,0)</f>
        <v>Victor Limas Rdz</v>
      </c>
      <c r="V555" s="23" t="str">
        <f>VLOOKUP(S555,'asignacion operaciones'!D:G,4,0)</f>
        <v>Reynaldo Berlanga</v>
      </c>
      <c r="W555" s="23" t="s">
        <v>659</v>
      </c>
      <c r="X555" s="23">
        <v>1</v>
      </c>
      <c r="Y555" s="23">
        <v>1</v>
      </c>
      <c r="Z555" s="23">
        <v>0</v>
      </c>
      <c r="AA555" s="31">
        <f t="shared" si="19"/>
        <v>1</v>
      </c>
    </row>
    <row r="556" spans="7:27" x14ac:dyDescent="0.25">
      <c r="G556" s="4"/>
      <c r="N556">
        <f t="shared" si="18"/>
        <v>0</v>
      </c>
      <c r="R556" s="23" t="s">
        <v>12</v>
      </c>
      <c r="S556" s="23" t="s">
        <v>15</v>
      </c>
      <c r="T556" s="23" t="str">
        <f>VLOOKUP(S556,'asignacion operaciones'!D:E,2,0)</f>
        <v xml:space="preserve">Ricardo Balderas Reyes </v>
      </c>
      <c r="U556" s="23" t="str">
        <f>VLOOKUP(S556,'asignacion operaciones'!D:F,3,0)</f>
        <v>Victor Limas Rdz</v>
      </c>
      <c r="V556" s="23" t="str">
        <f>VLOOKUP(S556,'asignacion operaciones'!D:G,4,0)</f>
        <v>Reynaldo Berlanga</v>
      </c>
      <c r="W556" s="23" t="s">
        <v>660</v>
      </c>
      <c r="X556" s="23">
        <v>1</v>
      </c>
      <c r="Y556" s="23">
        <v>1</v>
      </c>
      <c r="Z556" s="23">
        <v>0</v>
      </c>
      <c r="AA556" s="31">
        <f t="shared" si="19"/>
        <v>1</v>
      </c>
    </row>
    <row r="557" spans="7:27" x14ac:dyDescent="0.25">
      <c r="G557" s="4"/>
      <c r="N557">
        <f t="shared" si="18"/>
        <v>0</v>
      </c>
      <c r="R557" s="23" t="s">
        <v>12</v>
      </c>
      <c r="S557" s="23" t="s">
        <v>15</v>
      </c>
      <c r="T557" s="23" t="str">
        <f>VLOOKUP(S557,'asignacion operaciones'!D:E,2,0)</f>
        <v xml:space="preserve">Ricardo Balderas Reyes </v>
      </c>
      <c r="U557" s="23" t="str">
        <f>VLOOKUP(S557,'asignacion operaciones'!D:F,3,0)</f>
        <v>Victor Limas Rdz</v>
      </c>
      <c r="V557" s="23" t="str">
        <f>VLOOKUP(S557,'asignacion operaciones'!D:G,4,0)</f>
        <v>Reynaldo Berlanga</v>
      </c>
      <c r="W557" s="23" t="s">
        <v>661</v>
      </c>
      <c r="X557" s="23">
        <v>6</v>
      </c>
      <c r="Y557" s="23">
        <v>6</v>
      </c>
      <c r="Z557" s="23">
        <v>0</v>
      </c>
      <c r="AA557" s="31">
        <f t="shared" si="19"/>
        <v>1</v>
      </c>
    </row>
    <row r="558" spans="7:27" x14ac:dyDescent="0.25">
      <c r="G558" s="4"/>
      <c r="N558">
        <f t="shared" si="18"/>
        <v>0</v>
      </c>
      <c r="R558" s="23" t="s">
        <v>12</v>
      </c>
      <c r="S558" s="23" t="s">
        <v>15</v>
      </c>
      <c r="T558" s="23" t="str">
        <f>VLOOKUP(S558,'asignacion operaciones'!D:E,2,0)</f>
        <v xml:space="preserve">Ricardo Balderas Reyes </v>
      </c>
      <c r="U558" s="23" t="str">
        <f>VLOOKUP(S558,'asignacion operaciones'!D:F,3,0)</f>
        <v>Victor Limas Rdz</v>
      </c>
      <c r="V558" s="23" t="str">
        <f>VLOOKUP(S558,'asignacion operaciones'!D:G,4,0)</f>
        <v>Reynaldo Berlanga</v>
      </c>
      <c r="W558" s="23" t="s">
        <v>662</v>
      </c>
      <c r="X558" s="23">
        <v>5</v>
      </c>
      <c r="Y558" s="23">
        <v>5</v>
      </c>
      <c r="Z558" s="23">
        <v>0</v>
      </c>
      <c r="AA558" s="31">
        <f t="shared" si="19"/>
        <v>1</v>
      </c>
    </row>
    <row r="559" spans="7:27" x14ac:dyDescent="0.25">
      <c r="G559" s="4"/>
      <c r="N559">
        <f t="shared" si="18"/>
        <v>0</v>
      </c>
      <c r="R559" s="23" t="s">
        <v>12</v>
      </c>
      <c r="S559" s="23" t="s">
        <v>15</v>
      </c>
      <c r="T559" s="23" t="str">
        <f>VLOOKUP(S559,'asignacion operaciones'!D:E,2,0)</f>
        <v xml:space="preserve">Ricardo Balderas Reyes </v>
      </c>
      <c r="U559" s="23" t="str">
        <f>VLOOKUP(S559,'asignacion operaciones'!D:F,3,0)</f>
        <v>Victor Limas Rdz</v>
      </c>
      <c r="V559" s="23" t="str">
        <f>VLOOKUP(S559,'asignacion operaciones'!D:G,4,0)</f>
        <v>Reynaldo Berlanga</v>
      </c>
      <c r="W559" s="23" t="s">
        <v>663</v>
      </c>
      <c r="X559" s="23">
        <v>5</v>
      </c>
      <c r="Y559" s="23">
        <v>5</v>
      </c>
      <c r="Z559" s="23">
        <v>0</v>
      </c>
      <c r="AA559" s="31">
        <f t="shared" si="19"/>
        <v>1</v>
      </c>
    </row>
    <row r="560" spans="7:27" x14ac:dyDescent="0.25">
      <c r="G560" s="4"/>
      <c r="N560">
        <f t="shared" si="18"/>
        <v>0</v>
      </c>
      <c r="R560" s="23" t="s">
        <v>12</v>
      </c>
      <c r="S560" s="23" t="s">
        <v>15</v>
      </c>
      <c r="T560" s="23" t="str">
        <f>VLOOKUP(S560,'asignacion operaciones'!D:E,2,0)</f>
        <v xml:space="preserve">Ricardo Balderas Reyes </v>
      </c>
      <c r="U560" s="23" t="str">
        <f>VLOOKUP(S560,'asignacion operaciones'!D:F,3,0)</f>
        <v>Victor Limas Rdz</v>
      </c>
      <c r="V560" s="23" t="str">
        <f>VLOOKUP(S560,'asignacion operaciones'!D:G,4,0)</f>
        <v>Reynaldo Berlanga</v>
      </c>
      <c r="W560" s="23" t="s">
        <v>664</v>
      </c>
      <c r="X560" s="23">
        <v>5</v>
      </c>
      <c r="Y560" s="23">
        <v>5</v>
      </c>
      <c r="Z560" s="23">
        <v>0</v>
      </c>
      <c r="AA560" s="31">
        <f t="shared" si="19"/>
        <v>1</v>
      </c>
    </row>
    <row r="561" spans="7:27" x14ac:dyDescent="0.25">
      <c r="G561" s="4"/>
      <c r="N561">
        <f t="shared" si="18"/>
        <v>0</v>
      </c>
      <c r="R561" s="23" t="s">
        <v>12</v>
      </c>
      <c r="S561" s="23" t="s">
        <v>15</v>
      </c>
      <c r="T561" s="23" t="str">
        <f>VLOOKUP(S561,'asignacion operaciones'!D:E,2,0)</f>
        <v xml:space="preserve">Ricardo Balderas Reyes </v>
      </c>
      <c r="U561" s="23" t="str">
        <f>VLOOKUP(S561,'asignacion operaciones'!D:F,3,0)</f>
        <v>Victor Limas Rdz</v>
      </c>
      <c r="V561" s="23" t="str">
        <f>VLOOKUP(S561,'asignacion operaciones'!D:G,4,0)</f>
        <v>Reynaldo Berlanga</v>
      </c>
      <c r="W561" s="23" t="s">
        <v>665</v>
      </c>
      <c r="X561" s="23">
        <v>10</v>
      </c>
      <c r="Y561" s="23">
        <v>10</v>
      </c>
      <c r="Z561" s="23">
        <v>0</v>
      </c>
      <c r="AA561" s="31">
        <f t="shared" si="19"/>
        <v>1</v>
      </c>
    </row>
    <row r="562" spans="7:27" x14ac:dyDescent="0.25">
      <c r="G562" s="4"/>
      <c r="N562">
        <f t="shared" si="18"/>
        <v>0</v>
      </c>
      <c r="R562" s="23" t="s">
        <v>12</v>
      </c>
      <c r="S562" s="23" t="s">
        <v>15</v>
      </c>
      <c r="T562" s="23" t="str">
        <f>VLOOKUP(S562,'asignacion operaciones'!D:E,2,0)</f>
        <v xml:space="preserve">Ricardo Balderas Reyes </v>
      </c>
      <c r="U562" s="23" t="str">
        <f>VLOOKUP(S562,'asignacion operaciones'!D:F,3,0)</f>
        <v>Victor Limas Rdz</v>
      </c>
      <c r="V562" s="23" t="str">
        <f>VLOOKUP(S562,'asignacion operaciones'!D:G,4,0)</f>
        <v>Reynaldo Berlanga</v>
      </c>
      <c r="W562" s="23" t="s">
        <v>666</v>
      </c>
      <c r="X562" s="23">
        <v>5</v>
      </c>
      <c r="Y562" s="23">
        <v>5</v>
      </c>
      <c r="Z562" s="23">
        <v>0</v>
      </c>
      <c r="AA562" s="31">
        <f t="shared" si="19"/>
        <v>1</v>
      </c>
    </row>
    <row r="563" spans="7:27" x14ac:dyDescent="0.25">
      <c r="G563" s="4"/>
      <c r="N563">
        <f t="shared" si="18"/>
        <v>0</v>
      </c>
      <c r="R563" s="23" t="s">
        <v>12</v>
      </c>
      <c r="S563" s="23" t="s">
        <v>15</v>
      </c>
      <c r="T563" s="23" t="str">
        <f>VLOOKUP(S563,'asignacion operaciones'!D:E,2,0)</f>
        <v xml:space="preserve">Ricardo Balderas Reyes </v>
      </c>
      <c r="U563" s="23" t="str">
        <f>VLOOKUP(S563,'asignacion operaciones'!D:F,3,0)</f>
        <v>Victor Limas Rdz</v>
      </c>
      <c r="V563" s="23" t="str">
        <f>VLOOKUP(S563,'asignacion operaciones'!D:G,4,0)</f>
        <v>Reynaldo Berlanga</v>
      </c>
      <c r="W563" s="23" t="s">
        <v>667</v>
      </c>
      <c r="X563" s="23">
        <v>6</v>
      </c>
      <c r="Y563" s="23">
        <v>6</v>
      </c>
      <c r="Z563" s="23">
        <v>0</v>
      </c>
      <c r="AA563" s="31">
        <f t="shared" si="19"/>
        <v>1</v>
      </c>
    </row>
    <row r="564" spans="7:27" x14ac:dyDescent="0.25">
      <c r="G564" s="4"/>
      <c r="N564">
        <f t="shared" si="18"/>
        <v>0</v>
      </c>
      <c r="R564" s="23" t="s">
        <v>12</v>
      </c>
      <c r="S564" s="23" t="s">
        <v>15</v>
      </c>
      <c r="T564" s="23" t="str">
        <f>VLOOKUP(S564,'asignacion operaciones'!D:E,2,0)</f>
        <v xml:space="preserve">Ricardo Balderas Reyes </v>
      </c>
      <c r="U564" s="23" t="str">
        <f>VLOOKUP(S564,'asignacion operaciones'!D:F,3,0)</f>
        <v>Victor Limas Rdz</v>
      </c>
      <c r="V564" s="23" t="str">
        <f>VLOOKUP(S564,'asignacion operaciones'!D:G,4,0)</f>
        <v>Reynaldo Berlanga</v>
      </c>
      <c r="W564" s="23" t="s">
        <v>668</v>
      </c>
      <c r="X564" s="23">
        <v>5</v>
      </c>
      <c r="Y564" s="23">
        <v>5</v>
      </c>
      <c r="Z564" s="23">
        <v>0</v>
      </c>
      <c r="AA564" s="31">
        <f t="shared" si="19"/>
        <v>1</v>
      </c>
    </row>
    <row r="565" spans="7:27" x14ac:dyDescent="0.25">
      <c r="G565" s="4"/>
      <c r="N565">
        <f t="shared" si="18"/>
        <v>0</v>
      </c>
      <c r="R565" s="23" t="s">
        <v>12</v>
      </c>
      <c r="S565" s="23" t="s">
        <v>15</v>
      </c>
      <c r="T565" s="23" t="str">
        <f>VLOOKUP(S565,'asignacion operaciones'!D:E,2,0)</f>
        <v xml:space="preserve">Ricardo Balderas Reyes </v>
      </c>
      <c r="U565" s="23" t="str">
        <f>VLOOKUP(S565,'asignacion operaciones'!D:F,3,0)</f>
        <v>Victor Limas Rdz</v>
      </c>
      <c r="V565" s="23" t="str">
        <f>VLOOKUP(S565,'asignacion operaciones'!D:G,4,0)</f>
        <v>Reynaldo Berlanga</v>
      </c>
      <c r="W565" s="23" t="s">
        <v>669</v>
      </c>
      <c r="X565" s="23">
        <v>6</v>
      </c>
      <c r="Y565" s="23">
        <v>4</v>
      </c>
      <c r="Z565" s="23">
        <v>2</v>
      </c>
      <c r="AA565" s="31">
        <f t="shared" si="19"/>
        <v>0.66666666666666663</v>
      </c>
    </row>
    <row r="566" spans="7:27" x14ac:dyDescent="0.25">
      <c r="N566">
        <f t="shared" si="18"/>
        <v>0</v>
      </c>
      <c r="R566" s="23" t="s">
        <v>12</v>
      </c>
      <c r="S566" s="23" t="s">
        <v>15</v>
      </c>
      <c r="T566" s="23" t="str">
        <f>VLOOKUP(S566,'asignacion operaciones'!D:E,2,0)</f>
        <v xml:space="preserve">Ricardo Balderas Reyes </v>
      </c>
      <c r="U566" s="23" t="str">
        <f>VLOOKUP(S566,'asignacion operaciones'!D:F,3,0)</f>
        <v>Victor Limas Rdz</v>
      </c>
      <c r="V566" s="23" t="str">
        <f>VLOOKUP(S566,'asignacion operaciones'!D:G,4,0)</f>
        <v>Reynaldo Berlanga</v>
      </c>
      <c r="W566" s="23" t="s">
        <v>670</v>
      </c>
      <c r="X566" s="23">
        <v>6</v>
      </c>
      <c r="Y566" s="23">
        <v>5</v>
      </c>
      <c r="Z566" s="23">
        <v>1</v>
      </c>
      <c r="AA566" s="31">
        <f t="shared" si="19"/>
        <v>0.83333333333333337</v>
      </c>
    </row>
    <row r="567" spans="7:27" x14ac:dyDescent="0.25">
      <c r="N567">
        <f t="shared" si="18"/>
        <v>0</v>
      </c>
      <c r="R567" s="23" t="s">
        <v>12</v>
      </c>
      <c r="S567" s="23" t="s">
        <v>15</v>
      </c>
      <c r="T567" s="23" t="str">
        <f>VLOOKUP(S567,'asignacion operaciones'!D:E,2,0)</f>
        <v xml:space="preserve">Ricardo Balderas Reyes </v>
      </c>
      <c r="U567" s="23" t="str">
        <f>VLOOKUP(S567,'asignacion operaciones'!D:F,3,0)</f>
        <v>Victor Limas Rdz</v>
      </c>
      <c r="V567" s="23" t="str">
        <f>VLOOKUP(S567,'asignacion operaciones'!D:G,4,0)</f>
        <v>Reynaldo Berlanga</v>
      </c>
      <c r="W567" s="23" t="s">
        <v>671</v>
      </c>
      <c r="X567" s="23">
        <v>11</v>
      </c>
      <c r="Y567" s="23">
        <v>11</v>
      </c>
      <c r="Z567" s="23">
        <v>0</v>
      </c>
      <c r="AA567" s="31">
        <f t="shared" si="19"/>
        <v>1</v>
      </c>
    </row>
    <row r="568" spans="7:27" x14ac:dyDescent="0.25">
      <c r="N568">
        <f t="shared" si="18"/>
        <v>0</v>
      </c>
      <c r="R568" s="23" t="s">
        <v>12</v>
      </c>
      <c r="S568" s="23" t="s">
        <v>15</v>
      </c>
      <c r="T568" s="23" t="str">
        <f>VLOOKUP(S568,'asignacion operaciones'!D:E,2,0)</f>
        <v xml:space="preserve">Ricardo Balderas Reyes </v>
      </c>
      <c r="U568" s="23" t="str">
        <f>VLOOKUP(S568,'asignacion operaciones'!D:F,3,0)</f>
        <v>Victor Limas Rdz</v>
      </c>
      <c r="V568" s="23" t="str">
        <f>VLOOKUP(S568,'asignacion operaciones'!D:G,4,0)</f>
        <v>Reynaldo Berlanga</v>
      </c>
      <c r="W568" s="23" t="s">
        <v>672</v>
      </c>
      <c r="X568" s="23">
        <v>5</v>
      </c>
      <c r="Y568" s="23">
        <v>5</v>
      </c>
      <c r="Z568" s="23">
        <v>0</v>
      </c>
      <c r="AA568" s="31">
        <f t="shared" si="19"/>
        <v>1</v>
      </c>
    </row>
    <row r="569" spans="7:27" x14ac:dyDescent="0.25">
      <c r="N569">
        <f t="shared" si="18"/>
        <v>0</v>
      </c>
      <c r="R569" s="23" t="s">
        <v>12</v>
      </c>
      <c r="S569" s="23" t="s">
        <v>15</v>
      </c>
      <c r="T569" s="23" t="str">
        <f>VLOOKUP(S569,'asignacion operaciones'!D:E,2,0)</f>
        <v xml:space="preserve">Ricardo Balderas Reyes </v>
      </c>
      <c r="U569" s="23" t="str">
        <f>VLOOKUP(S569,'asignacion operaciones'!D:F,3,0)</f>
        <v>Victor Limas Rdz</v>
      </c>
      <c r="V569" s="23" t="str">
        <f>VLOOKUP(S569,'asignacion operaciones'!D:G,4,0)</f>
        <v>Reynaldo Berlanga</v>
      </c>
      <c r="W569" s="23" t="s">
        <v>673</v>
      </c>
      <c r="X569" s="23">
        <v>6</v>
      </c>
      <c r="Y569" s="23">
        <v>5</v>
      </c>
      <c r="Z569" s="23">
        <v>1</v>
      </c>
      <c r="AA569" s="31">
        <f t="shared" si="19"/>
        <v>0.83333333333333337</v>
      </c>
    </row>
    <row r="570" spans="7:27" x14ac:dyDescent="0.25">
      <c r="N570">
        <f t="shared" si="18"/>
        <v>0</v>
      </c>
      <c r="R570" s="23" t="s">
        <v>12</v>
      </c>
      <c r="S570" s="23" t="s">
        <v>15</v>
      </c>
      <c r="T570" s="23" t="str">
        <f>VLOOKUP(S570,'asignacion operaciones'!D:E,2,0)</f>
        <v xml:space="preserve">Ricardo Balderas Reyes </v>
      </c>
      <c r="U570" s="23" t="str">
        <f>VLOOKUP(S570,'asignacion operaciones'!D:F,3,0)</f>
        <v>Victor Limas Rdz</v>
      </c>
      <c r="V570" s="23" t="str">
        <f>VLOOKUP(S570,'asignacion operaciones'!D:G,4,0)</f>
        <v>Reynaldo Berlanga</v>
      </c>
      <c r="W570" s="23" t="s">
        <v>674</v>
      </c>
      <c r="X570" s="23">
        <v>5</v>
      </c>
      <c r="Y570" s="23">
        <v>3</v>
      </c>
      <c r="Z570" s="23">
        <v>2</v>
      </c>
      <c r="AA570" s="31">
        <f t="shared" si="19"/>
        <v>0.6</v>
      </c>
    </row>
    <row r="571" spans="7:27" x14ac:dyDescent="0.25">
      <c r="N571">
        <f t="shared" si="18"/>
        <v>0</v>
      </c>
      <c r="R571" s="23" t="s">
        <v>12</v>
      </c>
      <c r="S571" s="23" t="s">
        <v>15</v>
      </c>
      <c r="T571" s="23" t="str">
        <f>VLOOKUP(S571,'asignacion operaciones'!D:E,2,0)</f>
        <v xml:space="preserve">Ricardo Balderas Reyes </v>
      </c>
      <c r="U571" s="23" t="str">
        <f>VLOOKUP(S571,'asignacion operaciones'!D:F,3,0)</f>
        <v>Victor Limas Rdz</v>
      </c>
      <c r="V571" s="23" t="str">
        <f>VLOOKUP(S571,'asignacion operaciones'!D:G,4,0)</f>
        <v>Reynaldo Berlanga</v>
      </c>
      <c r="W571" s="23" t="s">
        <v>675</v>
      </c>
      <c r="X571" s="23">
        <v>5</v>
      </c>
      <c r="Y571" s="23">
        <v>5</v>
      </c>
      <c r="Z571" s="23">
        <v>0</v>
      </c>
      <c r="AA571" s="31">
        <f t="shared" si="19"/>
        <v>1</v>
      </c>
    </row>
    <row r="572" spans="7:27" x14ac:dyDescent="0.25">
      <c r="N572">
        <f t="shared" si="18"/>
        <v>0</v>
      </c>
      <c r="R572" s="23" t="s">
        <v>12</v>
      </c>
      <c r="S572" s="23" t="s">
        <v>15</v>
      </c>
      <c r="T572" s="23" t="str">
        <f>VLOOKUP(S572,'asignacion operaciones'!D:E,2,0)</f>
        <v xml:space="preserve">Ricardo Balderas Reyes </v>
      </c>
      <c r="U572" s="23" t="str">
        <f>VLOOKUP(S572,'asignacion operaciones'!D:F,3,0)</f>
        <v>Victor Limas Rdz</v>
      </c>
      <c r="V572" s="23" t="str">
        <f>VLOOKUP(S572,'asignacion operaciones'!D:G,4,0)</f>
        <v>Reynaldo Berlanga</v>
      </c>
      <c r="W572" s="23" t="s">
        <v>676</v>
      </c>
      <c r="X572" s="23">
        <v>5</v>
      </c>
      <c r="Y572" s="23">
        <v>5</v>
      </c>
      <c r="Z572" s="23">
        <v>0</v>
      </c>
      <c r="AA572" s="31">
        <f t="shared" si="19"/>
        <v>1</v>
      </c>
    </row>
    <row r="573" spans="7:27" x14ac:dyDescent="0.25">
      <c r="N573">
        <f t="shared" si="18"/>
        <v>0</v>
      </c>
      <c r="R573" s="23" t="s">
        <v>12</v>
      </c>
      <c r="S573" s="23" t="s">
        <v>15</v>
      </c>
      <c r="T573" s="23" t="str">
        <f>VLOOKUP(S573,'asignacion operaciones'!D:E,2,0)</f>
        <v xml:space="preserve">Ricardo Balderas Reyes </v>
      </c>
      <c r="U573" s="23" t="str">
        <f>VLOOKUP(S573,'asignacion operaciones'!D:F,3,0)</f>
        <v>Victor Limas Rdz</v>
      </c>
      <c r="V573" s="23" t="str">
        <f>VLOOKUP(S573,'asignacion operaciones'!D:G,4,0)</f>
        <v>Reynaldo Berlanga</v>
      </c>
      <c r="W573" s="23" t="s">
        <v>677</v>
      </c>
      <c r="X573" s="23">
        <v>6</v>
      </c>
      <c r="Y573" s="23">
        <v>5</v>
      </c>
      <c r="Z573" s="23">
        <v>1</v>
      </c>
      <c r="AA573" s="31">
        <f t="shared" si="19"/>
        <v>0.83333333333333337</v>
      </c>
    </row>
    <row r="574" spans="7:27" x14ac:dyDescent="0.25">
      <c r="N574">
        <f t="shared" si="18"/>
        <v>0</v>
      </c>
      <c r="R574" s="23" t="s">
        <v>12</v>
      </c>
      <c r="S574" s="23" t="s">
        <v>15</v>
      </c>
      <c r="T574" s="23" t="str">
        <f>VLOOKUP(S574,'asignacion operaciones'!D:E,2,0)</f>
        <v xml:space="preserve">Ricardo Balderas Reyes </v>
      </c>
      <c r="U574" s="23" t="str">
        <f>VLOOKUP(S574,'asignacion operaciones'!D:F,3,0)</f>
        <v>Victor Limas Rdz</v>
      </c>
      <c r="V574" s="23" t="str">
        <f>VLOOKUP(S574,'asignacion operaciones'!D:G,4,0)</f>
        <v>Reynaldo Berlanga</v>
      </c>
      <c r="W574" s="23" t="s">
        <v>678</v>
      </c>
      <c r="X574" s="23">
        <v>5</v>
      </c>
      <c r="Y574" s="23">
        <v>5</v>
      </c>
      <c r="Z574" s="23">
        <v>0</v>
      </c>
      <c r="AA574" s="31">
        <f t="shared" si="19"/>
        <v>1</v>
      </c>
    </row>
    <row r="575" spans="7:27" x14ac:dyDescent="0.25">
      <c r="N575">
        <f t="shared" si="18"/>
        <v>0</v>
      </c>
      <c r="R575" s="23" t="s">
        <v>12</v>
      </c>
      <c r="S575" s="23" t="s">
        <v>15</v>
      </c>
      <c r="T575" s="23" t="str">
        <f>VLOOKUP(S575,'asignacion operaciones'!D:E,2,0)</f>
        <v xml:space="preserve">Ricardo Balderas Reyes </v>
      </c>
      <c r="U575" s="23" t="str">
        <f>VLOOKUP(S575,'asignacion operaciones'!D:F,3,0)</f>
        <v>Victor Limas Rdz</v>
      </c>
      <c r="V575" s="23" t="str">
        <f>VLOOKUP(S575,'asignacion operaciones'!D:G,4,0)</f>
        <v>Reynaldo Berlanga</v>
      </c>
      <c r="W575" s="23" t="s">
        <v>679</v>
      </c>
      <c r="X575" s="23">
        <v>5</v>
      </c>
      <c r="Y575" s="23">
        <v>5</v>
      </c>
      <c r="Z575" s="23">
        <v>0</v>
      </c>
      <c r="AA575" s="31">
        <f t="shared" si="19"/>
        <v>1</v>
      </c>
    </row>
    <row r="576" spans="7:27" x14ac:dyDescent="0.25">
      <c r="N576">
        <f t="shared" si="18"/>
        <v>0</v>
      </c>
      <c r="R576" s="23" t="s">
        <v>12</v>
      </c>
      <c r="S576" s="23" t="s">
        <v>15</v>
      </c>
      <c r="T576" s="23" t="str">
        <f>VLOOKUP(S576,'asignacion operaciones'!D:E,2,0)</f>
        <v xml:space="preserve">Ricardo Balderas Reyes </v>
      </c>
      <c r="U576" s="23" t="str">
        <f>VLOOKUP(S576,'asignacion operaciones'!D:F,3,0)</f>
        <v>Victor Limas Rdz</v>
      </c>
      <c r="V576" s="23" t="str">
        <f>VLOOKUP(S576,'asignacion operaciones'!D:G,4,0)</f>
        <v>Reynaldo Berlanga</v>
      </c>
      <c r="W576" s="23" t="s">
        <v>680</v>
      </c>
      <c r="X576" s="23">
        <v>5</v>
      </c>
      <c r="Y576" s="23">
        <v>5</v>
      </c>
      <c r="Z576" s="23">
        <v>0</v>
      </c>
      <c r="AA576" s="31">
        <f t="shared" si="19"/>
        <v>1</v>
      </c>
    </row>
    <row r="577" spans="14:27" x14ac:dyDescent="0.25">
      <c r="N577">
        <f t="shared" si="18"/>
        <v>0</v>
      </c>
      <c r="R577" s="23" t="s">
        <v>12</v>
      </c>
      <c r="S577" s="23" t="s">
        <v>15</v>
      </c>
      <c r="T577" s="23" t="str">
        <f>VLOOKUP(S577,'asignacion operaciones'!D:E,2,0)</f>
        <v xml:space="preserve">Ricardo Balderas Reyes </v>
      </c>
      <c r="U577" s="23" t="str">
        <f>VLOOKUP(S577,'asignacion operaciones'!D:F,3,0)</f>
        <v>Victor Limas Rdz</v>
      </c>
      <c r="V577" s="23" t="str">
        <f>VLOOKUP(S577,'asignacion operaciones'!D:G,4,0)</f>
        <v>Reynaldo Berlanga</v>
      </c>
      <c r="W577" s="23" t="s">
        <v>681</v>
      </c>
      <c r="X577" s="23">
        <v>6</v>
      </c>
      <c r="Y577" s="23">
        <v>5</v>
      </c>
      <c r="Z577" s="23">
        <v>1</v>
      </c>
      <c r="AA577" s="31">
        <f t="shared" si="19"/>
        <v>0.83333333333333337</v>
      </c>
    </row>
    <row r="578" spans="14:27" x14ac:dyDescent="0.25">
      <c r="N578">
        <f t="shared" ref="N578:N641" si="20">L578-M578</f>
        <v>0</v>
      </c>
      <c r="R578" s="23" t="s">
        <v>12</v>
      </c>
      <c r="S578" s="23" t="s">
        <v>15</v>
      </c>
      <c r="T578" s="23" t="str">
        <f>VLOOKUP(S578,'asignacion operaciones'!D:E,2,0)</f>
        <v xml:space="preserve">Ricardo Balderas Reyes </v>
      </c>
      <c r="U578" s="23" t="str">
        <f>VLOOKUP(S578,'asignacion operaciones'!D:F,3,0)</f>
        <v>Victor Limas Rdz</v>
      </c>
      <c r="V578" s="23" t="str">
        <f>VLOOKUP(S578,'asignacion operaciones'!D:G,4,0)</f>
        <v>Reynaldo Berlanga</v>
      </c>
      <c r="W578" s="23" t="s">
        <v>682</v>
      </c>
      <c r="X578" s="23">
        <v>6</v>
      </c>
      <c r="Y578" s="23">
        <v>5</v>
      </c>
      <c r="Z578" s="23">
        <v>1</v>
      </c>
      <c r="AA578" s="31">
        <f t="shared" si="19"/>
        <v>0.83333333333333337</v>
      </c>
    </row>
    <row r="579" spans="14:27" x14ac:dyDescent="0.25">
      <c r="N579">
        <f t="shared" si="20"/>
        <v>0</v>
      </c>
      <c r="R579" s="23" t="s">
        <v>12</v>
      </c>
      <c r="S579" s="23" t="s">
        <v>15</v>
      </c>
      <c r="T579" s="23" t="str">
        <f>VLOOKUP(S579,'asignacion operaciones'!D:E,2,0)</f>
        <v xml:space="preserve">Ricardo Balderas Reyes </v>
      </c>
      <c r="U579" s="23" t="str">
        <f>VLOOKUP(S579,'asignacion operaciones'!D:F,3,0)</f>
        <v>Victor Limas Rdz</v>
      </c>
      <c r="V579" s="23" t="str">
        <f>VLOOKUP(S579,'asignacion operaciones'!D:G,4,0)</f>
        <v>Reynaldo Berlanga</v>
      </c>
      <c r="W579" s="23" t="s">
        <v>683</v>
      </c>
      <c r="X579" s="23">
        <v>5</v>
      </c>
      <c r="Y579" s="23">
        <v>4</v>
      </c>
      <c r="Z579" s="23">
        <v>1</v>
      </c>
      <c r="AA579" s="31">
        <f t="shared" ref="AA579:AA642" si="21">Y579/X579</f>
        <v>0.8</v>
      </c>
    </row>
    <row r="580" spans="14:27" x14ac:dyDescent="0.25">
      <c r="N580">
        <f t="shared" si="20"/>
        <v>0</v>
      </c>
      <c r="R580" s="23" t="s">
        <v>12</v>
      </c>
      <c r="S580" s="23" t="s">
        <v>15</v>
      </c>
      <c r="T580" s="23" t="str">
        <f>VLOOKUP(S580,'asignacion operaciones'!D:E,2,0)</f>
        <v xml:space="preserve">Ricardo Balderas Reyes </v>
      </c>
      <c r="U580" s="23" t="str">
        <f>VLOOKUP(S580,'asignacion operaciones'!D:F,3,0)</f>
        <v>Victor Limas Rdz</v>
      </c>
      <c r="V580" s="23" t="str">
        <f>VLOOKUP(S580,'asignacion operaciones'!D:G,4,0)</f>
        <v>Reynaldo Berlanga</v>
      </c>
      <c r="W580" s="23" t="s">
        <v>684</v>
      </c>
      <c r="X580" s="23">
        <v>5</v>
      </c>
      <c r="Y580" s="23">
        <v>5</v>
      </c>
      <c r="Z580" s="23">
        <v>0</v>
      </c>
      <c r="AA580" s="31">
        <f t="shared" si="21"/>
        <v>1</v>
      </c>
    </row>
    <row r="581" spans="14:27" x14ac:dyDescent="0.25">
      <c r="N581">
        <f t="shared" si="20"/>
        <v>0</v>
      </c>
      <c r="R581" s="23" t="s">
        <v>12</v>
      </c>
      <c r="S581" s="23" t="s">
        <v>15</v>
      </c>
      <c r="T581" s="23" t="str">
        <f>VLOOKUP(S581,'asignacion operaciones'!D:E,2,0)</f>
        <v xml:space="preserve">Ricardo Balderas Reyes </v>
      </c>
      <c r="U581" s="23" t="str">
        <f>VLOOKUP(S581,'asignacion operaciones'!D:F,3,0)</f>
        <v>Victor Limas Rdz</v>
      </c>
      <c r="V581" s="23" t="str">
        <f>VLOOKUP(S581,'asignacion operaciones'!D:G,4,0)</f>
        <v>Reynaldo Berlanga</v>
      </c>
      <c r="W581" s="23" t="s">
        <v>685</v>
      </c>
      <c r="X581" s="23">
        <v>10</v>
      </c>
      <c r="Y581" s="23">
        <v>10</v>
      </c>
      <c r="Z581" s="23">
        <v>0</v>
      </c>
      <c r="AA581" s="31">
        <f t="shared" si="21"/>
        <v>1</v>
      </c>
    </row>
    <row r="582" spans="14:27" x14ac:dyDescent="0.25">
      <c r="N582">
        <f t="shared" si="20"/>
        <v>0</v>
      </c>
      <c r="R582" s="23" t="s">
        <v>12</v>
      </c>
      <c r="S582" s="23" t="s">
        <v>15</v>
      </c>
      <c r="T582" s="23" t="str">
        <f>VLOOKUP(S582,'asignacion operaciones'!D:E,2,0)</f>
        <v xml:space="preserve">Ricardo Balderas Reyes </v>
      </c>
      <c r="U582" s="23" t="str">
        <f>VLOOKUP(S582,'asignacion operaciones'!D:F,3,0)</f>
        <v>Victor Limas Rdz</v>
      </c>
      <c r="V582" s="23" t="str">
        <f>VLOOKUP(S582,'asignacion operaciones'!D:G,4,0)</f>
        <v>Reynaldo Berlanga</v>
      </c>
      <c r="W582" s="23" t="s">
        <v>686</v>
      </c>
      <c r="X582" s="23">
        <v>7</v>
      </c>
      <c r="Y582" s="23">
        <v>7</v>
      </c>
      <c r="Z582" s="23">
        <v>0</v>
      </c>
      <c r="AA582" s="31">
        <f t="shared" si="21"/>
        <v>1</v>
      </c>
    </row>
    <row r="583" spans="14:27" x14ac:dyDescent="0.25">
      <c r="N583">
        <f t="shared" si="20"/>
        <v>0</v>
      </c>
      <c r="R583" s="23" t="s">
        <v>12</v>
      </c>
      <c r="S583" s="23" t="s">
        <v>15</v>
      </c>
      <c r="T583" s="23" t="str">
        <f>VLOOKUP(S583,'asignacion operaciones'!D:E,2,0)</f>
        <v xml:space="preserve">Ricardo Balderas Reyes </v>
      </c>
      <c r="U583" s="23" t="str">
        <f>VLOOKUP(S583,'asignacion operaciones'!D:F,3,0)</f>
        <v>Victor Limas Rdz</v>
      </c>
      <c r="V583" s="23" t="str">
        <f>VLOOKUP(S583,'asignacion operaciones'!D:G,4,0)</f>
        <v>Reynaldo Berlanga</v>
      </c>
      <c r="W583" s="23" t="s">
        <v>687</v>
      </c>
      <c r="X583" s="23">
        <v>9</v>
      </c>
      <c r="Y583" s="23">
        <v>9</v>
      </c>
      <c r="Z583" s="23">
        <v>0</v>
      </c>
      <c r="AA583" s="31">
        <f t="shared" si="21"/>
        <v>1</v>
      </c>
    </row>
    <row r="584" spans="14:27" x14ac:dyDescent="0.25">
      <c r="N584">
        <f t="shared" si="20"/>
        <v>0</v>
      </c>
      <c r="R584" s="23" t="s">
        <v>12</v>
      </c>
      <c r="S584" s="23" t="s">
        <v>15</v>
      </c>
      <c r="T584" s="23" t="str">
        <f>VLOOKUP(S584,'asignacion operaciones'!D:E,2,0)</f>
        <v xml:space="preserve">Ricardo Balderas Reyes </v>
      </c>
      <c r="U584" s="23" t="str">
        <f>VLOOKUP(S584,'asignacion operaciones'!D:F,3,0)</f>
        <v>Victor Limas Rdz</v>
      </c>
      <c r="V584" s="23" t="str">
        <f>VLOOKUP(S584,'asignacion operaciones'!D:G,4,0)</f>
        <v>Reynaldo Berlanga</v>
      </c>
      <c r="W584" s="23" t="s">
        <v>688</v>
      </c>
      <c r="X584" s="23">
        <v>5</v>
      </c>
      <c r="Y584" s="23">
        <v>4</v>
      </c>
      <c r="Z584" s="23">
        <v>1</v>
      </c>
      <c r="AA584" s="31">
        <f t="shared" si="21"/>
        <v>0.8</v>
      </c>
    </row>
    <row r="585" spans="14:27" x14ac:dyDescent="0.25">
      <c r="N585">
        <f t="shared" si="20"/>
        <v>0</v>
      </c>
      <c r="R585" s="23" t="s">
        <v>12</v>
      </c>
      <c r="S585" s="23" t="s">
        <v>15</v>
      </c>
      <c r="T585" s="23" t="str">
        <f>VLOOKUP(S585,'asignacion operaciones'!D:E,2,0)</f>
        <v xml:space="preserve">Ricardo Balderas Reyes </v>
      </c>
      <c r="U585" s="23" t="str">
        <f>VLOOKUP(S585,'asignacion operaciones'!D:F,3,0)</f>
        <v>Victor Limas Rdz</v>
      </c>
      <c r="V585" s="23" t="str">
        <f>VLOOKUP(S585,'asignacion operaciones'!D:G,4,0)</f>
        <v>Reynaldo Berlanga</v>
      </c>
      <c r="W585" s="23" t="s">
        <v>689</v>
      </c>
      <c r="X585" s="23">
        <v>5</v>
      </c>
      <c r="Y585" s="23">
        <v>5</v>
      </c>
      <c r="Z585" s="23">
        <v>0</v>
      </c>
      <c r="AA585" s="31">
        <f t="shared" si="21"/>
        <v>1</v>
      </c>
    </row>
    <row r="586" spans="14:27" x14ac:dyDescent="0.25">
      <c r="N586">
        <f t="shared" si="20"/>
        <v>0</v>
      </c>
      <c r="R586" s="23" t="s">
        <v>12</v>
      </c>
      <c r="S586" s="23" t="s">
        <v>15</v>
      </c>
      <c r="T586" s="23" t="str">
        <f>VLOOKUP(S586,'asignacion operaciones'!D:E,2,0)</f>
        <v xml:space="preserve">Ricardo Balderas Reyes </v>
      </c>
      <c r="U586" s="23" t="str">
        <f>VLOOKUP(S586,'asignacion operaciones'!D:F,3,0)</f>
        <v>Victor Limas Rdz</v>
      </c>
      <c r="V586" s="23" t="str">
        <f>VLOOKUP(S586,'asignacion operaciones'!D:G,4,0)</f>
        <v>Reynaldo Berlanga</v>
      </c>
      <c r="W586" s="23" t="s">
        <v>690</v>
      </c>
      <c r="X586" s="23">
        <v>5</v>
      </c>
      <c r="Y586" s="23">
        <v>5</v>
      </c>
      <c r="Z586" s="23">
        <v>0</v>
      </c>
      <c r="AA586" s="31">
        <f t="shared" si="21"/>
        <v>1</v>
      </c>
    </row>
    <row r="587" spans="14:27" x14ac:dyDescent="0.25">
      <c r="N587">
        <f t="shared" si="20"/>
        <v>0</v>
      </c>
      <c r="R587" s="23" t="s">
        <v>12</v>
      </c>
      <c r="S587" s="23" t="s">
        <v>15</v>
      </c>
      <c r="T587" s="23" t="str">
        <f>VLOOKUP(S587,'asignacion operaciones'!D:E,2,0)</f>
        <v xml:space="preserve">Ricardo Balderas Reyes </v>
      </c>
      <c r="U587" s="23" t="str">
        <f>VLOOKUP(S587,'asignacion operaciones'!D:F,3,0)</f>
        <v>Victor Limas Rdz</v>
      </c>
      <c r="V587" s="23" t="str">
        <f>VLOOKUP(S587,'asignacion operaciones'!D:G,4,0)</f>
        <v>Reynaldo Berlanga</v>
      </c>
      <c r="W587" s="23" t="s">
        <v>691</v>
      </c>
      <c r="X587" s="23">
        <v>5</v>
      </c>
      <c r="Y587" s="23">
        <v>4</v>
      </c>
      <c r="Z587" s="23">
        <v>1</v>
      </c>
      <c r="AA587" s="31">
        <f t="shared" si="21"/>
        <v>0.8</v>
      </c>
    </row>
    <row r="588" spans="14:27" x14ac:dyDescent="0.25">
      <c r="N588">
        <f t="shared" si="20"/>
        <v>0</v>
      </c>
      <c r="R588" s="23" t="s">
        <v>12</v>
      </c>
      <c r="S588" s="23" t="s">
        <v>15</v>
      </c>
      <c r="T588" s="23" t="str">
        <f>VLOOKUP(S588,'asignacion operaciones'!D:E,2,0)</f>
        <v xml:space="preserve">Ricardo Balderas Reyes </v>
      </c>
      <c r="U588" s="23" t="str">
        <f>VLOOKUP(S588,'asignacion operaciones'!D:F,3,0)</f>
        <v>Victor Limas Rdz</v>
      </c>
      <c r="V588" s="23" t="str">
        <f>VLOOKUP(S588,'asignacion operaciones'!D:G,4,0)</f>
        <v>Reynaldo Berlanga</v>
      </c>
      <c r="W588" s="23" t="s">
        <v>692</v>
      </c>
      <c r="X588" s="23">
        <v>5</v>
      </c>
      <c r="Y588" s="23">
        <v>5</v>
      </c>
      <c r="Z588" s="23">
        <v>0</v>
      </c>
      <c r="AA588" s="31">
        <f t="shared" si="21"/>
        <v>1</v>
      </c>
    </row>
    <row r="589" spans="14:27" x14ac:dyDescent="0.25">
      <c r="N589">
        <f t="shared" si="20"/>
        <v>0</v>
      </c>
      <c r="R589" s="23" t="s">
        <v>12</v>
      </c>
      <c r="S589" s="23" t="s">
        <v>15</v>
      </c>
      <c r="T589" s="23" t="str">
        <f>VLOOKUP(S589,'asignacion operaciones'!D:E,2,0)</f>
        <v xml:space="preserve">Ricardo Balderas Reyes </v>
      </c>
      <c r="U589" s="23" t="str">
        <f>VLOOKUP(S589,'asignacion operaciones'!D:F,3,0)</f>
        <v>Victor Limas Rdz</v>
      </c>
      <c r="V589" s="23" t="str">
        <f>VLOOKUP(S589,'asignacion operaciones'!D:G,4,0)</f>
        <v>Reynaldo Berlanga</v>
      </c>
      <c r="W589" s="23" t="s">
        <v>693</v>
      </c>
      <c r="X589" s="23">
        <v>5</v>
      </c>
      <c r="Y589" s="23">
        <v>5</v>
      </c>
      <c r="Z589" s="23">
        <v>0</v>
      </c>
      <c r="AA589" s="31">
        <f t="shared" si="21"/>
        <v>1</v>
      </c>
    </row>
    <row r="590" spans="14:27" x14ac:dyDescent="0.25">
      <c r="N590">
        <f t="shared" si="20"/>
        <v>0</v>
      </c>
      <c r="R590" s="23" t="s">
        <v>12</v>
      </c>
      <c r="S590" s="23" t="s">
        <v>15</v>
      </c>
      <c r="T590" s="23" t="str">
        <f>VLOOKUP(S590,'asignacion operaciones'!D:E,2,0)</f>
        <v xml:space="preserve">Ricardo Balderas Reyes </v>
      </c>
      <c r="U590" s="23" t="str">
        <f>VLOOKUP(S590,'asignacion operaciones'!D:F,3,0)</f>
        <v>Victor Limas Rdz</v>
      </c>
      <c r="V590" s="23" t="str">
        <f>VLOOKUP(S590,'asignacion operaciones'!D:G,4,0)</f>
        <v>Reynaldo Berlanga</v>
      </c>
      <c r="W590" s="23" t="s">
        <v>694</v>
      </c>
      <c r="X590" s="23">
        <v>5</v>
      </c>
      <c r="Y590" s="23">
        <v>5</v>
      </c>
      <c r="Z590" s="23">
        <v>0</v>
      </c>
      <c r="AA590" s="31">
        <f t="shared" si="21"/>
        <v>1</v>
      </c>
    </row>
    <row r="591" spans="14:27" x14ac:dyDescent="0.25">
      <c r="N591">
        <f t="shared" si="20"/>
        <v>0</v>
      </c>
      <c r="R591" s="23" t="s">
        <v>12</v>
      </c>
      <c r="S591" s="23" t="s">
        <v>15</v>
      </c>
      <c r="T591" s="23" t="str">
        <f>VLOOKUP(S591,'asignacion operaciones'!D:E,2,0)</f>
        <v xml:space="preserve">Ricardo Balderas Reyes </v>
      </c>
      <c r="U591" s="23" t="str">
        <f>VLOOKUP(S591,'asignacion operaciones'!D:F,3,0)</f>
        <v>Victor Limas Rdz</v>
      </c>
      <c r="V591" s="23" t="str">
        <f>VLOOKUP(S591,'asignacion operaciones'!D:G,4,0)</f>
        <v>Reynaldo Berlanga</v>
      </c>
      <c r="W591" s="23" t="s">
        <v>695</v>
      </c>
      <c r="X591" s="23">
        <v>5</v>
      </c>
      <c r="Y591" s="23">
        <v>3</v>
      </c>
      <c r="Z591" s="23">
        <v>2</v>
      </c>
      <c r="AA591" s="31">
        <f t="shared" si="21"/>
        <v>0.6</v>
      </c>
    </row>
    <row r="592" spans="14:27" x14ac:dyDescent="0.25">
      <c r="N592">
        <f t="shared" si="20"/>
        <v>0</v>
      </c>
      <c r="R592" s="23" t="s">
        <v>12</v>
      </c>
      <c r="S592" s="23" t="s">
        <v>15</v>
      </c>
      <c r="T592" s="23" t="str">
        <f>VLOOKUP(S592,'asignacion operaciones'!D:E,2,0)</f>
        <v xml:space="preserve">Ricardo Balderas Reyes </v>
      </c>
      <c r="U592" s="23" t="str">
        <f>VLOOKUP(S592,'asignacion operaciones'!D:F,3,0)</f>
        <v>Victor Limas Rdz</v>
      </c>
      <c r="V592" s="23" t="str">
        <f>VLOOKUP(S592,'asignacion operaciones'!D:G,4,0)</f>
        <v>Reynaldo Berlanga</v>
      </c>
      <c r="W592" s="23" t="s">
        <v>696</v>
      </c>
      <c r="X592" s="23">
        <v>5</v>
      </c>
      <c r="Y592" s="23">
        <v>5</v>
      </c>
      <c r="Z592" s="23">
        <v>0</v>
      </c>
      <c r="AA592" s="31">
        <f t="shared" si="21"/>
        <v>1</v>
      </c>
    </row>
    <row r="593" spans="14:27" x14ac:dyDescent="0.25">
      <c r="N593">
        <f t="shared" si="20"/>
        <v>0</v>
      </c>
      <c r="R593" s="23" t="s">
        <v>12</v>
      </c>
      <c r="S593" s="23" t="s">
        <v>15</v>
      </c>
      <c r="T593" s="23" t="str">
        <f>VLOOKUP(S593,'asignacion operaciones'!D:E,2,0)</f>
        <v xml:space="preserve">Ricardo Balderas Reyes </v>
      </c>
      <c r="U593" s="23" t="str">
        <f>VLOOKUP(S593,'asignacion operaciones'!D:F,3,0)</f>
        <v>Victor Limas Rdz</v>
      </c>
      <c r="V593" s="23" t="str">
        <f>VLOOKUP(S593,'asignacion operaciones'!D:G,4,0)</f>
        <v>Reynaldo Berlanga</v>
      </c>
      <c r="W593" s="23" t="s">
        <v>697</v>
      </c>
      <c r="X593" s="23">
        <v>5</v>
      </c>
      <c r="Y593" s="23">
        <v>5</v>
      </c>
      <c r="Z593" s="23">
        <v>0</v>
      </c>
      <c r="AA593" s="31">
        <f t="shared" si="21"/>
        <v>1</v>
      </c>
    </row>
    <row r="594" spans="14:27" x14ac:dyDescent="0.25">
      <c r="N594">
        <f t="shared" si="20"/>
        <v>0</v>
      </c>
      <c r="R594" s="23" t="s">
        <v>12</v>
      </c>
      <c r="S594" s="23" t="s">
        <v>15</v>
      </c>
      <c r="T594" s="23" t="str">
        <f>VLOOKUP(S594,'asignacion operaciones'!D:E,2,0)</f>
        <v xml:space="preserve">Ricardo Balderas Reyes </v>
      </c>
      <c r="U594" s="23" t="str">
        <f>VLOOKUP(S594,'asignacion operaciones'!D:F,3,0)</f>
        <v>Victor Limas Rdz</v>
      </c>
      <c r="V594" s="23" t="str">
        <f>VLOOKUP(S594,'asignacion operaciones'!D:G,4,0)</f>
        <v>Reynaldo Berlanga</v>
      </c>
      <c r="W594" s="23" t="s">
        <v>698</v>
      </c>
      <c r="X594" s="23">
        <v>6</v>
      </c>
      <c r="Y594" s="23">
        <v>6</v>
      </c>
      <c r="Z594" s="23">
        <v>0</v>
      </c>
      <c r="AA594" s="31">
        <f t="shared" si="21"/>
        <v>1</v>
      </c>
    </row>
    <row r="595" spans="14:27" x14ac:dyDescent="0.25">
      <c r="N595">
        <f t="shared" si="20"/>
        <v>0</v>
      </c>
      <c r="R595" s="23" t="s">
        <v>12</v>
      </c>
      <c r="S595" s="23" t="s">
        <v>15</v>
      </c>
      <c r="T595" s="23" t="str">
        <f>VLOOKUP(S595,'asignacion operaciones'!D:E,2,0)</f>
        <v xml:space="preserve">Ricardo Balderas Reyes </v>
      </c>
      <c r="U595" s="23" t="str">
        <f>VLOOKUP(S595,'asignacion operaciones'!D:F,3,0)</f>
        <v>Victor Limas Rdz</v>
      </c>
      <c r="V595" s="23" t="str">
        <f>VLOOKUP(S595,'asignacion operaciones'!D:G,4,0)</f>
        <v>Reynaldo Berlanga</v>
      </c>
      <c r="W595" s="23" t="s">
        <v>699</v>
      </c>
      <c r="X595" s="23">
        <v>5</v>
      </c>
      <c r="Y595" s="23">
        <v>3</v>
      </c>
      <c r="Z595" s="23">
        <v>2</v>
      </c>
      <c r="AA595" s="31">
        <f t="shared" si="21"/>
        <v>0.6</v>
      </c>
    </row>
    <row r="596" spans="14:27" x14ac:dyDescent="0.25">
      <c r="N596">
        <f t="shared" si="20"/>
        <v>0</v>
      </c>
      <c r="R596" s="23" t="s">
        <v>12</v>
      </c>
      <c r="S596" s="23" t="s">
        <v>15</v>
      </c>
      <c r="T596" s="23" t="str">
        <f>VLOOKUP(S596,'asignacion operaciones'!D:E,2,0)</f>
        <v xml:space="preserve">Ricardo Balderas Reyes </v>
      </c>
      <c r="U596" s="23" t="str">
        <f>VLOOKUP(S596,'asignacion operaciones'!D:F,3,0)</f>
        <v>Victor Limas Rdz</v>
      </c>
      <c r="V596" s="23" t="str">
        <f>VLOOKUP(S596,'asignacion operaciones'!D:G,4,0)</f>
        <v>Reynaldo Berlanga</v>
      </c>
      <c r="W596" s="23" t="s">
        <v>700</v>
      </c>
      <c r="X596" s="23">
        <v>5</v>
      </c>
      <c r="Y596" s="23">
        <v>5</v>
      </c>
      <c r="Z596" s="23">
        <v>0</v>
      </c>
      <c r="AA596" s="31">
        <f t="shared" si="21"/>
        <v>1</v>
      </c>
    </row>
    <row r="597" spans="14:27" x14ac:dyDescent="0.25">
      <c r="N597">
        <f t="shared" si="20"/>
        <v>0</v>
      </c>
      <c r="R597" s="23" t="s">
        <v>12</v>
      </c>
      <c r="S597" s="23" t="s">
        <v>15</v>
      </c>
      <c r="T597" s="23" t="str">
        <f>VLOOKUP(S597,'asignacion operaciones'!D:E,2,0)</f>
        <v xml:space="preserve">Ricardo Balderas Reyes </v>
      </c>
      <c r="U597" s="23" t="str">
        <f>VLOOKUP(S597,'asignacion operaciones'!D:F,3,0)</f>
        <v>Victor Limas Rdz</v>
      </c>
      <c r="V597" s="23" t="str">
        <f>VLOOKUP(S597,'asignacion operaciones'!D:G,4,0)</f>
        <v>Reynaldo Berlanga</v>
      </c>
      <c r="W597" s="23" t="s">
        <v>701</v>
      </c>
      <c r="X597" s="23">
        <v>5</v>
      </c>
      <c r="Y597" s="23">
        <v>5</v>
      </c>
      <c r="Z597" s="23">
        <v>0</v>
      </c>
      <c r="AA597" s="31">
        <f t="shared" si="21"/>
        <v>1</v>
      </c>
    </row>
    <row r="598" spans="14:27" x14ac:dyDescent="0.25">
      <c r="N598">
        <f t="shared" si="20"/>
        <v>0</v>
      </c>
      <c r="R598" s="23" t="s">
        <v>12</v>
      </c>
      <c r="S598" s="23" t="s">
        <v>15</v>
      </c>
      <c r="T598" s="23" t="str">
        <f>VLOOKUP(S598,'asignacion operaciones'!D:E,2,0)</f>
        <v xml:space="preserve">Ricardo Balderas Reyes </v>
      </c>
      <c r="U598" s="23" t="str">
        <f>VLOOKUP(S598,'asignacion operaciones'!D:F,3,0)</f>
        <v>Victor Limas Rdz</v>
      </c>
      <c r="V598" s="23" t="str">
        <f>VLOOKUP(S598,'asignacion operaciones'!D:G,4,0)</f>
        <v>Reynaldo Berlanga</v>
      </c>
      <c r="W598" s="23" t="s">
        <v>702</v>
      </c>
      <c r="X598" s="23">
        <v>5</v>
      </c>
      <c r="Y598" s="23">
        <v>5</v>
      </c>
      <c r="Z598" s="23">
        <v>0</v>
      </c>
      <c r="AA598" s="31">
        <f t="shared" si="21"/>
        <v>1</v>
      </c>
    </row>
    <row r="599" spans="14:27" x14ac:dyDescent="0.25">
      <c r="N599">
        <f t="shared" si="20"/>
        <v>0</v>
      </c>
      <c r="R599" s="23" t="s">
        <v>12</v>
      </c>
      <c r="S599" s="23" t="s">
        <v>15</v>
      </c>
      <c r="T599" s="23" t="str">
        <f>VLOOKUP(S599,'asignacion operaciones'!D:E,2,0)</f>
        <v xml:space="preserve">Ricardo Balderas Reyes </v>
      </c>
      <c r="U599" s="23" t="str">
        <f>VLOOKUP(S599,'asignacion operaciones'!D:F,3,0)</f>
        <v>Victor Limas Rdz</v>
      </c>
      <c r="V599" s="23" t="str">
        <f>VLOOKUP(S599,'asignacion operaciones'!D:G,4,0)</f>
        <v>Reynaldo Berlanga</v>
      </c>
      <c r="W599" s="23" t="s">
        <v>703</v>
      </c>
      <c r="X599" s="23">
        <v>5</v>
      </c>
      <c r="Y599" s="23">
        <v>5</v>
      </c>
      <c r="Z599" s="23">
        <v>0</v>
      </c>
      <c r="AA599" s="31">
        <f t="shared" si="21"/>
        <v>1</v>
      </c>
    </row>
    <row r="600" spans="14:27" x14ac:dyDescent="0.25">
      <c r="N600">
        <f t="shared" si="20"/>
        <v>0</v>
      </c>
      <c r="R600" s="23" t="s">
        <v>12</v>
      </c>
      <c r="S600" s="23" t="s">
        <v>15</v>
      </c>
      <c r="T600" s="23" t="str">
        <f>VLOOKUP(S600,'asignacion operaciones'!D:E,2,0)</f>
        <v xml:space="preserve">Ricardo Balderas Reyes </v>
      </c>
      <c r="U600" s="23" t="str">
        <f>VLOOKUP(S600,'asignacion operaciones'!D:F,3,0)</f>
        <v>Victor Limas Rdz</v>
      </c>
      <c r="V600" s="23" t="str">
        <f>VLOOKUP(S600,'asignacion operaciones'!D:G,4,0)</f>
        <v>Reynaldo Berlanga</v>
      </c>
      <c r="W600" s="23" t="s">
        <v>704</v>
      </c>
      <c r="X600" s="23">
        <v>5</v>
      </c>
      <c r="Y600" s="23">
        <v>5</v>
      </c>
      <c r="Z600" s="23">
        <v>0</v>
      </c>
      <c r="AA600" s="31">
        <f t="shared" si="21"/>
        <v>1</v>
      </c>
    </row>
    <row r="601" spans="14:27" x14ac:dyDescent="0.25">
      <c r="N601">
        <f t="shared" si="20"/>
        <v>0</v>
      </c>
      <c r="R601" s="23" t="s">
        <v>12</v>
      </c>
      <c r="S601" s="23" t="s">
        <v>15</v>
      </c>
      <c r="T601" s="23" t="str">
        <f>VLOOKUP(S601,'asignacion operaciones'!D:E,2,0)</f>
        <v xml:space="preserve">Ricardo Balderas Reyes </v>
      </c>
      <c r="U601" s="23" t="str">
        <f>VLOOKUP(S601,'asignacion operaciones'!D:F,3,0)</f>
        <v>Victor Limas Rdz</v>
      </c>
      <c r="V601" s="23" t="str">
        <f>VLOOKUP(S601,'asignacion operaciones'!D:G,4,0)</f>
        <v>Reynaldo Berlanga</v>
      </c>
      <c r="W601" s="23" t="s">
        <v>705</v>
      </c>
      <c r="X601" s="23">
        <v>5</v>
      </c>
      <c r="Y601" s="23">
        <v>5</v>
      </c>
      <c r="Z601" s="23">
        <v>0</v>
      </c>
      <c r="AA601" s="31">
        <f t="shared" si="21"/>
        <v>1</v>
      </c>
    </row>
    <row r="602" spans="14:27" x14ac:dyDescent="0.25">
      <c r="N602">
        <f t="shared" si="20"/>
        <v>0</v>
      </c>
      <c r="R602" s="23" t="s">
        <v>12</v>
      </c>
      <c r="S602" s="23" t="s">
        <v>15</v>
      </c>
      <c r="T602" s="23" t="str">
        <f>VLOOKUP(S602,'asignacion operaciones'!D:E,2,0)</f>
        <v xml:space="preserve">Ricardo Balderas Reyes </v>
      </c>
      <c r="U602" s="23" t="str">
        <f>VLOOKUP(S602,'asignacion operaciones'!D:F,3,0)</f>
        <v>Victor Limas Rdz</v>
      </c>
      <c r="V602" s="23" t="str">
        <f>VLOOKUP(S602,'asignacion operaciones'!D:G,4,0)</f>
        <v>Reynaldo Berlanga</v>
      </c>
      <c r="W602" s="23" t="s">
        <v>706</v>
      </c>
      <c r="X602" s="23">
        <v>5</v>
      </c>
      <c r="Y602" s="23">
        <v>4</v>
      </c>
      <c r="Z602" s="23">
        <v>1</v>
      </c>
      <c r="AA602" s="31">
        <f t="shared" si="21"/>
        <v>0.8</v>
      </c>
    </row>
    <row r="603" spans="14:27" x14ac:dyDescent="0.25">
      <c r="N603">
        <f t="shared" si="20"/>
        <v>0</v>
      </c>
      <c r="R603" s="23" t="s">
        <v>12</v>
      </c>
      <c r="S603" s="23" t="s">
        <v>15</v>
      </c>
      <c r="T603" s="23" t="str">
        <f>VLOOKUP(S603,'asignacion operaciones'!D:E,2,0)</f>
        <v xml:space="preserve">Ricardo Balderas Reyes </v>
      </c>
      <c r="U603" s="23" t="str">
        <f>VLOOKUP(S603,'asignacion operaciones'!D:F,3,0)</f>
        <v>Victor Limas Rdz</v>
      </c>
      <c r="V603" s="23" t="str">
        <f>VLOOKUP(S603,'asignacion operaciones'!D:G,4,0)</f>
        <v>Reynaldo Berlanga</v>
      </c>
      <c r="W603" s="23" t="s">
        <v>707</v>
      </c>
      <c r="X603" s="23">
        <v>5</v>
      </c>
      <c r="Y603" s="23">
        <v>5</v>
      </c>
      <c r="Z603" s="23">
        <v>0</v>
      </c>
      <c r="AA603" s="31">
        <f t="shared" si="21"/>
        <v>1</v>
      </c>
    </row>
    <row r="604" spans="14:27" x14ac:dyDescent="0.25">
      <c r="N604">
        <f t="shared" si="20"/>
        <v>0</v>
      </c>
      <c r="R604" s="23" t="s">
        <v>12</v>
      </c>
      <c r="S604" s="23" t="s">
        <v>15</v>
      </c>
      <c r="T604" s="23" t="str">
        <f>VLOOKUP(S604,'asignacion operaciones'!D:E,2,0)</f>
        <v xml:space="preserve">Ricardo Balderas Reyes </v>
      </c>
      <c r="U604" s="23" t="str">
        <f>VLOOKUP(S604,'asignacion operaciones'!D:F,3,0)</f>
        <v>Victor Limas Rdz</v>
      </c>
      <c r="V604" s="23" t="str">
        <f>VLOOKUP(S604,'asignacion operaciones'!D:G,4,0)</f>
        <v>Reynaldo Berlanga</v>
      </c>
      <c r="W604" s="23" t="s">
        <v>708</v>
      </c>
      <c r="X604" s="23">
        <v>5</v>
      </c>
      <c r="Y604" s="23">
        <v>5</v>
      </c>
      <c r="Z604" s="23">
        <v>0</v>
      </c>
      <c r="AA604" s="31">
        <f t="shared" si="21"/>
        <v>1</v>
      </c>
    </row>
    <row r="605" spans="14:27" x14ac:dyDescent="0.25">
      <c r="N605">
        <f t="shared" si="20"/>
        <v>0</v>
      </c>
      <c r="R605" s="23" t="s">
        <v>12</v>
      </c>
      <c r="S605" s="23" t="s">
        <v>15</v>
      </c>
      <c r="T605" s="23" t="str">
        <f>VLOOKUP(S605,'asignacion operaciones'!D:E,2,0)</f>
        <v xml:space="preserve">Ricardo Balderas Reyes </v>
      </c>
      <c r="U605" s="23" t="str">
        <f>VLOOKUP(S605,'asignacion operaciones'!D:F,3,0)</f>
        <v>Victor Limas Rdz</v>
      </c>
      <c r="V605" s="23" t="str">
        <f>VLOOKUP(S605,'asignacion operaciones'!D:G,4,0)</f>
        <v>Reynaldo Berlanga</v>
      </c>
      <c r="W605" s="23" t="s">
        <v>709</v>
      </c>
      <c r="X605" s="23">
        <v>5</v>
      </c>
      <c r="Y605" s="23">
        <v>3</v>
      </c>
      <c r="Z605" s="23">
        <v>2</v>
      </c>
      <c r="AA605" s="31">
        <f t="shared" si="21"/>
        <v>0.6</v>
      </c>
    </row>
    <row r="606" spans="14:27" x14ac:dyDescent="0.25">
      <c r="N606">
        <f t="shared" si="20"/>
        <v>0</v>
      </c>
      <c r="R606" s="23" t="s">
        <v>12</v>
      </c>
      <c r="S606" s="23" t="s">
        <v>15</v>
      </c>
      <c r="T606" s="23" t="str">
        <f>VLOOKUP(S606,'asignacion operaciones'!D:E,2,0)</f>
        <v xml:space="preserve">Ricardo Balderas Reyes </v>
      </c>
      <c r="U606" s="23" t="str">
        <f>VLOOKUP(S606,'asignacion operaciones'!D:F,3,0)</f>
        <v>Victor Limas Rdz</v>
      </c>
      <c r="V606" s="23" t="str">
        <f>VLOOKUP(S606,'asignacion operaciones'!D:G,4,0)</f>
        <v>Reynaldo Berlanga</v>
      </c>
      <c r="W606" s="23" t="s">
        <v>710</v>
      </c>
      <c r="X606" s="23">
        <v>5</v>
      </c>
      <c r="Y606" s="23">
        <v>4</v>
      </c>
      <c r="Z606" s="23">
        <v>1</v>
      </c>
      <c r="AA606" s="31">
        <f t="shared" si="21"/>
        <v>0.8</v>
      </c>
    </row>
    <row r="607" spans="14:27" x14ac:dyDescent="0.25">
      <c r="N607">
        <f t="shared" si="20"/>
        <v>0</v>
      </c>
      <c r="R607" s="23" t="s">
        <v>12</v>
      </c>
      <c r="S607" s="23" t="s">
        <v>15</v>
      </c>
      <c r="T607" s="23" t="str">
        <f>VLOOKUP(S607,'asignacion operaciones'!D:E,2,0)</f>
        <v xml:space="preserve">Ricardo Balderas Reyes </v>
      </c>
      <c r="U607" s="23" t="str">
        <f>VLOOKUP(S607,'asignacion operaciones'!D:F,3,0)</f>
        <v>Victor Limas Rdz</v>
      </c>
      <c r="V607" s="23" t="str">
        <f>VLOOKUP(S607,'asignacion operaciones'!D:G,4,0)</f>
        <v>Reynaldo Berlanga</v>
      </c>
      <c r="W607" s="23" t="s">
        <v>711</v>
      </c>
      <c r="X607" s="23">
        <v>5</v>
      </c>
      <c r="Y607" s="23">
        <v>4</v>
      </c>
      <c r="Z607" s="23">
        <v>1</v>
      </c>
      <c r="AA607" s="31">
        <f t="shared" si="21"/>
        <v>0.8</v>
      </c>
    </row>
    <row r="608" spans="14:27" x14ac:dyDescent="0.25">
      <c r="N608">
        <f t="shared" si="20"/>
        <v>0</v>
      </c>
      <c r="R608" s="23" t="s">
        <v>12</v>
      </c>
      <c r="S608" s="23" t="s">
        <v>15</v>
      </c>
      <c r="T608" s="23" t="str">
        <f>VLOOKUP(S608,'asignacion operaciones'!D:E,2,0)</f>
        <v xml:space="preserve">Ricardo Balderas Reyes </v>
      </c>
      <c r="U608" s="23" t="str">
        <f>VLOOKUP(S608,'asignacion operaciones'!D:F,3,0)</f>
        <v>Victor Limas Rdz</v>
      </c>
      <c r="V608" s="23" t="str">
        <f>VLOOKUP(S608,'asignacion operaciones'!D:G,4,0)</f>
        <v>Reynaldo Berlanga</v>
      </c>
      <c r="W608" s="23" t="s">
        <v>712</v>
      </c>
      <c r="X608" s="23">
        <v>5</v>
      </c>
      <c r="Y608" s="23">
        <v>4</v>
      </c>
      <c r="Z608" s="23">
        <v>1</v>
      </c>
      <c r="AA608" s="31">
        <f t="shared" si="21"/>
        <v>0.8</v>
      </c>
    </row>
    <row r="609" spans="14:27" x14ac:dyDescent="0.25">
      <c r="N609">
        <f t="shared" si="20"/>
        <v>0</v>
      </c>
      <c r="R609" s="23" t="s">
        <v>12</v>
      </c>
      <c r="S609" s="23" t="s">
        <v>15</v>
      </c>
      <c r="T609" s="23" t="str">
        <f>VLOOKUP(S609,'asignacion operaciones'!D:E,2,0)</f>
        <v xml:space="preserve">Ricardo Balderas Reyes </v>
      </c>
      <c r="U609" s="23" t="str">
        <f>VLOOKUP(S609,'asignacion operaciones'!D:F,3,0)</f>
        <v>Victor Limas Rdz</v>
      </c>
      <c r="V609" s="23" t="str">
        <f>VLOOKUP(S609,'asignacion operaciones'!D:G,4,0)</f>
        <v>Reynaldo Berlanga</v>
      </c>
      <c r="W609" s="23" t="s">
        <v>713</v>
      </c>
      <c r="X609" s="23">
        <v>5</v>
      </c>
      <c r="Y609" s="23">
        <v>5</v>
      </c>
      <c r="Z609" s="23">
        <v>0</v>
      </c>
      <c r="AA609" s="31">
        <f t="shared" si="21"/>
        <v>1</v>
      </c>
    </row>
    <row r="610" spans="14:27" x14ac:dyDescent="0.25">
      <c r="N610">
        <f t="shared" si="20"/>
        <v>0</v>
      </c>
      <c r="R610" s="23" t="s">
        <v>12</v>
      </c>
      <c r="S610" s="23" t="s">
        <v>15</v>
      </c>
      <c r="T610" s="23" t="str">
        <f>VLOOKUP(S610,'asignacion operaciones'!D:E,2,0)</f>
        <v xml:space="preserve">Ricardo Balderas Reyes </v>
      </c>
      <c r="U610" s="23" t="str">
        <f>VLOOKUP(S610,'asignacion operaciones'!D:F,3,0)</f>
        <v>Victor Limas Rdz</v>
      </c>
      <c r="V610" s="23" t="str">
        <f>VLOOKUP(S610,'asignacion operaciones'!D:G,4,0)</f>
        <v>Reynaldo Berlanga</v>
      </c>
      <c r="W610" s="23" t="s">
        <v>714</v>
      </c>
      <c r="X610" s="23">
        <v>6</v>
      </c>
      <c r="Y610" s="23">
        <v>5</v>
      </c>
      <c r="Z610" s="23">
        <v>1</v>
      </c>
      <c r="AA610" s="31">
        <f t="shared" si="21"/>
        <v>0.83333333333333337</v>
      </c>
    </row>
    <row r="611" spans="14:27" x14ac:dyDescent="0.25">
      <c r="N611">
        <f t="shared" si="20"/>
        <v>0</v>
      </c>
      <c r="R611" s="23" t="s">
        <v>12</v>
      </c>
      <c r="S611" s="23" t="s">
        <v>15</v>
      </c>
      <c r="T611" s="23" t="str">
        <f>VLOOKUP(S611,'asignacion operaciones'!D:E,2,0)</f>
        <v xml:space="preserve">Ricardo Balderas Reyes </v>
      </c>
      <c r="U611" s="23" t="str">
        <f>VLOOKUP(S611,'asignacion operaciones'!D:F,3,0)</f>
        <v>Victor Limas Rdz</v>
      </c>
      <c r="V611" s="23" t="str">
        <f>VLOOKUP(S611,'asignacion operaciones'!D:G,4,0)</f>
        <v>Reynaldo Berlanga</v>
      </c>
      <c r="W611" s="23" t="s">
        <v>715</v>
      </c>
      <c r="X611" s="23">
        <v>5</v>
      </c>
      <c r="Y611" s="23">
        <v>3</v>
      </c>
      <c r="Z611" s="23">
        <v>2</v>
      </c>
      <c r="AA611" s="31">
        <f t="shared" si="21"/>
        <v>0.6</v>
      </c>
    </row>
    <row r="612" spans="14:27" x14ac:dyDescent="0.25">
      <c r="N612">
        <f t="shared" si="20"/>
        <v>0</v>
      </c>
      <c r="R612" s="23" t="s">
        <v>12</v>
      </c>
      <c r="S612" s="23" t="s">
        <v>15</v>
      </c>
      <c r="T612" s="23" t="str">
        <f>VLOOKUP(S612,'asignacion operaciones'!D:E,2,0)</f>
        <v xml:space="preserve">Ricardo Balderas Reyes </v>
      </c>
      <c r="U612" s="23" t="str">
        <f>VLOOKUP(S612,'asignacion operaciones'!D:F,3,0)</f>
        <v>Victor Limas Rdz</v>
      </c>
      <c r="V612" s="23" t="str">
        <f>VLOOKUP(S612,'asignacion operaciones'!D:G,4,0)</f>
        <v>Reynaldo Berlanga</v>
      </c>
      <c r="W612" s="23" t="s">
        <v>716</v>
      </c>
      <c r="X612" s="23">
        <v>5</v>
      </c>
      <c r="Y612" s="23">
        <v>5</v>
      </c>
      <c r="Z612" s="23">
        <v>0</v>
      </c>
      <c r="AA612" s="31">
        <f t="shared" si="21"/>
        <v>1</v>
      </c>
    </row>
    <row r="613" spans="14:27" x14ac:dyDescent="0.25">
      <c r="N613">
        <f t="shared" si="20"/>
        <v>0</v>
      </c>
      <c r="R613" s="23" t="s">
        <v>12</v>
      </c>
      <c r="S613" s="23" t="s">
        <v>15</v>
      </c>
      <c r="T613" s="23" t="str">
        <f>VLOOKUP(S613,'asignacion operaciones'!D:E,2,0)</f>
        <v xml:space="preserve">Ricardo Balderas Reyes </v>
      </c>
      <c r="U613" s="23" t="str">
        <f>VLOOKUP(S613,'asignacion operaciones'!D:F,3,0)</f>
        <v>Victor Limas Rdz</v>
      </c>
      <c r="V613" s="23" t="str">
        <f>VLOOKUP(S613,'asignacion operaciones'!D:G,4,0)</f>
        <v>Reynaldo Berlanga</v>
      </c>
      <c r="W613" s="23" t="s">
        <v>717</v>
      </c>
      <c r="X613" s="23">
        <v>5</v>
      </c>
      <c r="Y613" s="23">
        <v>5</v>
      </c>
      <c r="Z613" s="23">
        <v>0</v>
      </c>
      <c r="AA613" s="31">
        <f t="shared" si="21"/>
        <v>1</v>
      </c>
    </row>
    <row r="614" spans="14:27" x14ac:dyDescent="0.25">
      <c r="N614">
        <f t="shared" si="20"/>
        <v>0</v>
      </c>
      <c r="R614" s="23" t="s">
        <v>12</v>
      </c>
      <c r="S614" s="23" t="s">
        <v>15</v>
      </c>
      <c r="T614" s="23" t="str">
        <f>VLOOKUP(S614,'asignacion operaciones'!D:E,2,0)</f>
        <v xml:space="preserve">Ricardo Balderas Reyes </v>
      </c>
      <c r="U614" s="23" t="str">
        <f>VLOOKUP(S614,'asignacion operaciones'!D:F,3,0)</f>
        <v>Victor Limas Rdz</v>
      </c>
      <c r="V614" s="23" t="str">
        <f>VLOOKUP(S614,'asignacion operaciones'!D:G,4,0)</f>
        <v>Reynaldo Berlanga</v>
      </c>
      <c r="W614" s="23" t="s">
        <v>718</v>
      </c>
      <c r="X614" s="23">
        <v>5</v>
      </c>
      <c r="Y614" s="23">
        <v>5</v>
      </c>
      <c r="Z614" s="23">
        <v>0</v>
      </c>
      <c r="AA614" s="31">
        <f t="shared" si="21"/>
        <v>1</v>
      </c>
    </row>
    <row r="615" spans="14:27" x14ac:dyDescent="0.25">
      <c r="N615">
        <f t="shared" si="20"/>
        <v>0</v>
      </c>
      <c r="R615" s="23" t="s">
        <v>12</v>
      </c>
      <c r="S615" s="23" t="s">
        <v>15</v>
      </c>
      <c r="T615" s="23" t="str">
        <f>VLOOKUP(S615,'asignacion operaciones'!D:E,2,0)</f>
        <v xml:space="preserve">Ricardo Balderas Reyes </v>
      </c>
      <c r="U615" s="23" t="str">
        <f>VLOOKUP(S615,'asignacion operaciones'!D:F,3,0)</f>
        <v>Victor Limas Rdz</v>
      </c>
      <c r="V615" s="23" t="str">
        <f>VLOOKUP(S615,'asignacion operaciones'!D:G,4,0)</f>
        <v>Reynaldo Berlanga</v>
      </c>
      <c r="W615" s="23" t="s">
        <v>719</v>
      </c>
      <c r="X615" s="23">
        <v>6</v>
      </c>
      <c r="Y615" s="23">
        <v>5</v>
      </c>
      <c r="Z615" s="23">
        <v>1</v>
      </c>
      <c r="AA615" s="31">
        <f t="shared" si="21"/>
        <v>0.83333333333333337</v>
      </c>
    </row>
    <row r="616" spans="14:27" x14ac:dyDescent="0.25">
      <c r="N616">
        <f t="shared" si="20"/>
        <v>0</v>
      </c>
      <c r="R616" s="23" t="s">
        <v>12</v>
      </c>
      <c r="S616" s="23" t="s">
        <v>15</v>
      </c>
      <c r="T616" s="23" t="str">
        <f>VLOOKUP(S616,'asignacion operaciones'!D:E,2,0)</f>
        <v xml:space="preserve">Ricardo Balderas Reyes </v>
      </c>
      <c r="U616" s="23" t="str">
        <f>VLOOKUP(S616,'asignacion operaciones'!D:F,3,0)</f>
        <v>Victor Limas Rdz</v>
      </c>
      <c r="V616" s="23" t="str">
        <f>VLOOKUP(S616,'asignacion operaciones'!D:G,4,0)</f>
        <v>Reynaldo Berlanga</v>
      </c>
      <c r="W616" s="23" t="s">
        <v>720</v>
      </c>
      <c r="X616" s="23">
        <v>5</v>
      </c>
      <c r="Y616" s="23">
        <v>5</v>
      </c>
      <c r="Z616" s="23">
        <v>0</v>
      </c>
      <c r="AA616" s="31">
        <f t="shared" si="21"/>
        <v>1</v>
      </c>
    </row>
    <row r="617" spans="14:27" x14ac:dyDescent="0.25">
      <c r="N617">
        <f t="shared" si="20"/>
        <v>0</v>
      </c>
      <c r="R617" s="23" t="s">
        <v>12</v>
      </c>
      <c r="S617" s="23" t="s">
        <v>15</v>
      </c>
      <c r="T617" s="23" t="str">
        <f>VLOOKUP(S617,'asignacion operaciones'!D:E,2,0)</f>
        <v xml:space="preserve">Ricardo Balderas Reyes </v>
      </c>
      <c r="U617" s="23" t="str">
        <f>VLOOKUP(S617,'asignacion operaciones'!D:F,3,0)</f>
        <v>Victor Limas Rdz</v>
      </c>
      <c r="V617" s="23" t="str">
        <f>VLOOKUP(S617,'asignacion operaciones'!D:G,4,0)</f>
        <v>Reynaldo Berlanga</v>
      </c>
      <c r="W617" s="23" t="s">
        <v>721</v>
      </c>
      <c r="X617" s="23">
        <v>5</v>
      </c>
      <c r="Y617" s="23">
        <v>5</v>
      </c>
      <c r="Z617" s="23">
        <v>0</v>
      </c>
      <c r="AA617" s="31">
        <f t="shared" si="21"/>
        <v>1</v>
      </c>
    </row>
    <row r="618" spans="14:27" x14ac:dyDescent="0.25">
      <c r="N618">
        <f t="shared" si="20"/>
        <v>0</v>
      </c>
      <c r="R618" s="23" t="s">
        <v>12</v>
      </c>
      <c r="S618" s="23" t="s">
        <v>15</v>
      </c>
      <c r="T618" s="23" t="str">
        <f>VLOOKUP(S618,'asignacion operaciones'!D:E,2,0)</f>
        <v xml:space="preserve">Ricardo Balderas Reyes </v>
      </c>
      <c r="U618" s="23" t="str">
        <f>VLOOKUP(S618,'asignacion operaciones'!D:F,3,0)</f>
        <v>Victor Limas Rdz</v>
      </c>
      <c r="V618" s="23" t="str">
        <f>VLOOKUP(S618,'asignacion operaciones'!D:G,4,0)</f>
        <v>Reynaldo Berlanga</v>
      </c>
      <c r="W618" s="23" t="s">
        <v>722</v>
      </c>
      <c r="X618" s="23">
        <v>5</v>
      </c>
      <c r="Y618" s="23">
        <v>5</v>
      </c>
      <c r="Z618" s="23">
        <v>0</v>
      </c>
      <c r="AA618" s="31">
        <f t="shared" si="21"/>
        <v>1</v>
      </c>
    </row>
    <row r="619" spans="14:27" x14ac:dyDescent="0.25">
      <c r="N619">
        <f t="shared" si="20"/>
        <v>0</v>
      </c>
      <c r="R619" s="23" t="s">
        <v>12</v>
      </c>
      <c r="S619" s="23" t="s">
        <v>15</v>
      </c>
      <c r="T619" s="23" t="str">
        <f>VLOOKUP(S619,'asignacion operaciones'!D:E,2,0)</f>
        <v xml:space="preserve">Ricardo Balderas Reyes </v>
      </c>
      <c r="U619" s="23" t="str">
        <f>VLOOKUP(S619,'asignacion operaciones'!D:F,3,0)</f>
        <v>Victor Limas Rdz</v>
      </c>
      <c r="V619" s="23" t="str">
        <f>VLOOKUP(S619,'asignacion operaciones'!D:G,4,0)</f>
        <v>Reynaldo Berlanga</v>
      </c>
      <c r="W619" s="23" t="s">
        <v>723</v>
      </c>
      <c r="X619" s="23">
        <v>5</v>
      </c>
      <c r="Y619" s="23">
        <v>4</v>
      </c>
      <c r="Z619" s="23">
        <v>1</v>
      </c>
      <c r="AA619" s="31">
        <f t="shared" si="21"/>
        <v>0.8</v>
      </c>
    </row>
    <row r="620" spans="14:27" x14ac:dyDescent="0.25">
      <c r="N620">
        <f t="shared" si="20"/>
        <v>0</v>
      </c>
      <c r="R620" s="23" t="s">
        <v>12</v>
      </c>
      <c r="S620" s="23" t="s">
        <v>15</v>
      </c>
      <c r="T620" s="23" t="str">
        <f>VLOOKUP(S620,'asignacion operaciones'!D:E,2,0)</f>
        <v xml:space="preserve">Ricardo Balderas Reyes </v>
      </c>
      <c r="U620" s="23" t="str">
        <f>VLOOKUP(S620,'asignacion operaciones'!D:F,3,0)</f>
        <v>Victor Limas Rdz</v>
      </c>
      <c r="V620" s="23" t="str">
        <f>VLOOKUP(S620,'asignacion operaciones'!D:G,4,0)</f>
        <v>Reynaldo Berlanga</v>
      </c>
      <c r="W620" s="23" t="s">
        <v>724</v>
      </c>
      <c r="X620" s="23">
        <v>5</v>
      </c>
      <c r="Y620" s="23">
        <v>3</v>
      </c>
      <c r="Z620" s="23">
        <v>2</v>
      </c>
      <c r="AA620" s="31">
        <f t="shared" si="21"/>
        <v>0.6</v>
      </c>
    </row>
    <row r="621" spans="14:27" x14ac:dyDescent="0.25">
      <c r="N621">
        <f t="shared" si="20"/>
        <v>0</v>
      </c>
      <c r="R621" s="23" t="s">
        <v>12</v>
      </c>
      <c r="S621" s="23" t="s">
        <v>15</v>
      </c>
      <c r="T621" s="23" t="str">
        <f>VLOOKUP(S621,'asignacion operaciones'!D:E,2,0)</f>
        <v xml:space="preserve">Ricardo Balderas Reyes </v>
      </c>
      <c r="U621" s="23" t="str">
        <f>VLOOKUP(S621,'asignacion operaciones'!D:F,3,0)</f>
        <v>Victor Limas Rdz</v>
      </c>
      <c r="V621" s="23" t="str">
        <f>VLOOKUP(S621,'asignacion operaciones'!D:G,4,0)</f>
        <v>Reynaldo Berlanga</v>
      </c>
      <c r="W621" s="23" t="s">
        <v>725</v>
      </c>
      <c r="X621" s="23">
        <v>5</v>
      </c>
      <c r="Y621" s="23">
        <v>5</v>
      </c>
      <c r="Z621" s="23">
        <v>0</v>
      </c>
      <c r="AA621" s="31">
        <f t="shared" si="21"/>
        <v>1</v>
      </c>
    </row>
    <row r="622" spans="14:27" x14ac:dyDescent="0.25">
      <c r="N622">
        <f t="shared" si="20"/>
        <v>0</v>
      </c>
      <c r="R622" s="23" t="s">
        <v>12</v>
      </c>
      <c r="S622" s="23" t="s">
        <v>15</v>
      </c>
      <c r="T622" s="23" t="str">
        <f>VLOOKUP(S622,'asignacion operaciones'!D:E,2,0)</f>
        <v xml:space="preserve">Ricardo Balderas Reyes </v>
      </c>
      <c r="U622" s="23" t="str">
        <f>VLOOKUP(S622,'asignacion operaciones'!D:F,3,0)</f>
        <v>Victor Limas Rdz</v>
      </c>
      <c r="V622" s="23" t="str">
        <f>VLOOKUP(S622,'asignacion operaciones'!D:G,4,0)</f>
        <v>Reynaldo Berlanga</v>
      </c>
      <c r="W622" s="23" t="s">
        <v>726</v>
      </c>
      <c r="X622" s="23">
        <v>5</v>
      </c>
      <c r="Y622" s="23">
        <v>5</v>
      </c>
      <c r="Z622" s="23">
        <v>0</v>
      </c>
      <c r="AA622" s="31">
        <f t="shared" si="21"/>
        <v>1</v>
      </c>
    </row>
    <row r="623" spans="14:27" x14ac:dyDescent="0.25">
      <c r="N623">
        <f t="shared" si="20"/>
        <v>0</v>
      </c>
      <c r="R623" s="23" t="s">
        <v>12</v>
      </c>
      <c r="S623" s="23" t="s">
        <v>15</v>
      </c>
      <c r="T623" s="23" t="str">
        <f>VLOOKUP(S623,'asignacion operaciones'!D:E,2,0)</f>
        <v xml:space="preserve">Ricardo Balderas Reyes </v>
      </c>
      <c r="U623" s="23" t="str">
        <f>VLOOKUP(S623,'asignacion operaciones'!D:F,3,0)</f>
        <v>Victor Limas Rdz</v>
      </c>
      <c r="V623" s="23" t="str">
        <f>VLOOKUP(S623,'asignacion operaciones'!D:G,4,0)</f>
        <v>Reynaldo Berlanga</v>
      </c>
      <c r="W623" s="23" t="s">
        <v>727</v>
      </c>
      <c r="X623" s="23">
        <v>6</v>
      </c>
      <c r="Y623" s="23">
        <v>5</v>
      </c>
      <c r="Z623" s="23">
        <v>1</v>
      </c>
      <c r="AA623" s="31">
        <f t="shared" si="21"/>
        <v>0.83333333333333337</v>
      </c>
    </row>
    <row r="624" spans="14:27" x14ac:dyDescent="0.25">
      <c r="N624">
        <f t="shared" si="20"/>
        <v>0</v>
      </c>
      <c r="R624" s="23" t="s">
        <v>12</v>
      </c>
      <c r="S624" s="23" t="s">
        <v>15</v>
      </c>
      <c r="T624" s="23" t="str">
        <f>VLOOKUP(S624,'asignacion operaciones'!D:E,2,0)</f>
        <v xml:space="preserve">Ricardo Balderas Reyes </v>
      </c>
      <c r="U624" s="23" t="str">
        <f>VLOOKUP(S624,'asignacion operaciones'!D:F,3,0)</f>
        <v>Victor Limas Rdz</v>
      </c>
      <c r="V624" s="23" t="str">
        <f>VLOOKUP(S624,'asignacion operaciones'!D:G,4,0)</f>
        <v>Reynaldo Berlanga</v>
      </c>
      <c r="W624" s="23" t="s">
        <v>728</v>
      </c>
      <c r="X624" s="23">
        <v>6</v>
      </c>
      <c r="Y624" s="23">
        <v>6</v>
      </c>
      <c r="Z624" s="23">
        <v>0</v>
      </c>
      <c r="AA624" s="31">
        <f t="shared" si="21"/>
        <v>1</v>
      </c>
    </row>
    <row r="625" spans="14:27" x14ac:dyDescent="0.25">
      <c r="N625">
        <f t="shared" si="20"/>
        <v>0</v>
      </c>
      <c r="R625" s="23" t="s">
        <v>12</v>
      </c>
      <c r="S625" s="23" t="s">
        <v>15</v>
      </c>
      <c r="T625" s="23" t="str">
        <f>VLOOKUP(S625,'asignacion operaciones'!D:E,2,0)</f>
        <v xml:space="preserve">Ricardo Balderas Reyes </v>
      </c>
      <c r="U625" s="23" t="str">
        <f>VLOOKUP(S625,'asignacion operaciones'!D:F,3,0)</f>
        <v>Victor Limas Rdz</v>
      </c>
      <c r="V625" s="23" t="str">
        <f>VLOOKUP(S625,'asignacion operaciones'!D:G,4,0)</f>
        <v>Reynaldo Berlanga</v>
      </c>
      <c r="W625" s="23" t="s">
        <v>729</v>
      </c>
      <c r="X625" s="23">
        <v>5</v>
      </c>
      <c r="Y625" s="23">
        <v>5</v>
      </c>
      <c r="Z625" s="23">
        <v>0</v>
      </c>
      <c r="AA625" s="31">
        <f t="shared" si="21"/>
        <v>1</v>
      </c>
    </row>
    <row r="626" spans="14:27" x14ac:dyDescent="0.25">
      <c r="N626">
        <f t="shared" si="20"/>
        <v>0</v>
      </c>
      <c r="R626" s="23" t="s">
        <v>12</v>
      </c>
      <c r="S626" s="23" t="s">
        <v>15</v>
      </c>
      <c r="T626" s="23" t="str">
        <f>VLOOKUP(S626,'asignacion operaciones'!D:E,2,0)</f>
        <v xml:space="preserve">Ricardo Balderas Reyes </v>
      </c>
      <c r="U626" s="23" t="str">
        <f>VLOOKUP(S626,'asignacion operaciones'!D:F,3,0)</f>
        <v>Victor Limas Rdz</v>
      </c>
      <c r="V626" s="23" t="str">
        <f>VLOOKUP(S626,'asignacion operaciones'!D:G,4,0)</f>
        <v>Reynaldo Berlanga</v>
      </c>
      <c r="W626" s="23" t="s">
        <v>730</v>
      </c>
      <c r="X626" s="23">
        <v>5</v>
      </c>
      <c r="Y626" s="23">
        <v>5</v>
      </c>
      <c r="Z626" s="23">
        <v>0</v>
      </c>
      <c r="AA626" s="31">
        <f t="shared" si="21"/>
        <v>1</v>
      </c>
    </row>
    <row r="627" spans="14:27" x14ac:dyDescent="0.25">
      <c r="N627">
        <f t="shared" si="20"/>
        <v>0</v>
      </c>
      <c r="R627" s="23" t="s">
        <v>12</v>
      </c>
      <c r="S627" s="23" t="s">
        <v>15</v>
      </c>
      <c r="T627" s="23" t="str">
        <f>VLOOKUP(S627,'asignacion operaciones'!D:E,2,0)</f>
        <v xml:space="preserve">Ricardo Balderas Reyes </v>
      </c>
      <c r="U627" s="23" t="str">
        <f>VLOOKUP(S627,'asignacion operaciones'!D:F,3,0)</f>
        <v>Victor Limas Rdz</v>
      </c>
      <c r="V627" s="23" t="str">
        <f>VLOOKUP(S627,'asignacion operaciones'!D:G,4,0)</f>
        <v>Reynaldo Berlanga</v>
      </c>
      <c r="W627" s="23" t="s">
        <v>731</v>
      </c>
      <c r="X627" s="23">
        <v>5</v>
      </c>
      <c r="Y627" s="23">
        <v>4</v>
      </c>
      <c r="Z627" s="23">
        <v>1</v>
      </c>
      <c r="AA627" s="31">
        <f t="shared" si="21"/>
        <v>0.8</v>
      </c>
    </row>
    <row r="628" spans="14:27" x14ac:dyDescent="0.25">
      <c r="N628">
        <f t="shared" si="20"/>
        <v>0</v>
      </c>
      <c r="R628" s="23" t="s">
        <v>12</v>
      </c>
      <c r="S628" s="23" t="s">
        <v>15</v>
      </c>
      <c r="T628" s="23" t="str">
        <f>VLOOKUP(S628,'asignacion operaciones'!D:E,2,0)</f>
        <v xml:space="preserve">Ricardo Balderas Reyes </v>
      </c>
      <c r="U628" s="23" t="str">
        <f>VLOOKUP(S628,'asignacion operaciones'!D:F,3,0)</f>
        <v>Victor Limas Rdz</v>
      </c>
      <c r="V628" s="23" t="str">
        <f>VLOOKUP(S628,'asignacion operaciones'!D:G,4,0)</f>
        <v>Reynaldo Berlanga</v>
      </c>
      <c r="W628" s="23" t="s">
        <v>732</v>
      </c>
      <c r="X628" s="23">
        <v>5</v>
      </c>
      <c r="Y628" s="23">
        <v>4</v>
      </c>
      <c r="Z628" s="23">
        <v>1</v>
      </c>
      <c r="AA628" s="31">
        <f t="shared" si="21"/>
        <v>0.8</v>
      </c>
    </row>
    <row r="629" spans="14:27" x14ac:dyDescent="0.25">
      <c r="N629">
        <f t="shared" si="20"/>
        <v>0</v>
      </c>
      <c r="R629" s="23" t="s">
        <v>12</v>
      </c>
      <c r="S629" s="23" t="s">
        <v>15</v>
      </c>
      <c r="T629" s="23" t="str">
        <f>VLOOKUP(S629,'asignacion operaciones'!D:E,2,0)</f>
        <v xml:space="preserve">Ricardo Balderas Reyes </v>
      </c>
      <c r="U629" s="23" t="str">
        <f>VLOOKUP(S629,'asignacion operaciones'!D:F,3,0)</f>
        <v>Victor Limas Rdz</v>
      </c>
      <c r="V629" s="23" t="str">
        <f>VLOOKUP(S629,'asignacion operaciones'!D:G,4,0)</f>
        <v>Reynaldo Berlanga</v>
      </c>
      <c r="W629" s="23" t="s">
        <v>733</v>
      </c>
      <c r="X629" s="23">
        <v>5</v>
      </c>
      <c r="Y629" s="23">
        <v>5</v>
      </c>
      <c r="Z629" s="23">
        <v>0</v>
      </c>
      <c r="AA629" s="31">
        <f t="shared" si="21"/>
        <v>1</v>
      </c>
    </row>
    <row r="630" spans="14:27" x14ac:dyDescent="0.25">
      <c r="N630">
        <f t="shared" si="20"/>
        <v>0</v>
      </c>
      <c r="R630" s="23" t="s">
        <v>12</v>
      </c>
      <c r="S630" s="23" t="s">
        <v>15</v>
      </c>
      <c r="T630" s="23" t="str">
        <f>VLOOKUP(S630,'asignacion operaciones'!D:E,2,0)</f>
        <v xml:space="preserve">Ricardo Balderas Reyes </v>
      </c>
      <c r="U630" s="23" t="str">
        <f>VLOOKUP(S630,'asignacion operaciones'!D:F,3,0)</f>
        <v>Victor Limas Rdz</v>
      </c>
      <c r="V630" s="23" t="str">
        <f>VLOOKUP(S630,'asignacion operaciones'!D:G,4,0)</f>
        <v>Reynaldo Berlanga</v>
      </c>
      <c r="W630" s="23" t="s">
        <v>734</v>
      </c>
      <c r="X630" s="23">
        <v>6</v>
      </c>
      <c r="Y630" s="23">
        <v>4</v>
      </c>
      <c r="Z630" s="23">
        <v>2</v>
      </c>
      <c r="AA630" s="31">
        <f t="shared" si="21"/>
        <v>0.66666666666666663</v>
      </c>
    </row>
    <row r="631" spans="14:27" x14ac:dyDescent="0.25">
      <c r="N631">
        <f t="shared" si="20"/>
        <v>0</v>
      </c>
      <c r="R631" s="23" t="s">
        <v>12</v>
      </c>
      <c r="S631" s="23" t="s">
        <v>15</v>
      </c>
      <c r="T631" s="23" t="str">
        <f>VLOOKUP(S631,'asignacion operaciones'!D:E,2,0)</f>
        <v xml:space="preserve">Ricardo Balderas Reyes </v>
      </c>
      <c r="U631" s="23" t="str">
        <f>VLOOKUP(S631,'asignacion operaciones'!D:F,3,0)</f>
        <v>Victor Limas Rdz</v>
      </c>
      <c r="V631" s="23" t="str">
        <f>VLOOKUP(S631,'asignacion operaciones'!D:G,4,0)</f>
        <v>Reynaldo Berlanga</v>
      </c>
      <c r="W631" s="23" t="s">
        <v>735</v>
      </c>
      <c r="X631" s="23">
        <v>5</v>
      </c>
      <c r="Y631" s="23">
        <v>4</v>
      </c>
      <c r="Z631" s="23">
        <v>1</v>
      </c>
      <c r="AA631" s="31">
        <f t="shared" si="21"/>
        <v>0.8</v>
      </c>
    </row>
    <row r="632" spans="14:27" x14ac:dyDescent="0.25">
      <c r="N632">
        <f t="shared" si="20"/>
        <v>0</v>
      </c>
      <c r="R632" s="23" t="s">
        <v>12</v>
      </c>
      <c r="S632" s="23" t="s">
        <v>15</v>
      </c>
      <c r="T632" s="23" t="str">
        <f>VLOOKUP(S632,'asignacion operaciones'!D:E,2,0)</f>
        <v xml:space="preserve">Ricardo Balderas Reyes </v>
      </c>
      <c r="U632" s="23" t="str">
        <f>VLOOKUP(S632,'asignacion operaciones'!D:F,3,0)</f>
        <v>Victor Limas Rdz</v>
      </c>
      <c r="V632" s="23" t="str">
        <f>VLOOKUP(S632,'asignacion operaciones'!D:G,4,0)</f>
        <v>Reynaldo Berlanga</v>
      </c>
      <c r="W632" s="23" t="s">
        <v>736</v>
      </c>
      <c r="X632" s="23">
        <v>5</v>
      </c>
      <c r="Y632" s="23">
        <v>4</v>
      </c>
      <c r="Z632" s="23">
        <v>1</v>
      </c>
      <c r="AA632" s="31">
        <f t="shared" si="21"/>
        <v>0.8</v>
      </c>
    </row>
    <row r="633" spans="14:27" x14ac:dyDescent="0.25">
      <c r="N633">
        <f t="shared" si="20"/>
        <v>0</v>
      </c>
      <c r="R633" s="23" t="s">
        <v>12</v>
      </c>
      <c r="S633" s="23" t="s">
        <v>15</v>
      </c>
      <c r="T633" s="23" t="str">
        <f>VLOOKUP(S633,'asignacion operaciones'!D:E,2,0)</f>
        <v xml:space="preserve">Ricardo Balderas Reyes </v>
      </c>
      <c r="U633" s="23" t="str">
        <f>VLOOKUP(S633,'asignacion operaciones'!D:F,3,0)</f>
        <v>Victor Limas Rdz</v>
      </c>
      <c r="V633" s="23" t="str">
        <f>VLOOKUP(S633,'asignacion operaciones'!D:G,4,0)</f>
        <v>Reynaldo Berlanga</v>
      </c>
      <c r="W633" s="23" t="s">
        <v>737</v>
      </c>
      <c r="X633" s="23">
        <v>5</v>
      </c>
      <c r="Y633" s="23">
        <v>5</v>
      </c>
      <c r="Z633" s="23">
        <v>0</v>
      </c>
      <c r="AA633" s="31">
        <f t="shared" si="21"/>
        <v>1</v>
      </c>
    </row>
    <row r="634" spans="14:27" x14ac:dyDescent="0.25">
      <c r="N634">
        <f t="shared" si="20"/>
        <v>0</v>
      </c>
      <c r="R634" s="23" t="s">
        <v>12</v>
      </c>
      <c r="S634" s="23" t="s">
        <v>15</v>
      </c>
      <c r="T634" s="23" t="str">
        <f>VLOOKUP(S634,'asignacion operaciones'!D:E,2,0)</f>
        <v xml:space="preserve">Ricardo Balderas Reyes </v>
      </c>
      <c r="U634" s="23" t="str">
        <f>VLOOKUP(S634,'asignacion operaciones'!D:F,3,0)</f>
        <v>Victor Limas Rdz</v>
      </c>
      <c r="V634" s="23" t="str">
        <f>VLOOKUP(S634,'asignacion operaciones'!D:G,4,0)</f>
        <v>Reynaldo Berlanga</v>
      </c>
      <c r="W634" s="23" t="s">
        <v>738</v>
      </c>
      <c r="X634" s="23">
        <v>5</v>
      </c>
      <c r="Y634" s="23">
        <v>5</v>
      </c>
      <c r="Z634" s="23">
        <v>0</v>
      </c>
      <c r="AA634" s="31">
        <f t="shared" si="21"/>
        <v>1</v>
      </c>
    </row>
    <row r="635" spans="14:27" x14ac:dyDescent="0.25">
      <c r="N635">
        <f t="shared" si="20"/>
        <v>0</v>
      </c>
      <c r="R635" s="23" t="s">
        <v>12</v>
      </c>
      <c r="S635" s="23" t="s">
        <v>15</v>
      </c>
      <c r="T635" s="23" t="str">
        <f>VLOOKUP(S635,'asignacion operaciones'!D:E,2,0)</f>
        <v xml:space="preserve">Ricardo Balderas Reyes </v>
      </c>
      <c r="U635" s="23" t="str">
        <f>VLOOKUP(S635,'asignacion operaciones'!D:F,3,0)</f>
        <v>Victor Limas Rdz</v>
      </c>
      <c r="V635" s="23" t="str">
        <f>VLOOKUP(S635,'asignacion operaciones'!D:G,4,0)</f>
        <v>Reynaldo Berlanga</v>
      </c>
      <c r="W635" s="23" t="s">
        <v>739</v>
      </c>
      <c r="X635" s="23">
        <v>5</v>
      </c>
      <c r="Y635" s="23">
        <v>4</v>
      </c>
      <c r="Z635" s="23">
        <v>1</v>
      </c>
      <c r="AA635" s="31">
        <f t="shared" si="21"/>
        <v>0.8</v>
      </c>
    </row>
    <row r="636" spans="14:27" x14ac:dyDescent="0.25">
      <c r="N636">
        <f t="shared" si="20"/>
        <v>0</v>
      </c>
      <c r="R636" s="23" t="s">
        <v>12</v>
      </c>
      <c r="S636" s="23" t="s">
        <v>15</v>
      </c>
      <c r="T636" s="23" t="str">
        <f>VLOOKUP(S636,'asignacion operaciones'!D:E,2,0)</f>
        <v xml:space="preserve">Ricardo Balderas Reyes </v>
      </c>
      <c r="U636" s="23" t="str">
        <f>VLOOKUP(S636,'asignacion operaciones'!D:F,3,0)</f>
        <v>Victor Limas Rdz</v>
      </c>
      <c r="V636" s="23" t="str">
        <f>VLOOKUP(S636,'asignacion operaciones'!D:G,4,0)</f>
        <v>Reynaldo Berlanga</v>
      </c>
      <c r="W636" s="23" t="s">
        <v>740</v>
      </c>
      <c r="X636" s="23">
        <v>5</v>
      </c>
      <c r="Y636" s="23">
        <v>4</v>
      </c>
      <c r="Z636" s="23">
        <v>1</v>
      </c>
      <c r="AA636" s="31">
        <f t="shared" si="21"/>
        <v>0.8</v>
      </c>
    </row>
    <row r="637" spans="14:27" x14ac:dyDescent="0.25">
      <c r="N637">
        <f t="shared" si="20"/>
        <v>0</v>
      </c>
      <c r="R637" s="23" t="s">
        <v>12</v>
      </c>
      <c r="S637" s="23" t="s">
        <v>15</v>
      </c>
      <c r="T637" s="23" t="str">
        <f>VLOOKUP(S637,'asignacion operaciones'!D:E,2,0)</f>
        <v xml:space="preserve">Ricardo Balderas Reyes </v>
      </c>
      <c r="U637" s="23" t="str">
        <f>VLOOKUP(S637,'asignacion operaciones'!D:F,3,0)</f>
        <v>Victor Limas Rdz</v>
      </c>
      <c r="V637" s="23" t="str">
        <f>VLOOKUP(S637,'asignacion operaciones'!D:G,4,0)</f>
        <v>Reynaldo Berlanga</v>
      </c>
      <c r="W637" s="23" t="s">
        <v>741</v>
      </c>
      <c r="X637" s="23">
        <v>5</v>
      </c>
      <c r="Y637" s="23">
        <v>5</v>
      </c>
      <c r="Z637" s="23">
        <v>0</v>
      </c>
      <c r="AA637" s="31">
        <f t="shared" si="21"/>
        <v>1</v>
      </c>
    </row>
    <row r="638" spans="14:27" x14ac:dyDescent="0.25">
      <c r="N638">
        <f t="shared" si="20"/>
        <v>0</v>
      </c>
      <c r="R638" s="23" t="s">
        <v>12</v>
      </c>
      <c r="S638" s="23" t="s">
        <v>15</v>
      </c>
      <c r="T638" s="23" t="str">
        <f>VLOOKUP(S638,'asignacion operaciones'!D:E,2,0)</f>
        <v xml:space="preserve">Ricardo Balderas Reyes </v>
      </c>
      <c r="U638" s="23" t="str">
        <f>VLOOKUP(S638,'asignacion operaciones'!D:F,3,0)</f>
        <v>Victor Limas Rdz</v>
      </c>
      <c r="V638" s="23" t="str">
        <f>VLOOKUP(S638,'asignacion operaciones'!D:G,4,0)</f>
        <v>Reynaldo Berlanga</v>
      </c>
      <c r="W638" s="23" t="s">
        <v>742</v>
      </c>
      <c r="X638" s="23">
        <v>5</v>
      </c>
      <c r="Y638" s="23">
        <v>5</v>
      </c>
      <c r="Z638" s="23">
        <v>0</v>
      </c>
      <c r="AA638" s="31">
        <f t="shared" si="21"/>
        <v>1</v>
      </c>
    </row>
    <row r="639" spans="14:27" x14ac:dyDescent="0.25">
      <c r="N639">
        <f t="shared" si="20"/>
        <v>0</v>
      </c>
      <c r="R639" s="23" t="s">
        <v>12</v>
      </c>
      <c r="S639" s="23" t="s">
        <v>15</v>
      </c>
      <c r="T639" s="23" t="str">
        <f>VLOOKUP(S639,'asignacion operaciones'!D:E,2,0)</f>
        <v xml:space="preserve">Ricardo Balderas Reyes </v>
      </c>
      <c r="U639" s="23" t="str">
        <f>VLOOKUP(S639,'asignacion operaciones'!D:F,3,0)</f>
        <v>Victor Limas Rdz</v>
      </c>
      <c r="V639" s="23" t="str">
        <f>VLOOKUP(S639,'asignacion operaciones'!D:G,4,0)</f>
        <v>Reynaldo Berlanga</v>
      </c>
      <c r="W639" s="23" t="s">
        <v>743</v>
      </c>
      <c r="X639" s="23">
        <v>5</v>
      </c>
      <c r="Y639" s="23">
        <v>5</v>
      </c>
      <c r="Z639" s="23">
        <v>0</v>
      </c>
      <c r="AA639" s="31">
        <f t="shared" si="21"/>
        <v>1</v>
      </c>
    </row>
    <row r="640" spans="14:27" x14ac:dyDescent="0.25">
      <c r="N640">
        <f t="shared" si="20"/>
        <v>0</v>
      </c>
      <c r="R640" s="23" t="s">
        <v>12</v>
      </c>
      <c r="S640" s="23" t="s">
        <v>15</v>
      </c>
      <c r="T640" s="23" t="str">
        <f>VLOOKUP(S640,'asignacion operaciones'!D:E,2,0)</f>
        <v xml:space="preserve">Ricardo Balderas Reyes </v>
      </c>
      <c r="U640" s="23" t="str">
        <f>VLOOKUP(S640,'asignacion operaciones'!D:F,3,0)</f>
        <v>Victor Limas Rdz</v>
      </c>
      <c r="V640" s="23" t="str">
        <f>VLOOKUP(S640,'asignacion operaciones'!D:G,4,0)</f>
        <v>Reynaldo Berlanga</v>
      </c>
      <c r="W640" s="23" t="s">
        <v>744</v>
      </c>
      <c r="X640" s="23">
        <v>5</v>
      </c>
      <c r="Y640" s="23">
        <v>4</v>
      </c>
      <c r="Z640" s="23">
        <v>1</v>
      </c>
      <c r="AA640" s="31">
        <f t="shared" si="21"/>
        <v>0.8</v>
      </c>
    </row>
    <row r="641" spans="14:27" x14ac:dyDescent="0.25">
      <c r="N641">
        <f t="shared" si="20"/>
        <v>0</v>
      </c>
      <c r="R641" s="23" t="s">
        <v>12</v>
      </c>
      <c r="S641" s="23" t="s">
        <v>77</v>
      </c>
      <c r="T641" s="23" t="str">
        <f>VLOOKUP(S641,'asignacion operaciones'!D:E,2,0)</f>
        <v xml:space="preserve">Ricardo Balderas Reyes </v>
      </c>
      <c r="U641" s="23" t="str">
        <f>VLOOKUP(S641,'asignacion operaciones'!D:F,3,0)</f>
        <v>Orlando Hernandez</v>
      </c>
      <c r="V641" s="23" t="str">
        <f>VLOOKUP(S641,'asignacion operaciones'!D:G,4,0)</f>
        <v>Claudia Chavira</v>
      </c>
      <c r="W641" s="23" t="s">
        <v>745</v>
      </c>
      <c r="X641" s="23">
        <v>5</v>
      </c>
      <c r="Y641" s="23">
        <v>5</v>
      </c>
      <c r="Z641" s="23">
        <v>0</v>
      </c>
      <c r="AA641" s="31">
        <f t="shared" si="21"/>
        <v>1</v>
      </c>
    </row>
    <row r="642" spans="14:27" x14ac:dyDescent="0.25">
      <c r="N642">
        <f t="shared" ref="N642:N701" si="22">L642-M642</f>
        <v>0</v>
      </c>
      <c r="R642" s="23" t="s">
        <v>12</v>
      </c>
      <c r="S642" s="23" t="s">
        <v>77</v>
      </c>
      <c r="T642" s="23" t="str">
        <f>VLOOKUP(S642,'asignacion operaciones'!D:E,2,0)</f>
        <v xml:space="preserve">Ricardo Balderas Reyes </v>
      </c>
      <c r="U642" s="23" t="str">
        <f>VLOOKUP(S642,'asignacion operaciones'!D:F,3,0)</f>
        <v>Orlando Hernandez</v>
      </c>
      <c r="V642" s="23" t="str">
        <f>VLOOKUP(S642,'asignacion operaciones'!D:G,4,0)</f>
        <v>Claudia Chavira</v>
      </c>
      <c r="W642" s="23" t="s">
        <v>746</v>
      </c>
      <c r="X642" s="23">
        <v>5</v>
      </c>
      <c r="Y642" s="23">
        <v>5</v>
      </c>
      <c r="Z642" s="23">
        <v>0</v>
      </c>
      <c r="AA642" s="31">
        <f t="shared" si="21"/>
        <v>1</v>
      </c>
    </row>
    <row r="643" spans="14:27" x14ac:dyDescent="0.25">
      <c r="N643">
        <f t="shared" si="22"/>
        <v>0</v>
      </c>
      <c r="R643" s="23" t="s">
        <v>12</v>
      </c>
      <c r="S643" s="23" t="s">
        <v>75</v>
      </c>
      <c r="T643" s="23" t="str">
        <f>VLOOKUP(S643,'asignacion operaciones'!D:E,2,0)</f>
        <v>Julio Bazan</v>
      </c>
      <c r="U643" s="23" t="str">
        <f>VLOOKUP(S643,'asignacion operaciones'!D:F,3,0)</f>
        <v>Edgar Cabrera</v>
      </c>
      <c r="V643" s="23" t="str">
        <f>VLOOKUP(S643,'asignacion operaciones'!D:G,4,0)</f>
        <v>Cruz Lara</v>
      </c>
      <c r="W643" s="23" t="s">
        <v>747</v>
      </c>
      <c r="X643" s="23">
        <v>2</v>
      </c>
      <c r="Y643" s="23">
        <v>0</v>
      </c>
      <c r="Z643" s="23">
        <v>2</v>
      </c>
      <c r="AA643" s="31">
        <f t="shared" ref="AA643:AA706" si="23">Y643/X643</f>
        <v>0</v>
      </c>
    </row>
    <row r="644" spans="14:27" x14ac:dyDescent="0.25">
      <c r="N644">
        <f t="shared" si="22"/>
        <v>0</v>
      </c>
      <c r="R644" s="23" t="s">
        <v>12</v>
      </c>
      <c r="S644" s="23" t="s">
        <v>75</v>
      </c>
      <c r="T644" s="23" t="str">
        <f>VLOOKUP(S644,'asignacion operaciones'!D:E,2,0)</f>
        <v>Julio Bazan</v>
      </c>
      <c r="U644" s="23" t="str">
        <f>VLOOKUP(S644,'asignacion operaciones'!D:F,3,0)</f>
        <v>Edgar Cabrera</v>
      </c>
      <c r="V644" s="23" t="str">
        <f>VLOOKUP(S644,'asignacion operaciones'!D:G,4,0)</f>
        <v>Cruz Lara</v>
      </c>
      <c r="W644" s="23" t="s">
        <v>748</v>
      </c>
      <c r="X644" s="23">
        <v>2</v>
      </c>
      <c r="Y644" s="23">
        <v>1</v>
      </c>
      <c r="Z644" s="23">
        <v>1</v>
      </c>
      <c r="AA644" s="31">
        <f t="shared" si="23"/>
        <v>0.5</v>
      </c>
    </row>
    <row r="645" spans="14:27" x14ac:dyDescent="0.25">
      <c r="N645">
        <f t="shared" si="22"/>
        <v>0</v>
      </c>
      <c r="R645" s="23" t="s">
        <v>12</v>
      </c>
      <c r="S645" s="23" t="s">
        <v>75</v>
      </c>
      <c r="T645" s="23" t="str">
        <f>VLOOKUP(S645,'asignacion operaciones'!D:E,2,0)</f>
        <v>Julio Bazan</v>
      </c>
      <c r="U645" s="23" t="str">
        <f>VLOOKUP(S645,'asignacion operaciones'!D:F,3,0)</f>
        <v>Edgar Cabrera</v>
      </c>
      <c r="V645" s="23" t="str">
        <f>VLOOKUP(S645,'asignacion operaciones'!D:G,4,0)</f>
        <v>Cruz Lara</v>
      </c>
      <c r="W645" s="23" t="s">
        <v>749</v>
      </c>
      <c r="X645" s="23">
        <v>2</v>
      </c>
      <c r="Y645" s="23">
        <v>2</v>
      </c>
      <c r="Z645" s="23">
        <v>0</v>
      </c>
      <c r="AA645" s="31">
        <f t="shared" si="23"/>
        <v>1</v>
      </c>
    </row>
    <row r="646" spans="14:27" x14ac:dyDescent="0.25">
      <c r="N646">
        <f t="shared" si="22"/>
        <v>0</v>
      </c>
      <c r="R646" s="23" t="s">
        <v>12</v>
      </c>
      <c r="S646" s="23" t="s">
        <v>75</v>
      </c>
      <c r="T646" s="23" t="str">
        <f>VLOOKUP(S646,'asignacion operaciones'!D:E,2,0)</f>
        <v>Julio Bazan</v>
      </c>
      <c r="U646" s="23" t="str">
        <f>VLOOKUP(S646,'asignacion operaciones'!D:F,3,0)</f>
        <v>Edgar Cabrera</v>
      </c>
      <c r="V646" s="23" t="str">
        <f>VLOOKUP(S646,'asignacion operaciones'!D:G,4,0)</f>
        <v>Cruz Lara</v>
      </c>
      <c r="W646" s="23" t="s">
        <v>750</v>
      </c>
      <c r="X646" s="23">
        <v>2</v>
      </c>
      <c r="Y646" s="23">
        <v>2</v>
      </c>
      <c r="Z646" s="23">
        <v>0</v>
      </c>
      <c r="AA646" s="31">
        <f t="shared" si="23"/>
        <v>1</v>
      </c>
    </row>
    <row r="647" spans="14:27" x14ac:dyDescent="0.25">
      <c r="N647">
        <f t="shared" si="22"/>
        <v>0</v>
      </c>
      <c r="R647" s="23" t="s">
        <v>12</v>
      </c>
      <c r="S647" s="23" t="s">
        <v>75</v>
      </c>
      <c r="T647" s="23" t="str">
        <f>VLOOKUP(S647,'asignacion operaciones'!D:E,2,0)</f>
        <v>Julio Bazan</v>
      </c>
      <c r="U647" s="23" t="str">
        <f>VLOOKUP(S647,'asignacion operaciones'!D:F,3,0)</f>
        <v>Edgar Cabrera</v>
      </c>
      <c r="V647" s="23" t="str">
        <f>VLOOKUP(S647,'asignacion operaciones'!D:G,4,0)</f>
        <v>Cruz Lara</v>
      </c>
      <c r="W647" s="23" t="s">
        <v>751</v>
      </c>
      <c r="X647" s="23">
        <v>2</v>
      </c>
      <c r="Y647" s="23">
        <v>2</v>
      </c>
      <c r="Z647" s="23">
        <v>0</v>
      </c>
      <c r="AA647" s="31">
        <f t="shared" si="23"/>
        <v>1</v>
      </c>
    </row>
    <row r="648" spans="14:27" x14ac:dyDescent="0.25">
      <c r="N648">
        <f t="shared" si="22"/>
        <v>0</v>
      </c>
      <c r="R648" s="23" t="s">
        <v>12</v>
      </c>
      <c r="S648" s="23" t="s">
        <v>75</v>
      </c>
      <c r="T648" s="23" t="str">
        <f>VLOOKUP(S648,'asignacion operaciones'!D:E,2,0)</f>
        <v>Julio Bazan</v>
      </c>
      <c r="U648" s="23" t="str">
        <f>VLOOKUP(S648,'asignacion operaciones'!D:F,3,0)</f>
        <v>Edgar Cabrera</v>
      </c>
      <c r="V648" s="23" t="str">
        <f>VLOOKUP(S648,'asignacion operaciones'!D:G,4,0)</f>
        <v>Cruz Lara</v>
      </c>
      <c r="W648" s="23" t="s">
        <v>752</v>
      </c>
      <c r="X648" s="23">
        <v>2</v>
      </c>
      <c r="Y648" s="23">
        <v>2</v>
      </c>
      <c r="Z648" s="23">
        <v>0</v>
      </c>
      <c r="AA648" s="31">
        <f t="shared" si="23"/>
        <v>1</v>
      </c>
    </row>
    <row r="649" spans="14:27" x14ac:dyDescent="0.25">
      <c r="N649">
        <f t="shared" si="22"/>
        <v>0</v>
      </c>
      <c r="R649" s="23" t="s">
        <v>12</v>
      </c>
      <c r="S649" s="23" t="s">
        <v>75</v>
      </c>
      <c r="T649" s="23" t="str">
        <f>VLOOKUP(S649,'asignacion operaciones'!D:E,2,0)</f>
        <v>Julio Bazan</v>
      </c>
      <c r="U649" s="23" t="str">
        <f>VLOOKUP(S649,'asignacion operaciones'!D:F,3,0)</f>
        <v>Edgar Cabrera</v>
      </c>
      <c r="V649" s="23" t="str">
        <f>VLOOKUP(S649,'asignacion operaciones'!D:G,4,0)</f>
        <v>Cruz Lara</v>
      </c>
      <c r="W649" s="23" t="s">
        <v>753</v>
      </c>
      <c r="X649" s="23">
        <v>2</v>
      </c>
      <c r="Y649" s="23">
        <v>2</v>
      </c>
      <c r="Z649" s="23">
        <v>0</v>
      </c>
      <c r="AA649" s="31">
        <f t="shared" si="23"/>
        <v>1</v>
      </c>
    </row>
    <row r="650" spans="14:27" x14ac:dyDescent="0.25">
      <c r="N650">
        <f t="shared" si="22"/>
        <v>0</v>
      </c>
      <c r="R650" s="23" t="s">
        <v>12</v>
      </c>
      <c r="S650" s="23" t="s">
        <v>75</v>
      </c>
      <c r="T650" s="23" t="str">
        <f>VLOOKUP(S650,'asignacion operaciones'!D:E,2,0)</f>
        <v>Julio Bazan</v>
      </c>
      <c r="U650" s="23" t="str">
        <f>VLOOKUP(S650,'asignacion operaciones'!D:F,3,0)</f>
        <v>Edgar Cabrera</v>
      </c>
      <c r="V650" s="23" t="str">
        <f>VLOOKUP(S650,'asignacion operaciones'!D:G,4,0)</f>
        <v>Cruz Lara</v>
      </c>
      <c r="W650" s="23" t="s">
        <v>754</v>
      </c>
      <c r="X650" s="23">
        <v>2</v>
      </c>
      <c r="Y650" s="23">
        <v>2</v>
      </c>
      <c r="Z650" s="23">
        <v>0</v>
      </c>
      <c r="AA650" s="31">
        <f t="shared" si="23"/>
        <v>1</v>
      </c>
    </row>
    <row r="651" spans="14:27" x14ac:dyDescent="0.25">
      <c r="N651">
        <f t="shared" si="22"/>
        <v>0</v>
      </c>
      <c r="R651" s="23" t="s">
        <v>12</v>
      </c>
      <c r="S651" s="23" t="s">
        <v>78</v>
      </c>
      <c r="T651" s="23" t="str">
        <f>VLOOKUP(S651,'asignacion operaciones'!D:E,2,0)</f>
        <v xml:space="preserve">Ricardo Balderas Reyes </v>
      </c>
      <c r="U651" s="23" t="str">
        <f>VLOOKUP(S651,'asignacion operaciones'!D:F,3,0)</f>
        <v>Orlando Hernandez</v>
      </c>
      <c r="V651" s="23" t="str">
        <f>VLOOKUP(S651,'asignacion operaciones'!D:G,4,0)</f>
        <v xml:space="preserve">Edgar Illescas </v>
      </c>
      <c r="W651" s="23" t="s">
        <v>755</v>
      </c>
      <c r="X651" s="23">
        <v>5</v>
      </c>
      <c r="Y651" s="23">
        <v>5</v>
      </c>
      <c r="Z651" s="23">
        <v>0</v>
      </c>
      <c r="AA651" s="31">
        <f t="shared" si="23"/>
        <v>1</v>
      </c>
    </row>
    <row r="652" spans="14:27" x14ac:dyDescent="0.25">
      <c r="N652">
        <f t="shared" si="22"/>
        <v>0</v>
      </c>
      <c r="R652" s="23" t="s">
        <v>12</v>
      </c>
      <c r="S652" s="23" t="s">
        <v>78</v>
      </c>
      <c r="T652" s="23" t="str">
        <f>VLOOKUP(S652,'asignacion operaciones'!D:E,2,0)</f>
        <v xml:space="preserve">Ricardo Balderas Reyes </v>
      </c>
      <c r="U652" s="23" t="str">
        <f>VLOOKUP(S652,'asignacion operaciones'!D:F,3,0)</f>
        <v>Orlando Hernandez</v>
      </c>
      <c r="V652" s="23" t="str">
        <f>VLOOKUP(S652,'asignacion operaciones'!D:G,4,0)</f>
        <v xml:space="preserve">Edgar Illescas </v>
      </c>
      <c r="W652" s="23" t="s">
        <v>756</v>
      </c>
      <c r="X652" s="23">
        <v>5</v>
      </c>
      <c r="Y652" s="23">
        <v>5</v>
      </c>
      <c r="Z652" s="23">
        <v>0</v>
      </c>
      <c r="AA652" s="31">
        <f t="shared" si="23"/>
        <v>1</v>
      </c>
    </row>
    <row r="653" spans="14:27" x14ac:dyDescent="0.25">
      <c r="N653">
        <f t="shared" si="22"/>
        <v>0</v>
      </c>
      <c r="R653" s="23" t="s">
        <v>12</v>
      </c>
      <c r="S653" s="23" t="s">
        <v>78</v>
      </c>
      <c r="T653" s="23" t="str">
        <f>VLOOKUP(S653,'asignacion operaciones'!D:E,2,0)</f>
        <v xml:space="preserve">Ricardo Balderas Reyes </v>
      </c>
      <c r="U653" s="23" t="str">
        <f>VLOOKUP(S653,'asignacion operaciones'!D:F,3,0)</f>
        <v>Orlando Hernandez</v>
      </c>
      <c r="V653" s="23" t="str">
        <f>VLOOKUP(S653,'asignacion operaciones'!D:G,4,0)</f>
        <v xml:space="preserve">Edgar Illescas </v>
      </c>
      <c r="W653" s="23" t="s">
        <v>757</v>
      </c>
      <c r="X653" s="23">
        <v>5</v>
      </c>
      <c r="Y653" s="23">
        <v>5</v>
      </c>
      <c r="Z653" s="23">
        <v>0</v>
      </c>
      <c r="AA653" s="31">
        <f t="shared" si="23"/>
        <v>1</v>
      </c>
    </row>
    <row r="654" spans="14:27" x14ac:dyDescent="0.25">
      <c r="N654">
        <f t="shared" si="22"/>
        <v>0</v>
      </c>
      <c r="R654" s="23" t="s">
        <v>12</v>
      </c>
      <c r="S654" s="23" t="s">
        <v>60</v>
      </c>
      <c r="T654" s="23" t="str">
        <f>VLOOKUP(S654,'asignacion operaciones'!D:E,2,0)</f>
        <v>Julio Bazan</v>
      </c>
      <c r="U654" s="23" t="str">
        <f>VLOOKUP(S654,'asignacion operaciones'!D:F,3,0)</f>
        <v>Edgar Cabrera</v>
      </c>
      <c r="V654" s="23" t="str">
        <f>VLOOKUP(S654,'asignacion operaciones'!D:G,4,0)</f>
        <v>Alvaro Salinas</v>
      </c>
      <c r="W654" s="23" t="s">
        <v>758</v>
      </c>
      <c r="X654" s="23">
        <v>5</v>
      </c>
      <c r="Y654" s="23">
        <v>5</v>
      </c>
      <c r="Z654" s="23">
        <v>0</v>
      </c>
      <c r="AA654" s="31">
        <f t="shared" si="23"/>
        <v>1</v>
      </c>
    </row>
    <row r="655" spans="14:27" x14ac:dyDescent="0.25">
      <c r="N655">
        <f t="shared" si="22"/>
        <v>0</v>
      </c>
      <c r="R655" s="23" t="s">
        <v>12</v>
      </c>
      <c r="S655" s="23" t="s">
        <v>60</v>
      </c>
      <c r="T655" s="23" t="str">
        <f>VLOOKUP(S655,'asignacion operaciones'!D:E,2,0)</f>
        <v>Julio Bazan</v>
      </c>
      <c r="U655" s="23" t="str">
        <f>VLOOKUP(S655,'asignacion operaciones'!D:F,3,0)</f>
        <v>Edgar Cabrera</v>
      </c>
      <c r="V655" s="23" t="str">
        <f>VLOOKUP(S655,'asignacion operaciones'!D:G,4,0)</f>
        <v>Alvaro Salinas</v>
      </c>
      <c r="W655" s="23" t="s">
        <v>759</v>
      </c>
      <c r="X655" s="23">
        <v>5</v>
      </c>
      <c r="Y655" s="23">
        <v>5</v>
      </c>
      <c r="Z655" s="23">
        <v>0</v>
      </c>
      <c r="AA655" s="31">
        <f t="shared" si="23"/>
        <v>1</v>
      </c>
    </row>
    <row r="656" spans="14:27" x14ac:dyDescent="0.25">
      <c r="N656">
        <f t="shared" si="22"/>
        <v>0</v>
      </c>
      <c r="R656" s="23" t="s">
        <v>12</v>
      </c>
      <c r="S656" s="23" t="s">
        <v>60</v>
      </c>
      <c r="T656" s="23" t="str">
        <f>VLOOKUP(S656,'asignacion operaciones'!D:E,2,0)</f>
        <v>Julio Bazan</v>
      </c>
      <c r="U656" s="23" t="str">
        <f>VLOOKUP(S656,'asignacion operaciones'!D:F,3,0)</f>
        <v>Edgar Cabrera</v>
      </c>
      <c r="V656" s="23" t="str">
        <f>VLOOKUP(S656,'asignacion operaciones'!D:G,4,0)</f>
        <v>Alvaro Salinas</v>
      </c>
      <c r="W656" s="23" t="s">
        <v>760</v>
      </c>
      <c r="X656" s="23">
        <v>5</v>
      </c>
      <c r="Y656" s="23">
        <v>5</v>
      </c>
      <c r="Z656" s="23">
        <v>0</v>
      </c>
      <c r="AA656" s="31">
        <f t="shared" si="23"/>
        <v>1</v>
      </c>
    </row>
    <row r="657" spans="14:27" x14ac:dyDescent="0.25">
      <c r="N657">
        <f t="shared" si="22"/>
        <v>0</v>
      </c>
      <c r="R657" s="23" t="s">
        <v>12</v>
      </c>
      <c r="S657" s="23" t="s">
        <v>60</v>
      </c>
      <c r="T657" s="23" t="str">
        <f>VLOOKUP(S657,'asignacion operaciones'!D:E,2,0)</f>
        <v>Julio Bazan</v>
      </c>
      <c r="U657" s="23" t="str">
        <f>VLOOKUP(S657,'asignacion operaciones'!D:F,3,0)</f>
        <v>Edgar Cabrera</v>
      </c>
      <c r="V657" s="23" t="str">
        <f>VLOOKUP(S657,'asignacion operaciones'!D:G,4,0)</f>
        <v>Alvaro Salinas</v>
      </c>
      <c r="W657" s="23" t="s">
        <v>761</v>
      </c>
      <c r="X657" s="23">
        <v>5</v>
      </c>
      <c r="Y657" s="23">
        <v>5</v>
      </c>
      <c r="Z657" s="23">
        <v>0</v>
      </c>
      <c r="AA657" s="31">
        <f t="shared" si="23"/>
        <v>1</v>
      </c>
    </row>
    <row r="658" spans="14:27" x14ac:dyDescent="0.25">
      <c r="N658">
        <f t="shared" si="22"/>
        <v>0</v>
      </c>
      <c r="R658" s="23" t="s">
        <v>12</v>
      </c>
      <c r="S658" s="23" t="s">
        <v>60</v>
      </c>
      <c r="T658" s="23" t="str">
        <f>VLOOKUP(S658,'asignacion operaciones'!D:E,2,0)</f>
        <v>Julio Bazan</v>
      </c>
      <c r="U658" s="23" t="str">
        <f>VLOOKUP(S658,'asignacion operaciones'!D:F,3,0)</f>
        <v>Edgar Cabrera</v>
      </c>
      <c r="V658" s="23" t="str">
        <f>VLOOKUP(S658,'asignacion operaciones'!D:G,4,0)</f>
        <v>Alvaro Salinas</v>
      </c>
      <c r="W658" s="23" t="s">
        <v>762</v>
      </c>
      <c r="X658" s="23">
        <v>5</v>
      </c>
      <c r="Y658" s="23">
        <v>5</v>
      </c>
      <c r="Z658" s="23">
        <v>0</v>
      </c>
      <c r="AA658" s="31">
        <f t="shared" si="23"/>
        <v>1</v>
      </c>
    </row>
    <row r="659" spans="14:27" x14ac:dyDescent="0.25">
      <c r="N659">
        <f t="shared" si="22"/>
        <v>0</v>
      </c>
      <c r="R659" s="23" t="s">
        <v>12</v>
      </c>
      <c r="S659" s="23" t="s">
        <v>60</v>
      </c>
      <c r="T659" s="23" t="str">
        <f>VLOOKUP(S659,'asignacion operaciones'!D:E,2,0)</f>
        <v>Julio Bazan</v>
      </c>
      <c r="U659" s="23" t="str">
        <f>VLOOKUP(S659,'asignacion operaciones'!D:F,3,0)</f>
        <v>Edgar Cabrera</v>
      </c>
      <c r="V659" s="23" t="str">
        <f>VLOOKUP(S659,'asignacion operaciones'!D:G,4,0)</f>
        <v>Alvaro Salinas</v>
      </c>
      <c r="W659" s="23" t="s">
        <v>763</v>
      </c>
      <c r="X659" s="23">
        <v>5</v>
      </c>
      <c r="Y659" s="23">
        <v>4</v>
      </c>
      <c r="Z659" s="23">
        <v>1</v>
      </c>
      <c r="AA659" s="31">
        <f t="shared" si="23"/>
        <v>0.8</v>
      </c>
    </row>
    <row r="660" spans="14:27" x14ac:dyDescent="0.25">
      <c r="N660">
        <f t="shared" si="22"/>
        <v>0</v>
      </c>
      <c r="R660" s="23" t="s">
        <v>12</v>
      </c>
      <c r="S660" s="23" t="s">
        <v>60</v>
      </c>
      <c r="T660" s="23" t="str">
        <f>VLOOKUP(S660,'asignacion operaciones'!D:E,2,0)</f>
        <v>Julio Bazan</v>
      </c>
      <c r="U660" s="23" t="str">
        <f>VLOOKUP(S660,'asignacion operaciones'!D:F,3,0)</f>
        <v>Edgar Cabrera</v>
      </c>
      <c r="V660" s="23" t="str">
        <f>VLOOKUP(S660,'asignacion operaciones'!D:G,4,0)</f>
        <v>Alvaro Salinas</v>
      </c>
      <c r="W660" s="23" t="s">
        <v>764</v>
      </c>
      <c r="X660" s="23">
        <v>10</v>
      </c>
      <c r="Y660" s="23">
        <v>7</v>
      </c>
      <c r="Z660" s="23">
        <v>3</v>
      </c>
      <c r="AA660" s="31">
        <f t="shared" si="23"/>
        <v>0.7</v>
      </c>
    </row>
    <row r="661" spans="14:27" x14ac:dyDescent="0.25">
      <c r="N661">
        <f t="shared" si="22"/>
        <v>0</v>
      </c>
      <c r="R661" s="23" t="s">
        <v>12</v>
      </c>
      <c r="S661" s="23" t="s">
        <v>60</v>
      </c>
      <c r="T661" s="23" t="str">
        <f>VLOOKUP(S661,'asignacion operaciones'!D:E,2,0)</f>
        <v>Julio Bazan</v>
      </c>
      <c r="U661" s="23" t="str">
        <f>VLOOKUP(S661,'asignacion operaciones'!D:F,3,0)</f>
        <v>Edgar Cabrera</v>
      </c>
      <c r="V661" s="23" t="str">
        <f>VLOOKUP(S661,'asignacion operaciones'!D:G,4,0)</f>
        <v>Alvaro Salinas</v>
      </c>
      <c r="W661" s="23" t="s">
        <v>765</v>
      </c>
      <c r="X661" s="23">
        <v>5</v>
      </c>
      <c r="Y661" s="23">
        <v>5</v>
      </c>
      <c r="Z661" s="23">
        <v>0</v>
      </c>
      <c r="AA661" s="31">
        <f t="shared" si="23"/>
        <v>1</v>
      </c>
    </row>
    <row r="662" spans="14:27" x14ac:dyDescent="0.25">
      <c r="N662">
        <f t="shared" si="22"/>
        <v>0</v>
      </c>
      <c r="R662" s="23" t="s">
        <v>12</v>
      </c>
      <c r="S662" s="23" t="s">
        <v>148</v>
      </c>
      <c r="T662" s="23" t="str">
        <f>VLOOKUP(S662,'asignacion operaciones'!D:E,2,0)</f>
        <v xml:space="preserve">Ricardo Balderas Reyes </v>
      </c>
      <c r="U662" s="23" t="str">
        <f>VLOOKUP(S662,'asignacion operaciones'!D:F,3,0)</f>
        <v>Victor Limas Rdz</v>
      </c>
      <c r="V662" s="23" t="str">
        <f>VLOOKUP(S662,'asignacion operaciones'!D:G,4,0)</f>
        <v>Claudia Chavira</v>
      </c>
      <c r="W662" s="23" t="s">
        <v>766</v>
      </c>
      <c r="X662" s="23">
        <v>10</v>
      </c>
      <c r="Y662" s="23">
        <v>5</v>
      </c>
      <c r="Z662" s="23">
        <v>5</v>
      </c>
      <c r="AA662" s="31">
        <f t="shared" si="23"/>
        <v>0.5</v>
      </c>
    </row>
    <row r="663" spans="14:27" x14ac:dyDescent="0.25">
      <c r="N663">
        <f t="shared" si="22"/>
        <v>0</v>
      </c>
      <c r="R663" s="23" t="s">
        <v>12</v>
      </c>
      <c r="S663" s="23" t="s">
        <v>148</v>
      </c>
      <c r="T663" s="23" t="str">
        <f>VLOOKUP(S663,'asignacion operaciones'!D:E,2,0)</f>
        <v xml:space="preserve">Ricardo Balderas Reyes </v>
      </c>
      <c r="U663" s="23" t="str">
        <f>VLOOKUP(S663,'asignacion operaciones'!D:F,3,0)</f>
        <v>Victor Limas Rdz</v>
      </c>
      <c r="V663" s="23" t="str">
        <f>VLOOKUP(S663,'asignacion operaciones'!D:G,4,0)</f>
        <v>Claudia Chavira</v>
      </c>
      <c r="W663" s="23" t="s">
        <v>767</v>
      </c>
      <c r="X663" s="23">
        <v>5</v>
      </c>
      <c r="Y663" s="23">
        <v>5</v>
      </c>
      <c r="Z663" s="23">
        <v>0</v>
      </c>
      <c r="AA663" s="31">
        <f t="shared" si="23"/>
        <v>1</v>
      </c>
    </row>
    <row r="664" spans="14:27" x14ac:dyDescent="0.25">
      <c r="N664">
        <f t="shared" si="22"/>
        <v>0</v>
      </c>
      <c r="R664" s="23" t="s">
        <v>12</v>
      </c>
      <c r="S664" s="23" t="s">
        <v>148</v>
      </c>
      <c r="T664" s="23" t="str">
        <f>VLOOKUP(S664,'asignacion operaciones'!D:E,2,0)</f>
        <v xml:space="preserve">Ricardo Balderas Reyes </v>
      </c>
      <c r="U664" s="23" t="str">
        <f>VLOOKUP(S664,'asignacion operaciones'!D:F,3,0)</f>
        <v>Victor Limas Rdz</v>
      </c>
      <c r="V664" s="23" t="str">
        <f>VLOOKUP(S664,'asignacion operaciones'!D:G,4,0)</f>
        <v>Claudia Chavira</v>
      </c>
      <c r="W664" s="23" t="s">
        <v>768</v>
      </c>
      <c r="X664" s="23">
        <v>50</v>
      </c>
      <c r="Y664" s="23">
        <v>50</v>
      </c>
      <c r="Z664" s="23">
        <v>0</v>
      </c>
      <c r="AA664" s="31">
        <f t="shared" si="23"/>
        <v>1</v>
      </c>
    </row>
    <row r="665" spans="14:27" x14ac:dyDescent="0.25">
      <c r="N665">
        <f t="shared" si="22"/>
        <v>0</v>
      </c>
      <c r="R665" s="23" t="s">
        <v>12</v>
      </c>
      <c r="S665" s="23" t="s">
        <v>148</v>
      </c>
      <c r="T665" s="23" t="str">
        <f>VLOOKUP(S665,'asignacion operaciones'!D:E,2,0)</f>
        <v xml:space="preserve">Ricardo Balderas Reyes </v>
      </c>
      <c r="U665" s="23" t="str">
        <f>VLOOKUP(S665,'asignacion operaciones'!D:F,3,0)</f>
        <v>Victor Limas Rdz</v>
      </c>
      <c r="V665" s="23" t="str">
        <f>VLOOKUP(S665,'asignacion operaciones'!D:G,4,0)</f>
        <v>Claudia Chavira</v>
      </c>
      <c r="W665" s="23" t="s">
        <v>769</v>
      </c>
      <c r="X665" s="23">
        <v>10</v>
      </c>
      <c r="Y665" s="23">
        <v>8</v>
      </c>
      <c r="Z665" s="23">
        <v>2</v>
      </c>
      <c r="AA665" s="31">
        <f t="shared" si="23"/>
        <v>0.8</v>
      </c>
    </row>
    <row r="666" spans="14:27" x14ac:dyDescent="0.25">
      <c r="N666">
        <f t="shared" si="22"/>
        <v>0</v>
      </c>
      <c r="R666" s="23" t="s">
        <v>12</v>
      </c>
      <c r="S666" s="23" t="s">
        <v>148</v>
      </c>
      <c r="T666" s="23" t="str">
        <f>VLOOKUP(S666,'asignacion operaciones'!D:E,2,0)</f>
        <v xml:space="preserve">Ricardo Balderas Reyes </v>
      </c>
      <c r="U666" s="23" t="str">
        <f>VLOOKUP(S666,'asignacion operaciones'!D:F,3,0)</f>
        <v>Victor Limas Rdz</v>
      </c>
      <c r="V666" s="23" t="str">
        <f>VLOOKUP(S666,'asignacion operaciones'!D:G,4,0)</f>
        <v>Claudia Chavira</v>
      </c>
      <c r="W666" s="23" t="s">
        <v>770</v>
      </c>
      <c r="X666" s="23">
        <v>30</v>
      </c>
      <c r="Y666" s="23">
        <v>28</v>
      </c>
      <c r="Z666" s="23">
        <v>2</v>
      </c>
      <c r="AA666" s="31">
        <f t="shared" si="23"/>
        <v>0.93333333333333335</v>
      </c>
    </row>
    <row r="667" spans="14:27" x14ac:dyDescent="0.25">
      <c r="N667">
        <f t="shared" si="22"/>
        <v>0</v>
      </c>
      <c r="R667" s="23" t="s">
        <v>12</v>
      </c>
      <c r="S667" s="23" t="s">
        <v>148</v>
      </c>
      <c r="T667" s="23" t="str">
        <f>VLOOKUP(S667,'asignacion operaciones'!D:E,2,0)</f>
        <v xml:space="preserve">Ricardo Balderas Reyes </v>
      </c>
      <c r="U667" s="23" t="str">
        <f>VLOOKUP(S667,'asignacion operaciones'!D:F,3,0)</f>
        <v>Victor Limas Rdz</v>
      </c>
      <c r="V667" s="23" t="str">
        <f>VLOOKUP(S667,'asignacion operaciones'!D:G,4,0)</f>
        <v>Claudia Chavira</v>
      </c>
      <c r="W667" s="23" t="s">
        <v>771</v>
      </c>
      <c r="X667" s="23">
        <v>15</v>
      </c>
      <c r="Y667" s="23">
        <v>14</v>
      </c>
      <c r="Z667" s="23">
        <v>1</v>
      </c>
      <c r="AA667" s="31">
        <f t="shared" si="23"/>
        <v>0.93333333333333335</v>
      </c>
    </row>
    <row r="668" spans="14:27" x14ac:dyDescent="0.25">
      <c r="N668">
        <f t="shared" si="22"/>
        <v>0</v>
      </c>
      <c r="R668" s="23" t="s">
        <v>12</v>
      </c>
      <c r="S668" s="23" t="s">
        <v>148</v>
      </c>
      <c r="T668" s="23" t="str">
        <f>VLOOKUP(S668,'asignacion operaciones'!D:E,2,0)</f>
        <v xml:space="preserve">Ricardo Balderas Reyes </v>
      </c>
      <c r="U668" s="23" t="str">
        <f>VLOOKUP(S668,'asignacion operaciones'!D:F,3,0)</f>
        <v>Victor Limas Rdz</v>
      </c>
      <c r="V668" s="23" t="str">
        <f>VLOOKUP(S668,'asignacion operaciones'!D:G,4,0)</f>
        <v>Claudia Chavira</v>
      </c>
      <c r="W668" s="23" t="s">
        <v>772</v>
      </c>
      <c r="X668" s="23">
        <v>5</v>
      </c>
      <c r="Y668" s="23">
        <v>5</v>
      </c>
      <c r="Z668" s="23">
        <v>0</v>
      </c>
      <c r="AA668" s="31">
        <f t="shared" si="23"/>
        <v>1</v>
      </c>
    </row>
    <row r="669" spans="14:27" x14ac:dyDescent="0.25">
      <c r="N669">
        <f t="shared" si="22"/>
        <v>0</v>
      </c>
      <c r="R669" s="23" t="s">
        <v>12</v>
      </c>
      <c r="S669" s="23" t="s">
        <v>82</v>
      </c>
      <c r="T669" s="23" t="str">
        <f>VLOOKUP(S669,'asignacion operaciones'!D:E,2,0)</f>
        <v xml:space="preserve">Ricardo Balderas Reyes </v>
      </c>
      <c r="U669" s="23" t="str">
        <f>VLOOKUP(S669,'asignacion operaciones'!D:F,3,0)</f>
        <v>Orlando Hernandez</v>
      </c>
      <c r="V669" s="23" t="str">
        <f>VLOOKUP(S669,'asignacion operaciones'!D:G,4,0)</f>
        <v xml:space="preserve">Edgar Illescas </v>
      </c>
      <c r="W669" s="23" t="s">
        <v>773</v>
      </c>
      <c r="X669" s="23">
        <v>5</v>
      </c>
      <c r="Y669" s="23">
        <v>5</v>
      </c>
      <c r="Z669" s="23">
        <v>0</v>
      </c>
      <c r="AA669" s="31">
        <f t="shared" si="23"/>
        <v>1</v>
      </c>
    </row>
    <row r="670" spans="14:27" x14ac:dyDescent="0.25">
      <c r="N670">
        <f t="shared" si="22"/>
        <v>0</v>
      </c>
      <c r="R670" s="23" t="s">
        <v>12</v>
      </c>
      <c r="S670" s="23" t="s">
        <v>82</v>
      </c>
      <c r="T670" s="23" t="str">
        <f>VLOOKUP(S670,'asignacion operaciones'!D:E,2,0)</f>
        <v xml:space="preserve">Ricardo Balderas Reyes </v>
      </c>
      <c r="U670" s="23" t="str">
        <f>VLOOKUP(S670,'asignacion operaciones'!D:F,3,0)</f>
        <v>Orlando Hernandez</v>
      </c>
      <c r="V670" s="23" t="str">
        <f>VLOOKUP(S670,'asignacion operaciones'!D:G,4,0)</f>
        <v xml:space="preserve">Edgar Illescas </v>
      </c>
      <c r="W670" s="23" t="s">
        <v>774</v>
      </c>
      <c r="X670" s="23">
        <v>5</v>
      </c>
      <c r="Y670" s="23">
        <v>5</v>
      </c>
      <c r="Z670" s="23">
        <v>0</v>
      </c>
      <c r="AA670" s="31">
        <f t="shared" si="23"/>
        <v>1</v>
      </c>
    </row>
    <row r="671" spans="14:27" x14ac:dyDescent="0.25">
      <c r="N671">
        <f t="shared" si="22"/>
        <v>0</v>
      </c>
      <c r="R671" s="23" t="s">
        <v>12</v>
      </c>
      <c r="S671" s="23" t="s">
        <v>82</v>
      </c>
      <c r="T671" s="23" t="str">
        <f>VLOOKUP(S671,'asignacion operaciones'!D:E,2,0)</f>
        <v xml:space="preserve">Ricardo Balderas Reyes </v>
      </c>
      <c r="U671" s="23" t="str">
        <f>VLOOKUP(S671,'asignacion operaciones'!D:F,3,0)</f>
        <v>Orlando Hernandez</v>
      </c>
      <c r="V671" s="23" t="str">
        <f>VLOOKUP(S671,'asignacion operaciones'!D:G,4,0)</f>
        <v xml:space="preserve">Edgar Illescas </v>
      </c>
      <c r="W671" s="23" t="s">
        <v>775</v>
      </c>
      <c r="X671" s="23">
        <v>5</v>
      </c>
      <c r="Y671" s="23">
        <v>3</v>
      </c>
      <c r="Z671" s="23">
        <v>2</v>
      </c>
      <c r="AA671" s="31">
        <f t="shared" si="23"/>
        <v>0.6</v>
      </c>
    </row>
    <row r="672" spans="14:27" x14ac:dyDescent="0.25">
      <c r="N672">
        <f t="shared" si="22"/>
        <v>0</v>
      </c>
      <c r="R672" s="23" t="s">
        <v>12</v>
      </c>
      <c r="S672" s="23" t="s">
        <v>17</v>
      </c>
      <c r="T672" s="23" t="str">
        <f>VLOOKUP(S672,'asignacion operaciones'!D:E,2,0)</f>
        <v xml:space="preserve">Ricardo Balderas Reyes </v>
      </c>
      <c r="U672" s="23" t="str">
        <f>VLOOKUP(S672,'asignacion operaciones'!D:F,3,0)</f>
        <v>Orlando Hernandez</v>
      </c>
      <c r="V672" s="23" t="str">
        <f>VLOOKUP(S672,'asignacion operaciones'!D:G,4,0)</f>
        <v>Cielo Paredes</v>
      </c>
      <c r="W672" s="23" t="s">
        <v>776</v>
      </c>
      <c r="X672" s="23">
        <v>1</v>
      </c>
      <c r="Y672" s="23">
        <v>1</v>
      </c>
      <c r="Z672" s="23">
        <v>0</v>
      </c>
      <c r="AA672" s="31">
        <f t="shared" si="23"/>
        <v>1</v>
      </c>
    </row>
    <row r="673" spans="14:27" x14ac:dyDescent="0.25">
      <c r="N673">
        <f t="shared" si="22"/>
        <v>0</v>
      </c>
      <c r="R673" s="23" t="s">
        <v>12</v>
      </c>
      <c r="S673" s="23" t="s">
        <v>17</v>
      </c>
      <c r="T673" s="23" t="str">
        <f>VLOOKUP(S673,'asignacion operaciones'!D:E,2,0)</f>
        <v xml:space="preserve">Ricardo Balderas Reyes </v>
      </c>
      <c r="U673" s="23" t="str">
        <f>VLOOKUP(S673,'asignacion operaciones'!D:F,3,0)</f>
        <v>Orlando Hernandez</v>
      </c>
      <c r="V673" s="23" t="str">
        <f>VLOOKUP(S673,'asignacion operaciones'!D:G,4,0)</f>
        <v>Cielo Paredes</v>
      </c>
      <c r="W673" s="23" t="s">
        <v>777</v>
      </c>
      <c r="X673" s="23">
        <v>5</v>
      </c>
      <c r="Y673" s="23">
        <v>5</v>
      </c>
      <c r="Z673" s="23">
        <v>0</v>
      </c>
      <c r="AA673" s="31">
        <f t="shared" si="23"/>
        <v>1</v>
      </c>
    </row>
    <row r="674" spans="14:27" x14ac:dyDescent="0.25">
      <c r="N674">
        <f t="shared" si="22"/>
        <v>0</v>
      </c>
      <c r="R674" s="23" t="s">
        <v>12</v>
      </c>
      <c r="S674" s="23" t="s">
        <v>17</v>
      </c>
      <c r="T674" s="23" t="str">
        <f>VLOOKUP(S674,'asignacion operaciones'!D:E,2,0)</f>
        <v xml:space="preserve">Ricardo Balderas Reyes </v>
      </c>
      <c r="U674" s="23" t="str">
        <f>VLOOKUP(S674,'asignacion operaciones'!D:F,3,0)</f>
        <v>Orlando Hernandez</v>
      </c>
      <c r="V674" s="23" t="str">
        <f>VLOOKUP(S674,'asignacion operaciones'!D:G,4,0)</f>
        <v>Cielo Paredes</v>
      </c>
      <c r="W674" s="23" t="s">
        <v>778</v>
      </c>
      <c r="X674" s="23">
        <v>5</v>
      </c>
      <c r="Y674" s="23">
        <v>5</v>
      </c>
      <c r="Z674" s="23">
        <v>0</v>
      </c>
      <c r="AA674" s="31">
        <f t="shared" si="23"/>
        <v>1</v>
      </c>
    </row>
    <row r="675" spans="14:27" x14ac:dyDescent="0.25">
      <c r="N675">
        <f t="shared" si="22"/>
        <v>0</v>
      </c>
      <c r="R675" s="23" t="s">
        <v>12</v>
      </c>
      <c r="S675" s="23" t="s">
        <v>17</v>
      </c>
      <c r="T675" s="23" t="str">
        <f>VLOOKUP(S675,'asignacion operaciones'!D:E,2,0)</f>
        <v xml:space="preserve">Ricardo Balderas Reyes </v>
      </c>
      <c r="U675" s="23" t="str">
        <f>VLOOKUP(S675,'asignacion operaciones'!D:F,3,0)</f>
        <v>Orlando Hernandez</v>
      </c>
      <c r="V675" s="23" t="str">
        <f>VLOOKUP(S675,'asignacion operaciones'!D:G,4,0)</f>
        <v>Cielo Paredes</v>
      </c>
      <c r="W675" s="23" t="s">
        <v>779</v>
      </c>
      <c r="X675" s="23">
        <v>9</v>
      </c>
      <c r="Y675" s="23">
        <v>8</v>
      </c>
      <c r="Z675" s="23">
        <v>1</v>
      </c>
      <c r="AA675" s="31">
        <f t="shared" si="23"/>
        <v>0.88888888888888884</v>
      </c>
    </row>
    <row r="676" spans="14:27" x14ac:dyDescent="0.25">
      <c r="N676">
        <f t="shared" si="22"/>
        <v>0</v>
      </c>
      <c r="R676" s="23" t="s">
        <v>12</v>
      </c>
      <c r="S676" s="23" t="s">
        <v>17</v>
      </c>
      <c r="T676" s="23" t="str">
        <f>VLOOKUP(S676,'asignacion operaciones'!D:E,2,0)</f>
        <v xml:space="preserve">Ricardo Balderas Reyes </v>
      </c>
      <c r="U676" s="23" t="str">
        <f>VLOOKUP(S676,'asignacion operaciones'!D:F,3,0)</f>
        <v>Orlando Hernandez</v>
      </c>
      <c r="V676" s="23" t="str">
        <f>VLOOKUP(S676,'asignacion operaciones'!D:G,4,0)</f>
        <v>Cielo Paredes</v>
      </c>
      <c r="W676" s="23" t="s">
        <v>780</v>
      </c>
      <c r="X676" s="23">
        <v>5</v>
      </c>
      <c r="Y676" s="23">
        <v>5</v>
      </c>
      <c r="Z676" s="23">
        <v>0</v>
      </c>
      <c r="AA676" s="31">
        <f t="shared" si="23"/>
        <v>1</v>
      </c>
    </row>
    <row r="677" spans="14:27" x14ac:dyDescent="0.25">
      <c r="N677">
        <f t="shared" si="22"/>
        <v>0</v>
      </c>
      <c r="R677" s="23" t="s">
        <v>12</v>
      </c>
      <c r="S677" s="23" t="s">
        <v>17</v>
      </c>
      <c r="T677" s="23" t="str">
        <f>VLOOKUP(S677,'asignacion operaciones'!D:E,2,0)</f>
        <v xml:space="preserve">Ricardo Balderas Reyes </v>
      </c>
      <c r="U677" s="23" t="str">
        <f>VLOOKUP(S677,'asignacion operaciones'!D:F,3,0)</f>
        <v>Orlando Hernandez</v>
      </c>
      <c r="V677" s="23" t="str">
        <f>VLOOKUP(S677,'asignacion operaciones'!D:G,4,0)</f>
        <v>Cielo Paredes</v>
      </c>
      <c r="W677" s="23" t="s">
        <v>781</v>
      </c>
      <c r="X677" s="23">
        <v>6</v>
      </c>
      <c r="Y677" s="23">
        <v>6</v>
      </c>
      <c r="Z677" s="23">
        <v>0</v>
      </c>
      <c r="AA677" s="31">
        <f t="shared" si="23"/>
        <v>1</v>
      </c>
    </row>
    <row r="678" spans="14:27" x14ac:dyDescent="0.25">
      <c r="N678">
        <f t="shared" si="22"/>
        <v>0</v>
      </c>
      <c r="R678" s="23" t="s">
        <v>12</v>
      </c>
      <c r="S678" s="23" t="s">
        <v>17</v>
      </c>
      <c r="T678" s="23" t="str">
        <f>VLOOKUP(S678,'asignacion operaciones'!D:E,2,0)</f>
        <v xml:space="preserve">Ricardo Balderas Reyes </v>
      </c>
      <c r="U678" s="23" t="str">
        <f>VLOOKUP(S678,'asignacion operaciones'!D:F,3,0)</f>
        <v>Orlando Hernandez</v>
      </c>
      <c r="V678" s="23" t="str">
        <f>VLOOKUP(S678,'asignacion operaciones'!D:G,4,0)</f>
        <v>Cielo Paredes</v>
      </c>
      <c r="W678" s="23" t="s">
        <v>782</v>
      </c>
      <c r="X678" s="23">
        <v>6</v>
      </c>
      <c r="Y678" s="23">
        <v>6</v>
      </c>
      <c r="Z678" s="23">
        <v>0</v>
      </c>
      <c r="AA678" s="31">
        <f t="shared" si="23"/>
        <v>1</v>
      </c>
    </row>
    <row r="679" spans="14:27" x14ac:dyDescent="0.25">
      <c r="N679">
        <f t="shared" si="22"/>
        <v>0</v>
      </c>
      <c r="R679" s="23" t="s">
        <v>12</v>
      </c>
      <c r="S679" s="23" t="s">
        <v>17</v>
      </c>
      <c r="T679" s="23" t="str">
        <f>VLOOKUP(S679,'asignacion operaciones'!D:E,2,0)</f>
        <v xml:space="preserve">Ricardo Balderas Reyes </v>
      </c>
      <c r="U679" s="23" t="str">
        <f>VLOOKUP(S679,'asignacion operaciones'!D:F,3,0)</f>
        <v>Orlando Hernandez</v>
      </c>
      <c r="V679" s="23" t="str">
        <f>VLOOKUP(S679,'asignacion operaciones'!D:G,4,0)</f>
        <v>Cielo Paredes</v>
      </c>
      <c r="W679" s="23" t="s">
        <v>783</v>
      </c>
      <c r="X679" s="23">
        <v>5</v>
      </c>
      <c r="Y679" s="23">
        <v>3</v>
      </c>
      <c r="Z679" s="23">
        <v>2</v>
      </c>
      <c r="AA679" s="31">
        <f t="shared" si="23"/>
        <v>0.6</v>
      </c>
    </row>
    <row r="680" spans="14:27" x14ac:dyDescent="0.25">
      <c r="N680">
        <f t="shared" si="22"/>
        <v>0</v>
      </c>
      <c r="R680" s="23" t="s">
        <v>12</v>
      </c>
      <c r="S680" s="23" t="s">
        <v>17</v>
      </c>
      <c r="T680" s="23" t="str">
        <f>VLOOKUP(S680,'asignacion operaciones'!D:E,2,0)</f>
        <v xml:space="preserve">Ricardo Balderas Reyes </v>
      </c>
      <c r="U680" s="23" t="str">
        <f>VLOOKUP(S680,'asignacion operaciones'!D:F,3,0)</f>
        <v>Orlando Hernandez</v>
      </c>
      <c r="V680" s="23" t="str">
        <f>VLOOKUP(S680,'asignacion operaciones'!D:G,4,0)</f>
        <v>Cielo Paredes</v>
      </c>
      <c r="W680" s="23" t="s">
        <v>784</v>
      </c>
      <c r="X680" s="23">
        <v>5</v>
      </c>
      <c r="Y680" s="23">
        <v>4</v>
      </c>
      <c r="Z680" s="23">
        <v>1</v>
      </c>
      <c r="AA680" s="31">
        <f t="shared" si="23"/>
        <v>0.8</v>
      </c>
    </row>
    <row r="681" spans="14:27" x14ac:dyDescent="0.25">
      <c r="N681">
        <f t="shared" si="22"/>
        <v>0</v>
      </c>
      <c r="R681" s="23" t="s">
        <v>12</v>
      </c>
      <c r="S681" s="23" t="s">
        <v>17</v>
      </c>
      <c r="T681" s="23" t="str">
        <f>VLOOKUP(S681,'asignacion operaciones'!D:E,2,0)</f>
        <v xml:space="preserve">Ricardo Balderas Reyes </v>
      </c>
      <c r="U681" s="23" t="str">
        <f>VLOOKUP(S681,'asignacion operaciones'!D:F,3,0)</f>
        <v>Orlando Hernandez</v>
      </c>
      <c r="V681" s="23" t="str">
        <f>VLOOKUP(S681,'asignacion operaciones'!D:G,4,0)</f>
        <v>Cielo Paredes</v>
      </c>
      <c r="W681" s="23" t="s">
        <v>785</v>
      </c>
      <c r="X681" s="23">
        <v>6</v>
      </c>
      <c r="Y681" s="23">
        <v>6</v>
      </c>
      <c r="Z681" s="23">
        <v>0</v>
      </c>
      <c r="AA681" s="31">
        <f t="shared" si="23"/>
        <v>1</v>
      </c>
    </row>
    <row r="682" spans="14:27" x14ac:dyDescent="0.25">
      <c r="N682">
        <f t="shared" si="22"/>
        <v>0</v>
      </c>
      <c r="R682" s="23" t="s">
        <v>12</v>
      </c>
      <c r="S682" s="23" t="s">
        <v>17</v>
      </c>
      <c r="T682" s="23" t="str">
        <f>VLOOKUP(S682,'asignacion operaciones'!D:E,2,0)</f>
        <v xml:space="preserve">Ricardo Balderas Reyes </v>
      </c>
      <c r="U682" s="23" t="str">
        <f>VLOOKUP(S682,'asignacion operaciones'!D:F,3,0)</f>
        <v>Orlando Hernandez</v>
      </c>
      <c r="V682" s="23" t="str">
        <f>VLOOKUP(S682,'asignacion operaciones'!D:G,4,0)</f>
        <v>Cielo Paredes</v>
      </c>
      <c r="W682" s="23" t="s">
        <v>786</v>
      </c>
      <c r="X682" s="23">
        <v>6</v>
      </c>
      <c r="Y682" s="23">
        <v>6</v>
      </c>
      <c r="Z682" s="23">
        <v>0</v>
      </c>
      <c r="AA682" s="31">
        <f t="shared" si="23"/>
        <v>1</v>
      </c>
    </row>
    <row r="683" spans="14:27" x14ac:dyDescent="0.25">
      <c r="N683">
        <f t="shared" si="22"/>
        <v>0</v>
      </c>
      <c r="R683" s="23" t="s">
        <v>12</v>
      </c>
      <c r="S683" s="23" t="s">
        <v>17</v>
      </c>
      <c r="T683" s="23" t="str">
        <f>VLOOKUP(S683,'asignacion operaciones'!D:E,2,0)</f>
        <v xml:space="preserve">Ricardo Balderas Reyes </v>
      </c>
      <c r="U683" s="23" t="str">
        <f>VLOOKUP(S683,'asignacion operaciones'!D:F,3,0)</f>
        <v>Orlando Hernandez</v>
      </c>
      <c r="V683" s="23" t="str">
        <f>VLOOKUP(S683,'asignacion operaciones'!D:G,4,0)</f>
        <v>Cielo Paredes</v>
      </c>
      <c r="W683" s="23" t="s">
        <v>787</v>
      </c>
      <c r="X683" s="23">
        <v>8</v>
      </c>
      <c r="Y683" s="23">
        <v>8</v>
      </c>
      <c r="Z683" s="23">
        <v>0</v>
      </c>
      <c r="AA683" s="31">
        <f t="shared" si="23"/>
        <v>1</v>
      </c>
    </row>
    <row r="684" spans="14:27" x14ac:dyDescent="0.25">
      <c r="N684">
        <f t="shared" si="22"/>
        <v>0</v>
      </c>
      <c r="R684" s="23" t="s">
        <v>12</v>
      </c>
      <c r="S684" s="23" t="s">
        <v>17</v>
      </c>
      <c r="T684" s="23" t="str">
        <f>VLOOKUP(S684,'asignacion operaciones'!D:E,2,0)</f>
        <v xml:space="preserve">Ricardo Balderas Reyes </v>
      </c>
      <c r="U684" s="23" t="str">
        <f>VLOOKUP(S684,'asignacion operaciones'!D:F,3,0)</f>
        <v>Orlando Hernandez</v>
      </c>
      <c r="V684" s="23" t="str">
        <f>VLOOKUP(S684,'asignacion operaciones'!D:G,4,0)</f>
        <v>Cielo Paredes</v>
      </c>
      <c r="W684" s="23" t="s">
        <v>788</v>
      </c>
      <c r="X684" s="23">
        <v>5</v>
      </c>
      <c r="Y684" s="23">
        <v>5</v>
      </c>
      <c r="Z684" s="23">
        <v>0</v>
      </c>
      <c r="AA684" s="31">
        <f t="shared" si="23"/>
        <v>1</v>
      </c>
    </row>
    <row r="685" spans="14:27" x14ac:dyDescent="0.25">
      <c r="N685">
        <f t="shared" si="22"/>
        <v>0</v>
      </c>
      <c r="R685" s="23" t="s">
        <v>12</v>
      </c>
      <c r="S685" s="23" t="s">
        <v>17</v>
      </c>
      <c r="T685" s="23" t="str">
        <f>VLOOKUP(S685,'asignacion operaciones'!D:E,2,0)</f>
        <v xml:space="preserve">Ricardo Balderas Reyes </v>
      </c>
      <c r="U685" s="23" t="str">
        <f>VLOOKUP(S685,'asignacion operaciones'!D:F,3,0)</f>
        <v>Orlando Hernandez</v>
      </c>
      <c r="V685" s="23" t="str">
        <f>VLOOKUP(S685,'asignacion operaciones'!D:G,4,0)</f>
        <v>Cielo Paredes</v>
      </c>
      <c r="W685" s="23" t="s">
        <v>789</v>
      </c>
      <c r="X685" s="23">
        <v>6</v>
      </c>
      <c r="Y685" s="23">
        <v>6</v>
      </c>
      <c r="Z685" s="23">
        <v>0</v>
      </c>
      <c r="AA685" s="31">
        <f t="shared" si="23"/>
        <v>1</v>
      </c>
    </row>
    <row r="686" spans="14:27" x14ac:dyDescent="0.25">
      <c r="N686">
        <f t="shared" si="22"/>
        <v>0</v>
      </c>
      <c r="R686" s="23" t="s">
        <v>12</v>
      </c>
      <c r="S686" s="23" t="s">
        <v>17</v>
      </c>
      <c r="T686" s="23" t="str">
        <f>VLOOKUP(S686,'asignacion operaciones'!D:E,2,0)</f>
        <v xml:space="preserve">Ricardo Balderas Reyes </v>
      </c>
      <c r="U686" s="23" t="str">
        <f>VLOOKUP(S686,'asignacion operaciones'!D:F,3,0)</f>
        <v>Orlando Hernandez</v>
      </c>
      <c r="V686" s="23" t="str">
        <f>VLOOKUP(S686,'asignacion operaciones'!D:G,4,0)</f>
        <v>Cielo Paredes</v>
      </c>
      <c r="W686" s="23" t="s">
        <v>790</v>
      </c>
      <c r="X686" s="23">
        <v>8</v>
      </c>
      <c r="Y686" s="23">
        <v>8</v>
      </c>
      <c r="Z686" s="23">
        <v>0</v>
      </c>
      <c r="AA686" s="31">
        <f t="shared" si="23"/>
        <v>1</v>
      </c>
    </row>
    <row r="687" spans="14:27" x14ac:dyDescent="0.25">
      <c r="N687">
        <f t="shared" si="22"/>
        <v>0</v>
      </c>
      <c r="R687" s="23" t="s">
        <v>12</v>
      </c>
      <c r="S687" s="23" t="s">
        <v>17</v>
      </c>
      <c r="T687" s="23" t="str">
        <f>VLOOKUP(S687,'asignacion operaciones'!D:E,2,0)</f>
        <v xml:space="preserve">Ricardo Balderas Reyes </v>
      </c>
      <c r="U687" s="23" t="str">
        <f>VLOOKUP(S687,'asignacion operaciones'!D:F,3,0)</f>
        <v>Orlando Hernandez</v>
      </c>
      <c r="V687" s="23" t="str">
        <f>VLOOKUP(S687,'asignacion operaciones'!D:G,4,0)</f>
        <v>Cielo Paredes</v>
      </c>
      <c r="W687" s="23" t="s">
        <v>791</v>
      </c>
      <c r="X687" s="23">
        <v>6</v>
      </c>
      <c r="Y687" s="23">
        <v>6</v>
      </c>
      <c r="Z687" s="23">
        <v>0</v>
      </c>
      <c r="AA687" s="31">
        <f t="shared" si="23"/>
        <v>1</v>
      </c>
    </row>
    <row r="688" spans="14:27" x14ac:dyDescent="0.25">
      <c r="N688">
        <f t="shared" si="22"/>
        <v>0</v>
      </c>
      <c r="R688" s="23" t="s">
        <v>12</v>
      </c>
      <c r="S688" s="23" t="s">
        <v>17</v>
      </c>
      <c r="T688" s="23" t="str">
        <f>VLOOKUP(S688,'asignacion operaciones'!D:E,2,0)</f>
        <v xml:space="preserve">Ricardo Balderas Reyes </v>
      </c>
      <c r="U688" s="23" t="str">
        <f>VLOOKUP(S688,'asignacion operaciones'!D:F,3,0)</f>
        <v>Orlando Hernandez</v>
      </c>
      <c r="V688" s="23" t="str">
        <f>VLOOKUP(S688,'asignacion operaciones'!D:G,4,0)</f>
        <v>Cielo Paredes</v>
      </c>
      <c r="W688" s="23" t="s">
        <v>792</v>
      </c>
      <c r="X688" s="23">
        <v>6</v>
      </c>
      <c r="Y688" s="23">
        <v>6</v>
      </c>
      <c r="Z688" s="23">
        <v>0</v>
      </c>
      <c r="AA688" s="31">
        <f t="shared" si="23"/>
        <v>1</v>
      </c>
    </row>
    <row r="689" spans="14:27" x14ac:dyDescent="0.25">
      <c r="N689">
        <f t="shared" si="22"/>
        <v>0</v>
      </c>
      <c r="R689" s="23" t="s">
        <v>12</v>
      </c>
      <c r="S689" s="23" t="s">
        <v>17</v>
      </c>
      <c r="T689" s="23" t="str">
        <f>VLOOKUP(S689,'asignacion operaciones'!D:E,2,0)</f>
        <v xml:space="preserve">Ricardo Balderas Reyes </v>
      </c>
      <c r="U689" s="23" t="str">
        <f>VLOOKUP(S689,'asignacion operaciones'!D:F,3,0)</f>
        <v>Orlando Hernandez</v>
      </c>
      <c r="V689" s="23" t="str">
        <f>VLOOKUP(S689,'asignacion operaciones'!D:G,4,0)</f>
        <v>Cielo Paredes</v>
      </c>
      <c r="W689" s="23" t="s">
        <v>793</v>
      </c>
      <c r="X689" s="23">
        <v>6</v>
      </c>
      <c r="Y689" s="23">
        <v>5</v>
      </c>
      <c r="Z689" s="23">
        <v>1</v>
      </c>
      <c r="AA689" s="31">
        <f t="shared" si="23"/>
        <v>0.83333333333333337</v>
      </c>
    </row>
    <row r="690" spans="14:27" x14ac:dyDescent="0.25">
      <c r="N690">
        <f t="shared" si="22"/>
        <v>0</v>
      </c>
      <c r="R690" s="23" t="s">
        <v>12</v>
      </c>
      <c r="S690" s="23" t="s">
        <v>17</v>
      </c>
      <c r="T690" s="23" t="str">
        <f>VLOOKUP(S690,'asignacion operaciones'!D:E,2,0)</f>
        <v xml:space="preserve">Ricardo Balderas Reyes </v>
      </c>
      <c r="U690" s="23" t="str">
        <f>VLOOKUP(S690,'asignacion operaciones'!D:F,3,0)</f>
        <v>Orlando Hernandez</v>
      </c>
      <c r="V690" s="23" t="str">
        <f>VLOOKUP(S690,'asignacion operaciones'!D:G,4,0)</f>
        <v>Cielo Paredes</v>
      </c>
      <c r="W690" s="23" t="s">
        <v>794</v>
      </c>
      <c r="X690" s="23">
        <v>6</v>
      </c>
      <c r="Y690" s="23">
        <v>5</v>
      </c>
      <c r="Z690" s="23">
        <v>1</v>
      </c>
      <c r="AA690" s="31">
        <f t="shared" si="23"/>
        <v>0.83333333333333337</v>
      </c>
    </row>
    <row r="691" spans="14:27" x14ac:dyDescent="0.25">
      <c r="N691">
        <f t="shared" si="22"/>
        <v>0</v>
      </c>
      <c r="R691" s="23" t="s">
        <v>12</v>
      </c>
      <c r="S691" s="23" t="s">
        <v>17</v>
      </c>
      <c r="T691" s="23" t="str">
        <f>VLOOKUP(S691,'asignacion operaciones'!D:E,2,0)</f>
        <v xml:space="preserve">Ricardo Balderas Reyes </v>
      </c>
      <c r="U691" s="23" t="str">
        <f>VLOOKUP(S691,'asignacion operaciones'!D:F,3,0)</f>
        <v>Orlando Hernandez</v>
      </c>
      <c r="V691" s="23" t="str">
        <f>VLOOKUP(S691,'asignacion operaciones'!D:G,4,0)</f>
        <v>Cielo Paredes</v>
      </c>
      <c r="W691" s="23" t="s">
        <v>795</v>
      </c>
      <c r="X691" s="23">
        <v>6</v>
      </c>
      <c r="Y691" s="23">
        <v>6</v>
      </c>
      <c r="Z691" s="23">
        <v>0</v>
      </c>
      <c r="AA691" s="31">
        <f t="shared" si="23"/>
        <v>1</v>
      </c>
    </row>
    <row r="692" spans="14:27" x14ac:dyDescent="0.25">
      <c r="N692">
        <f t="shared" si="22"/>
        <v>0</v>
      </c>
      <c r="R692" s="23" t="s">
        <v>12</v>
      </c>
      <c r="S692" s="23" t="s">
        <v>17</v>
      </c>
      <c r="T692" s="23" t="str">
        <f>VLOOKUP(S692,'asignacion operaciones'!D:E,2,0)</f>
        <v xml:space="preserve">Ricardo Balderas Reyes </v>
      </c>
      <c r="U692" s="23" t="str">
        <f>VLOOKUP(S692,'asignacion operaciones'!D:F,3,0)</f>
        <v>Orlando Hernandez</v>
      </c>
      <c r="V692" s="23" t="str">
        <f>VLOOKUP(S692,'asignacion operaciones'!D:G,4,0)</f>
        <v>Cielo Paredes</v>
      </c>
      <c r="W692" s="23" t="s">
        <v>796</v>
      </c>
      <c r="X692" s="23">
        <v>4</v>
      </c>
      <c r="Y692" s="23">
        <v>4</v>
      </c>
      <c r="Z692" s="23">
        <v>0</v>
      </c>
      <c r="AA692" s="31">
        <f t="shared" si="23"/>
        <v>1</v>
      </c>
    </row>
    <row r="693" spans="14:27" x14ac:dyDescent="0.25">
      <c r="N693">
        <f t="shared" si="22"/>
        <v>0</v>
      </c>
      <c r="R693" s="23" t="s">
        <v>12</v>
      </c>
      <c r="S693" s="23" t="s">
        <v>17</v>
      </c>
      <c r="T693" s="23" t="str">
        <f>VLOOKUP(S693,'asignacion operaciones'!D:E,2,0)</f>
        <v xml:space="preserve">Ricardo Balderas Reyes </v>
      </c>
      <c r="U693" s="23" t="str">
        <f>VLOOKUP(S693,'asignacion operaciones'!D:F,3,0)</f>
        <v>Orlando Hernandez</v>
      </c>
      <c r="V693" s="23" t="str">
        <f>VLOOKUP(S693,'asignacion operaciones'!D:G,4,0)</f>
        <v>Cielo Paredes</v>
      </c>
      <c r="W693" s="23" t="s">
        <v>797</v>
      </c>
      <c r="X693" s="23">
        <v>5</v>
      </c>
      <c r="Y693" s="23">
        <v>5</v>
      </c>
      <c r="Z693" s="23">
        <v>0</v>
      </c>
      <c r="AA693" s="31">
        <f t="shared" si="23"/>
        <v>1</v>
      </c>
    </row>
    <row r="694" spans="14:27" x14ac:dyDescent="0.25">
      <c r="N694">
        <f t="shared" si="22"/>
        <v>0</v>
      </c>
      <c r="R694" s="23" t="s">
        <v>12</v>
      </c>
      <c r="S694" s="23" t="s">
        <v>17</v>
      </c>
      <c r="T694" s="23" t="str">
        <f>VLOOKUP(S694,'asignacion operaciones'!D:E,2,0)</f>
        <v xml:space="preserve">Ricardo Balderas Reyes </v>
      </c>
      <c r="U694" s="23" t="str">
        <f>VLOOKUP(S694,'asignacion operaciones'!D:F,3,0)</f>
        <v>Orlando Hernandez</v>
      </c>
      <c r="V694" s="23" t="str">
        <f>VLOOKUP(S694,'asignacion operaciones'!D:G,4,0)</f>
        <v>Cielo Paredes</v>
      </c>
      <c r="W694" s="23" t="s">
        <v>798</v>
      </c>
      <c r="X694" s="23">
        <v>6</v>
      </c>
      <c r="Y694" s="23">
        <v>6</v>
      </c>
      <c r="Z694" s="23">
        <v>0</v>
      </c>
      <c r="AA694" s="31">
        <f t="shared" si="23"/>
        <v>1</v>
      </c>
    </row>
    <row r="695" spans="14:27" x14ac:dyDescent="0.25">
      <c r="N695">
        <f t="shared" si="22"/>
        <v>0</v>
      </c>
      <c r="R695" s="23" t="s">
        <v>12</v>
      </c>
      <c r="S695" s="23" t="s">
        <v>17</v>
      </c>
      <c r="T695" s="23" t="str">
        <f>VLOOKUP(S695,'asignacion operaciones'!D:E,2,0)</f>
        <v xml:space="preserve">Ricardo Balderas Reyes </v>
      </c>
      <c r="U695" s="23" t="str">
        <f>VLOOKUP(S695,'asignacion operaciones'!D:F,3,0)</f>
        <v>Orlando Hernandez</v>
      </c>
      <c r="V695" s="23" t="str">
        <f>VLOOKUP(S695,'asignacion operaciones'!D:G,4,0)</f>
        <v>Cielo Paredes</v>
      </c>
      <c r="W695" s="23" t="s">
        <v>799</v>
      </c>
      <c r="X695" s="23">
        <v>2</v>
      </c>
      <c r="Y695" s="23">
        <v>2</v>
      </c>
      <c r="Z695" s="23">
        <v>0</v>
      </c>
      <c r="AA695" s="31">
        <f t="shared" si="23"/>
        <v>1</v>
      </c>
    </row>
    <row r="696" spans="14:27" x14ac:dyDescent="0.25">
      <c r="N696">
        <f t="shared" si="22"/>
        <v>0</v>
      </c>
      <c r="R696" s="23" t="s">
        <v>12</v>
      </c>
      <c r="S696" s="23" t="s">
        <v>17</v>
      </c>
      <c r="T696" s="23" t="str">
        <f>VLOOKUP(S696,'asignacion operaciones'!D:E,2,0)</f>
        <v xml:space="preserve">Ricardo Balderas Reyes </v>
      </c>
      <c r="U696" s="23" t="str">
        <f>VLOOKUP(S696,'asignacion operaciones'!D:F,3,0)</f>
        <v>Orlando Hernandez</v>
      </c>
      <c r="V696" s="23" t="str">
        <f>VLOOKUP(S696,'asignacion operaciones'!D:G,4,0)</f>
        <v>Cielo Paredes</v>
      </c>
      <c r="W696" s="23" t="s">
        <v>800</v>
      </c>
      <c r="X696" s="23">
        <v>5</v>
      </c>
      <c r="Y696" s="23">
        <v>5</v>
      </c>
      <c r="Z696" s="23">
        <v>0</v>
      </c>
      <c r="AA696" s="31">
        <f t="shared" si="23"/>
        <v>1</v>
      </c>
    </row>
    <row r="697" spans="14:27" x14ac:dyDescent="0.25">
      <c r="N697">
        <f t="shared" si="22"/>
        <v>0</v>
      </c>
      <c r="R697" s="23" t="s">
        <v>12</v>
      </c>
      <c r="S697" s="23" t="s">
        <v>17</v>
      </c>
      <c r="T697" s="23" t="str">
        <f>VLOOKUP(S697,'asignacion operaciones'!D:E,2,0)</f>
        <v xml:space="preserve">Ricardo Balderas Reyes </v>
      </c>
      <c r="U697" s="23" t="str">
        <f>VLOOKUP(S697,'asignacion operaciones'!D:F,3,0)</f>
        <v>Orlando Hernandez</v>
      </c>
      <c r="V697" s="23" t="str">
        <f>VLOOKUP(S697,'asignacion operaciones'!D:G,4,0)</f>
        <v>Cielo Paredes</v>
      </c>
      <c r="W697" s="23" t="s">
        <v>801</v>
      </c>
      <c r="X697" s="23">
        <v>6</v>
      </c>
      <c r="Y697" s="23">
        <v>5</v>
      </c>
      <c r="Z697" s="23">
        <v>1</v>
      </c>
      <c r="AA697" s="31">
        <f t="shared" si="23"/>
        <v>0.83333333333333337</v>
      </c>
    </row>
    <row r="698" spans="14:27" x14ac:dyDescent="0.25">
      <c r="N698">
        <f t="shared" si="22"/>
        <v>0</v>
      </c>
      <c r="R698" s="23" t="s">
        <v>12</v>
      </c>
      <c r="S698" s="23" t="s">
        <v>17</v>
      </c>
      <c r="T698" s="23" t="str">
        <f>VLOOKUP(S698,'asignacion operaciones'!D:E,2,0)</f>
        <v xml:space="preserve">Ricardo Balderas Reyes </v>
      </c>
      <c r="U698" s="23" t="str">
        <f>VLOOKUP(S698,'asignacion operaciones'!D:F,3,0)</f>
        <v>Orlando Hernandez</v>
      </c>
      <c r="V698" s="23" t="str">
        <f>VLOOKUP(S698,'asignacion operaciones'!D:G,4,0)</f>
        <v>Cielo Paredes</v>
      </c>
      <c r="W698" s="23" t="s">
        <v>802</v>
      </c>
      <c r="X698" s="23">
        <v>4</v>
      </c>
      <c r="Y698" s="23">
        <v>4</v>
      </c>
      <c r="Z698" s="23">
        <v>0</v>
      </c>
      <c r="AA698" s="31">
        <f t="shared" si="23"/>
        <v>1</v>
      </c>
    </row>
    <row r="699" spans="14:27" x14ac:dyDescent="0.25">
      <c r="N699">
        <f t="shared" si="22"/>
        <v>0</v>
      </c>
      <c r="R699" s="23" t="s">
        <v>12</v>
      </c>
      <c r="S699" s="23" t="s">
        <v>17</v>
      </c>
      <c r="T699" s="23" t="str">
        <f>VLOOKUP(S699,'asignacion operaciones'!D:E,2,0)</f>
        <v xml:space="preserve">Ricardo Balderas Reyes </v>
      </c>
      <c r="U699" s="23" t="str">
        <f>VLOOKUP(S699,'asignacion operaciones'!D:F,3,0)</f>
        <v>Orlando Hernandez</v>
      </c>
      <c r="V699" s="23" t="str">
        <f>VLOOKUP(S699,'asignacion operaciones'!D:G,4,0)</f>
        <v>Cielo Paredes</v>
      </c>
      <c r="W699" s="23" t="s">
        <v>803</v>
      </c>
      <c r="X699" s="23">
        <v>5</v>
      </c>
      <c r="Y699" s="23">
        <v>5</v>
      </c>
      <c r="Z699" s="23">
        <v>0</v>
      </c>
      <c r="AA699" s="31">
        <f t="shared" si="23"/>
        <v>1</v>
      </c>
    </row>
    <row r="700" spans="14:27" x14ac:dyDescent="0.25">
      <c r="N700">
        <f t="shared" si="22"/>
        <v>0</v>
      </c>
      <c r="R700" s="23" t="s">
        <v>12</v>
      </c>
      <c r="S700" s="23" t="s">
        <v>17</v>
      </c>
      <c r="T700" s="23" t="str">
        <f>VLOOKUP(S700,'asignacion operaciones'!D:E,2,0)</f>
        <v xml:space="preserve">Ricardo Balderas Reyes </v>
      </c>
      <c r="U700" s="23" t="str">
        <f>VLOOKUP(S700,'asignacion operaciones'!D:F,3,0)</f>
        <v>Orlando Hernandez</v>
      </c>
      <c r="V700" s="23" t="str">
        <f>VLOOKUP(S700,'asignacion operaciones'!D:G,4,0)</f>
        <v>Cielo Paredes</v>
      </c>
      <c r="W700" s="23" t="s">
        <v>804</v>
      </c>
      <c r="X700" s="23">
        <v>6</v>
      </c>
      <c r="Y700" s="23">
        <v>4</v>
      </c>
      <c r="Z700" s="23">
        <v>2</v>
      </c>
      <c r="AA700" s="31">
        <f t="shared" si="23"/>
        <v>0.66666666666666663</v>
      </c>
    </row>
    <row r="701" spans="14:27" x14ac:dyDescent="0.25">
      <c r="N701">
        <f t="shared" si="22"/>
        <v>0</v>
      </c>
      <c r="R701" s="23" t="s">
        <v>12</v>
      </c>
      <c r="S701" s="23" t="s">
        <v>17</v>
      </c>
      <c r="T701" s="23" t="str">
        <f>VLOOKUP(S701,'asignacion operaciones'!D:E,2,0)</f>
        <v xml:space="preserve">Ricardo Balderas Reyes </v>
      </c>
      <c r="U701" s="23" t="str">
        <f>VLOOKUP(S701,'asignacion operaciones'!D:F,3,0)</f>
        <v>Orlando Hernandez</v>
      </c>
      <c r="V701" s="23" t="str">
        <f>VLOOKUP(S701,'asignacion operaciones'!D:G,4,0)</f>
        <v>Cielo Paredes</v>
      </c>
      <c r="W701" s="23" t="s">
        <v>805</v>
      </c>
      <c r="X701" s="23">
        <v>3</v>
      </c>
      <c r="Y701" s="23">
        <v>3</v>
      </c>
      <c r="Z701" s="23">
        <v>0</v>
      </c>
      <c r="AA701" s="31">
        <f t="shared" si="23"/>
        <v>1</v>
      </c>
    </row>
    <row r="702" spans="14:27" x14ac:dyDescent="0.25">
      <c r="R702" s="23" t="s">
        <v>12</v>
      </c>
      <c r="S702" s="23" t="s">
        <v>17</v>
      </c>
      <c r="T702" s="23" t="str">
        <f>VLOOKUP(S702,'asignacion operaciones'!D:E,2,0)</f>
        <v xml:space="preserve">Ricardo Balderas Reyes </v>
      </c>
      <c r="U702" s="23" t="str">
        <f>VLOOKUP(S702,'asignacion operaciones'!D:F,3,0)</f>
        <v>Orlando Hernandez</v>
      </c>
      <c r="V702" s="23" t="str">
        <f>VLOOKUP(S702,'asignacion operaciones'!D:G,4,0)</f>
        <v>Cielo Paredes</v>
      </c>
      <c r="W702" s="23" t="s">
        <v>806</v>
      </c>
      <c r="X702" s="23">
        <v>1</v>
      </c>
      <c r="Y702" s="23">
        <v>1</v>
      </c>
      <c r="Z702" s="23"/>
      <c r="AA702" s="31">
        <f t="shared" si="23"/>
        <v>1</v>
      </c>
    </row>
    <row r="703" spans="14:27" x14ac:dyDescent="0.25">
      <c r="R703" s="23" t="s">
        <v>12</v>
      </c>
      <c r="S703" s="23" t="s">
        <v>17</v>
      </c>
      <c r="T703" s="23" t="str">
        <f>VLOOKUP(S703,'asignacion operaciones'!D:E,2,0)</f>
        <v xml:space="preserve">Ricardo Balderas Reyes </v>
      </c>
      <c r="U703" s="23" t="str">
        <f>VLOOKUP(S703,'asignacion operaciones'!D:F,3,0)</f>
        <v>Orlando Hernandez</v>
      </c>
      <c r="V703" s="23" t="str">
        <f>VLOOKUP(S703,'asignacion operaciones'!D:G,4,0)</f>
        <v>Cielo Paredes</v>
      </c>
      <c r="W703" s="23" t="s">
        <v>807</v>
      </c>
      <c r="X703" s="23">
        <v>3</v>
      </c>
      <c r="Y703" s="23">
        <v>3</v>
      </c>
      <c r="Z703" s="23"/>
      <c r="AA703" s="31">
        <f t="shared" si="23"/>
        <v>1</v>
      </c>
    </row>
    <row r="704" spans="14:27" x14ac:dyDescent="0.25">
      <c r="R704" s="23" t="s">
        <v>12</v>
      </c>
      <c r="S704" s="23" t="s">
        <v>17</v>
      </c>
      <c r="T704" s="23" t="str">
        <f>VLOOKUP(S704,'asignacion operaciones'!D:E,2,0)</f>
        <v xml:space="preserve">Ricardo Balderas Reyes </v>
      </c>
      <c r="U704" s="23" t="str">
        <f>VLOOKUP(S704,'asignacion operaciones'!D:F,3,0)</f>
        <v>Orlando Hernandez</v>
      </c>
      <c r="V704" s="23" t="str">
        <f>VLOOKUP(S704,'asignacion operaciones'!D:G,4,0)</f>
        <v>Cielo Paredes</v>
      </c>
      <c r="W704" s="23" t="s">
        <v>808</v>
      </c>
      <c r="X704" s="23">
        <v>5</v>
      </c>
      <c r="Y704" s="23">
        <v>5</v>
      </c>
      <c r="Z704" s="23"/>
      <c r="AA704" s="31">
        <f t="shared" si="23"/>
        <v>1</v>
      </c>
    </row>
    <row r="705" spans="18:27" x14ac:dyDescent="0.25">
      <c r="R705" s="23" t="s">
        <v>12</v>
      </c>
      <c r="S705" s="23" t="s">
        <v>17</v>
      </c>
      <c r="T705" s="23" t="str">
        <f>VLOOKUP(S705,'asignacion operaciones'!D:E,2,0)</f>
        <v xml:space="preserve">Ricardo Balderas Reyes </v>
      </c>
      <c r="U705" s="23" t="str">
        <f>VLOOKUP(S705,'asignacion operaciones'!D:F,3,0)</f>
        <v>Orlando Hernandez</v>
      </c>
      <c r="V705" s="23" t="str">
        <f>VLOOKUP(S705,'asignacion operaciones'!D:G,4,0)</f>
        <v>Cielo Paredes</v>
      </c>
      <c r="W705" s="23" t="s">
        <v>809</v>
      </c>
      <c r="X705" s="23">
        <v>3</v>
      </c>
      <c r="Y705" s="23">
        <v>3</v>
      </c>
      <c r="Z705" s="23"/>
      <c r="AA705" s="31">
        <f t="shared" si="23"/>
        <v>1</v>
      </c>
    </row>
    <row r="706" spans="18:27" x14ac:dyDescent="0.25">
      <c r="R706" s="23" t="s">
        <v>12</v>
      </c>
      <c r="S706" s="23" t="s">
        <v>17</v>
      </c>
      <c r="T706" s="23" t="str">
        <f>VLOOKUP(S706,'asignacion operaciones'!D:E,2,0)</f>
        <v xml:space="preserve">Ricardo Balderas Reyes </v>
      </c>
      <c r="U706" s="23" t="str">
        <f>VLOOKUP(S706,'asignacion operaciones'!D:F,3,0)</f>
        <v>Orlando Hernandez</v>
      </c>
      <c r="V706" s="23" t="str">
        <f>VLOOKUP(S706,'asignacion operaciones'!D:G,4,0)</f>
        <v>Cielo Paredes</v>
      </c>
      <c r="W706" s="23" t="s">
        <v>810</v>
      </c>
      <c r="X706" s="23">
        <v>2</v>
      </c>
      <c r="Y706" s="23">
        <v>2</v>
      </c>
      <c r="Z706" s="23"/>
      <c r="AA706" s="31">
        <f t="shared" si="23"/>
        <v>1</v>
      </c>
    </row>
    <row r="707" spans="18:27" x14ac:dyDescent="0.25">
      <c r="R707" s="23" t="s">
        <v>12</v>
      </c>
      <c r="S707" s="23" t="s">
        <v>17</v>
      </c>
      <c r="T707" s="23" t="str">
        <f>VLOOKUP(S707,'asignacion operaciones'!D:E,2,0)</f>
        <v xml:space="preserve">Ricardo Balderas Reyes </v>
      </c>
      <c r="U707" s="23" t="str">
        <f>VLOOKUP(S707,'asignacion operaciones'!D:F,3,0)</f>
        <v>Orlando Hernandez</v>
      </c>
      <c r="V707" s="23" t="str">
        <f>VLOOKUP(S707,'asignacion operaciones'!D:G,4,0)</f>
        <v>Cielo Paredes</v>
      </c>
      <c r="W707" s="23" t="s">
        <v>811</v>
      </c>
      <c r="X707" s="23">
        <v>1</v>
      </c>
      <c r="Y707" s="23">
        <v>1</v>
      </c>
      <c r="Z707" s="23"/>
      <c r="AA707" s="31">
        <f t="shared" ref="AA707:AA750" si="24">Y707/X707</f>
        <v>1</v>
      </c>
    </row>
    <row r="708" spans="18:27" x14ac:dyDescent="0.25">
      <c r="R708" s="23" t="s">
        <v>12</v>
      </c>
      <c r="S708" s="23" t="s">
        <v>17</v>
      </c>
      <c r="T708" s="23" t="str">
        <f>VLOOKUP(S708,'asignacion operaciones'!D:E,2,0)</f>
        <v xml:space="preserve">Ricardo Balderas Reyes </v>
      </c>
      <c r="U708" s="23" t="str">
        <f>VLOOKUP(S708,'asignacion operaciones'!D:F,3,0)</f>
        <v>Orlando Hernandez</v>
      </c>
      <c r="V708" s="23" t="str">
        <f>VLOOKUP(S708,'asignacion operaciones'!D:G,4,0)</f>
        <v>Cielo Paredes</v>
      </c>
      <c r="W708" s="23" t="s">
        <v>812</v>
      </c>
      <c r="X708" s="23">
        <v>5</v>
      </c>
      <c r="Y708" s="23">
        <v>4</v>
      </c>
      <c r="Z708" s="23"/>
      <c r="AA708" s="31">
        <f t="shared" si="24"/>
        <v>0.8</v>
      </c>
    </row>
    <row r="709" spans="18:27" x14ac:dyDescent="0.25">
      <c r="R709" s="23" t="s">
        <v>12</v>
      </c>
      <c r="S709" s="23" t="s">
        <v>17</v>
      </c>
      <c r="T709" s="23" t="str">
        <f>VLOOKUP(S709,'asignacion operaciones'!D:E,2,0)</f>
        <v xml:space="preserve">Ricardo Balderas Reyes </v>
      </c>
      <c r="U709" s="23" t="str">
        <f>VLOOKUP(S709,'asignacion operaciones'!D:F,3,0)</f>
        <v>Orlando Hernandez</v>
      </c>
      <c r="V709" s="23" t="str">
        <f>VLOOKUP(S709,'asignacion operaciones'!D:G,4,0)</f>
        <v>Cielo Paredes</v>
      </c>
      <c r="W709" s="23" t="s">
        <v>813</v>
      </c>
      <c r="X709" s="23">
        <v>2</v>
      </c>
      <c r="Y709" s="23">
        <v>2</v>
      </c>
      <c r="Z709" s="23"/>
      <c r="AA709" s="31">
        <f t="shared" si="24"/>
        <v>1</v>
      </c>
    </row>
    <row r="710" spans="18:27" x14ac:dyDescent="0.25">
      <c r="R710" s="23" t="s">
        <v>12</v>
      </c>
      <c r="S710" s="23" t="s">
        <v>17</v>
      </c>
      <c r="T710" s="23" t="str">
        <f>VLOOKUP(S710,'asignacion operaciones'!D:E,2,0)</f>
        <v xml:space="preserve">Ricardo Balderas Reyes </v>
      </c>
      <c r="U710" s="23" t="str">
        <f>VLOOKUP(S710,'asignacion operaciones'!D:F,3,0)</f>
        <v>Orlando Hernandez</v>
      </c>
      <c r="V710" s="23" t="str">
        <f>VLOOKUP(S710,'asignacion operaciones'!D:G,4,0)</f>
        <v>Cielo Paredes</v>
      </c>
      <c r="W710" s="23" t="s">
        <v>814</v>
      </c>
      <c r="X710" s="23">
        <v>5</v>
      </c>
      <c r="Y710" s="23">
        <v>5</v>
      </c>
      <c r="Z710" s="23"/>
      <c r="AA710" s="31">
        <f t="shared" si="24"/>
        <v>1</v>
      </c>
    </row>
    <row r="711" spans="18:27" x14ac:dyDescent="0.25">
      <c r="R711" s="23" t="s">
        <v>12</v>
      </c>
      <c r="S711" s="23" t="s">
        <v>17</v>
      </c>
      <c r="T711" s="23" t="str">
        <f>VLOOKUP(S711,'asignacion operaciones'!D:E,2,0)</f>
        <v xml:space="preserve">Ricardo Balderas Reyes </v>
      </c>
      <c r="U711" s="23" t="str">
        <f>VLOOKUP(S711,'asignacion operaciones'!D:F,3,0)</f>
        <v>Orlando Hernandez</v>
      </c>
      <c r="V711" s="23" t="str">
        <f>VLOOKUP(S711,'asignacion operaciones'!D:G,4,0)</f>
        <v>Cielo Paredes</v>
      </c>
      <c r="W711" s="23" t="s">
        <v>815</v>
      </c>
      <c r="X711" s="23">
        <v>5</v>
      </c>
      <c r="Y711" s="23">
        <v>5</v>
      </c>
      <c r="Z711" s="23"/>
      <c r="AA711" s="31">
        <f t="shared" si="24"/>
        <v>1</v>
      </c>
    </row>
    <row r="712" spans="18:27" x14ac:dyDescent="0.25">
      <c r="R712" s="23" t="s">
        <v>12</v>
      </c>
      <c r="S712" s="23" t="s">
        <v>17</v>
      </c>
      <c r="T712" s="23" t="str">
        <f>VLOOKUP(S712,'asignacion operaciones'!D:E,2,0)</f>
        <v xml:space="preserve">Ricardo Balderas Reyes </v>
      </c>
      <c r="U712" s="23" t="str">
        <f>VLOOKUP(S712,'asignacion operaciones'!D:F,3,0)</f>
        <v>Orlando Hernandez</v>
      </c>
      <c r="V712" s="23" t="str">
        <f>VLOOKUP(S712,'asignacion operaciones'!D:G,4,0)</f>
        <v>Cielo Paredes</v>
      </c>
      <c r="W712" s="23" t="s">
        <v>816</v>
      </c>
      <c r="X712" s="23">
        <v>6</v>
      </c>
      <c r="Y712" s="23">
        <v>6</v>
      </c>
      <c r="Z712" s="23"/>
      <c r="AA712" s="31">
        <f t="shared" si="24"/>
        <v>1</v>
      </c>
    </row>
    <row r="713" spans="18:27" x14ac:dyDescent="0.25">
      <c r="R713" s="23" t="s">
        <v>12</v>
      </c>
      <c r="S713" s="23" t="s">
        <v>17</v>
      </c>
      <c r="T713" s="23" t="str">
        <f>VLOOKUP(S713,'asignacion operaciones'!D:E,2,0)</f>
        <v xml:space="preserve">Ricardo Balderas Reyes </v>
      </c>
      <c r="U713" s="23" t="str">
        <f>VLOOKUP(S713,'asignacion operaciones'!D:F,3,0)</f>
        <v>Orlando Hernandez</v>
      </c>
      <c r="V713" s="23" t="str">
        <f>VLOOKUP(S713,'asignacion operaciones'!D:G,4,0)</f>
        <v>Cielo Paredes</v>
      </c>
      <c r="W713" s="23" t="s">
        <v>817</v>
      </c>
      <c r="X713" s="23">
        <v>5</v>
      </c>
      <c r="Y713" s="23">
        <v>5</v>
      </c>
      <c r="Z713" s="23"/>
      <c r="AA713" s="31">
        <f t="shared" si="24"/>
        <v>1</v>
      </c>
    </row>
    <row r="714" spans="18:27" x14ac:dyDescent="0.25">
      <c r="R714" s="23" t="s">
        <v>12</v>
      </c>
      <c r="S714" s="23" t="s">
        <v>17</v>
      </c>
      <c r="T714" s="23" t="str">
        <f>VLOOKUP(S714,'asignacion operaciones'!D:E,2,0)</f>
        <v xml:space="preserve">Ricardo Balderas Reyes </v>
      </c>
      <c r="U714" s="23" t="str">
        <f>VLOOKUP(S714,'asignacion operaciones'!D:F,3,0)</f>
        <v>Orlando Hernandez</v>
      </c>
      <c r="V714" s="23" t="str">
        <f>VLOOKUP(S714,'asignacion operaciones'!D:G,4,0)</f>
        <v>Cielo Paredes</v>
      </c>
      <c r="W714" s="23" t="s">
        <v>818</v>
      </c>
      <c r="X714" s="23">
        <v>5</v>
      </c>
      <c r="Y714" s="23">
        <v>5</v>
      </c>
      <c r="Z714" s="23"/>
      <c r="AA714" s="31">
        <f t="shared" si="24"/>
        <v>1</v>
      </c>
    </row>
    <row r="715" spans="18:27" x14ac:dyDescent="0.25">
      <c r="R715" s="23" t="s">
        <v>12</v>
      </c>
      <c r="S715" s="23" t="s">
        <v>17</v>
      </c>
      <c r="T715" s="23" t="str">
        <f>VLOOKUP(S715,'asignacion operaciones'!D:E,2,0)</f>
        <v xml:space="preserve">Ricardo Balderas Reyes </v>
      </c>
      <c r="U715" s="23" t="str">
        <f>VLOOKUP(S715,'asignacion operaciones'!D:F,3,0)</f>
        <v>Orlando Hernandez</v>
      </c>
      <c r="V715" s="23" t="str">
        <f>VLOOKUP(S715,'asignacion operaciones'!D:G,4,0)</f>
        <v>Cielo Paredes</v>
      </c>
      <c r="W715" s="23" t="s">
        <v>819</v>
      </c>
      <c r="X715" s="23">
        <v>7</v>
      </c>
      <c r="Y715" s="23">
        <v>7</v>
      </c>
      <c r="Z715" s="23"/>
      <c r="AA715" s="31">
        <f t="shared" si="24"/>
        <v>1</v>
      </c>
    </row>
    <row r="716" spans="18:27" x14ac:dyDescent="0.25">
      <c r="R716" s="23" t="s">
        <v>12</v>
      </c>
      <c r="S716" s="23" t="s">
        <v>17</v>
      </c>
      <c r="T716" s="23" t="str">
        <f>VLOOKUP(S716,'asignacion operaciones'!D:E,2,0)</f>
        <v xml:space="preserve">Ricardo Balderas Reyes </v>
      </c>
      <c r="U716" s="23" t="str">
        <f>VLOOKUP(S716,'asignacion operaciones'!D:F,3,0)</f>
        <v>Orlando Hernandez</v>
      </c>
      <c r="V716" s="23" t="str">
        <f>VLOOKUP(S716,'asignacion operaciones'!D:G,4,0)</f>
        <v>Cielo Paredes</v>
      </c>
      <c r="W716" s="23" t="s">
        <v>820</v>
      </c>
      <c r="X716" s="23">
        <v>5</v>
      </c>
      <c r="Y716" s="23">
        <v>5</v>
      </c>
      <c r="Z716" s="23"/>
      <c r="AA716" s="31">
        <f t="shared" si="24"/>
        <v>1</v>
      </c>
    </row>
    <row r="717" spans="18:27" x14ac:dyDescent="0.25">
      <c r="R717" s="23" t="s">
        <v>12</v>
      </c>
      <c r="S717" s="23" t="s">
        <v>17</v>
      </c>
      <c r="T717" s="23" t="str">
        <f>VLOOKUP(S717,'asignacion operaciones'!D:E,2,0)</f>
        <v xml:space="preserve">Ricardo Balderas Reyes </v>
      </c>
      <c r="U717" s="23" t="str">
        <f>VLOOKUP(S717,'asignacion operaciones'!D:F,3,0)</f>
        <v>Orlando Hernandez</v>
      </c>
      <c r="V717" s="23" t="str">
        <f>VLOOKUP(S717,'asignacion operaciones'!D:G,4,0)</f>
        <v>Cielo Paredes</v>
      </c>
      <c r="W717" s="23" t="s">
        <v>821</v>
      </c>
      <c r="X717" s="23">
        <v>5</v>
      </c>
      <c r="Y717" s="23">
        <v>5</v>
      </c>
      <c r="Z717" s="23"/>
      <c r="AA717" s="31">
        <f t="shared" si="24"/>
        <v>1</v>
      </c>
    </row>
    <row r="718" spans="18:27" x14ac:dyDescent="0.25">
      <c r="R718" s="23" t="s">
        <v>12</v>
      </c>
      <c r="S718" s="23" t="s">
        <v>17</v>
      </c>
      <c r="T718" s="23" t="str">
        <f>VLOOKUP(S718,'asignacion operaciones'!D:E,2,0)</f>
        <v xml:space="preserve">Ricardo Balderas Reyes </v>
      </c>
      <c r="U718" s="23" t="str">
        <f>VLOOKUP(S718,'asignacion operaciones'!D:F,3,0)</f>
        <v>Orlando Hernandez</v>
      </c>
      <c r="V718" s="23" t="str">
        <f>VLOOKUP(S718,'asignacion operaciones'!D:G,4,0)</f>
        <v>Cielo Paredes</v>
      </c>
      <c r="W718" s="23" t="s">
        <v>822</v>
      </c>
      <c r="X718" s="23">
        <v>5</v>
      </c>
      <c r="Y718" s="23">
        <v>5</v>
      </c>
      <c r="Z718" s="23"/>
      <c r="AA718" s="31">
        <f t="shared" si="24"/>
        <v>1</v>
      </c>
    </row>
    <row r="719" spans="18:27" x14ac:dyDescent="0.25">
      <c r="R719" s="23" t="s">
        <v>12</v>
      </c>
      <c r="S719" s="23" t="s">
        <v>17</v>
      </c>
      <c r="T719" s="23" t="str">
        <f>VLOOKUP(S719,'asignacion operaciones'!D:E,2,0)</f>
        <v xml:space="preserve">Ricardo Balderas Reyes </v>
      </c>
      <c r="U719" s="23" t="str">
        <f>VLOOKUP(S719,'asignacion operaciones'!D:F,3,0)</f>
        <v>Orlando Hernandez</v>
      </c>
      <c r="V719" s="23" t="str">
        <f>VLOOKUP(S719,'asignacion operaciones'!D:G,4,0)</f>
        <v>Cielo Paredes</v>
      </c>
      <c r="W719" s="23" t="s">
        <v>823</v>
      </c>
      <c r="X719" s="23">
        <v>5</v>
      </c>
      <c r="Y719" s="23">
        <v>5</v>
      </c>
      <c r="Z719" s="23"/>
      <c r="AA719" s="31">
        <f t="shared" si="24"/>
        <v>1</v>
      </c>
    </row>
    <row r="720" spans="18:27" x14ac:dyDescent="0.25">
      <c r="R720" s="23" t="s">
        <v>12</v>
      </c>
      <c r="S720" s="23" t="s">
        <v>17</v>
      </c>
      <c r="T720" s="23" t="str">
        <f>VLOOKUP(S720,'asignacion operaciones'!D:E,2,0)</f>
        <v xml:space="preserve">Ricardo Balderas Reyes </v>
      </c>
      <c r="U720" s="23" t="str">
        <f>VLOOKUP(S720,'asignacion operaciones'!D:F,3,0)</f>
        <v>Orlando Hernandez</v>
      </c>
      <c r="V720" s="23" t="str">
        <f>VLOOKUP(S720,'asignacion operaciones'!D:G,4,0)</f>
        <v>Cielo Paredes</v>
      </c>
      <c r="W720" s="23" t="s">
        <v>824</v>
      </c>
      <c r="X720" s="23">
        <v>5</v>
      </c>
      <c r="Y720" s="23">
        <v>5</v>
      </c>
      <c r="Z720" s="23"/>
      <c r="AA720" s="31">
        <f t="shared" si="24"/>
        <v>1</v>
      </c>
    </row>
    <row r="721" spans="18:27" x14ac:dyDescent="0.25">
      <c r="R721" s="23" t="s">
        <v>12</v>
      </c>
      <c r="S721" s="23" t="s">
        <v>17</v>
      </c>
      <c r="T721" s="23" t="str">
        <f>VLOOKUP(S721,'asignacion operaciones'!D:E,2,0)</f>
        <v xml:space="preserve">Ricardo Balderas Reyes </v>
      </c>
      <c r="U721" s="23" t="str">
        <f>VLOOKUP(S721,'asignacion operaciones'!D:F,3,0)</f>
        <v>Orlando Hernandez</v>
      </c>
      <c r="V721" s="23" t="str">
        <f>VLOOKUP(S721,'asignacion operaciones'!D:G,4,0)</f>
        <v>Cielo Paredes</v>
      </c>
      <c r="W721" s="23" t="s">
        <v>825</v>
      </c>
      <c r="X721" s="23">
        <v>5</v>
      </c>
      <c r="Y721" s="23">
        <v>5</v>
      </c>
      <c r="Z721" s="23"/>
      <c r="AA721" s="31">
        <f t="shared" si="24"/>
        <v>1</v>
      </c>
    </row>
    <row r="722" spans="18:27" x14ac:dyDescent="0.25">
      <c r="R722" s="23" t="s">
        <v>12</v>
      </c>
      <c r="S722" s="23" t="s">
        <v>17</v>
      </c>
      <c r="T722" s="23" t="str">
        <f>VLOOKUP(S722,'asignacion operaciones'!D:E,2,0)</f>
        <v xml:space="preserve">Ricardo Balderas Reyes </v>
      </c>
      <c r="U722" s="23" t="str">
        <f>VLOOKUP(S722,'asignacion operaciones'!D:F,3,0)</f>
        <v>Orlando Hernandez</v>
      </c>
      <c r="V722" s="23" t="str">
        <f>VLOOKUP(S722,'asignacion operaciones'!D:G,4,0)</f>
        <v>Cielo Paredes</v>
      </c>
      <c r="W722" s="23" t="s">
        <v>826</v>
      </c>
      <c r="X722" s="23">
        <v>5</v>
      </c>
      <c r="Y722" s="23">
        <v>5</v>
      </c>
      <c r="Z722" s="23"/>
      <c r="AA722" s="31">
        <f t="shared" si="24"/>
        <v>1</v>
      </c>
    </row>
    <row r="723" spans="18:27" x14ac:dyDescent="0.25">
      <c r="R723" s="23" t="s">
        <v>12</v>
      </c>
      <c r="S723" s="23" t="s">
        <v>17</v>
      </c>
      <c r="T723" s="23" t="str">
        <f>VLOOKUP(S723,'asignacion operaciones'!D:E,2,0)</f>
        <v xml:space="preserve">Ricardo Balderas Reyes </v>
      </c>
      <c r="U723" s="23" t="str">
        <f>VLOOKUP(S723,'asignacion operaciones'!D:F,3,0)</f>
        <v>Orlando Hernandez</v>
      </c>
      <c r="V723" s="23" t="str">
        <f>VLOOKUP(S723,'asignacion operaciones'!D:G,4,0)</f>
        <v>Cielo Paredes</v>
      </c>
      <c r="W723" s="23" t="s">
        <v>827</v>
      </c>
      <c r="X723" s="23">
        <v>1</v>
      </c>
      <c r="Y723" s="23">
        <v>1</v>
      </c>
      <c r="Z723" s="23"/>
      <c r="AA723" s="31">
        <f t="shared" si="24"/>
        <v>1</v>
      </c>
    </row>
    <row r="724" spans="18:27" x14ac:dyDescent="0.25">
      <c r="R724" s="23" t="s">
        <v>12</v>
      </c>
      <c r="S724" s="23" t="s">
        <v>17</v>
      </c>
      <c r="T724" s="23" t="str">
        <f>VLOOKUP(S724,'asignacion operaciones'!D:E,2,0)</f>
        <v xml:space="preserve">Ricardo Balderas Reyes </v>
      </c>
      <c r="U724" s="23" t="str">
        <f>VLOOKUP(S724,'asignacion operaciones'!D:F,3,0)</f>
        <v>Orlando Hernandez</v>
      </c>
      <c r="V724" s="23" t="str">
        <f>VLOOKUP(S724,'asignacion operaciones'!D:G,4,0)</f>
        <v>Cielo Paredes</v>
      </c>
      <c r="W724" s="23" t="s">
        <v>828</v>
      </c>
      <c r="X724" s="23">
        <v>5</v>
      </c>
      <c r="Y724" s="23">
        <v>5</v>
      </c>
      <c r="Z724" s="23"/>
      <c r="AA724" s="31">
        <f t="shared" si="24"/>
        <v>1</v>
      </c>
    </row>
    <row r="725" spans="18:27" x14ac:dyDescent="0.25">
      <c r="R725" s="23" t="s">
        <v>12</v>
      </c>
      <c r="S725" s="23" t="s">
        <v>17</v>
      </c>
      <c r="T725" s="23" t="str">
        <f>VLOOKUP(S725,'asignacion operaciones'!D:E,2,0)</f>
        <v xml:space="preserve">Ricardo Balderas Reyes </v>
      </c>
      <c r="U725" s="23" t="str">
        <f>VLOOKUP(S725,'asignacion operaciones'!D:F,3,0)</f>
        <v>Orlando Hernandez</v>
      </c>
      <c r="V725" s="23" t="str">
        <f>VLOOKUP(S725,'asignacion operaciones'!D:G,4,0)</f>
        <v>Cielo Paredes</v>
      </c>
      <c r="W725" s="23" t="s">
        <v>829</v>
      </c>
      <c r="X725" s="23">
        <v>4</v>
      </c>
      <c r="Y725" s="23">
        <v>4</v>
      </c>
      <c r="Z725" s="23"/>
      <c r="AA725" s="31">
        <f t="shared" si="24"/>
        <v>1</v>
      </c>
    </row>
    <row r="726" spans="18:27" x14ac:dyDescent="0.25">
      <c r="R726" s="23" t="s">
        <v>12</v>
      </c>
      <c r="S726" s="23" t="s">
        <v>17</v>
      </c>
      <c r="T726" s="23" t="str">
        <f>VLOOKUP(S726,'asignacion operaciones'!D:E,2,0)</f>
        <v xml:space="preserve">Ricardo Balderas Reyes </v>
      </c>
      <c r="U726" s="23" t="str">
        <f>VLOOKUP(S726,'asignacion operaciones'!D:F,3,0)</f>
        <v>Orlando Hernandez</v>
      </c>
      <c r="V726" s="23" t="str">
        <f>VLOOKUP(S726,'asignacion operaciones'!D:G,4,0)</f>
        <v>Cielo Paredes</v>
      </c>
      <c r="W726" s="23" t="s">
        <v>830</v>
      </c>
      <c r="X726" s="23">
        <v>5</v>
      </c>
      <c r="Y726" s="23">
        <v>5</v>
      </c>
      <c r="Z726" s="23"/>
      <c r="AA726" s="31">
        <f t="shared" si="24"/>
        <v>1</v>
      </c>
    </row>
    <row r="727" spans="18:27" x14ac:dyDescent="0.25">
      <c r="R727" s="23" t="s">
        <v>12</v>
      </c>
      <c r="S727" s="23" t="s">
        <v>17</v>
      </c>
      <c r="T727" s="23" t="str">
        <f>VLOOKUP(S727,'asignacion operaciones'!D:E,2,0)</f>
        <v xml:space="preserve">Ricardo Balderas Reyes </v>
      </c>
      <c r="U727" s="23" t="str">
        <f>VLOOKUP(S727,'asignacion operaciones'!D:F,3,0)</f>
        <v>Orlando Hernandez</v>
      </c>
      <c r="V727" s="23" t="str">
        <f>VLOOKUP(S727,'asignacion operaciones'!D:G,4,0)</f>
        <v>Cielo Paredes</v>
      </c>
      <c r="W727" s="23" t="s">
        <v>831</v>
      </c>
      <c r="X727" s="23">
        <v>3</v>
      </c>
      <c r="Y727" s="23">
        <v>3</v>
      </c>
      <c r="Z727" s="23"/>
      <c r="AA727" s="31">
        <f t="shared" si="24"/>
        <v>1</v>
      </c>
    </row>
    <row r="728" spans="18:27" x14ac:dyDescent="0.25">
      <c r="R728" s="23" t="s">
        <v>12</v>
      </c>
      <c r="S728" s="23" t="s">
        <v>17</v>
      </c>
      <c r="T728" s="23" t="str">
        <f>VLOOKUP(S728,'asignacion operaciones'!D:E,2,0)</f>
        <v xml:space="preserve">Ricardo Balderas Reyes </v>
      </c>
      <c r="U728" s="23" t="str">
        <f>VLOOKUP(S728,'asignacion operaciones'!D:F,3,0)</f>
        <v>Orlando Hernandez</v>
      </c>
      <c r="V728" s="23" t="str">
        <f>VLOOKUP(S728,'asignacion operaciones'!D:G,4,0)</f>
        <v>Cielo Paredes</v>
      </c>
      <c r="W728" s="23" t="s">
        <v>832</v>
      </c>
      <c r="X728" s="23">
        <v>2</v>
      </c>
      <c r="Y728" s="23">
        <v>2</v>
      </c>
      <c r="Z728" s="23"/>
      <c r="AA728" s="31">
        <f t="shared" si="24"/>
        <v>1</v>
      </c>
    </row>
    <row r="729" spans="18:27" x14ac:dyDescent="0.25">
      <c r="R729" s="23" t="s">
        <v>12</v>
      </c>
      <c r="S729" s="23" t="s">
        <v>17</v>
      </c>
      <c r="T729" s="23" t="str">
        <f>VLOOKUP(S729,'asignacion operaciones'!D:E,2,0)</f>
        <v xml:space="preserve">Ricardo Balderas Reyes </v>
      </c>
      <c r="U729" s="23" t="str">
        <f>VLOOKUP(S729,'asignacion operaciones'!D:F,3,0)</f>
        <v>Orlando Hernandez</v>
      </c>
      <c r="V729" s="23" t="str">
        <f>VLOOKUP(S729,'asignacion operaciones'!D:G,4,0)</f>
        <v>Cielo Paredes</v>
      </c>
      <c r="W729" s="23" t="s">
        <v>833</v>
      </c>
      <c r="X729" s="23">
        <v>4</v>
      </c>
      <c r="Y729" s="23">
        <v>4</v>
      </c>
      <c r="Z729" s="23"/>
      <c r="AA729" s="31">
        <f t="shared" si="24"/>
        <v>1</v>
      </c>
    </row>
    <row r="730" spans="18:27" x14ac:dyDescent="0.25">
      <c r="R730" s="23" t="s">
        <v>12</v>
      </c>
      <c r="S730" s="23" t="s">
        <v>17</v>
      </c>
      <c r="T730" s="23" t="str">
        <f>VLOOKUP(S730,'asignacion operaciones'!D:E,2,0)</f>
        <v xml:space="preserve">Ricardo Balderas Reyes </v>
      </c>
      <c r="U730" s="23" t="str">
        <f>VLOOKUP(S730,'asignacion operaciones'!D:F,3,0)</f>
        <v>Orlando Hernandez</v>
      </c>
      <c r="V730" s="23" t="str">
        <f>VLOOKUP(S730,'asignacion operaciones'!D:G,4,0)</f>
        <v>Cielo Paredes</v>
      </c>
      <c r="W730" s="23" t="s">
        <v>834</v>
      </c>
      <c r="X730" s="23">
        <v>10</v>
      </c>
      <c r="Y730" s="23">
        <v>10</v>
      </c>
      <c r="Z730" s="23"/>
      <c r="AA730" s="31">
        <f t="shared" si="24"/>
        <v>1</v>
      </c>
    </row>
    <row r="731" spans="18:27" x14ac:dyDescent="0.25">
      <c r="R731" s="23" t="s">
        <v>12</v>
      </c>
      <c r="S731" s="23" t="s">
        <v>17</v>
      </c>
      <c r="T731" s="23" t="str">
        <f>VLOOKUP(S731,'asignacion operaciones'!D:E,2,0)</f>
        <v xml:space="preserve">Ricardo Balderas Reyes </v>
      </c>
      <c r="U731" s="23" t="str">
        <f>VLOOKUP(S731,'asignacion operaciones'!D:F,3,0)</f>
        <v>Orlando Hernandez</v>
      </c>
      <c r="V731" s="23" t="str">
        <f>VLOOKUP(S731,'asignacion operaciones'!D:G,4,0)</f>
        <v>Cielo Paredes</v>
      </c>
      <c r="W731" s="23" t="s">
        <v>835</v>
      </c>
      <c r="X731" s="23">
        <v>10</v>
      </c>
      <c r="Y731" s="23">
        <v>10</v>
      </c>
      <c r="Z731" s="23"/>
      <c r="AA731" s="31">
        <f t="shared" si="24"/>
        <v>1</v>
      </c>
    </row>
    <row r="732" spans="18:27" x14ac:dyDescent="0.25">
      <c r="R732" s="23" t="s">
        <v>12</v>
      </c>
      <c r="S732" s="23" t="s">
        <v>17</v>
      </c>
      <c r="T732" s="23" t="str">
        <f>VLOOKUP(S732,'asignacion operaciones'!D:E,2,0)</f>
        <v xml:space="preserve">Ricardo Balderas Reyes </v>
      </c>
      <c r="U732" s="23" t="str">
        <f>VLOOKUP(S732,'asignacion operaciones'!D:F,3,0)</f>
        <v>Orlando Hernandez</v>
      </c>
      <c r="V732" s="23" t="str">
        <f>VLOOKUP(S732,'asignacion operaciones'!D:G,4,0)</f>
        <v>Cielo Paredes</v>
      </c>
      <c r="W732" s="23" t="s">
        <v>836</v>
      </c>
      <c r="X732" s="23">
        <v>10</v>
      </c>
      <c r="Y732" s="23">
        <v>10</v>
      </c>
      <c r="Z732" s="23"/>
      <c r="AA732" s="31">
        <f t="shared" si="24"/>
        <v>1</v>
      </c>
    </row>
    <row r="733" spans="18:27" x14ac:dyDescent="0.25">
      <c r="R733" s="23" t="s">
        <v>12</v>
      </c>
      <c r="S733" s="23" t="s">
        <v>17</v>
      </c>
      <c r="T733" s="23" t="str">
        <f>VLOOKUP(S733,'asignacion operaciones'!D:E,2,0)</f>
        <v xml:space="preserve">Ricardo Balderas Reyes </v>
      </c>
      <c r="U733" s="23" t="str">
        <f>VLOOKUP(S733,'asignacion operaciones'!D:F,3,0)</f>
        <v>Orlando Hernandez</v>
      </c>
      <c r="V733" s="23" t="str">
        <f>VLOOKUP(S733,'asignacion operaciones'!D:G,4,0)</f>
        <v>Cielo Paredes</v>
      </c>
      <c r="W733" s="23" t="s">
        <v>837</v>
      </c>
      <c r="X733" s="23">
        <v>10</v>
      </c>
      <c r="Y733" s="23">
        <v>5</v>
      </c>
      <c r="Z733" s="23"/>
      <c r="AA733" s="31">
        <f t="shared" si="24"/>
        <v>0.5</v>
      </c>
    </row>
    <row r="734" spans="18:27" x14ac:dyDescent="0.25">
      <c r="R734" s="23" t="s">
        <v>12</v>
      </c>
      <c r="S734" s="23" t="s">
        <v>17</v>
      </c>
      <c r="T734" s="23" t="str">
        <f>VLOOKUP(S734,'asignacion operaciones'!D:E,2,0)</f>
        <v xml:space="preserve">Ricardo Balderas Reyes </v>
      </c>
      <c r="U734" s="23" t="str">
        <f>VLOOKUP(S734,'asignacion operaciones'!D:F,3,0)</f>
        <v>Orlando Hernandez</v>
      </c>
      <c r="V734" s="23" t="str">
        <f>VLOOKUP(S734,'asignacion operaciones'!D:G,4,0)</f>
        <v>Cielo Paredes</v>
      </c>
      <c r="W734" s="23" t="s">
        <v>838</v>
      </c>
      <c r="X734" s="23">
        <v>10</v>
      </c>
      <c r="Y734" s="23">
        <v>10</v>
      </c>
      <c r="Z734" s="23"/>
      <c r="AA734" s="31">
        <f t="shared" si="24"/>
        <v>1</v>
      </c>
    </row>
    <row r="735" spans="18:27" x14ac:dyDescent="0.25">
      <c r="R735" s="23" t="s">
        <v>12</v>
      </c>
      <c r="S735" s="23" t="s">
        <v>17</v>
      </c>
      <c r="T735" s="23" t="str">
        <f>VLOOKUP(S735,'asignacion operaciones'!D:E,2,0)</f>
        <v xml:space="preserve">Ricardo Balderas Reyes </v>
      </c>
      <c r="U735" s="23" t="str">
        <f>VLOOKUP(S735,'asignacion operaciones'!D:F,3,0)</f>
        <v>Orlando Hernandez</v>
      </c>
      <c r="V735" s="23" t="str">
        <f>VLOOKUP(S735,'asignacion operaciones'!D:G,4,0)</f>
        <v>Cielo Paredes</v>
      </c>
      <c r="W735" s="23" t="s">
        <v>839</v>
      </c>
      <c r="X735" s="23">
        <v>10</v>
      </c>
      <c r="Y735" s="23">
        <v>9</v>
      </c>
      <c r="Z735" s="23"/>
      <c r="AA735" s="31">
        <f t="shared" si="24"/>
        <v>0.9</v>
      </c>
    </row>
    <row r="736" spans="18:27" x14ac:dyDescent="0.25">
      <c r="R736" s="23" t="s">
        <v>12</v>
      </c>
      <c r="S736" s="23" t="s">
        <v>17</v>
      </c>
      <c r="T736" s="23" t="str">
        <f>VLOOKUP(S736,'asignacion operaciones'!D:E,2,0)</f>
        <v xml:space="preserve">Ricardo Balderas Reyes </v>
      </c>
      <c r="U736" s="23" t="str">
        <f>VLOOKUP(S736,'asignacion operaciones'!D:F,3,0)</f>
        <v>Orlando Hernandez</v>
      </c>
      <c r="V736" s="23" t="str">
        <f>VLOOKUP(S736,'asignacion operaciones'!D:G,4,0)</f>
        <v>Cielo Paredes</v>
      </c>
      <c r="W736" s="23" t="s">
        <v>840</v>
      </c>
      <c r="X736" s="23">
        <v>10</v>
      </c>
      <c r="Y736" s="23">
        <v>10</v>
      </c>
      <c r="Z736" s="23"/>
      <c r="AA736" s="31">
        <f t="shared" si="24"/>
        <v>1</v>
      </c>
    </row>
    <row r="737" spans="18:27" x14ac:dyDescent="0.25">
      <c r="R737" s="23" t="s">
        <v>12</v>
      </c>
      <c r="S737" s="23" t="s">
        <v>17</v>
      </c>
      <c r="T737" s="23" t="str">
        <f>VLOOKUP(S737,'asignacion operaciones'!D:E,2,0)</f>
        <v xml:space="preserve">Ricardo Balderas Reyes </v>
      </c>
      <c r="U737" s="23" t="str">
        <f>VLOOKUP(S737,'asignacion operaciones'!D:F,3,0)</f>
        <v>Orlando Hernandez</v>
      </c>
      <c r="V737" s="23" t="str">
        <f>VLOOKUP(S737,'asignacion operaciones'!D:G,4,0)</f>
        <v>Cielo Paredes</v>
      </c>
      <c r="W737" s="23" t="s">
        <v>841</v>
      </c>
      <c r="X737" s="23">
        <v>10</v>
      </c>
      <c r="Y737" s="23">
        <v>10</v>
      </c>
      <c r="Z737" s="23"/>
      <c r="AA737" s="31">
        <f t="shared" si="24"/>
        <v>1</v>
      </c>
    </row>
    <row r="738" spans="18:27" x14ac:dyDescent="0.25">
      <c r="R738" s="23" t="s">
        <v>12</v>
      </c>
      <c r="S738" s="23" t="s">
        <v>17</v>
      </c>
      <c r="T738" s="23" t="str">
        <f>VLOOKUP(S738,'asignacion operaciones'!D:E,2,0)</f>
        <v xml:space="preserve">Ricardo Balderas Reyes </v>
      </c>
      <c r="U738" s="23" t="str">
        <f>VLOOKUP(S738,'asignacion operaciones'!D:F,3,0)</f>
        <v>Orlando Hernandez</v>
      </c>
      <c r="V738" s="23" t="str">
        <f>VLOOKUP(S738,'asignacion operaciones'!D:G,4,0)</f>
        <v>Cielo Paredes</v>
      </c>
      <c r="W738" s="23" t="s">
        <v>842</v>
      </c>
      <c r="X738" s="23">
        <v>1</v>
      </c>
      <c r="Y738" s="23">
        <v>1</v>
      </c>
      <c r="Z738" s="23"/>
      <c r="AA738" s="31">
        <f t="shared" si="24"/>
        <v>1</v>
      </c>
    </row>
    <row r="739" spans="18:27" x14ac:dyDescent="0.25">
      <c r="R739" s="23" t="s">
        <v>12</v>
      </c>
      <c r="S739" s="23" t="s">
        <v>17</v>
      </c>
      <c r="T739" s="23" t="str">
        <f>VLOOKUP(S739,'asignacion operaciones'!D:E,2,0)</f>
        <v xml:space="preserve">Ricardo Balderas Reyes </v>
      </c>
      <c r="U739" s="23" t="str">
        <f>VLOOKUP(S739,'asignacion operaciones'!D:F,3,0)</f>
        <v>Orlando Hernandez</v>
      </c>
      <c r="V739" s="23" t="str">
        <f>VLOOKUP(S739,'asignacion operaciones'!D:G,4,0)</f>
        <v>Cielo Paredes</v>
      </c>
      <c r="W739" s="23" t="s">
        <v>843</v>
      </c>
      <c r="X739" s="23">
        <v>10</v>
      </c>
      <c r="Y739" s="23">
        <v>10</v>
      </c>
      <c r="Z739" s="23"/>
      <c r="AA739" s="31">
        <f t="shared" si="24"/>
        <v>1</v>
      </c>
    </row>
    <row r="740" spans="18:27" x14ac:dyDescent="0.25">
      <c r="R740" s="23" t="s">
        <v>12</v>
      </c>
      <c r="S740" s="23" t="s">
        <v>17</v>
      </c>
      <c r="T740" s="23" t="str">
        <f>VLOOKUP(S740,'asignacion operaciones'!D:E,2,0)</f>
        <v xml:space="preserve">Ricardo Balderas Reyes </v>
      </c>
      <c r="U740" s="23" t="str">
        <f>VLOOKUP(S740,'asignacion operaciones'!D:F,3,0)</f>
        <v>Orlando Hernandez</v>
      </c>
      <c r="V740" s="23" t="str">
        <f>VLOOKUP(S740,'asignacion operaciones'!D:G,4,0)</f>
        <v>Cielo Paredes</v>
      </c>
      <c r="W740" s="23" t="s">
        <v>844</v>
      </c>
      <c r="X740" s="23">
        <v>10</v>
      </c>
      <c r="Y740" s="23">
        <v>10</v>
      </c>
      <c r="Z740" s="23"/>
      <c r="AA740" s="31">
        <f t="shared" si="24"/>
        <v>1</v>
      </c>
    </row>
    <row r="741" spans="18:27" x14ac:dyDescent="0.25">
      <c r="R741" s="23" t="s">
        <v>12</v>
      </c>
      <c r="S741" s="23" t="s">
        <v>62</v>
      </c>
      <c r="T741" s="23" t="str">
        <f>VLOOKUP(S741,'asignacion operaciones'!D:E,2,0)</f>
        <v xml:space="preserve">Ricardo Balderas Reyes </v>
      </c>
      <c r="U741" s="23" t="str">
        <f>VLOOKUP(S741,'asignacion operaciones'!D:F,3,0)</f>
        <v>Orlando Hernandez</v>
      </c>
      <c r="V741" s="23" t="str">
        <f>VLOOKUP(S741,'asignacion operaciones'!D:G,4,0)</f>
        <v>Gustavo Hernandez</v>
      </c>
      <c r="W741" s="23" t="s">
        <v>845</v>
      </c>
      <c r="X741" s="23">
        <v>5</v>
      </c>
      <c r="Y741" s="23">
        <v>5</v>
      </c>
      <c r="Z741" s="23"/>
      <c r="AA741" s="31">
        <f t="shared" si="24"/>
        <v>1</v>
      </c>
    </row>
    <row r="742" spans="18:27" x14ac:dyDescent="0.25">
      <c r="R742" s="23" t="s">
        <v>12</v>
      </c>
      <c r="S742" s="23" t="s">
        <v>62</v>
      </c>
      <c r="T742" s="23" t="str">
        <f>VLOOKUP(S742,'asignacion operaciones'!D:E,2,0)</f>
        <v xml:space="preserve">Ricardo Balderas Reyes </v>
      </c>
      <c r="U742" s="23" t="str">
        <f>VLOOKUP(S742,'asignacion operaciones'!D:F,3,0)</f>
        <v>Orlando Hernandez</v>
      </c>
      <c r="V742" s="23" t="str">
        <f>VLOOKUP(S742,'asignacion operaciones'!D:G,4,0)</f>
        <v>Gustavo Hernandez</v>
      </c>
      <c r="W742" s="23" t="s">
        <v>846</v>
      </c>
      <c r="X742" s="23">
        <v>6</v>
      </c>
      <c r="Y742" s="23">
        <v>2</v>
      </c>
      <c r="Z742" s="23"/>
      <c r="AA742" s="31">
        <f t="shared" si="24"/>
        <v>0.33333333333333331</v>
      </c>
    </row>
    <row r="743" spans="18:27" x14ac:dyDescent="0.25">
      <c r="R743" s="23" t="s">
        <v>12</v>
      </c>
      <c r="S743" s="23" t="s">
        <v>62</v>
      </c>
      <c r="T743" s="23" t="str">
        <f>VLOOKUP(S743,'asignacion operaciones'!D:E,2,0)</f>
        <v xml:space="preserve">Ricardo Balderas Reyes </v>
      </c>
      <c r="U743" s="23" t="str">
        <f>VLOOKUP(S743,'asignacion operaciones'!D:F,3,0)</f>
        <v>Orlando Hernandez</v>
      </c>
      <c r="V743" s="23" t="str">
        <f>VLOOKUP(S743,'asignacion operaciones'!D:G,4,0)</f>
        <v>Gustavo Hernandez</v>
      </c>
      <c r="W743" s="23" t="s">
        <v>847</v>
      </c>
      <c r="X743" s="23">
        <v>6</v>
      </c>
      <c r="Y743" s="23">
        <v>2</v>
      </c>
      <c r="Z743" s="23"/>
      <c r="AA743" s="31">
        <f t="shared" si="24"/>
        <v>0.33333333333333331</v>
      </c>
    </row>
    <row r="744" spans="18:27" x14ac:dyDescent="0.25">
      <c r="R744" s="23" t="s">
        <v>12</v>
      </c>
      <c r="S744" s="23" t="s">
        <v>62</v>
      </c>
      <c r="T744" s="23" t="str">
        <f>VLOOKUP(S744,'asignacion operaciones'!D:E,2,0)</f>
        <v xml:space="preserve">Ricardo Balderas Reyes </v>
      </c>
      <c r="U744" s="23" t="str">
        <f>VLOOKUP(S744,'asignacion operaciones'!D:F,3,0)</f>
        <v>Orlando Hernandez</v>
      </c>
      <c r="V744" s="23" t="str">
        <f>VLOOKUP(S744,'asignacion operaciones'!D:G,4,0)</f>
        <v>Gustavo Hernandez</v>
      </c>
      <c r="W744" s="23" t="s">
        <v>848</v>
      </c>
      <c r="X744" s="23">
        <v>16</v>
      </c>
      <c r="Y744" s="23">
        <v>12</v>
      </c>
      <c r="Z744" s="23"/>
      <c r="AA744" s="31">
        <f t="shared" si="24"/>
        <v>0.75</v>
      </c>
    </row>
    <row r="745" spans="18:27" x14ac:dyDescent="0.25">
      <c r="R745" s="23" t="s">
        <v>12</v>
      </c>
      <c r="S745" s="23" t="s">
        <v>62</v>
      </c>
      <c r="T745" s="23" t="str">
        <f>VLOOKUP(S745,'asignacion operaciones'!D:E,2,0)</f>
        <v xml:space="preserve">Ricardo Balderas Reyes </v>
      </c>
      <c r="U745" s="23" t="str">
        <f>VLOOKUP(S745,'asignacion operaciones'!D:F,3,0)</f>
        <v>Orlando Hernandez</v>
      </c>
      <c r="V745" s="23" t="str">
        <f>VLOOKUP(S745,'asignacion operaciones'!D:G,4,0)</f>
        <v>Gustavo Hernandez</v>
      </c>
      <c r="W745" s="23" t="s">
        <v>849</v>
      </c>
      <c r="X745" s="23">
        <v>5</v>
      </c>
      <c r="Y745" s="23">
        <v>5</v>
      </c>
      <c r="Z745" s="23"/>
      <c r="AA745" s="31">
        <f t="shared" si="24"/>
        <v>1</v>
      </c>
    </row>
    <row r="746" spans="18:27" x14ac:dyDescent="0.25">
      <c r="R746" s="23" t="s">
        <v>12</v>
      </c>
      <c r="S746" s="23" t="s">
        <v>62</v>
      </c>
      <c r="T746" s="23" t="str">
        <f>VLOOKUP(S746,'asignacion operaciones'!D:E,2,0)</f>
        <v xml:space="preserve">Ricardo Balderas Reyes </v>
      </c>
      <c r="U746" s="23" t="str">
        <f>VLOOKUP(S746,'asignacion operaciones'!D:F,3,0)</f>
        <v>Orlando Hernandez</v>
      </c>
      <c r="V746" s="23" t="str">
        <f>VLOOKUP(S746,'asignacion operaciones'!D:G,4,0)</f>
        <v>Gustavo Hernandez</v>
      </c>
      <c r="W746" s="23" t="s">
        <v>850</v>
      </c>
      <c r="X746" s="23">
        <v>5</v>
      </c>
      <c r="Y746" s="23">
        <v>5</v>
      </c>
      <c r="Z746" s="23"/>
      <c r="AA746" s="31">
        <f t="shared" si="24"/>
        <v>1</v>
      </c>
    </row>
    <row r="747" spans="18:27" x14ac:dyDescent="0.25">
      <c r="R747" s="23" t="s">
        <v>12</v>
      </c>
      <c r="S747" s="23" t="s">
        <v>62</v>
      </c>
      <c r="T747" s="23" t="str">
        <f>VLOOKUP(S747,'asignacion operaciones'!D:E,2,0)</f>
        <v xml:space="preserve">Ricardo Balderas Reyes </v>
      </c>
      <c r="U747" s="23" t="str">
        <f>VLOOKUP(S747,'asignacion operaciones'!D:F,3,0)</f>
        <v>Orlando Hernandez</v>
      </c>
      <c r="V747" s="23" t="str">
        <f>VLOOKUP(S747,'asignacion operaciones'!D:G,4,0)</f>
        <v>Gustavo Hernandez</v>
      </c>
      <c r="W747" s="23" t="s">
        <v>851</v>
      </c>
      <c r="X747" s="23">
        <v>5</v>
      </c>
      <c r="Y747" s="23">
        <v>3</v>
      </c>
      <c r="Z747" s="23"/>
      <c r="AA747" s="31">
        <f t="shared" si="24"/>
        <v>0.6</v>
      </c>
    </row>
    <row r="748" spans="18:27" x14ac:dyDescent="0.25">
      <c r="R748" s="23" t="s">
        <v>12</v>
      </c>
      <c r="S748" s="23" t="s">
        <v>62</v>
      </c>
      <c r="T748" s="23" t="str">
        <f>VLOOKUP(S748,'asignacion operaciones'!D:E,2,0)</f>
        <v xml:space="preserve">Ricardo Balderas Reyes </v>
      </c>
      <c r="U748" s="23" t="str">
        <f>VLOOKUP(S748,'asignacion operaciones'!D:F,3,0)</f>
        <v>Orlando Hernandez</v>
      </c>
      <c r="V748" s="23" t="str">
        <f>VLOOKUP(S748,'asignacion operaciones'!D:G,4,0)</f>
        <v>Gustavo Hernandez</v>
      </c>
      <c r="W748" s="23" t="s">
        <v>852</v>
      </c>
      <c r="X748" s="23">
        <v>5</v>
      </c>
      <c r="Y748" s="23">
        <v>2</v>
      </c>
      <c r="Z748" s="23"/>
      <c r="AA748" s="31">
        <f t="shared" si="24"/>
        <v>0.4</v>
      </c>
    </row>
    <row r="749" spans="18:27" x14ac:dyDescent="0.25">
      <c r="R749" s="23" t="s">
        <v>12</v>
      </c>
      <c r="S749" s="23" t="s">
        <v>62</v>
      </c>
      <c r="T749" s="23" t="str">
        <f>VLOOKUP(S749,'asignacion operaciones'!D:E,2,0)</f>
        <v xml:space="preserve">Ricardo Balderas Reyes </v>
      </c>
      <c r="U749" s="23" t="str">
        <f>VLOOKUP(S749,'asignacion operaciones'!D:F,3,0)</f>
        <v>Orlando Hernandez</v>
      </c>
      <c r="V749" s="23" t="str">
        <f>VLOOKUP(S749,'asignacion operaciones'!D:G,4,0)</f>
        <v>Gustavo Hernandez</v>
      </c>
      <c r="W749" s="23" t="s">
        <v>853</v>
      </c>
      <c r="X749" s="23">
        <v>5</v>
      </c>
      <c r="Y749" s="23">
        <v>5</v>
      </c>
      <c r="Z749" s="23"/>
      <c r="AA749" s="31">
        <f t="shared" si="24"/>
        <v>1</v>
      </c>
    </row>
    <row r="750" spans="18:27" x14ac:dyDescent="0.25">
      <c r="R750" s="23" t="s">
        <v>12</v>
      </c>
      <c r="S750" s="23" t="s">
        <v>62</v>
      </c>
      <c r="T750" s="23" t="str">
        <f>VLOOKUP(S750,'asignacion operaciones'!D:E,2,0)</f>
        <v xml:space="preserve">Ricardo Balderas Reyes </v>
      </c>
      <c r="U750" s="23" t="str">
        <f>VLOOKUP(S750,'asignacion operaciones'!D:F,3,0)</f>
        <v>Orlando Hernandez</v>
      </c>
      <c r="V750" s="23" t="str">
        <f>VLOOKUP(S750,'asignacion operaciones'!D:G,4,0)</f>
        <v>Gustavo Hernandez</v>
      </c>
      <c r="W750" s="23" t="s">
        <v>854</v>
      </c>
      <c r="X750" s="23">
        <v>5</v>
      </c>
      <c r="Y750" s="23">
        <v>0</v>
      </c>
      <c r="Z750" s="23"/>
      <c r="AA750" s="31">
        <f t="shared" si="24"/>
        <v>0</v>
      </c>
    </row>
    <row r="751" spans="18:27" x14ac:dyDescent="0.25">
      <c r="R751" s="23"/>
      <c r="S751" s="23"/>
      <c r="T751" s="23"/>
      <c r="U751" s="23"/>
      <c r="V751" s="23"/>
      <c r="W751" s="23"/>
      <c r="X751" s="23"/>
      <c r="Y751" s="23"/>
      <c r="Z751" s="23"/>
      <c r="AA751" s="31"/>
    </row>
    <row r="752" spans="18:27" x14ac:dyDescent="0.25">
      <c r="R752" s="23"/>
      <c r="S752" s="23"/>
      <c r="T752" s="23"/>
      <c r="U752" s="23"/>
      <c r="V752" s="23"/>
      <c r="W752" s="23"/>
      <c r="X752" s="23"/>
      <c r="Y752" s="23"/>
      <c r="Z752" s="23"/>
      <c r="AA752" s="31"/>
    </row>
    <row r="753" spans="18:27" x14ac:dyDescent="0.25">
      <c r="R753" s="23"/>
      <c r="S753" s="23"/>
      <c r="T753" s="23"/>
      <c r="U753" s="23"/>
      <c r="V753" s="23"/>
      <c r="W753" s="23"/>
      <c r="X753" s="23"/>
      <c r="Y753" s="23"/>
      <c r="Z753" s="23"/>
      <c r="AA753" s="31"/>
    </row>
    <row r="754" spans="18:27" x14ac:dyDescent="0.25">
      <c r="R754" s="23"/>
      <c r="S754" s="23"/>
      <c r="T754" s="23"/>
      <c r="U754" s="23"/>
      <c r="V754" s="23"/>
      <c r="W754" s="23"/>
      <c r="X754" s="23"/>
      <c r="Y754" s="23"/>
      <c r="Z754" s="23"/>
      <c r="AA754" s="31"/>
    </row>
    <row r="755" spans="18:27" x14ac:dyDescent="0.25">
      <c r="R755" s="23"/>
      <c r="S755" s="23"/>
      <c r="T755" s="23"/>
      <c r="U755" s="23"/>
      <c r="V755" s="23"/>
      <c r="W755" s="23"/>
      <c r="X755" s="23"/>
      <c r="Y755" s="23"/>
      <c r="Z755" s="23"/>
      <c r="AA755" s="31"/>
    </row>
    <row r="756" spans="18:27" x14ac:dyDescent="0.25">
      <c r="R756" s="23"/>
      <c r="S756" s="23"/>
      <c r="T756" s="23"/>
      <c r="U756" s="23"/>
      <c r="V756" s="23"/>
      <c r="W756" s="23"/>
      <c r="X756" s="23"/>
      <c r="Y756" s="23"/>
      <c r="Z756" s="23"/>
      <c r="AA756" s="31"/>
    </row>
    <row r="757" spans="18:27" x14ac:dyDescent="0.25">
      <c r="R757" s="23"/>
      <c r="S757" s="23"/>
      <c r="T757" s="23"/>
      <c r="U757" s="23"/>
      <c r="V757" s="23"/>
      <c r="W757" s="23"/>
      <c r="X757" s="23"/>
      <c r="Y757" s="23"/>
      <c r="Z757" s="23"/>
      <c r="AA757" s="31"/>
    </row>
    <row r="758" spans="18:27" x14ac:dyDescent="0.25">
      <c r="R758" s="23"/>
      <c r="S758" s="23"/>
      <c r="T758" s="23"/>
      <c r="U758" s="23"/>
      <c r="V758" s="23"/>
      <c r="W758" s="23"/>
      <c r="X758" s="23"/>
      <c r="Y758" s="23"/>
      <c r="Z758" s="23"/>
      <c r="AA758" s="31"/>
    </row>
    <row r="759" spans="18:27" x14ac:dyDescent="0.25">
      <c r="R759" s="23"/>
      <c r="S759" s="23"/>
      <c r="T759" s="23"/>
      <c r="U759" s="23"/>
      <c r="V759" s="23"/>
      <c r="W759" s="23"/>
      <c r="X759" s="23"/>
      <c r="Y759" s="23"/>
      <c r="Z759" s="23"/>
      <c r="AA759" s="31"/>
    </row>
    <row r="760" spans="18:27" x14ac:dyDescent="0.25">
      <c r="R760" s="23"/>
      <c r="S760" s="23"/>
      <c r="T760" s="23"/>
      <c r="U760" s="23"/>
      <c r="V760" s="23"/>
      <c r="W760" s="23"/>
      <c r="X760" s="23"/>
      <c r="Y760" s="23"/>
      <c r="Z760" s="23"/>
      <c r="AA760" s="31"/>
    </row>
    <row r="761" spans="18:27" x14ac:dyDescent="0.25">
      <c r="R761" s="23"/>
      <c r="S761" s="23"/>
      <c r="T761" s="23"/>
      <c r="U761" s="23"/>
      <c r="V761" s="23"/>
      <c r="W761" s="23"/>
      <c r="X761" s="23"/>
      <c r="Y761" s="23"/>
      <c r="Z761" s="23"/>
      <c r="AA761" s="31"/>
    </row>
    <row r="762" spans="18:27" x14ac:dyDescent="0.25">
      <c r="R762" s="23"/>
      <c r="S762" s="23"/>
      <c r="T762" s="23"/>
      <c r="U762" s="23"/>
      <c r="V762" s="23"/>
      <c r="W762" s="23"/>
      <c r="X762" s="23"/>
      <c r="Y762" s="23"/>
      <c r="Z762" s="23"/>
      <c r="AA762" s="31"/>
    </row>
    <row r="763" spans="18:27" x14ac:dyDescent="0.25">
      <c r="R763" s="23"/>
      <c r="S763" s="23"/>
      <c r="T763" s="23"/>
      <c r="U763" s="23"/>
      <c r="V763" s="23"/>
      <c r="W763" s="23"/>
      <c r="X763" s="23"/>
      <c r="Y763" s="23"/>
      <c r="Z763" s="23"/>
      <c r="AA763" s="31"/>
    </row>
  </sheetData>
  <autoFilter ref="R1:AA1" xr:uid="{F8EEB3E9-2821-4AA7-89FF-AFCBECC1F130}">
    <sortState xmlns:xlrd2="http://schemas.microsoft.com/office/spreadsheetml/2017/richdata2" ref="R2:AA763">
      <sortCondition descending="1" ref="Z1"/>
    </sortState>
  </autoFilter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6826-D770-4BA7-8A84-07AD4002F45F}">
  <sheetPr>
    <tabColor rgb="FF00B0F0"/>
  </sheetPr>
  <dimension ref="A1:AF60"/>
  <sheetViews>
    <sheetView showGridLines="0" topLeftCell="A3" zoomScale="85" zoomScaleNormal="85" workbookViewId="0">
      <selection activeCell="O4" sqref="O4"/>
    </sheetView>
  </sheetViews>
  <sheetFormatPr baseColWidth="10" defaultColWidth="11.42578125" defaultRowHeight="15" x14ac:dyDescent="0.25"/>
  <cols>
    <col min="2" max="2" width="25.140625" bestFit="1" customWidth="1"/>
    <col min="3" max="4" width="11.42578125" style="3" customWidth="1"/>
    <col min="5" max="6" width="11.42578125" style="25" customWidth="1"/>
    <col min="7" max="7" width="11.42578125" customWidth="1"/>
    <col min="8" max="8" width="11.42578125" style="3" customWidth="1"/>
    <col min="9" max="10" width="11.42578125" style="25" customWidth="1"/>
    <col min="12" max="12" width="12.5703125" bestFit="1" customWidth="1"/>
    <col min="13" max="14" width="11.42578125" style="3"/>
    <col min="17" max="17" width="22" customWidth="1"/>
    <col min="23" max="23" width="21.28515625" bestFit="1" customWidth="1"/>
    <col min="24" max="24" width="16.85546875" bestFit="1" customWidth="1"/>
    <col min="25" max="25" width="16.7109375" bestFit="1" customWidth="1"/>
    <col min="28" max="28" width="20.7109375" customWidth="1"/>
    <col min="29" max="29" width="15" bestFit="1" customWidth="1"/>
    <col min="30" max="30" width="17.7109375" customWidth="1"/>
  </cols>
  <sheetData>
    <row r="1" spans="1:32" x14ac:dyDescent="0.25">
      <c r="Z1" s="21"/>
      <c r="AE1" s="21"/>
      <c r="AF1" s="21"/>
    </row>
    <row r="2" spans="1:32" ht="16.5" x14ac:dyDescent="0.3">
      <c r="Q2" s="113" t="s">
        <v>855</v>
      </c>
      <c r="R2" s="113"/>
      <c r="S2" s="113"/>
      <c r="T2" s="113"/>
      <c r="W2" s="113" t="s">
        <v>856</v>
      </c>
      <c r="X2" s="113"/>
      <c r="Y2" s="113"/>
      <c r="Z2" s="21"/>
      <c r="AB2" s="113" t="s">
        <v>857</v>
      </c>
      <c r="AC2" s="113"/>
      <c r="AD2" s="113"/>
      <c r="AE2" s="21"/>
      <c r="AF2" s="21"/>
    </row>
    <row r="3" spans="1:32" x14ac:dyDescent="0.25">
      <c r="B3" s="39"/>
      <c r="C3" s="111" t="s">
        <v>1303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00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x14ac:dyDescent="0.25">
      <c r="B4" s="39"/>
      <c r="C4" s="114" t="s">
        <v>858</v>
      </c>
      <c r="D4" s="114"/>
      <c r="E4" s="114"/>
      <c r="F4" s="101"/>
      <c r="G4" s="114" t="s">
        <v>859</v>
      </c>
      <c r="H4" s="114"/>
      <c r="I4" s="114"/>
      <c r="J4" s="101"/>
      <c r="K4" s="114" t="s">
        <v>860</v>
      </c>
      <c r="L4" s="114"/>
      <c r="M4" s="114"/>
      <c r="N4" s="10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 x14ac:dyDescent="0.25">
      <c r="A5" s="62" t="s">
        <v>861</v>
      </c>
      <c r="B5" s="62" t="s">
        <v>862</v>
      </c>
      <c r="C5" s="66" t="s">
        <v>863</v>
      </c>
      <c r="D5" s="66" t="s">
        <v>864</v>
      </c>
      <c r="E5" s="69" t="s">
        <v>865</v>
      </c>
      <c r="F5" s="69" t="s">
        <v>866</v>
      </c>
      <c r="G5" s="62" t="s">
        <v>863</v>
      </c>
      <c r="H5" s="66" t="s">
        <v>867</v>
      </c>
      <c r="I5" s="69" t="s">
        <v>868</v>
      </c>
      <c r="J5" s="69" t="s">
        <v>866</v>
      </c>
      <c r="K5" s="62" t="s">
        <v>863</v>
      </c>
      <c r="L5" s="62" t="s">
        <v>867</v>
      </c>
      <c r="M5" s="66" t="s">
        <v>868</v>
      </c>
      <c r="N5" s="69" t="s">
        <v>866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spans="1:32" ht="14.45" customHeight="1" x14ac:dyDescent="0.25">
      <c r="A6" t="str">
        <f>VLOOKUP(B6,'asignacion operaciones'!G:H,2,0)</f>
        <v>Norte</v>
      </c>
      <c r="B6" s="24" t="s">
        <v>102</v>
      </c>
      <c r="C6" s="64">
        <v>0.8936170212765957</v>
      </c>
      <c r="D6" s="64">
        <f>VLOOKUP(B6,'Nivel de servicio'!M:P,4,0)</f>
        <v>0.72727272727272729</v>
      </c>
      <c r="E6" s="64">
        <f>VLOOKUP(B6,[1]Hoja1!$AE:$AH,4,0)</f>
        <v>1</v>
      </c>
      <c r="F6" s="64"/>
      <c r="G6" s="64">
        <v>0.82978723404255317</v>
      </c>
      <c r="H6" s="64">
        <f>VLOOKUP(B6,'Viajes ok'!S:V,4,0)</f>
        <v>0.72727272727272729</v>
      </c>
      <c r="I6" s="64">
        <f>VLOOKUP(B6,[1]Hoja1!$AJ:$AM,4,0)</f>
        <v>1</v>
      </c>
      <c r="J6" s="64"/>
      <c r="K6" s="64">
        <v>0.91768707482993184</v>
      </c>
      <c r="L6" s="64">
        <f>VLOOKUP(B6,'CALIDAD DE RUTA '!A:B,2,0)</f>
        <v>0.95454545454545459</v>
      </c>
      <c r="M6" s="64">
        <f>VLOOKUP(B6,'[2]TABLAS COORDIANDORES '!$Q:$R,2,0)</f>
        <v>0.9642857142857143</v>
      </c>
      <c r="N6" s="64"/>
      <c r="Q6" s="29"/>
      <c r="R6" s="21"/>
      <c r="S6" s="21"/>
      <c r="T6" s="21"/>
      <c r="U6" s="21"/>
      <c r="V6" s="21"/>
      <c r="W6" s="29"/>
      <c r="X6" s="21"/>
      <c r="Y6" s="21"/>
      <c r="Z6" s="21"/>
      <c r="AA6" s="21"/>
      <c r="AB6" s="29"/>
      <c r="AC6" s="21"/>
      <c r="AD6" s="21"/>
      <c r="AE6" s="21"/>
      <c r="AF6" s="21"/>
    </row>
    <row r="7" spans="1:32" ht="14.45" customHeight="1" x14ac:dyDescent="0.25">
      <c r="A7" t="str">
        <f>VLOOKUP(B7,'asignacion operaciones'!G:H,2,0)</f>
        <v>Poniente</v>
      </c>
      <c r="B7" s="24" t="s">
        <v>1311</v>
      </c>
      <c r="C7" s="64">
        <v>0.99578059071729963</v>
      </c>
      <c r="D7" s="64">
        <v>0.98571428571428577</v>
      </c>
      <c r="E7" s="64">
        <f>VLOOKUP(B7,[1]Hoja1!$AE:$AH,4,0)</f>
        <v>0.99256505576208176</v>
      </c>
      <c r="F7" s="64"/>
      <c r="G7" s="64">
        <v>0.91139240506329111</v>
      </c>
      <c r="H7" s="64">
        <v>0.95714285714285718</v>
      </c>
      <c r="I7" s="64">
        <f>VLOOKUP(B7,[1]Hoja1!$AJ:$AM,4,0)</f>
        <v>0.97769516728624539</v>
      </c>
      <c r="J7" s="64"/>
      <c r="K7" s="64">
        <v>0.80851038764843997</v>
      </c>
      <c r="L7" s="64">
        <v>0.90691210257020882</v>
      </c>
      <c r="M7" s="64">
        <f>VLOOKUP(B7,'[2]TABLAS COORDIANDORES '!$Q:$R,2,0)</f>
        <v>0.89325054668910364</v>
      </c>
      <c r="N7" s="64"/>
      <c r="P7" s="21"/>
      <c r="Q7" s="29"/>
      <c r="R7" s="21"/>
      <c r="S7" s="21"/>
      <c r="T7" s="21"/>
      <c r="U7" s="21"/>
      <c r="V7" s="21"/>
      <c r="W7" s="29"/>
      <c r="X7" s="21"/>
      <c r="Y7" s="21"/>
      <c r="Z7" s="21"/>
      <c r="AA7" s="21"/>
      <c r="AB7" s="29"/>
      <c r="AC7" s="21"/>
      <c r="AD7" s="21"/>
      <c r="AE7" s="21"/>
      <c r="AF7" s="21"/>
    </row>
    <row r="8" spans="1:32" ht="14.45" customHeight="1" x14ac:dyDescent="0.25">
      <c r="A8" t="str">
        <f>VLOOKUP(B8,'asignacion operaciones'!G:H,2,0)</f>
        <v>Poniente</v>
      </c>
      <c r="B8" s="24" t="s">
        <v>113</v>
      </c>
      <c r="C8" s="64">
        <v>0.85483870967741937</v>
      </c>
      <c r="D8" s="64">
        <f>VLOOKUP(B8,'Nivel de servicio'!M:P,4,0)</f>
        <v>0.90322580645161288</v>
      </c>
      <c r="E8" s="64">
        <f>VLOOKUP(B8,[1]Hoja1!$AE:$AH,4,0)</f>
        <v>0.95161290322580649</v>
      </c>
      <c r="F8" s="64"/>
      <c r="G8" s="64">
        <v>0.9731182795698925</v>
      </c>
      <c r="H8" s="64">
        <f>VLOOKUP(B8,'Viajes ok'!S:V,4,0)</f>
        <v>0.978494623655914</v>
      </c>
      <c r="I8" s="64">
        <f>VLOOKUP(B8,[1]Hoja1!$AJ:$AM,4,0)</f>
        <v>0.9623655913978495</v>
      </c>
      <c r="J8" s="64"/>
      <c r="K8" s="64">
        <v>0.98297518661410133</v>
      </c>
      <c r="L8" s="64">
        <f>VLOOKUP(B8,'CALIDAD DE RUTA '!A:B,2,0)</f>
        <v>0.98354072606329002</v>
      </c>
      <c r="M8" s="64">
        <f>VLOOKUP(B8,'[2]TABLAS COORDIANDORES '!$Q:$R,2,0)</f>
        <v>0.98331505650214412</v>
      </c>
      <c r="N8" s="64"/>
      <c r="P8" s="21"/>
      <c r="Q8" s="29"/>
      <c r="R8" s="21"/>
      <c r="S8" s="21"/>
      <c r="T8" s="21"/>
      <c r="U8" s="21"/>
      <c r="V8" s="21"/>
      <c r="W8" s="29"/>
      <c r="X8" s="21"/>
      <c r="Y8" s="21"/>
      <c r="Z8" s="21"/>
      <c r="AA8" s="21"/>
      <c r="AB8" s="29"/>
      <c r="AC8" s="21"/>
      <c r="AD8" s="21"/>
      <c r="AE8" s="21"/>
      <c r="AF8" s="21"/>
    </row>
    <row r="9" spans="1:32" ht="14.45" customHeight="1" x14ac:dyDescent="0.25">
      <c r="A9" t="str">
        <f>VLOOKUP(B9,'asignacion operaciones'!G:H,2,0)</f>
        <v>Poniente</v>
      </c>
      <c r="B9" s="24" t="s">
        <v>1277</v>
      </c>
      <c r="C9" s="64">
        <v>0.97368421052631582</v>
      </c>
      <c r="D9" s="64">
        <f>VLOOKUP(B9,'Nivel de servicio'!M:P,4,0)</f>
        <v>0.99242424242424243</v>
      </c>
      <c r="E9" s="64">
        <f>VLOOKUP(B9,[1]Hoja1!$AE:$AH,4,0)</f>
        <v>0.96153846153846156</v>
      </c>
      <c r="F9" s="64"/>
      <c r="G9" s="64">
        <v>0.99122807017543857</v>
      </c>
      <c r="H9" s="64">
        <f>VLOOKUP(B9,'Viajes ok'!S:V,4,0)</f>
        <v>0.98484848484848486</v>
      </c>
      <c r="I9" s="64">
        <f>VLOOKUP(B9,[1]Hoja1!$AJ:$AM,4,0)</f>
        <v>0.93846153846153846</v>
      </c>
      <c r="J9" s="64"/>
      <c r="K9" s="64">
        <v>0.9786172464701367</v>
      </c>
      <c r="L9" s="64">
        <f>VLOOKUP(B9,'CALIDAD DE RUTA '!A:B,2,0)</f>
        <v>0.98252260080820453</v>
      </c>
      <c r="M9" s="64">
        <f>VLOOKUP(B9,'[2]TABLAS COORDIANDORES '!$Q:$R,2,0)</f>
        <v>0.98140743257109231</v>
      </c>
      <c r="N9" s="64"/>
      <c r="P9" s="21"/>
      <c r="Q9" s="29"/>
      <c r="R9" s="30" t="s">
        <v>1312</v>
      </c>
      <c r="S9" s="104"/>
      <c r="T9" s="21"/>
      <c r="U9" s="21"/>
      <c r="V9" s="21"/>
      <c r="W9" s="29"/>
      <c r="X9" s="24" t="s">
        <v>1320</v>
      </c>
      <c r="Y9" s="21"/>
      <c r="Z9" s="21"/>
      <c r="AA9" s="21"/>
      <c r="AB9" s="29"/>
      <c r="AC9" s="21" t="s">
        <v>1305</v>
      </c>
      <c r="AD9" s="21"/>
      <c r="AE9" s="21"/>
      <c r="AF9" s="21"/>
    </row>
    <row r="10" spans="1:32" ht="14.45" customHeight="1" x14ac:dyDescent="0.25">
      <c r="A10" t="str">
        <f>VLOOKUP(B10,'asignacion operaciones'!G:H,2,0)</f>
        <v>Norte</v>
      </c>
      <c r="B10" s="24" t="s">
        <v>109</v>
      </c>
      <c r="C10" s="64">
        <v>0.92640692640692646</v>
      </c>
      <c r="D10" s="64">
        <f>VLOOKUP(B10,'Nivel de servicio'!M:P,4,0)</f>
        <v>0.90434782608695652</v>
      </c>
      <c r="E10" s="64">
        <f>VLOOKUP(B10,[1]Hoja1!$AE:$AH,4,0)</f>
        <v>0.89682539682539686</v>
      </c>
      <c r="F10" s="64"/>
      <c r="G10" s="64">
        <v>0.94372294372294374</v>
      </c>
      <c r="H10" s="64">
        <f>VLOOKUP(B10,'Viajes ok'!S:V,4,0)</f>
        <v>0.95217391304347831</v>
      </c>
      <c r="I10" s="64">
        <f>VLOOKUP(B10,[1]Hoja1!$AJ:$AM,4,0)</f>
        <v>0.93650793650793651</v>
      </c>
      <c r="J10" s="64"/>
      <c r="K10" s="64">
        <v>0.96331857894263251</v>
      </c>
      <c r="L10" s="64">
        <f>VLOOKUP(B10,'CALIDAD DE RUTA '!A:B,2,0)</f>
        <v>0.92268890325189357</v>
      </c>
      <c r="M10" s="64">
        <f>VLOOKUP(B10,'[2]TABLAS COORDIANDORES '!$Q:$R,2,0)</f>
        <v>0.96471452066525287</v>
      </c>
      <c r="N10" s="64"/>
      <c r="P10" s="21"/>
      <c r="Q10" s="29"/>
      <c r="R10" s="21"/>
      <c r="S10" s="21"/>
      <c r="T10" s="21"/>
      <c r="U10" s="21"/>
      <c r="V10" s="21"/>
      <c r="W10" s="29"/>
      <c r="X10" s="24"/>
      <c r="Y10" s="21"/>
      <c r="Z10" s="21"/>
      <c r="AA10" s="21"/>
      <c r="AB10" s="29"/>
      <c r="AD10" s="21"/>
      <c r="AE10" s="21"/>
      <c r="AF10" s="21"/>
    </row>
    <row r="11" spans="1:32" ht="14.45" customHeight="1" x14ac:dyDescent="0.25">
      <c r="A11" t="str">
        <f>VLOOKUP(B11,'asignacion operaciones'!G:H,2,0)</f>
        <v>Poniente</v>
      </c>
      <c r="B11" s="24" t="s">
        <v>112</v>
      </c>
      <c r="C11" s="64">
        <v>0.94978165938864634</v>
      </c>
      <c r="D11" s="64">
        <f>VLOOKUP(B11,'Nivel de servicio'!M:P,4,0)</f>
        <v>0.97374701670644392</v>
      </c>
      <c r="E11" s="64">
        <f>VLOOKUP(B11,[1]Hoja1!$AE:$AH,4,0)</f>
        <v>0.96244131455399062</v>
      </c>
      <c r="F11" s="64"/>
      <c r="G11" s="64">
        <v>0.9366812227074236</v>
      </c>
      <c r="H11" s="64">
        <f>VLOOKUP(B11,'Viajes ok'!S:V,4,0)</f>
        <v>0.94272076372315039</v>
      </c>
      <c r="I11" s="64">
        <f>VLOOKUP(B11,[1]Hoja1!$AJ:$AM,4,0)</f>
        <v>0.931924882629108</v>
      </c>
      <c r="J11" s="64"/>
      <c r="K11" s="64">
        <v>0.9364313115996804</v>
      </c>
      <c r="L11" s="64">
        <f>VLOOKUP(B11,'CALIDAD DE RUTA '!A:B,2,0)</f>
        <v>0.92464400308972661</v>
      </c>
      <c r="M11" s="64">
        <f>VLOOKUP(B11,'[2]TABLAS COORDIANDORES '!$Q:$R,2,0)</f>
        <v>0.96657954400894053</v>
      </c>
      <c r="N11" s="64"/>
      <c r="P11" s="21"/>
      <c r="Q11" s="29"/>
      <c r="R11" s="21"/>
      <c r="S11" s="21"/>
      <c r="T11" s="21"/>
      <c r="U11" s="21"/>
      <c r="V11" s="21"/>
      <c r="W11" s="29"/>
      <c r="X11" s="21"/>
      <c r="Y11" s="21"/>
      <c r="Z11" s="21"/>
      <c r="AA11" s="21"/>
      <c r="AB11" s="29"/>
      <c r="AC11" s="21"/>
      <c r="AD11" s="21"/>
      <c r="AE11" s="21"/>
      <c r="AF11" s="21"/>
    </row>
    <row r="12" spans="1:32" ht="14.45" customHeight="1" x14ac:dyDescent="0.25">
      <c r="A12" t="str">
        <f>VLOOKUP(B12,'asignacion operaciones'!G:H,2,0)</f>
        <v>Norte</v>
      </c>
      <c r="B12" s="24" t="s">
        <v>105</v>
      </c>
      <c r="C12" s="64">
        <v>0.87591240875912413</v>
      </c>
      <c r="D12" s="64">
        <f>VLOOKUP(B12,'Nivel de servicio'!M:P,4,0)</f>
        <v>0.87096774193548387</v>
      </c>
      <c r="E12" s="64">
        <f>VLOOKUP(B12,[1]Hoja1!$AE:$AH,4,0)</f>
        <v>0.84496124031007747</v>
      </c>
      <c r="F12" s="64"/>
      <c r="G12" s="64">
        <v>0.94160583941605835</v>
      </c>
      <c r="H12" s="64">
        <f>VLOOKUP(B12,'Viajes ok'!S:V,4,0)</f>
        <v>0.87903225806451613</v>
      </c>
      <c r="I12" s="64">
        <f>VLOOKUP(B12,[1]Hoja1!$AJ:$AM,4,0)</f>
        <v>0.93023255813953487</v>
      </c>
      <c r="J12" s="64"/>
      <c r="K12" s="64">
        <v>0.84011149476625668</v>
      </c>
      <c r="L12" s="64">
        <f>VLOOKUP(B12,'CALIDAD DE RUTA '!A:B,2,0)</f>
        <v>0.82106331884605699</v>
      </c>
      <c r="M12" s="64">
        <f>VLOOKUP(B12,'[2]TABLAS COORDIANDORES '!$Q:$R,2,0)</f>
        <v>0.81164257058408196</v>
      </c>
      <c r="N12" s="64"/>
      <c r="P12" s="21"/>
      <c r="Q12" s="21" t="s">
        <v>1313</v>
      </c>
      <c r="R12" s="21"/>
      <c r="S12" s="21"/>
      <c r="T12" s="21" t="s">
        <v>1314</v>
      </c>
      <c r="U12" s="21"/>
      <c r="V12" s="21"/>
      <c r="W12" s="29"/>
      <c r="X12" s="21"/>
      <c r="Y12" s="21"/>
      <c r="Z12" s="21"/>
      <c r="AA12" s="21"/>
      <c r="AB12" s="29"/>
      <c r="AC12" s="21"/>
      <c r="AD12" s="21"/>
      <c r="AE12" s="21"/>
      <c r="AF12" s="21"/>
    </row>
    <row r="13" spans="1:32" ht="14.45" customHeight="1" x14ac:dyDescent="0.25">
      <c r="A13" t="str">
        <f>VLOOKUP(B13,'asignacion operaciones'!G:H,2,0)</f>
        <v>Poniente</v>
      </c>
      <c r="B13" s="24" t="s">
        <v>114</v>
      </c>
      <c r="C13" s="64">
        <v>0.98666666666666669</v>
      </c>
      <c r="D13" s="64">
        <f>VLOOKUP(B13,'Nivel de servicio'!M:P,4,0)</f>
        <v>0.96677740863787376</v>
      </c>
      <c r="E13" s="64">
        <f>VLOOKUP(B13,[1]Hoja1!$AE:$AH,4,0)</f>
        <v>0.95469255663430419</v>
      </c>
      <c r="F13" s="64"/>
      <c r="G13" s="64">
        <v>0.93</v>
      </c>
      <c r="H13" s="64">
        <f>VLOOKUP(B13,'Viajes ok'!S:V,4,0)</f>
        <v>0.96677740863787376</v>
      </c>
      <c r="I13" s="64">
        <f>VLOOKUP(B13,[1]Hoja1!$AJ:$AM,4,0)</f>
        <v>0.92556634304207119</v>
      </c>
      <c r="J13" s="64"/>
      <c r="K13" s="64">
        <v>0.94189655921179161</v>
      </c>
      <c r="L13" s="64">
        <f>VLOOKUP(B13,'CALIDAD DE RUTA '!A:B,2,0)</f>
        <v>0.94436004794508721</v>
      </c>
      <c r="M13" s="64">
        <f>VLOOKUP(B13,'[2]TABLAS COORDIANDORES '!$Q:$R,2,0)</f>
        <v>0.94872814163774155</v>
      </c>
      <c r="N13" s="64"/>
      <c r="P13" s="21"/>
      <c r="Q13" s="21"/>
      <c r="R13" s="21"/>
      <c r="S13" s="21"/>
      <c r="T13" s="21"/>
      <c r="U13" s="21"/>
      <c r="V13" s="21"/>
      <c r="W13" s="24" t="s">
        <v>1318</v>
      </c>
      <c r="X13" s="21"/>
      <c r="Y13" s="26">
        <v>0.96</v>
      </c>
      <c r="Z13" s="21"/>
      <c r="AA13" s="21"/>
      <c r="AB13" s="24" t="s">
        <v>1326</v>
      </c>
      <c r="AC13" s="21"/>
      <c r="AD13" t="s">
        <v>1327</v>
      </c>
      <c r="AE13" s="21"/>
      <c r="AF13" s="21"/>
    </row>
    <row r="14" spans="1:32" ht="14.45" customHeight="1" x14ac:dyDescent="0.25">
      <c r="A14" t="str">
        <f>VLOOKUP(B14,'asignacion operaciones'!G:H,2,0)</f>
        <v>Norte</v>
      </c>
      <c r="B14" s="24" t="s">
        <v>108</v>
      </c>
      <c r="C14" s="64">
        <v>0.94666666666666666</v>
      </c>
      <c r="D14" s="64">
        <f>VLOOKUP(B14,'Nivel de servicio'!M:P,4,0)</f>
        <v>0.930379746835443</v>
      </c>
      <c r="E14" s="64">
        <f>VLOOKUP(B14,[1]Hoja1!$AE:$AH,4,0)</f>
        <v>0.9568965517241379</v>
      </c>
      <c r="F14" s="64"/>
      <c r="G14" s="64">
        <v>0.96</v>
      </c>
      <c r="H14" s="64">
        <f>VLOOKUP(B14,'Viajes ok'!S:V,4,0)</f>
        <v>0.879746835443038</v>
      </c>
      <c r="I14" s="64">
        <f>VLOOKUP(B14,[1]Hoja1!$AJ:$AM,4,0)</f>
        <v>0.92241379310344829</v>
      </c>
      <c r="J14" s="64"/>
      <c r="K14" s="64">
        <v>0.98790129371431368</v>
      </c>
      <c r="L14" s="64">
        <f>VLOOKUP(B14,'CALIDAD DE RUTA '!A:B,2,0)</f>
        <v>0.9905028500336418</v>
      </c>
      <c r="M14" s="64">
        <f>VLOOKUP(B14,'[2]TABLAS COORDIANDORES '!$Q:$R,2,0)</f>
        <v>0.98986597725986514</v>
      </c>
      <c r="N14" s="64"/>
      <c r="P14" s="21"/>
      <c r="Q14" s="21"/>
      <c r="R14" s="21"/>
      <c r="S14" s="21"/>
      <c r="T14" s="21"/>
      <c r="U14" s="21"/>
      <c r="V14" s="21"/>
      <c r="W14" s="24"/>
      <c r="X14" s="21"/>
      <c r="Y14" s="24" t="s">
        <v>112</v>
      </c>
      <c r="Z14" s="21"/>
      <c r="AA14" s="21"/>
      <c r="AB14" s="21"/>
      <c r="AC14" s="21"/>
      <c r="AD14" s="21"/>
      <c r="AE14" s="21"/>
      <c r="AF14" s="21"/>
    </row>
    <row r="15" spans="1:32" ht="14.45" customHeight="1" x14ac:dyDescent="0.25">
      <c r="A15" t="str">
        <f>VLOOKUP(B15,'asignacion operaciones'!G:H,2,0)</f>
        <v>Poniente</v>
      </c>
      <c r="B15" s="24" t="s">
        <v>111</v>
      </c>
      <c r="C15" s="64">
        <v>0.93809523809523809</v>
      </c>
      <c r="D15" s="64">
        <f>VLOOKUP(B15,'Nivel de servicio'!M:P,4,0)</f>
        <v>0.93301435406698563</v>
      </c>
      <c r="E15" s="64">
        <f>VLOOKUP(B15,[1]Hoja1!$AE:$AH,4,0)</f>
        <v>0.93087557603686633</v>
      </c>
      <c r="F15" s="64"/>
      <c r="G15" s="64">
        <v>0.88571428571428568</v>
      </c>
      <c r="H15" s="64">
        <f>VLOOKUP(B15,'Viajes ok'!S:V,4,0)</f>
        <v>0.89473684210526316</v>
      </c>
      <c r="I15" s="64">
        <f>VLOOKUP(B15,[1]Hoja1!$AJ:$AM,4,0)</f>
        <v>0.91705069124423966</v>
      </c>
      <c r="J15" s="64"/>
      <c r="K15" s="64">
        <v>0.94378109422546763</v>
      </c>
      <c r="L15" s="64">
        <f>VLOOKUP(B15,'CALIDAD DE RUTA '!A:B,2,0)</f>
        <v>0.82352786724686666</v>
      </c>
      <c r="M15" s="64">
        <f>VLOOKUP(B15,'[2]TABLAS COORDIANDORES '!$Q:$R,2,0)</f>
        <v>0.87347799283532557</v>
      </c>
      <c r="N15" s="64"/>
      <c r="P15" s="21"/>
      <c r="Q15" s="21"/>
      <c r="R15" s="21"/>
      <c r="S15" s="21"/>
      <c r="T15" s="21"/>
      <c r="U15" s="21"/>
      <c r="V15" s="21"/>
      <c r="W15" s="21"/>
      <c r="X15" s="21"/>
      <c r="Y15" s="24" t="s">
        <v>1277</v>
      </c>
      <c r="Z15" s="21"/>
      <c r="AA15" s="21"/>
      <c r="AB15" s="103"/>
      <c r="AC15" s="21"/>
      <c r="AD15" s="21"/>
      <c r="AE15" s="21"/>
      <c r="AF15" s="21"/>
    </row>
    <row r="16" spans="1:32" ht="14.45" customHeight="1" x14ac:dyDescent="0.25">
      <c r="A16" t="str">
        <f>VLOOKUP(B16,'asignacion operaciones'!G:H,2,0)</f>
        <v>Poniente</v>
      </c>
      <c r="B16" s="24" t="s">
        <v>1274</v>
      </c>
      <c r="C16" s="64">
        <v>0.92241379310344829</v>
      </c>
      <c r="D16" s="64">
        <f>VLOOKUP(B16,'Nivel de servicio'!M:P,4,0)</f>
        <v>0.92760180995475117</v>
      </c>
      <c r="E16" s="64">
        <f>VLOOKUP(B16,[1]Hoja1!$AE:$AH,4,0)</f>
        <v>0.92436974789915971</v>
      </c>
      <c r="F16" s="64"/>
      <c r="G16" s="64">
        <v>0.88362068965517238</v>
      </c>
      <c r="H16" s="64">
        <f>VLOOKUP(B16,'Viajes ok'!S:V,4,0)</f>
        <v>0.9095022624434389</v>
      </c>
      <c r="I16" s="64">
        <f>VLOOKUP(B16,[1]Hoja1!$AJ:$AM,4,0)</f>
        <v>0.91596638655462181</v>
      </c>
      <c r="J16" s="64"/>
      <c r="K16" s="64">
        <v>0.94732025470120707</v>
      </c>
      <c r="L16" s="64">
        <f>VLOOKUP(B16,'CALIDAD DE RUTA '!A:B,2,0)</f>
        <v>0.89593225402048948</v>
      </c>
      <c r="M16" s="64">
        <f>VLOOKUP(B16,'[2]TABLAS COORDIANDORES '!$Q:$R,2,0)</f>
        <v>0.96656485217759702</v>
      </c>
      <c r="N16" s="64"/>
      <c r="P16" s="21"/>
      <c r="Q16" s="29"/>
      <c r="R16" s="21"/>
      <c r="S16" s="21"/>
      <c r="T16" s="21"/>
      <c r="U16" s="21"/>
      <c r="V16" s="21"/>
      <c r="W16" s="21"/>
      <c r="X16" s="21"/>
      <c r="Y16" s="24" t="s">
        <v>110</v>
      </c>
      <c r="Z16" s="21"/>
      <c r="AA16" s="21"/>
      <c r="AB16" s="21"/>
      <c r="AC16" s="21"/>
      <c r="AD16" s="21"/>
      <c r="AE16" s="21"/>
      <c r="AF16" s="21"/>
    </row>
    <row r="17" spans="1:32" ht="14.45" customHeight="1" x14ac:dyDescent="0.25">
      <c r="A17" t="str">
        <f>VLOOKUP(B17,'asignacion operaciones'!G:H,2,0)</f>
        <v>Poniente</v>
      </c>
      <c r="B17" s="24" t="s">
        <v>104</v>
      </c>
      <c r="C17" s="64">
        <v>0.9460431654676259</v>
      </c>
      <c r="D17" s="64">
        <f>VLOOKUP(B17,'Nivel de servicio'!M:P,4,0)</f>
        <v>0.95804195804195802</v>
      </c>
      <c r="E17" s="64">
        <f>VLOOKUP(B17,[1]Hoja1!$AE:$AH,4,0)</f>
        <v>0.9263157894736842</v>
      </c>
      <c r="F17" s="64"/>
      <c r="G17" s="64">
        <v>0.89928057553956831</v>
      </c>
      <c r="H17" s="64">
        <f>VLOOKUP(B17,'Viajes ok'!S:V,4,0)</f>
        <v>0.91958041958041958</v>
      </c>
      <c r="I17" s="64">
        <f>VLOOKUP(B17,[1]Hoja1!$AJ:$AM,4,0)</f>
        <v>0.91228070175438591</v>
      </c>
      <c r="J17" s="64"/>
      <c r="K17" s="64">
        <v>0.90901971968925543</v>
      </c>
      <c r="L17" s="64">
        <f>VLOOKUP(B17,'CALIDAD DE RUTA '!A:B,2,0)</f>
        <v>0.88727507168970887</v>
      </c>
      <c r="M17" s="64">
        <f>VLOOKUP(B17,'[2]TABLAS COORDIANDORES '!$Q:$R,2,0)</f>
        <v>0.90086301824655945</v>
      </c>
      <c r="N17" s="64"/>
      <c r="Q17" s="29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4.45" customHeight="1" x14ac:dyDescent="0.3">
      <c r="A18" t="str">
        <f>VLOOKUP(B18,'asignacion operaciones'!G:H,2,0)</f>
        <v>Poniente</v>
      </c>
      <c r="B18" s="24" t="s">
        <v>106</v>
      </c>
      <c r="C18" s="64">
        <v>0.94019933554817281</v>
      </c>
      <c r="D18" s="64">
        <f>VLOOKUP(B18,'Nivel de servicio'!M:P,4,0)</f>
        <v>0.94855305466237938</v>
      </c>
      <c r="E18" s="64">
        <f>VLOOKUP(B18,[1]Hoja1!$AE:$AH,4,0)</f>
        <v>0.93548387096774188</v>
      </c>
      <c r="F18" s="64"/>
      <c r="G18" s="64">
        <v>0.8085808580858086</v>
      </c>
      <c r="H18" s="64">
        <f>VLOOKUP(B18,'Viajes ok'!S:V,4,0)</f>
        <v>0.87459807073954987</v>
      </c>
      <c r="I18" s="64">
        <f>VLOOKUP(B18,[1]Hoja1!$AJ:$AM,4,0)</f>
        <v>0.90645161290322585</v>
      </c>
      <c r="J18" s="64"/>
      <c r="K18" s="64">
        <v>0.97492289268275178</v>
      </c>
      <c r="L18" s="64">
        <f>VLOOKUP(B18,'CALIDAD DE RUTA '!A:B,2,0)</f>
        <v>0.97258288351090361</v>
      </c>
      <c r="M18" s="64">
        <f>VLOOKUP(B18,'[2]TABLAS COORDIANDORES '!$Q:$R,2,0)</f>
        <v>0.97836192188541815</v>
      </c>
      <c r="N18" s="64"/>
      <c r="Q18" s="113" t="s">
        <v>869</v>
      </c>
      <c r="R18" s="113"/>
      <c r="S18" s="113"/>
      <c r="T18" s="113"/>
      <c r="W18" s="113" t="s">
        <v>870</v>
      </c>
      <c r="X18" s="113"/>
      <c r="Y18" s="113"/>
      <c r="Z18" s="21"/>
      <c r="AB18" s="113" t="s">
        <v>871</v>
      </c>
      <c r="AC18" s="113"/>
      <c r="AD18" s="113"/>
      <c r="AE18" s="21"/>
      <c r="AF18" s="21"/>
    </row>
    <row r="19" spans="1:32" ht="14.45" customHeight="1" x14ac:dyDescent="0.25">
      <c r="A19" t="str">
        <f>VLOOKUP(B19,'asignacion operaciones'!G:H,2,0)</f>
        <v>Norte</v>
      </c>
      <c r="B19" s="24" t="s">
        <v>101</v>
      </c>
      <c r="C19" s="64">
        <v>0.76811594202898548</v>
      </c>
      <c r="D19" s="64">
        <f>VLOOKUP(B19,'Nivel de servicio'!M:P,4,0)</f>
        <v>0.82539682539682535</v>
      </c>
      <c r="E19" s="64">
        <f>VLOOKUP(B19,[1]Hoja1!$AE:$AH,4,0)</f>
        <v>0.87301587301587302</v>
      </c>
      <c r="F19" s="64"/>
      <c r="G19" s="64">
        <v>0.72463768115942029</v>
      </c>
      <c r="H19" s="64">
        <f>VLOOKUP(B19,'Viajes ok'!S:V,4,0)</f>
        <v>0.79365079365079361</v>
      </c>
      <c r="I19" s="64">
        <f>VLOOKUP(B19,[1]Hoja1!$AJ:$AM,4,0)</f>
        <v>0.88888888888888884</v>
      </c>
      <c r="J19" s="64"/>
      <c r="K19" s="64">
        <v>0.33799004450264958</v>
      </c>
      <c r="L19" s="64">
        <f>VLOOKUP(B19,'CALIDAD DE RUTA '!A:B,2,0)</f>
        <v>0.32485723031177577</v>
      </c>
      <c r="M19" s="64">
        <f>VLOOKUP(B19,'[2]TABLAS COORDIANDORES '!$Q:$R,2,0)</f>
        <v>0.3259172132981657</v>
      </c>
      <c r="N19" s="64"/>
      <c r="Q19" s="29"/>
      <c r="R19" s="21"/>
      <c r="S19" s="21"/>
      <c r="T19" s="21"/>
      <c r="U19" s="21"/>
      <c r="V19" s="21"/>
      <c r="W19" s="29"/>
      <c r="X19" s="21"/>
      <c r="Y19" s="21"/>
      <c r="Z19" s="21"/>
      <c r="AA19" s="21"/>
      <c r="AB19" s="29"/>
      <c r="AC19" s="21"/>
      <c r="AD19" s="21"/>
      <c r="AE19" s="21"/>
      <c r="AF19" s="21"/>
    </row>
    <row r="20" spans="1:32" ht="14.45" customHeight="1" x14ac:dyDescent="0.25">
      <c r="A20" t="str">
        <f>VLOOKUP(B20,'asignacion operaciones'!G:H,2,0)</f>
        <v>Poniente</v>
      </c>
      <c r="B20" s="24" t="s">
        <v>110</v>
      </c>
      <c r="C20" s="64">
        <v>0.89898989898989901</v>
      </c>
      <c r="D20" s="64">
        <f>VLOOKUP(B20,'Nivel de servicio'!M:P,4,0)</f>
        <v>0.95959595959595956</v>
      </c>
      <c r="E20" s="64">
        <f>VLOOKUP(B20,[1]Hoja1!$AE:$AH,4,0)</f>
        <v>0.95918367346938771</v>
      </c>
      <c r="F20" s="64"/>
      <c r="G20" s="64">
        <v>0.84848484848484851</v>
      </c>
      <c r="H20" s="64">
        <f>VLOOKUP(B20,'Viajes ok'!S:V,4,0)</f>
        <v>0.86868686868686873</v>
      </c>
      <c r="I20" s="64">
        <f>VLOOKUP(B20,[1]Hoja1!$AJ:$AM,4,0)</f>
        <v>0.88775510204081631</v>
      </c>
      <c r="J20" s="64"/>
      <c r="K20" s="64">
        <v>0.90624265251839131</v>
      </c>
      <c r="L20" s="64">
        <f>VLOOKUP(B20,'CALIDAD DE RUTA '!A:B,2,0)</f>
        <v>0.94710779315452998</v>
      </c>
      <c r="M20" s="64">
        <f>VLOOKUP(B20,'[2]TABLAS COORDIANDORES '!$Q:$R,2,0)</f>
        <v>0.946863524008833</v>
      </c>
      <c r="N20" s="64"/>
      <c r="Q20" s="29"/>
      <c r="R20" s="21"/>
      <c r="S20" s="21"/>
      <c r="T20" s="21"/>
      <c r="U20" s="21"/>
      <c r="V20" s="21"/>
      <c r="W20" s="29"/>
      <c r="X20" s="21"/>
      <c r="Y20" s="21"/>
      <c r="Z20" s="21"/>
      <c r="AA20" s="21"/>
      <c r="AB20" s="29"/>
      <c r="AC20" s="21"/>
      <c r="AD20" s="21"/>
      <c r="AE20" s="21"/>
      <c r="AF20" s="21"/>
    </row>
    <row r="21" spans="1:32" ht="14.45" customHeight="1" x14ac:dyDescent="0.25">
      <c r="A21" t="str">
        <f>VLOOKUP(B21,'asignacion operaciones'!G:H,2,0)</f>
        <v>Norte</v>
      </c>
      <c r="B21" s="24" t="s">
        <v>107</v>
      </c>
      <c r="C21" s="64">
        <v>0.73809523809523814</v>
      </c>
      <c r="D21" s="64">
        <f>VLOOKUP(B21,'Nivel de servicio'!M:P,4,0)</f>
        <v>0.88095238095238093</v>
      </c>
      <c r="E21" s="64">
        <f>VLOOKUP(B21,[1]Hoja1!$AE:$AH,4,0)</f>
        <v>0.80952380952380953</v>
      </c>
      <c r="F21" s="64"/>
      <c r="G21" s="64">
        <v>0.83333333333333337</v>
      </c>
      <c r="H21" s="64">
        <f>VLOOKUP(B21,'Viajes ok'!S:V,4,0)</f>
        <v>0.88095238095238093</v>
      </c>
      <c r="I21" s="64">
        <f>VLOOKUP(B21,[1]Hoja1!$AJ:$AM,4,0)</f>
        <v>0.88095238095238093</v>
      </c>
      <c r="J21" s="64"/>
      <c r="K21" s="64">
        <v>0.45861690230849111</v>
      </c>
      <c r="L21" s="64">
        <f>VLOOKUP(B21,'CALIDAD DE RUTA '!A:B,2,0)</f>
        <v>0.22755219279809444</v>
      </c>
      <c r="M21" s="64">
        <f>VLOOKUP(B21,'[2]TABLAS COORDIANDORES '!$Q:$R,2,0)</f>
        <v>0.22761497761497759</v>
      </c>
      <c r="N21" s="64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14.45" customHeight="1" x14ac:dyDescent="0.25">
      <c r="A22" t="str">
        <f>VLOOKUP(B22,'asignacion operaciones'!G:H,2,0)</f>
        <v>Poniente</v>
      </c>
      <c r="B22" s="24" t="s">
        <v>873</v>
      </c>
      <c r="C22" s="64">
        <v>0.90909090909090906</v>
      </c>
      <c r="D22" s="64">
        <f>VLOOKUP(B22,'Nivel de servicio'!M:P,4,0)</f>
        <v>0.95049504950495045</v>
      </c>
      <c r="E22" s="64">
        <f>VLOOKUP(B22,[1]Hoja1!$AE:$AH,4,0)</f>
        <v>0.98039215686274506</v>
      </c>
      <c r="F22" s="64"/>
      <c r="G22" s="64">
        <v>0.85858585858585856</v>
      </c>
      <c r="H22" s="64">
        <f>VLOOKUP(B22,'Viajes ok'!S:V,4,0)</f>
        <v>0.80198019801980203</v>
      </c>
      <c r="I22" s="64">
        <f>VLOOKUP(B22,[1]Hoja1!$AJ:$AM,4,0)</f>
        <v>0.8529411764705882</v>
      </c>
      <c r="J22" s="64"/>
      <c r="K22" s="64">
        <v>0.95612311273483008</v>
      </c>
      <c r="L22" s="64">
        <f>VLOOKUP(B22,'CALIDAD DE RUTA '!A:B,2,0)</f>
        <v>0.9545644941478274</v>
      </c>
      <c r="M22" s="64">
        <f>VLOOKUP(B22,'[2]TABLAS COORDIANDORES '!$Q:$R,2,0)</f>
        <v>0.95804240562305087</v>
      </c>
      <c r="N22" s="64"/>
      <c r="Q22" s="29"/>
      <c r="R22" s="21"/>
      <c r="S22" s="21"/>
      <c r="T22" s="21"/>
      <c r="U22" s="21"/>
      <c r="V22" s="21"/>
      <c r="W22" s="29"/>
      <c r="X22" s="21"/>
      <c r="Y22" s="21"/>
      <c r="Z22" s="21"/>
      <c r="AA22" s="21"/>
      <c r="AB22" s="29"/>
      <c r="AC22" s="21"/>
      <c r="AD22" s="21"/>
      <c r="AE22" s="21"/>
      <c r="AF22" s="21"/>
    </row>
    <row r="23" spans="1:32" ht="14.45" customHeight="1" x14ac:dyDescent="0.25">
      <c r="A23" t="str">
        <f>VLOOKUP(B23,'asignacion operaciones'!G:H,2,0)</f>
        <v>Norte</v>
      </c>
      <c r="B23" s="24" t="s">
        <v>100</v>
      </c>
      <c r="C23" s="64">
        <v>0.84920634920634919</v>
      </c>
      <c r="D23" s="64">
        <f>VLOOKUP(B23,'Nivel de servicio'!M:P,4,0)</f>
        <v>0.91752577319587625</v>
      </c>
      <c r="E23" s="64">
        <f>VLOOKUP(B23,[1]Hoja1!$AE:$AH,4,0)</f>
        <v>0.96153846153846156</v>
      </c>
      <c r="F23" s="64"/>
      <c r="G23" s="64">
        <v>0.88095238095238093</v>
      </c>
      <c r="H23" s="64">
        <f>VLOOKUP(B23,'Viajes ok'!S:V,4,0)</f>
        <v>0.85</v>
      </c>
      <c r="I23" s="64">
        <f>VLOOKUP(B23,[1]Hoja1!$AJ:$AM,4,0)</f>
        <v>0.85185185185185186</v>
      </c>
      <c r="J23" s="64"/>
      <c r="K23" s="64">
        <v>0.77151662340617544</v>
      </c>
      <c r="L23" s="64">
        <f>VLOOKUP(B23,'CALIDAD DE RUTA '!A:B,2,0)</f>
        <v>0.87853886208633669</v>
      </c>
      <c r="M23" s="64">
        <f>VLOOKUP(B23,'[2]TABLAS COORDIANDORES '!$Q:$R,2,0)</f>
        <v>0.88517768332629509</v>
      </c>
      <c r="N23" s="64"/>
      <c r="Q23" s="29"/>
      <c r="R23" s="21"/>
      <c r="S23" s="21"/>
      <c r="T23" s="21"/>
      <c r="U23" s="21"/>
      <c r="V23" s="21"/>
      <c r="W23" s="29"/>
      <c r="X23" s="21"/>
      <c r="Y23" s="21"/>
      <c r="Z23" s="21"/>
      <c r="AA23" s="21"/>
      <c r="AB23" s="29"/>
      <c r="AC23" s="21"/>
      <c r="AD23" s="21"/>
      <c r="AE23" s="21"/>
      <c r="AF23" s="21"/>
    </row>
    <row r="24" spans="1:32" ht="14.45" customHeight="1" x14ac:dyDescent="0.25">
      <c r="A24" t="str">
        <f>VLOOKUP(B24,'asignacion operaciones'!G:H,2,0)</f>
        <v>Norte</v>
      </c>
      <c r="B24" s="24" t="s">
        <v>1272</v>
      </c>
      <c r="C24" s="64">
        <v>0.90909090909090906</v>
      </c>
      <c r="D24" s="64">
        <f>VLOOKUP(B24,'Nivel de servicio'!M:P,4,0)</f>
        <v>0.89219330855018586</v>
      </c>
      <c r="E24" s="64">
        <f>VLOOKUP(B24,[1]Hoja1!$AE:$AH,4,0)</f>
        <v>0.74721189591078063</v>
      </c>
      <c r="F24" s="64"/>
      <c r="G24" s="64">
        <v>0.48363636363636364</v>
      </c>
      <c r="H24" s="64">
        <f>VLOOKUP(B24,'Viajes ok'!S:V,4,0)</f>
        <v>0.82899628252788105</v>
      </c>
      <c r="I24" s="64">
        <f>VLOOKUP(B24,[1]Hoja1!$AJ:$AM,4,0)</f>
        <v>0.81412639405204457</v>
      </c>
      <c r="J24" s="64"/>
      <c r="K24" s="64">
        <v>0.97127751618988911</v>
      </c>
      <c r="L24" s="64">
        <f>VLOOKUP(B24,'CALIDAD DE RUTA '!A:B,2,0)</f>
        <v>0.97612644822253625</v>
      </c>
      <c r="M24" s="64">
        <f>VLOOKUP(B24,'[2]TABLAS COORDIANDORES '!$Q:$R,2,0)</f>
        <v>0.98130224425488144</v>
      </c>
      <c r="N24" s="64"/>
      <c r="Q24" s="29"/>
      <c r="R24" s="21"/>
      <c r="S24" s="21"/>
      <c r="T24" s="21"/>
      <c r="U24" s="21"/>
      <c r="V24" s="21"/>
      <c r="W24" s="29"/>
      <c r="X24" s="21"/>
      <c r="Y24" s="21"/>
      <c r="Z24" s="21"/>
      <c r="AA24" s="21"/>
      <c r="AB24" s="29"/>
      <c r="AC24" s="21"/>
      <c r="AD24" s="21"/>
      <c r="AE24" s="21"/>
      <c r="AF24" s="21"/>
    </row>
    <row r="25" spans="1:32" ht="14.45" customHeight="1" x14ac:dyDescent="0.25">
      <c r="A25" t="str">
        <f>VLOOKUP(B25,'asignacion operaciones'!G:H,2,0)</f>
        <v>Norte</v>
      </c>
      <c r="B25" s="24" t="s">
        <v>1273</v>
      </c>
      <c r="C25" s="64">
        <v>0.71974522292993626</v>
      </c>
      <c r="D25" s="64">
        <f>VLOOKUP(B25,'Nivel de servicio'!M:P,4,0)</f>
        <v>0.82278481012658233</v>
      </c>
      <c r="E25" s="64">
        <f>VLOOKUP(B25,[1]Hoja1!$AE:$AH,4,0)</f>
        <v>0.85624999999999996</v>
      </c>
      <c r="F25" s="64"/>
      <c r="G25" s="64">
        <v>0.77070063694267521</v>
      </c>
      <c r="H25" s="64">
        <f>VLOOKUP(B25,'Viajes ok'!S:V,4,0)</f>
        <v>0.75316455696202533</v>
      </c>
      <c r="I25" s="64">
        <f>VLOOKUP(B25,[1]Hoja1!$AJ:$AM,4,0)</f>
        <v>0.78881987577639756</v>
      </c>
      <c r="J25" s="64"/>
      <c r="K25" s="64">
        <v>0.9359194655123666</v>
      </c>
      <c r="L25" s="64">
        <f>VLOOKUP(B25,'CALIDAD DE RUTA '!A:B,2,0)</f>
        <v>0.95090101133822202</v>
      </c>
      <c r="M25" s="64">
        <f>VLOOKUP(B25,'[2]TABLAS COORDIANDORES '!$Q:$R,2,0)</f>
        <v>0.95756068224535862</v>
      </c>
      <c r="N25" s="64"/>
      <c r="Q25" s="29"/>
      <c r="R25" s="21"/>
      <c r="S25" s="21"/>
      <c r="T25" s="21"/>
      <c r="U25" s="21"/>
      <c r="V25" s="21"/>
      <c r="W25" s="29"/>
      <c r="X25" s="24" t="s">
        <v>1320</v>
      </c>
      <c r="Y25" s="21"/>
      <c r="Z25" s="21"/>
      <c r="AA25" s="21"/>
      <c r="AB25" s="29"/>
      <c r="AC25" s="21" t="s">
        <v>1328</v>
      </c>
      <c r="AD25" s="21"/>
      <c r="AE25" s="21"/>
      <c r="AF25" s="21"/>
    </row>
    <row r="26" spans="1:32" ht="14.45" customHeight="1" x14ac:dyDescent="0.25">
      <c r="A26" t="str">
        <f>VLOOKUP(B26,'asignacion operaciones'!G:H,2,0)</f>
        <v>Norte</v>
      </c>
      <c r="B26" s="24" t="s">
        <v>103</v>
      </c>
      <c r="C26" s="64">
        <v>0.87356321839080464</v>
      </c>
      <c r="D26" s="64">
        <f>VLOOKUP(B26,'Nivel de servicio'!M:P,4,0)</f>
        <v>0.87654320987654322</v>
      </c>
      <c r="E26" s="64">
        <f>VLOOKUP(B26,[1]Hoja1!$AE:$AH,4,0)</f>
        <v>0.88505747126436785</v>
      </c>
      <c r="F26" s="64"/>
      <c r="G26" s="64">
        <v>0.7931034482758621</v>
      </c>
      <c r="H26" s="64">
        <f>VLOOKUP(B26,'Viajes ok'!S:V,4,0)</f>
        <v>0.72839506172839508</v>
      </c>
      <c r="I26" s="64">
        <f>VLOOKUP(B26,[1]Hoja1!$AJ:$AM,4,0)</f>
        <v>0.71264367816091956</v>
      </c>
      <c r="J26" s="64"/>
      <c r="K26" s="64">
        <v>0.98430446252575099</v>
      </c>
      <c r="L26" s="64">
        <f>VLOOKUP(B26,'CALIDAD DE RUTA '!A:B,2,0)</f>
        <v>0.99217715408603535</v>
      </c>
      <c r="M26" s="64">
        <f>VLOOKUP(B26,'[2]TABLAS COORDIANDORES '!$Q:$R,2,0)</f>
        <v>0.97948026011751499</v>
      </c>
      <c r="N26" s="64"/>
      <c r="Q26" s="29"/>
      <c r="R26" s="21"/>
      <c r="S26" s="21"/>
      <c r="T26" s="21"/>
      <c r="U26" s="21"/>
      <c r="V26" s="21"/>
      <c r="W26" s="29"/>
      <c r="X26" s="24"/>
      <c r="Y26" s="21"/>
      <c r="Z26" s="21"/>
      <c r="AA26" s="21"/>
      <c r="AB26" s="29"/>
      <c r="AC26" s="103"/>
      <c r="AD26" s="21"/>
      <c r="AE26" s="21"/>
      <c r="AF26" s="21"/>
    </row>
    <row r="27" spans="1:32" ht="14.45" customHeight="1" x14ac:dyDescent="0.25">
      <c r="A27" t="str">
        <f>VLOOKUP(B27,'asignacion operaciones'!G:H,2,0)</f>
        <v>Norte</v>
      </c>
      <c r="B27" s="24" t="s">
        <v>1284</v>
      </c>
      <c r="C27" s="64">
        <v>0.82352941176470584</v>
      </c>
      <c r="D27" s="64">
        <f>VLOOKUP(B27,'Nivel de servicio'!M:P,4,0)</f>
        <v>0.84848484848484851</v>
      </c>
      <c r="E27" s="64">
        <f>VLOOKUP(B27,[1]Hoja1!$AE:$AH,4,0)</f>
        <v>0.84848484848484851</v>
      </c>
      <c r="F27" s="64"/>
      <c r="G27" s="64">
        <v>0.79411764705882348</v>
      </c>
      <c r="H27" s="64">
        <f>VLOOKUP(B27,'Viajes ok'!S:V,4,0)</f>
        <v>0.69696969696969702</v>
      </c>
      <c r="I27" s="64">
        <f>VLOOKUP(B27,[1]Hoja1!$AJ:$AM,4,0)</f>
        <v>0.69696969696969702</v>
      </c>
      <c r="J27" s="64"/>
      <c r="K27" s="64">
        <v>0.9604166666666667</v>
      </c>
      <c r="L27" s="64">
        <f>VLOOKUP(B27,'CALIDAD DE RUTA '!A:B,2,0)</f>
        <v>0.96111111111111114</v>
      </c>
      <c r="M27" s="64">
        <f>VLOOKUP(B27,'[2]TABLAS COORDIANDORES '!$Q:$R,2,0)</f>
        <v>0.96132478632478635</v>
      </c>
      <c r="N27" s="64"/>
      <c r="Q27" s="29"/>
      <c r="R27" s="24" t="s">
        <v>1312</v>
      </c>
      <c r="S27" s="21"/>
      <c r="T27" s="21"/>
      <c r="U27" s="21"/>
      <c r="V27" s="21"/>
      <c r="W27" s="29"/>
      <c r="X27" s="21"/>
      <c r="Y27" s="21"/>
      <c r="Z27" s="21"/>
      <c r="AA27" s="21"/>
      <c r="AB27" s="29"/>
      <c r="AC27" s="21"/>
      <c r="AD27" s="21"/>
      <c r="AE27" s="21"/>
      <c r="AF27" s="21"/>
    </row>
    <row r="28" spans="1:32" ht="14.45" customHeight="1" x14ac:dyDescent="0.25">
      <c r="B28" s="2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Q28" s="29"/>
      <c r="R28" s="24"/>
      <c r="S28" s="21"/>
      <c r="T28" s="21"/>
      <c r="U28" s="21"/>
      <c r="V28" s="21"/>
      <c r="W28" s="29"/>
      <c r="X28" s="21"/>
      <c r="Y28" s="21"/>
      <c r="Z28" s="21"/>
      <c r="AA28" s="21"/>
      <c r="AB28" s="29"/>
      <c r="AC28" s="21"/>
      <c r="AD28" s="21"/>
      <c r="AE28" s="21"/>
      <c r="AF28" s="21"/>
    </row>
    <row r="29" spans="1:32" ht="14.45" customHeight="1" x14ac:dyDescent="0.25">
      <c r="B29" s="2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Q29" s="24" t="s">
        <v>1315</v>
      </c>
      <c r="R29" s="21"/>
      <c r="S29" s="21"/>
      <c r="T29" s="21" t="s">
        <v>1319</v>
      </c>
      <c r="U29" s="21"/>
      <c r="V29" s="21"/>
      <c r="W29" s="24" t="s">
        <v>1321</v>
      </c>
      <c r="X29" s="21"/>
      <c r="Y29" s="24" t="s">
        <v>1322</v>
      </c>
      <c r="Z29" s="21"/>
      <c r="AA29" s="21"/>
      <c r="AB29" s="21" t="s">
        <v>1307</v>
      </c>
      <c r="AC29" s="21"/>
      <c r="AD29" s="21" t="s">
        <v>1329</v>
      </c>
      <c r="AE29" s="21"/>
      <c r="AF29" s="21"/>
    </row>
    <row r="30" spans="1:32" ht="14.45" customHeight="1" x14ac:dyDescent="0.25">
      <c r="B30" s="2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24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14.45" customHeight="1" x14ac:dyDescent="0.25">
      <c r="B31" s="2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24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4.45" customHeight="1" x14ac:dyDescent="0.25">
      <c r="B32" s="2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24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ht="14.45" customHeight="1" x14ac:dyDescent="0.25">
      <c r="B33" s="2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24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ht="14.45" customHeight="1" x14ac:dyDescent="0.25">
      <c r="B34" s="2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ht="14.45" customHeight="1" x14ac:dyDescent="0.25">
      <c r="B35" s="110"/>
      <c r="C35" s="111" t="s">
        <v>1303</v>
      </c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00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ht="14.45" customHeight="1" x14ac:dyDescent="0.3">
      <c r="B36" s="110"/>
      <c r="C36" s="112" t="s">
        <v>858</v>
      </c>
      <c r="D36" s="112"/>
      <c r="E36" s="112"/>
      <c r="F36" s="62"/>
      <c r="G36" s="112" t="s">
        <v>859</v>
      </c>
      <c r="H36" s="112"/>
      <c r="I36" s="112"/>
      <c r="J36" s="62"/>
      <c r="K36" s="112" t="s">
        <v>860</v>
      </c>
      <c r="L36" s="112"/>
      <c r="M36" s="112"/>
      <c r="N36" s="62"/>
      <c r="Q36" s="113" t="s">
        <v>874</v>
      </c>
      <c r="R36" s="113"/>
      <c r="S36" s="113"/>
      <c r="T36" s="113"/>
      <c r="U36" s="21"/>
      <c r="V36" s="21"/>
      <c r="W36" s="113" t="s">
        <v>875</v>
      </c>
      <c r="X36" s="113"/>
      <c r="Y36" s="113"/>
      <c r="Z36" s="21"/>
      <c r="AA36" s="21"/>
      <c r="AB36" s="113" t="s">
        <v>876</v>
      </c>
      <c r="AC36" s="113"/>
      <c r="AD36" s="113"/>
      <c r="AE36" s="21"/>
      <c r="AF36" s="21"/>
    </row>
    <row r="37" spans="1:32" ht="14.45" customHeight="1" x14ac:dyDescent="0.25">
      <c r="A37" s="62" t="s">
        <v>861</v>
      </c>
      <c r="B37" s="62" t="s">
        <v>877</v>
      </c>
      <c r="C37" s="66" t="s">
        <v>863</v>
      </c>
      <c r="D37" s="66" t="s">
        <v>864</v>
      </c>
      <c r="E37" s="69" t="s">
        <v>865</v>
      </c>
      <c r="F37" s="69" t="s">
        <v>866</v>
      </c>
      <c r="G37" s="62" t="s">
        <v>863</v>
      </c>
      <c r="H37" s="66" t="s">
        <v>867</v>
      </c>
      <c r="I37" s="69" t="s">
        <v>868</v>
      </c>
      <c r="J37" s="69" t="s">
        <v>866</v>
      </c>
      <c r="K37" s="62" t="s">
        <v>863</v>
      </c>
      <c r="L37" s="62" t="s">
        <v>867</v>
      </c>
      <c r="M37" s="66" t="s">
        <v>868</v>
      </c>
      <c r="N37" s="69" t="s">
        <v>866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ht="14.45" customHeight="1" x14ac:dyDescent="0.25">
      <c r="A38" t="str">
        <f>VLOOKUP(B38,'asignacion operaciones'!F:H,3,0)</f>
        <v>Poniente</v>
      </c>
      <c r="B38" s="24" t="s">
        <v>99</v>
      </c>
      <c r="C38" s="64">
        <v>0.9470404984423676</v>
      </c>
      <c r="D38" s="64">
        <f>VLOOKUP(B38,'Nivel de servicio'!M:P,4,0)</f>
        <v>0.96281325788197247</v>
      </c>
      <c r="E38" s="64">
        <f>VLOOKUP(B38,[1]Hoja1!$AP:$AS,4,0)</f>
        <v>0.95744680851063835</v>
      </c>
      <c r="F38" s="64"/>
      <c r="G38" s="64">
        <v>0.91744548286604366</v>
      </c>
      <c r="H38" s="64">
        <f>VLOOKUP(B38,'Viajes ok'!S:V,4,0)</f>
        <v>0.92966855295068718</v>
      </c>
      <c r="I38" s="67">
        <f>VLOOKUP(B38,[1]Hoja1!$AU:$AX,4,0)</f>
        <v>0.92277383766745469</v>
      </c>
      <c r="J38" s="64"/>
      <c r="K38" s="64">
        <v>0.94046834625572795</v>
      </c>
      <c r="L38" s="64">
        <f>VLOOKUP(B38,'CALIDAD DE RUTA '!A:B,2,0)</f>
        <v>0.92263188147707709</v>
      </c>
      <c r="M38" s="64">
        <f>VLOOKUP(B38,'[2]TABLAS COORDIANDORES '!$T:$U,2,0)</f>
        <v>0.96325892879836506</v>
      </c>
      <c r="N38" s="64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ht="14.45" customHeight="1" x14ac:dyDescent="0.25">
      <c r="A39" t="str">
        <f>VLOOKUP(B39,'asignacion operaciones'!F:H,3,0)</f>
        <v>Norte</v>
      </c>
      <c r="B39" s="24" t="s">
        <v>97</v>
      </c>
      <c r="C39" s="64">
        <v>0.84274809160305342</v>
      </c>
      <c r="D39" s="64">
        <f>VLOOKUP(B39,'Nivel de servicio'!M:P,4,0)</f>
        <v>0.87769784172661869</v>
      </c>
      <c r="E39" s="64">
        <f>VLOOKUP(B39,[1]Hoja1!$AP:$AS,4,0)</f>
        <v>0.88872403560830859</v>
      </c>
      <c r="F39" s="64"/>
      <c r="G39" s="64">
        <v>0.85801526717557253</v>
      </c>
      <c r="H39" s="64">
        <f>VLOOKUP(B39,'Viajes ok'!S:V,4,0)</f>
        <v>0.85611510791366907</v>
      </c>
      <c r="I39" s="67">
        <f>VLOOKUP(B39,[1]Hoja1!$AU:$AX,4,0)</f>
        <v>0.88</v>
      </c>
      <c r="J39" s="64"/>
      <c r="K39" s="64">
        <v>0.76559668397548941</v>
      </c>
      <c r="L39" s="64">
        <f>VLOOKUP(B39,'CALIDAD DE RUTA '!A:B,2,0)</f>
        <v>0.6999569156517067</v>
      </c>
      <c r="M39" s="64">
        <f>VLOOKUP(B39,'[2]TABLAS COORDIANDORES '!$T:$U,2,0)</f>
        <v>0.71360593527002081</v>
      </c>
      <c r="N39" s="64"/>
      <c r="Q39" s="29"/>
      <c r="R39" s="21"/>
      <c r="S39" s="21"/>
      <c r="T39" s="21"/>
      <c r="U39" s="21"/>
      <c r="V39" s="21"/>
      <c r="W39" s="29"/>
      <c r="X39" s="21"/>
      <c r="Y39" s="21"/>
      <c r="Z39" s="21"/>
      <c r="AA39" s="21"/>
      <c r="AB39" s="29"/>
      <c r="AC39" s="21"/>
      <c r="AD39" s="21"/>
      <c r="AE39" s="21"/>
      <c r="AF39" s="21"/>
    </row>
    <row r="40" spans="1:32" ht="14.45" customHeight="1" x14ac:dyDescent="0.25">
      <c r="A40" t="str">
        <f>VLOOKUP(B40,'asignacion operaciones'!F:H,3,0)</f>
        <v>Poniente</v>
      </c>
      <c r="B40" s="24" t="s">
        <v>98</v>
      </c>
      <c r="C40" s="64">
        <v>0.94065040650406506</v>
      </c>
      <c r="D40" s="64">
        <f>VLOOKUP(B40,'Nivel de servicio'!M:P,4,0)</f>
        <v>0.95030581039755346</v>
      </c>
      <c r="E40" s="64">
        <f>VLOOKUP(B40,[1]Hoja1!$AP:$AS,4,0)</f>
        <v>0.94465795541890851</v>
      </c>
      <c r="F40" s="64"/>
      <c r="G40" s="64">
        <v>0.88879870129870131</v>
      </c>
      <c r="H40" s="64">
        <f>VLOOKUP(B40,'Viajes ok'!S:V,4,0)</f>
        <v>0.92201834862385323</v>
      </c>
      <c r="I40" s="67">
        <f>VLOOKUP(B40,[1]Hoja1!$AU:$AX,4,0)</f>
        <v>0.92851652574942356</v>
      </c>
      <c r="J40" s="64"/>
      <c r="K40" s="64">
        <v>0.92820228060795673</v>
      </c>
      <c r="L40" s="64">
        <f>VLOOKUP(B40,'CALIDAD DE RUTA '!A:B,2,0)</f>
        <v>0.90898402670921197</v>
      </c>
      <c r="M40" s="64">
        <f>VLOOKUP(B40,'[2]TABLAS COORDIANDORES '!$T:$U,2,0)</f>
        <v>0.92310470205225947</v>
      </c>
      <c r="N40" s="64"/>
      <c r="Q40" s="29"/>
      <c r="R40" s="21"/>
      <c r="S40" s="21"/>
      <c r="T40" s="21"/>
      <c r="U40" s="21"/>
      <c r="V40" s="21"/>
      <c r="W40" s="29"/>
      <c r="X40" s="21"/>
      <c r="Y40" s="21"/>
      <c r="Z40" s="21"/>
      <c r="AA40" s="21"/>
      <c r="AB40" s="29"/>
      <c r="AC40" s="21"/>
      <c r="AD40" s="21"/>
      <c r="AE40" s="21"/>
      <c r="AF40" s="21"/>
    </row>
    <row r="41" spans="1:32" ht="14.45" customHeight="1" x14ac:dyDescent="0.25">
      <c r="A41" t="str">
        <f>VLOOKUP(B41,'asignacion operaciones'!F:H,3,0)</f>
        <v>Norte</v>
      </c>
      <c r="B41" s="24" t="s">
        <v>96</v>
      </c>
      <c r="C41" s="64">
        <v>0.88480000000000003</v>
      </c>
      <c r="D41" s="64">
        <f>VLOOKUP(B41,'Nivel de servicio'!M:P,4,0)</f>
        <v>0.88966725043782835</v>
      </c>
      <c r="E41" s="64">
        <f>VLOOKUP(B41,[1]Hoja1!$AP:$AS,4,0)</f>
        <v>0.83775351014040567</v>
      </c>
      <c r="F41" s="64"/>
      <c r="G41" s="64">
        <v>0.70720000000000005</v>
      </c>
      <c r="H41" s="64">
        <f>VLOOKUP(B41,'Viajes ok'!S:V,4,0)</f>
        <v>0.82926829268292679</v>
      </c>
      <c r="I41" s="67">
        <f>VLOOKUP(B41,[1]Hoja1!$AU:$AX,4,0)</f>
        <v>0.83307573415765068</v>
      </c>
      <c r="J41" s="64"/>
      <c r="K41" s="64">
        <v>0.88296438493982632</v>
      </c>
      <c r="L41" s="64">
        <f>VLOOKUP(B41,'CALIDAD DE RUTA '!A:B,2,0)</f>
        <v>0.91346581395768933</v>
      </c>
      <c r="M41" s="64">
        <f>VLOOKUP(B41,'[2]TABLAS COORDIANDORES '!$T:$U,2,0)</f>
        <v>0.91395098583418644</v>
      </c>
      <c r="N41" s="64"/>
      <c r="Q41" s="29"/>
      <c r="R41" s="21"/>
      <c r="S41" s="21"/>
      <c r="T41" s="21"/>
      <c r="U41" s="21"/>
      <c r="V41" s="21"/>
      <c r="W41" s="29"/>
      <c r="X41" s="21"/>
      <c r="Y41" s="21"/>
      <c r="Z41" s="21"/>
      <c r="AA41" s="21"/>
      <c r="AB41" s="29"/>
      <c r="AC41" s="21"/>
      <c r="AD41" s="21"/>
      <c r="AE41" s="21"/>
      <c r="AF41" s="21"/>
    </row>
    <row r="42" spans="1:32" x14ac:dyDescent="0.25">
      <c r="G42" s="25"/>
      <c r="Q42" s="29"/>
      <c r="R42" s="21"/>
      <c r="S42" s="21"/>
      <c r="T42" s="21"/>
      <c r="U42" s="21"/>
      <c r="V42" s="21"/>
      <c r="W42" s="29"/>
      <c r="X42" s="26">
        <v>0.98</v>
      </c>
      <c r="Y42" s="21"/>
      <c r="Z42" s="21"/>
      <c r="AA42" s="21"/>
      <c r="AB42" s="29"/>
      <c r="AC42" s="21"/>
      <c r="AD42" s="21"/>
      <c r="AE42" s="21"/>
      <c r="AF42" s="21"/>
    </row>
    <row r="43" spans="1:32" x14ac:dyDescent="0.25">
      <c r="Q43" s="29"/>
      <c r="R43" s="21" t="s">
        <v>1317</v>
      </c>
      <c r="S43" s="21"/>
      <c r="T43" s="21"/>
      <c r="U43" s="21"/>
      <c r="V43" s="21"/>
      <c r="W43" s="29"/>
      <c r="X43" s="24" t="s">
        <v>1323</v>
      </c>
      <c r="Y43" s="21"/>
      <c r="Z43" s="21"/>
      <c r="AA43" s="21"/>
      <c r="AB43" s="29"/>
      <c r="AC43" s="24"/>
      <c r="AD43" s="21"/>
      <c r="AE43" s="21"/>
      <c r="AF43" s="21"/>
    </row>
    <row r="44" spans="1:32" x14ac:dyDescent="0.25">
      <c r="Q44" s="29"/>
      <c r="R44" s="24"/>
      <c r="S44" s="21"/>
      <c r="T44" s="21"/>
      <c r="U44" s="21"/>
      <c r="V44" s="21"/>
      <c r="W44" s="29"/>
      <c r="X44" s="24" t="s">
        <v>1277</v>
      </c>
      <c r="Y44" s="21"/>
      <c r="Z44" s="21"/>
      <c r="AA44" s="21"/>
      <c r="AB44" s="29"/>
      <c r="AC44" s="21" t="s">
        <v>1305</v>
      </c>
      <c r="AD44" s="21"/>
      <c r="AE44" s="21"/>
      <c r="AF44" s="21"/>
    </row>
    <row r="45" spans="1:32" x14ac:dyDescent="0.25">
      <c r="Q45" s="29"/>
      <c r="R45" s="21"/>
      <c r="S45" s="21"/>
      <c r="T45" s="21"/>
      <c r="U45" s="21"/>
      <c r="V45" s="21"/>
      <c r="W45" s="29"/>
      <c r="X45" s="24" t="s">
        <v>106</v>
      </c>
      <c r="Y45" s="21"/>
      <c r="Z45" s="21"/>
      <c r="AA45" s="21"/>
      <c r="AB45" s="29"/>
      <c r="AC45" s="103"/>
      <c r="AD45" s="21"/>
      <c r="AE45" s="21"/>
      <c r="AF45" s="21"/>
    </row>
    <row r="46" spans="1:32" x14ac:dyDescent="0.25">
      <c r="Q46" s="21" t="s">
        <v>1309</v>
      </c>
      <c r="R46" s="21"/>
      <c r="S46" s="21"/>
      <c r="T46" s="26">
        <v>0.96</v>
      </c>
      <c r="U46" s="21"/>
      <c r="V46" s="21"/>
      <c r="W46" s="24" t="s">
        <v>1304</v>
      </c>
      <c r="Y46" s="24" t="s">
        <v>1325</v>
      </c>
      <c r="Z46" s="21"/>
      <c r="AA46" s="21"/>
      <c r="AB46" s="24" t="s">
        <v>1306</v>
      </c>
      <c r="AC46" s="21"/>
      <c r="AD46" t="s">
        <v>1308</v>
      </c>
      <c r="AE46" s="21"/>
      <c r="AF46" s="21"/>
    </row>
    <row r="47" spans="1:32" x14ac:dyDescent="0.25">
      <c r="Q47" s="21" t="s">
        <v>1316</v>
      </c>
      <c r="R47" s="21"/>
      <c r="S47" s="21"/>
      <c r="T47" s="21" t="s">
        <v>109</v>
      </c>
      <c r="U47" s="21"/>
      <c r="V47" s="21"/>
      <c r="W47" s="24" t="s">
        <v>1324</v>
      </c>
      <c r="X47" s="21"/>
      <c r="Y47" s="24"/>
      <c r="Z47" s="21"/>
      <c r="AA47" s="21"/>
      <c r="AB47" s="24"/>
      <c r="AC47" s="21"/>
      <c r="AD47" s="21"/>
      <c r="AE47" s="21"/>
      <c r="AF47" s="21"/>
    </row>
    <row r="48" spans="1:32" x14ac:dyDescent="0.25">
      <c r="Q48" s="21"/>
      <c r="R48" s="21"/>
      <c r="S48" s="21"/>
      <c r="T48" s="21" t="s">
        <v>102</v>
      </c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</row>
    <row r="49" spans="7:32" x14ac:dyDescent="0.25">
      <c r="Q49" s="21"/>
      <c r="R49" s="21"/>
      <c r="S49" s="21"/>
      <c r="T49" s="21" t="s">
        <v>1284</v>
      </c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7:32" x14ac:dyDescent="0.25">
      <c r="Q50" s="21"/>
      <c r="R50" s="21"/>
      <c r="S50" s="21"/>
      <c r="T50" s="21" t="s">
        <v>1273</v>
      </c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</row>
    <row r="51" spans="7:32" x14ac:dyDescent="0.25"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</row>
    <row r="52" spans="7:32" x14ac:dyDescent="0.25"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spans="7:32" x14ac:dyDescent="0.25"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</row>
    <row r="54" spans="7:32" x14ac:dyDescent="0.25"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</row>
    <row r="55" spans="7:32" x14ac:dyDescent="0.25"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</row>
    <row r="56" spans="7:32" x14ac:dyDescent="0.25"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</row>
    <row r="58" spans="7:32" x14ac:dyDescent="0.25">
      <c r="G58" s="24" t="s">
        <v>102</v>
      </c>
      <c r="I58" s="25">
        <v>1</v>
      </c>
    </row>
    <row r="59" spans="7:32" x14ac:dyDescent="0.25">
      <c r="G59" s="24" t="s">
        <v>109</v>
      </c>
      <c r="I59" s="25">
        <v>0.93650793650793651</v>
      </c>
    </row>
    <row r="60" spans="7:32" x14ac:dyDescent="0.25">
      <c r="G60" s="24" t="s">
        <v>105</v>
      </c>
      <c r="I60" s="25">
        <v>0.93023255813953487</v>
      </c>
    </row>
  </sheetData>
  <autoFilter ref="A5:N27" xr:uid="{D1CA6826-D770-4BA7-8A84-07AD4002F45F}">
    <sortState xmlns:xlrd2="http://schemas.microsoft.com/office/spreadsheetml/2017/richdata2" ref="A6:N27">
      <sortCondition descending="1" ref="I5:I27"/>
    </sortState>
  </autoFilter>
  <mergeCells count="18">
    <mergeCell ref="AB18:AD18"/>
    <mergeCell ref="AB2:AD2"/>
    <mergeCell ref="AB36:AD36"/>
    <mergeCell ref="C3:M3"/>
    <mergeCell ref="C4:E4"/>
    <mergeCell ref="G4:I4"/>
    <mergeCell ref="K4:M4"/>
    <mergeCell ref="Q36:T36"/>
    <mergeCell ref="Q2:T2"/>
    <mergeCell ref="Q18:T18"/>
    <mergeCell ref="W2:Y2"/>
    <mergeCell ref="W36:Y36"/>
    <mergeCell ref="W18:Y18"/>
    <mergeCell ref="B35:B36"/>
    <mergeCell ref="C35:M35"/>
    <mergeCell ref="C36:E36"/>
    <mergeCell ref="G36:I36"/>
    <mergeCell ref="K36:M36"/>
  </mergeCells>
  <phoneticPr fontId="5" type="noConversion"/>
  <conditionalFormatting sqref="D6:D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:D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:H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8:H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:L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8:L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91BA-F98D-4ACF-A6AE-5B14E9A2781C}">
  <dimension ref="D1:Q25"/>
  <sheetViews>
    <sheetView topLeftCell="B12" workbookViewId="0">
      <selection activeCell="E24" sqref="E24"/>
    </sheetView>
  </sheetViews>
  <sheetFormatPr baseColWidth="10" defaultRowHeight="15" x14ac:dyDescent="0.25"/>
  <cols>
    <col min="5" max="5" width="18.28515625" bestFit="1" customWidth="1"/>
    <col min="8" max="16" width="11.42578125" style="3"/>
  </cols>
  <sheetData>
    <row r="1" spans="4:16" x14ac:dyDescent="0.25">
      <c r="E1" s="39"/>
      <c r="F1" s="114" t="s">
        <v>858</v>
      </c>
      <c r="G1" s="114"/>
      <c r="H1" s="114"/>
      <c r="I1" s="121"/>
      <c r="J1" s="122" t="s">
        <v>859</v>
      </c>
      <c r="K1" s="122"/>
      <c r="L1" s="122"/>
      <c r="M1" s="121"/>
      <c r="N1" s="122" t="s">
        <v>860</v>
      </c>
      <c r="O1" s="122"/>
      <c r="P1" s="122"/>
    </row>
    <row r="2" spans="4:16" x14ac:dyDescent="0.25">
      <c r="D2" s="62" t="s">
        <v>861</v>
      </c>
      <c r="E2" s="62" t="s">
        <v>862</v>
      </c>
      <c r="F2" s="66" t="s">
        <v>863</v>
      </c>
      <c r="G2" s="66" t="s">
        <v>864</v>
      </c>
      <c r="H2" s="66" t="s">
        <v>865</v>
      </c>
      <c r="I2" s="66" t="s">
        <v>866</v>
      </c>
      <c r="J2" s="66" t="s">
        <v>863</v>
      </c>
      <c r="K2" s="66" t="s">
        <v>867</v>
      </c>
      <c r="L2" s="66" t="s">
        <v>868</v>
      </c>
      <c r="M2" s="66" t="s">
        <v>866</v>
      </c>
      <c r="N2" s="66" t="s">
        <v>863</v>
      </c>
      <c r="O2" s="66" t="s">
        <v>867</v>
      </c>
      <c r="P2" s="66" t="s">
        <v>868</v>
      </c>
    </row>
    <row r="3" spans="4:16" x14ac:dyDescent="0.25">
      <c r="D3" t="s">
        <v>1255</v>
      </c>
      <c r="E3" s="24" t="s">
        <v>113</v>
      </c>
      <c r="F3" s="64">
        <v>0.85483870967741937</v>
      </c>
      <c r="G3" s="64">
        <v>0.90322580645161288</v>
      </c>
      <c r="H3" s="67">
        <v>0.95161290322580649</v>
      </c>
      <c r="I3" s="67"/>
      <c r="J3" s="67">
        <v>0.9731182795698925</v>
      </c>
      <c r="K3" s="67">
        <v>0.978494623655914</v>
      </c>
      <c r="L3" s="67">
        <v>0.9623655913978495</v>
      </c>
      <c r="M3" s="67"/>
      <c r="N3" s="67">
        <v>0.98297518661410133</v>
      </c>
      <c r="O3" s="67">
        <v>0.98354072606329002</v>
      </c>
      <c r="P3" s="67">
        <v>0.98331505650214412</v>
      </c>
    </row>
    <row r="4" spans="4:16" x14ac:dyDescent="0.25">
      <c r="D4" t="s">
        <v>1255</v>
      </c>
      <c r="E4" s="24" t="s">
        <v>1277</v>
      </c>
      <c r="F4" s="64">
        <v>0.97368421052631582</v>
      </c>
      <c r="G4" s="64">
        <v>0.99242424242424243</v>
      </c>
      <c r="H4" s="67">
        <v>0.96153846153846156</v>
      </c>
      <c r="I4" s="67"/>
      <c r="J4" s="67">
        <v>0.99122807017543857</v>
      </c>
      <c r="K4" s="67">
        <v>0.98484848484848486</v>
      </c>
      <c r="L4" s="67">
        <v>0.93846153846153846</v>
      </c>
      <c r="M4" s="67"/>
      <c r="N4" s="67">
        <v>0.9786172464701367</v>
      </c>
      <c r="O4" s="67">
        <v>0.98252260080820453</v>
      </c>
      <c r="P4" s="67">
        <v>0.98140743257109231</v>
      </c>
    </row>
    <row r="5" spans="4:16" x14ac:dyDescent="0.25">
      <c r="D5" t="s">
        <v>1255</v>
      </c>
      <c r="E5" s="24" t="s">
        <v>106</v>
      </c>
      <c r="F5" s="64">
        <v>0.94019933554817281</v>
      </c>
      <c r="G5" s="64">
        <v>0.94855305466237938</v>
      </c>
      <c r="H5" s="67">
        <v>0.93548387096774188</v>
      </c>
      <c r="I5" s="67"/>
      <c r="J5" s="67">
        <v>0.8085808580858086</v>
      </c>
      <c r="K5" s="67">
        <v>0.87459807073954987</v>
      </c>
      <c r="L5" s="67">
        <v>0.90645161290322585</v>
      </c>
      <c r="M5" s="67"/>
      <c r="N5" s="67">
        <v>0.97492289268275178</v>
      </c>
      <c r="O5" s="67">
        <v>0.97258288351090361</v>
      </c>
      <c r="P5" s="67">
        <v>0.97836192188541815</v>
      </c>
    </row>
    <row r="6" spans="4:16" x14ac:dyDescent="0.25">
      <c r="D6" t="s">
        <v>1255</v>
      </c>
      <c r="E6" s="24" t="s">
        <v>112</v>
      </c>
      <c r="F6" s="64">
        <v>0.94978165938864634</v>
      </c>
      <c r="G6" s="64">
        <v>0.97374701670644392</v>
      </c>
      <c r="H6" s="67">
        <v>0.96244131455399062</v>
      </c>
      <c r="I6" s="67"/>
      <c r="J6" s="67">
        <v>0.9366812227074236</v>
      </c>
      <c r="K6" s="67">
        <v>0.94272076372315039</v>
      </c>
      <c r="L6" s="67">
        <v>0.931924882629108</v>
      </c>
      <c r="M6" s="67"/>
      <c r="N6" s="67">
        <v>0.9364313115996804</v>
      </c>
      <c r="O6" s="67">
        <v>0.92464400308972661</v>
      </c>
      <c r="P6" s="67">
        <v>0.96657954400894053</v>
      </c>
    </row>
    <row r="7" spans="4:16" x14ac:dyDescent="0.25">
      <c r="D7" t="s">
        <v>1255</v>
      </c>
      <c r="E7" s="24" t="s">
        <v>1274</v>
      </c>
      <c r="F7" s="64">
        <v>0.92241379310344829</v>
      </c>
      <c r="G7" s="64">
        <v>0.92760180995475117</v>
      </c>
      <c r="H7" s="67">
        <v>0.92436974789915971</v>
      </c>
      <c r="I7" s="67"/>
      <c r="J7" s="67">
        <v>0.88362068965517238</v>
      </c>
      <c r="K7" s="67">
        <v>0.9095022624434389</v>
      </c>
      <c r="L7" s="67">
        <v>0.91596638655462181</v>
      </c>
      <c r="M7" s="67"/>
      <c r="N7" s="67">
        <v>0.94732025470120707</v>
      </c>
      <c r="O7" s="67">
        <v>0.89593225402048948</v>
      </c>
      <c r="P7" s="67">
        <v>0.96656485217759702</v>
      </c>
    </row>
    <row r="8" spans="4:16" x14ac:dyDescent="0.25">
      <c r="D8" t="s">
        <v>1255</v>
      </c>
      <c r="E8" s="24" t="s">
        <v>873</v>
      </c>
      <c r="F8" s="64">
        <v>0.90909090909090906</v>
      </c>
      <c r="G8" s="64">
        <v>0.95049504950495045</v>
      </c>
      <c r="H8" s="67">
        <v>0.98039215686274506</v>
      </c>
      <c r="I8" s="67"/>
      <c r="J8" s="67">
        <v>0.85858585858585856</v>
      </c>
      <c r="K8" s="67">
        <v>0.80198019801980203</v>
      </c>
      <c r="L8" s="67">
        <v>0.8529411764705882</v>
      </c>
      <c r="M8" s="67"/>
      <c r="N8" s="67">
        <v>0.95612311273483008</v>
      </c>
      <c r="O8" s="67">
        <v>0.9545644941478274</v>
      </c>
      <c r="P8" s="67">
        <v>0.95804240562305087</v>
      </c>
    </row>
    <row r="9" spans="4:16" x14ac:dyDescent="0.25">
      <c r="D9" t="s">
        <v>1255</v>
      </c>
      <c r="E9" s="24" t="s">
        <v>114</v>
      </c>
      <c r="F9" s="64">
        <v>0.98666666666666669</v>
      </c>
      <c r="G9" s="64">
        <v>0.96677740863787376</v>
      </c>
      <c r="H9" s="67">
        <v>0.95469255663430419</v>
      </c>
      <c r="I9" s="67"/>
      <c r="J9" s="67">
        <v>0.93</v>
      </c>
      <c r="K9" s="67">
        <v>0.96677740863787376</v>
      </c>
      <c r="L9" s="67">
        <v>0.92556634304207119</v>
      </c>
      <c r="M9" s="67"/>
      <c r="N9" s="67">
        <v>0.94189655921179161</v>
      </c>
      <c r="O9" s="67">
        <v>0.94436004794508721</v>
      </c>
      <c r="P9" s="67">
        <v>0.94872814163774155</v>
      </c>
    </row>
    <row r="10" spans="4:16" x14ac:dyDescent="0.25">
      <c r="D10" t="s">
        <v>1255</v>
      </c>
      <c r="E10" s="24" t="s">
        <v>110</v>
      </c>
      <c r="F10" s="64">
        <v>0.89898989898989901</v>
      </c>
      <c r="G10" s="64">
        <v>0.95959595959595956</v>
      </c>
      <c r="H10" s="67">
        <v>0.95918367346938771</v>
      </c>
      <c r="I10" s="67"/>
      <c r="J10" s="67">
        <v>0.84848484848484851</v>
      </c>
      <c r="K10" s="67">
        <v>0.86868686868686873</v>
      </c>
      <c r="L10" s="67">
        <v>0.88775510204081631</v>
      </c>
      <c r="M10" s="67"/>
      <c r="N10" s="67">
        <v>0.90624265251839131</v>
      </c>
      <c r="O10" s="67">
        <v>0.94710779315452998</v>
      </c>
      <c r="P10" s="67">
        <v>0.946863524008833</v>
      </c>
    </row>
    <row r="11" spans="4:16" x14ac:dyDescent="0.25">
      <c r="D11" t="s">
        <v>1255</v>
      </c>
      <c r="E11" s="24" t="s">
        <v>104</v>
      </c>
      <c r="F11" s="64">
        <v>0.9460431654676259</v>
      </c>
      <c r="G11" s="64">
        <v>0.95804195804195802</v>
      </c>
      <c r="H11" s="67">
        <v>0.9263157894736842</v>
      </c>
      <c r="I11" s="67"/>
      <c r="J11" s="67">
        <v>0.89928057553956831</v>
      </c>
      <c r="K11" s="67">
        <v>0.91958041958041958</v>
      </c>
      <c r="L11" s="67">
        <v>0.91228070175438591</v>
      </c>
      <c r="M11" s="67"/>
      <c r="N11" s="67">
        <v>0.90901971968925543</v>
      </c>
      <c r="O11" s="67">
        <v>0.88727507168970887</v>
      </c>
      <c r="P11" s="67">
        <v>0.90086301824655945</v>
      </c>
    </row>
    <row r="12" spans="4:16" x14ac:dyDescent="0.25">
      <c r="D12" t="s">
        <v>1255</v>
      </c>
      <c r="E12" s="24" t="s">
        <v>1311</v>
      </c>
      <c r="F12" s="64">
        <v>0.99578059071729963</v>
      </c>
      <c r="G12" s="64">
        <v>0.98571428571428577</v>
      </c>
      <c r="H12" s="67">
        <v>0.99256505576208176</v>
      </c>
      <c r="I12" s="67"/>
      <c r="J12" s="67">
        <v>0.91139240506329111</v>
      </c>
      <c r="K12" s="67">
        <v>0.95714285714285718</v>
      </c>
      <c r="L12" s="67">
        <v>0.97769516728624539</v>
      </c>
      <c r="M12" s="67"/>
      <c r="N12" s="67">
        <v>0.80851038764843997</v>
      </c>
      <c r="O12" s="67">
        <v>0.90691210257020882</v>
      </c>
      <c r="P12" s="67">
        <v>0.89325054668910364</v>
      </c>
    </row>
    <row r="13" spans="4:16" x14ac:dyDescent="0.25">
      <c r="D13" t="s">
        <v>1255</v>
      </c>
      <c r="E13" s="24" t="s">
        <v>111</v>
      </c>
      <c r="F13" s="64">
        <v>0.93809523809523809</v>
      </c>
      <c r="G13" s="64">
        <v>0.93301435406698563</v>
      </c>
      <c r="H13" s="67">
        <v>0.93087557603686633</v>
      </c>
      <c r="I13" s="67"/>
      <c r="J13" s="67">
        <v>0.88571428571428568</v>
      </c>
      <c r="K13" s="67">
        <v>0.89473684210526316</v>
      </c>
      <c r="L13" s="67">
        <v>0.91705069124423966</v>
      </c>
      <c r="M13" s="67"/>
      <c r="N13" s="67">
        <v>0.94378109422546763</v>
      </c>
      <c r="O13" s="67">
        <v>0.82352786724686666</v>
      </c>
      <c r="P13" s="67">
        <v>0.87347799283532557</v>
      </c>
    </row>
    <row r="19" spans="4:17" x14ac:dyDescent="0.25">
      <c r="F19" t="s">
        <v>1303</v>
      </c>
    </row>
    <row r="20" spans="4:17" x14ac:dyDescent="0.25">
      <c r="F20" t="s">
        <v>858</v>
      </c>
      <c r="J20" s="3" t="s">
        <v>859</v>
      </c>
      <c r="N20" s="3" t="s">
        <v>860</v>
      </c>
    </row>
    <row r="21" spans="4:17" x14ac:dyDescent="0.25">
      <c r="D21" t="s">
        <v>861</v>
      </c>
      <c r="E21" t="s">
        <v>877</v>
      </c>
      <c r="F21" t="s">
        <v>863</v>
      </c>
      <c r="G21" t="s">
        <v>864</v>
      </c>
      <c r="H21" s="3" t="s">
        <v>865</v>
      </c>
      <c r="I21" s="3" t="s">
        <v>866</v>
      </c>
      <c r="J21" s="3" t="s">
        <v>863</v>
      </c>
      <c r="K21" s="3" t="s">
        <v>867</v>
      </c>
      <c r="L21" s="3" t="s">
        <v>868</v>
      </c>
      <c r="M21" s="3" t="s">
        <v>866</v>
      </c>
      <c r="N21" s="3" t="s">
        <v>863</v>
      </c>
      <c r="O21" s="3" t="s">
        <v>867</v>
      </c>
      <c r="P21" s="3" t="s">
        <v>868</v>
      </c>
      <c r="Q21" t="s">
        <v>866</v>
      </c>
    </row>
    <row r="22" spans="4:17" x14ac:dyDescent="0.25">
      <c r="D22" t="s">
        <v>1255</v>
      </c>
      <c r="E22" t="s">
        <v>99</v>
      </c>
      <c r="F22">
        <v>0.9470404984423676</v>
      </c>
      <c r="G22">
        <v>0.96281325788197247</v>
      </c>
      <c r="H22" s="3">
        <v>0.95744680851063835</v>
      </c>
      <c r="J22" s="3">
        <v>0.91744548286604366</v>
      </c>
      <c r="K22" s="3">
        <v>0.92966855295068718</v>
      </c>
      <c r="L22" s="3">
        <v>0.92277383766745469</v>
      </c>
      <c r="N22" s="3">
        <v>0.94046834625572795</v>
      </c>
      <c r="O22" s="3">
        <v>0.92263188147707709</v>
      </c>
      <c r="P22" s="3">
        <v>0.96325892879836506</v>
      </c>
    </row>
    <row r="23" spans="4:17" x14ac:dyDescent="0.25">
      <c r="D23" t="s">
        <v>1255</v>
      </c>
      <c r="E23" t="s">
        <v>98</v>
      </c>
      <c r="F23">
        <v>0.94065040650406506</v>
      </c>
      <c r="G23">
        <v>0.95030581039755346</v>
      </c>
      <c r="H23" s="3">
        <v>0.94465795541890851</v>
      </c>
      <c r="J23" s="3">
        <v>0.88879870129870131</v>
      </c>
      <c r="K23" s="3">
        <v>0.92201834862385323</v>
      </c>
      <c r="L23" s="3">
        <v>0.92851652574942356</v>
      </c>
      <c r="N23" s="3">
        <v>0.92820228060795673</v>
      </c>
      <c r="O23" s="3">
        <v>0.90898402670921197</v>
      </c>
      <c r="P23" s="3">
        <v>0.92310470205225947</v>
      </c>
    </row>
    <row r="24" spans="4:17" x14ac:dyDescent="0.25">
      <c r="D24" t="s">
        <v>1254</v>
      </c>
      <c r="E24" t="s">
        <v>96</v>
      </c>
      <c r="F24">
        <v>0.88480000000000003</v>
      </c>
      <c r="G24">
        <v>0.88966725043782835</v>
      </c>
      <c r="H24" s="3">
        <v>0.83775351014040567</v>
      </c>
      <c r="J24" s="3">
        <v>0.70720000000000005</v>
      </c>
      <c r="K24" s="3">
        <v>0.82926829268292679</v>
      </c>
      <c r="L24" s="3">
        <v>0.83307573415765068</v>
      </c>
      <c r="N24" s="3">
        <v>0.88296438493982632</v>
      </c>
      <c r="O24" s="3">
        <v>0.91346581395768933</v>
      </c>
      <c r="P24" s="3">
        <v>0.91395098583418644</v>
      </c>
    </row>
    <row r="25" spans="4:17" x14ac:dyDescent="0.25">
      <c r="D25" t="s">
        <v>1254</v>
      </c>
      <c r="E25" t="s">
        <v>97</v>
      </c>
      <c r="F25">
        <v>0.84274809160305342</v>
      </c>
      <c r="G25">
        <v>0.87769784172661869</v>
      </c>
      <c r="H25" s="3">
        <v>0.88872403560830859</v>
      </c>
      <c r="J25" s="3">
        <v>0.85801526717557253</v>
      </c>
      <c r="K25" s="3">
        <v>0.85611510791366907</v>
      </c>
      <c r="L25" s="3">
        <v>0.88</v>
      </c>
      <c r="N25" s="3">
        <v>0.76559668397548941</v>
      </c>
      <c r="O25" s="3">
        <v>0.6999569156517067</v>
      </c>
      <c r="P25" s="3">
        <v>0.71360593527002081</v>
      </c>
    </row>
  </sheetData>
  <autoFilter ref="D21:Q21" xr:uid="{5B3091BA-F98D-4ACF-A6AE-5B14E9A2781C}">
    <sortState xmlns:xlrd2="http://schemas.microsoft.com/office/spreadsheetml/2017/richdata2" ref="D22:Q25">
      <sortCondition descending="1" ref="P21"/>
    </sortState>
  </autoFilter>
  <mergeCells count="3">
    <mergeCell ref="F1:H1"/>
    <mergeCell ref="J1:L1"/>
    <mergeCell ref="N1:P1"/>
  </mergeCells>
  <conditionalFormatting sqref="G3:G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DA85-E387-4162-8FCC-2EFCE0356E67}">
  <sheetPr filterMode="1">
    <tabColor rgb="FF00B050"/>
  </sheetPr>
  <dimension ref="A1:G51"/>
  <sheetViews>
    <sheetView showGridLines="0" zoomScale="66" zoomScaleNormal="66" workbookViewId="0">
      <selection activeCell="A8" sqref="A8"/>
    </sheetView>
  </sheetViews>
  <sheetFormatPr baseColWidth="10" defaultColWidth="8.85546875" defaultRowHeight="15" x14ac:dyDescent="0.25"/>
  <cols>
    <col min="1" max="1" width="33.5703125" bestFit="1" customWidth="1"/>
    <col min="4" max="4" width="8.85546875" style="25"/>
  </cols>
  <sheetData>
    <row r="1" spans="1:7" ht="14.45" customHeight="1" x14ac:dyDescent="0.25">
      <c r="A1" s="115" t="s">
        <v>878</v>
      </c>
      <c r="B1" s="115"/>
      <c r="C1" s="115"/>
      <c r="D1" s="115"/>
      <c r="E1" s="115"/>
      <c r="F1" s="115"/>
      <c r="G1" s="115"/>
    </row>
    <row r="2" spans="1:7" ht="14.45" customHeight="1" x14ac:dyDescent="0.25">
      <c r="A2" s="115"/>
      <c r="B2" s="115"/>
      <c r="C2" s="115"/>
      <c r="D2" s="115"/>
      <c r="E2" s="115"/>
      <c r="F2" s="115"/>
      <c r="G2" s="115"/>
    </row>
    <row r="3" spans="1:7" ht="14.45" customHeight="1" x14ac:dyDescent="0.25">
      <c r="A3" s="115"/>
      <c r="B3" s="115"/>
      <c r="C3" s="115"/>
      <c r="D3" s="115"/>
      <c r="E3" s="115"/>
      <c r="F3" s="115"/>
      <c r="G3" s="115"/>
    </row>
    <row r="4" spans="1:7" x14ac:dyDescent="0.25">
      <c r="A4" s="105" t="s">
        <v>879</v>
      </c>
      <c r="B4" s="105" t="s">
        <v>4</v>
      </c>
      <c r="C4" s="105" t="s">
        <v>5</v>
      </c>
      <c r="D4" s="106" t="s">
        <v>880</v>
      </c>
      <c r="E4" s="105" t="s">
        <v>10</v>
      </c>
      <c r="F4" s="106" t="s">
        <v>881</v>
      </c>
      <c r="G4" s="107" t="s">
        <v>882</v>
      </c>
    </row>
    <row r="5" spans="1:7" x14ac:dyDescent="0.25">
      <c r="A5" t="s">
        <v>133</v>
      </c>
      <c r="B5">
        <v>269</v>
      </c>
      <c r="C5">
        <v>223</v>
      </c>
      <c r="D5" s="26">
        <v>0.82899628252788105</v>
      </c>
      <c r="E5" s="80">
        <v>46</v>
      </c>
      <c r="F5" s="83">
        <v>0.11886304909560723</v>
      </c>
      <c r="G5" t="str">
        <f>VLOOKUP(A5,'asignacion operaciones'!D:H,5,0)</f>
        <v>Norte</v>
      </c>
    </row>
    <row r="6" spans="1:7" x14ac:dyDescent="0.25">
      <c r="A6" t="s">
        <v>35</v>
      </c>
      <c r="B6">
        <v>144</v>
      </c>
      <c r="C6">
        <v>108</v>
      </c>
      <c r="D6" s="26">
        <v>0.75</v>
      </c>
      <c r="E6" s="80">
        <v>36</v>
      </c>
      <c r="F6" s="83">
        <v>9.3023255813953487E-2</v>
      </c>
      <c r="G6" t="str">
        <f>VLOOKUP(A6,'asignacion operaciones'!D:H,5,0)</f>
        <v>Norte</v>
      </c>
    </row>
    <row r="7" spans="1:7" x14ac:dyDescent="0.25">
      <c r="A7" t="s">
        <v>884</v>
      </c>
      <c r="B7">
        <v>155</v>
      </c>
      <c r="C7">
        <v>123</v>
      </c>
      <c r="D7" s="26">
        <v>0.79354838709677422</v>
      </c>
      <c r="E7" s="80">
        <v>32</v>
      </c>
      <c r="F7" s="83">
        <v>8.2687338501291993E-2</v>
      </c>
      <c r="G7" t="str">
        <f>VLOOKUP(A7,'asignacion operaciones'!D:H,5,0)</f>
        <v xml:space="preserve">Poniente </v>
      </c>
    </row>
    <row r="8" spans="1:7" x14ac:dyDescent="0.25">
      <c r="A8" t="s">
        <v>15</v>
      </c>
      <c r="B8">
        <v>413</v>
      </c>
      <c r="C8">
        <v>390</v>
      </c>
      <c r="D8" s="26">
        <v>0.94430992736077479</v>
      </c>
      <c r="E8" s="80">
        <v>23</v>
      </c>
      <c r="F8" s="83">
        <v>5.9431524547803614E-2</v>
      </c>
      <c r="G8" t="str">
        <f>VLOOKUP(A8,'asignacion operaciones'!D:H,5,0)</f>
        <v>Poniente</v>
      </c>
    </row>
    <row r="9" spans="1:7" x14ac:dyDescent="0.25">
      <c r="A9" t="s">
        <v>29</v>
      </c>
      <c r="B9">
        <v>81</v>
      </c>
      <c r="C9">
        <v>59</v>
      </c>
      <c r="D9" s="26">
        <v>0.72839506172839508</v>
      </c>
      <c r="E9" s="80">
        <v>22</v>
      </c>
      <c r="F9" s="83">
        <v>5.6847545219638244E-2</v>
      </c>
      <c r="G9" t="str">
        <f>VLOOKUP(A9,'asignacion operaciones'!D:H,5,0)</f>
        <v>Norte</v>
      </c>
    </row>
    <row r="10" spans="1:7" x14ac:dyDescent="0.25">
      <c r="A10" t="s">
        <v>883</v>
      </c>
      <c r="B10">
        <v>221</v>
      </c>
      <c r="C10">
        <v>201</v>
      </c>
      <c r="D10" s="26">
        <v>0.9095022624434389</v>
      </c>
      <c r="E10" s="80">
        <v>20</v>
      </c>
      <c r="F10" s="83">
        <v>5.1679586563307491E-2</v>
      </c>
      <c r="G10" t="str">
        <f>VLOOKUP(A10,'asignacion operaciones'!D:H,5,0)</f>
        <v>Poniente</v>
      </c>
    </row>
    <row r="11" spans="1:7" x14ac:dyDescent="0.25">
      <c r="A11" t="s">
        <v>40</v>
      </c>
      <c r="B11">
        <v>101</v>
      </c>
      <c r="C11">
        <v>81</v>
      </c>
      <c r="D11" s="26">
        <v>0.80198019801980203</v>
      </c>
      <c r="E11" s="80">
        <v>20</v>
      </c>
      <c r="F11" s="83">
        <v>5.1679586563307491E-2</v>
      </c>
      <c r="G11" t="str">
        <f>VLOOKUP(A11,'asignacion operaciones'!D:H,5,0)</f>
        <v>Poniente</v>
      </c>
    </row>
    <row r="12" spans="1:7" x14ac:dyDescent="0.25">
      <c r="A12" t="s">
        <v>19</v>
      </c>
      <c r="B12">
        <v>165</v>
      </c>
      <c r="C12">
        <v>146</v>
      </c>
      <c r="D12" s="26">
        <v>0.88484848484848488</v>
      </c>
      <c r="E12" s="80">
        <v>19</v>
      </c>
      <c r="F12" s="83">
        <v>4.909560723514212E-2</v>
      </c>
      <c r="G12" t="str">
        <f>VLOOKUP(A12,'asignacion operaciones'!D:H,5,0)</f>
        <v>Poniente</v>
      </c>
    </row>
    <row r="13" spans="1:7" x14ac:dyDescent="0.25">
      <c r="A13" t="s">
        <v>25</v>
      </c>
      <c r="B13">
        <v>124</v>
      </c>
      <c r="C13">
        <v>109</v>
      </c>
      <c r="D13" s="26">
        <v>0.87903225806451613</v>
      </c>
      <c r="E13" s="80">
        <v>15</v>
      </c>
      <c r="F13" s="83">
        <v>3.875968992248062E-2</v>
      </c>
      <c r="G13" t="str">
        <f>VLOOKUP(A13,'asignacion operaciones'!D:H,5,0)</f>
        <v>Norte</v>
      </c>
    </row>
    <row r="14" spans="1:7" x14ac:dyDescent="0.25">
      <c r="A14" t="s">
        <v>46</v>
      </c>
      <c r="B14">
        <v>94</v>
      </c>
      <c r="C14">
        <v>80</v>
      </c>
      <c r="D14" s="26">
        <v>0.85106382978723405</v>
      </c>
      <c r="E14" s="80">
        <v>14</v>
      </c>
      <c r="F14" s="83">
        <v>3.6175710594315243E-2</v>
      </c>
      <c r="G14" t="str">
        <f>VLOOKUP(A14,'asignacion operaciones'!D:H,5,0)</f>
        <v>Poniente</v>
      </c>
    </row>
    <row r="15" spans="1:7" x14ac:dyDescent="0.25">
      <c r="A15" t="s">
        <v>66</v>
      </c>
      <c r="B15">
        <v>63</v>
      </c>
      <c r="C15">
        <v>50</v>
      </c>
      <c r="D15" s="26">
        <v>0.79365079365079361</v>
      </c>
      <c r="E15" s="80">
        <v>13</v>
      </c>
      <c r="F15" s="83">
        <v>3.3591731266149873E-2</v>
      </c>
      <c r="G15" t="str">
        <f>VLOOKUP(A15,'asignacion operaciones'!D:H,5,0)</f>
        <v>Norte</v>
      </c>
    </row>
    <row r="16" spans="1:7" x14ac:dyDescent="0.25">
      <c r="A16" t="s">
        <v>17</v>
      </c>
      <c r="B16">
        <v>280</v>
      </c>
      <c r="C16">
        <v>268</v>
      </c>
      <c r="D16" s="26">
        <v>0.95714285714285718</v>
      </c>
      <c r="E16" s="80">
        <v>12</v>
      </c>
      <c r="F16" s="83">
        <v>3.1007751937984496E-2</v>
      </c>
      <c r="G16" t="str">
        <f>VLOOKUP(A16,'asignacion operaciones'!D:H,5,0)</f>
        <v>Poniente</v>
      </c>
    </row>
    <row r="17" spans="1:7" x14ac:dyDescent="0.25">
      <c r="A17" t="s">
        <v>44</v>
      </c>
      <c r="B17">
        <v>54</v>
      </c>
      <c r="C17">
        <v>42</v>
      </c>
      <c r="D17" s="26">
        <v>0.77777777777777779</v>
      </c>
      <c r="E17" s="80">
        <v>12</v>
      </c>
      <c r="F17" s="83">
        <v>3.1007751937984496E-2</v>
      </c>
      <c r="G17" t="str">
        <f>VLOOKUP(A17,'asignacion operaciones'!D:H,5,0)</f>
        <v>Poniente</v>
      </c>
    </row>
    <row r="18" spans="1:7" x14ac:dyDescent="0.25">
      <c r="A18" t="s">
        <v>33</v>
      </c>
      <c r="B18">
        <v>230</v>
      </c>
      <c r="C18">
        <v>219</v>
      </c>
      <c r="D18" s="26">
        <v>0.95217391304347831</v>
      </c>
      <c r="E18" s="80">
        <v>11</v>
      </c>
      <c r="F18" s="83">
        <v>2.8423772609819122E-2</v>
      </c>
      <c r="G18" t="str">
        <f>VLOOKUP(A18,'asignacion operaciones'!D:H,5,0)</f>
        <v>Norte</v>
      </c>
    </row>
    <row r="19" spans="1:7" x14ac:dyDescent="0.25">
      <c r="A19" t="s">
        <v>42</v>
      </c>
      <c r="B19">
        <v>88</v>
      </c>
      <c r="C19">
        <v>77</v>
      </c>
      <c r="D19" s="26">
        <v>0.875</v>
      </c>
      <c r="E19" s="80">
        <v>11</v>
      </c>
      <c r="F19" s="83">
        <v>2.8423772609819122E-2</v>
      </c>
      <c r="G19" t="str">
        <f>VLOOKUP(A19,'asignacion operaciones'!D:H,5,0)</f>
        <v>Norte</v>
      </c>
    </row>
    <row r="20" spans="1:7" x14ac:dyDescent="0.25">
      <c r="A20" t="s">
        <v>31</v>
      </c>
      <c r="B20">
        <v>70</v>
      </c>
      <c r="C20">
        <v>62</v>
      </c>
      <c r="D20" s="26">
        <v>0.88571428571428568</v>
      </c>
      <c r="E20" s="80">
        <v>8</v>
      </c>
      <c r="F20" s="83">
        <v>2.0671834625322998E-2</v>
      </c>
      <c r="G20" t="str">
        <f>VLOOKUP(A20,'asignacion operaciones'!D:H,5,0)</f>
        <v>Norte</v>
      </c>
    </row>
    <row r="21" spans="1:7" x14ac:dyDescent="0.25">
      <c r="A21" t="s">
        <v>27</v>
      </c>
      <c r="B21">
        <v>146</v>
      </c>
      <c r="C21">
        <v>139</v>
      </c>
      <c r="D21" s="26">
        <v>0.95205479452054798</v>
      </c>
      <c r="E21" s="80">
        <v>7</v>
      </c>
      <c r="F21" s="83">
        <v>1.8087855297157621E-2</v>
      </c>
      <c r="G21" t="str">
        <f>VLOOKUP(A21,'asignacion operaciones'!D:H,5,0)</f>
        <v>Poniente</v>
      </c>
    </row>
    <row r="22" spans="1:7" x14ac:dyDescent="0.25">
      <c r="A22" t="s">
        <v>173</v>
      </c>
      <c r="B22">
        <v>60</v>
      </c>
      <c r="C22">
        <v>53</v>
      </c>
      <c r="D22" s="26">
        <v>0.8833333333333333</v>
      </c>
      <c r="E22" s="80">
        <v>7</v>
      </c>
      <c r="F22" s="83">
        <v>1.8087855297157621E-2</v>
      </c>
      <c r="G22" t="str">
        <f>VLOOKUP(A22,'asignacion operaciones'!D:H,5,0)</f>
        <v>Norte</v>
      </c>
    </row>
    <row r="23" spans="1:7" x14ac:dyDescent="0.25">
      <c r="A23" t="s">
        <v>83</v>
      </c>
      <c r="B23">
        <v>20</v>
      </c>
      <c r="C23">
        <v>13</v>
      </c>
      <c r="D23" s="26">
        <v>0.65</v>
      </c>
      <c r="E23" s="80">
        <v>7</v>
      </c>
      <c r="F23" s="83">
        <v>1.8087855297157621E-2</v>
      </c>
      <c r="G23" t="str">
        <f>VLOOKUP(A23,'asignacion operaciones'!D:H,5,0)</f>
        <v>Norte</v>
      </c>
    </row>
    <row r="24" spans="1:7" x14ac:dyDescent="0.25">
      <c r="A24" t="s">
        <v>81</v>
      </c>
      <c r="B24">
        <v>10</v>
      </c>
      <c r="C24">
        <v>3</v>
      </c>
      <c r="D24" s="26">
        <v>0.3</v>
      </c>
      <c r="E24" s="80">
        <v>7</v>
      </c>
      <c r="F24" s="83">
        <v>1.8087855297157621E-2</v>
      </c>
      <c r="G24" t="str">
        <f>VLOOKUP(A24,'asignacion operaciones'!D:H,5,0)</f>
        <v>Norte</v>
      </c>
    </row>
    <row r="25" spans="1:7" x14ac:dyDescent="0.25">
      <c r="A25" t="s">
        <v>82</v>
      </c>
      <c r="B25">
        <v>10</v>
      </c>
      <c r="C25">
        <v>3</v>
      </c>
      <c r="D25" s="26">
        <v>0.3</v>
      </c>
      <c r="E25" s="80">
        <v>7</v>
      </c>
      <c r="F25" s="83">
        <v>1.8087855297157621E-2</v>
      </c>
      <c r="G25" t="str">
        <f>VLOOKUP(A25,'asignacion operaciones'!D:H,5,0)</f>
        <v>Poniente</v>
      </c>
    </row>
    <row r="26" spans="1:7" x14ac:dyDescent="0.25">
      <c r="A26" t="s">
        <v>13</v>
      </c>
      <c r="B26">
        <v>192</v>
      </c>
      <c r="C26">
        <v>186</v>
      </c>
      <c r="D26" s="26">
        <v>0.96875</v>
      </c>
      <c r="E26" s="80">
        <v>6</v>
      </c>
      <c r="F26" s="83">
        <v>1.5503875968992248E-2</v>
      </c>
      <c r="G26" t="str">
        <f>VLOOKUP(A26,'asignacion operaciones'!D:H,5,0)</f>
        <v>Poniente</v>
      </c>
    </row>
    <row r="27" spans="1:7" x14ac:dyDescent="0.25">
      <c r="A27" t="s">
        <v>70</v>
      </c>
      <c r="B27">
        <v>42</v>
      </c>
      <c r="C27">
        <v>37</v>
      </c>
      <c r="D27" s="26">
        <v>0.88095238095238093</v>
      </c>
      <c r="E27" s="80">
        <v>5</v>
      </c>
      <c r="F27" s="83">
        <v>1.2919896640826873E-2</v>
      </c>
      <c r="G27" t="str">
        <f>VLOOKUP(A27,'asignacion operaciones'!D:H,5,0)</f>
        <v>Norte</v>
      </c>
    </row>
    <row r="28" spans="1:7" x14ac:dyDescent="0.25">
      <c r="A28" t="s">
        <v>50</v>
      </c>
      <c r="B28">
        <v>109</v>
      </c>
      <c r="C28">
        <v>105</v>
      </c>
      <c r="D28" s="26">
        <v>0.96330275229357798</v>
      </c>
      <c r="E28" s="80">
        <v>4</v>
      </c>
      <c r="F28" s="83">
        <v>1.0335917312661499E-2</v>
      </c>
      <c r="G28" t="str">
        <f>VLOOKUP(A28,'asignacion operaciones'!D:H,5,0)</f>
        <v>Poniente</v>
      </c>
    </row>
    <row r="29" spans="1:7" x14ac:dyDescent="0.25">
      <c r="A29" t="s">
        <v>48</v>
      </c>
      <c r="B29">
        <v>106</v>
      </c>
      <c r="C29">
        <v>103</v>
      </c>
      <c r="D29" s="26">
        <v>0.97169811320754718</v>
      </c>
      <c r="E29" s="80">
        <v>3</v>
      </c>
      <c r="F29" s="83">
        <v>7.7519379844961239E-3</v>
      </c>
      <c r="G29" t="str">
        <f>VLOOKUP(A29,'asignacion operaciones'!D:H,5,0)</f>
        <v>Poniente</v>
      </c>
    </row>
    <row r="30" spans="1:7" x14ac:dyDescent="0.25">
      <c r="A30" t="s">
        <v>62</v>
      </c>
      <c r="B30">
        <v>84</v>
      </c>
      <c r="C30">
        <v>81</v>
      </c>
      <c r="D30" s="26">
        <v>0.9642857142857143</v>
      </c>
      <c r="E30" s="80">
        <v>3</v>
      </c>
      <c r="F30" s="83">
        <v>7.7519379844961239E-3</v>
      </c>
      <c r="G30" t="str">
        <f>VLOOKUP(A30,'asignacion operaciones'!D:H,5,0)</f>
        <v>Poniente</v>
      </c>
    </row>
    <row r="31" spans="1:7" x14ac:dyDescent="0.25">
      <c r="A31" t="s">
        <v>72</v>
      </c>
      <c r="B31">
        <v>17</v>
      </c>
      <c r="C31">
        <v>14</v>
      </c>
      <c r="D31" s="26">
        <v>0.82352941176470584</v>
      </c>
      <c r="E31" s="80">
        <v>3</v>
      </c>
      <c r="F31" s="83">
        <v>7.7519379844961239E-3</v>
      </c>
      <c r="G31" t="str">
        <f>VLOOKUP(A31,'asignacion operaciones'!D:H,5,0)</f>
        <v>Norte</v>
      </c>
    </row>
    <row r="32" spans="1:7" x14ac:dyDescent="0.25">
      <c r="A32" t="s">
        <v>87</v>
      </c>
      <c r="B32">
        <v>14</v>
      </c>
      <c r="C32">
        <v>11</v>
      </c>
      <c r="D32" s="26">
        <v>0.7857142857142857</v>
      </c>
      <c r="E32" s="80">
        <v>3</v>
      </c>
      <c r="F32" s="83">
        <v>7.7519379844961239E-3</v>
      </c>
      <c r="G32" t="str">
        <f>VLOOKUP(A32,'asignacion operaciones'!D:H,5,0)</f>
        <v>Norte</v>
      </c>
    </row>
    <row r="33" spans="1:7" x14ac:dyDescent="0.25">
      <c r="A33" t="s">
        <v>886</v>
      </c>
      <c r="B33">
        <v>11</v>
      </c>
      <c r="C33">
        <v>8</v>
      </c>
      <c r="D33" s="26">
        <v>0.72727272727272729</v>
      </c>
      <c r="E33" s="80">
        <v>3</v>
      </c>
      <c r="F33" s="83">
        <v>7.7519379844961239E-3</v>
      </c>
      <c r="G33" t="str">
        <f>VLOOKUP(A33,'asignacion operaciones'!D:H,5,0)</f>
        <v>Norte</v>
      </c>
    </row>
    <row r="34" spans="1:7" x14ac:dyDescent="0.25">
      <c r="A34" t="s">
        <v>23</v>
      </c>
      <c r="B34">
        <v>132</v>
      </c>
      <c r="C34">
        <v>130</v>
      </c>
      <c r="D34" s="26">
        <v>0.98484848484848486</v>
      </c>
      <c r="E34" s="80">
        <v>2</v>
      </c>
      <c r="F34" s="83">
        <v>5.1679586563307496E-3</v>
      </c>
      <c r="G34" t="str">
        <f>VLOOKUP(A34,'asignacion operaciones'!D:H,5,0)</f>
        <v>Poniente</v>
      </c>
    </row>
    <row r="35" spans="1:7" x14ac:dyDescent="0.25">
      <c r="A35" t="s">
        <v>58</v>
      </c>
      <c r="B35">
        <v>102</v>
      </c>
      <c r="C35">
        <v>101</v>
      </c>
      <c r="D35" s="26">
        <v>0.99019607843137258</v>
      </c>
      <c r="E35" s="80">
        <v>1</v>
      </c>
      <c r="F35" s="83">
        <v>2.5839793281653748E-3</v>
      </c>
      <c r="G35" t="str">
        <f>VLOOKUP(A35,'asignacion operaciones'!D:H,5,0)</f>
        <v>Poniente</v>
      </c>
    </row>
    <row r="36" spans="1:7" x14ac:dyDescent="0.25">
      <c r="A36" t="s">
        <v>52</v>
      </c>
      <c r="B36">
        <v>84</v>
      </c>
      <c r="C36">
        <v>83</v>
      </c>
      <c r="D36" s="26">
        <v>0.98809523809523814</v>
      </c>
      <c r="E36" s="80">
        <v>1</v>
      </c>
      <c r="F36" s="83">
        <v>2.5839793281653748E-3</v>
      </c>
      <c r="G36" t="str">
        <f>VLOOKUP(A36,'asignacion operaciones'!D:H,5,0)</f>
        <v>Poniente</v>
      </c>
    </row>
    <row r="37" spans="1:7" x14ac:dyDescent="0.25">
      <c r="A37" t="s">
        <v>68</v>
      </c>
      <c r="B37">
        <v>45</v>
      </c>
      <c r="C37">
        <v>44</v>
      </c>
      <c r="D37" s="26">
        <v>0.97777777777777775</v>
      </c>
      <c r="E37" s="80">
        <v>1</v>
      </c>
      <c r="F37" s="83">
        <v>2.5839793281653748E-3</v>
      </c>
      <c r="G37" t="str">
        <f>VLOOKUP(A37,'asignacion operaciones'!D:H,5,0)</f>
        <v>Poniente</v>
      </c>
    </row>
    <row r="38" spans="1:7" x14ac:dyDescent="0.25">
      <c r="A38" t="s">
        <v>175</v>
      </c>
      <c r="B38">
        <v>20</v>
      </c>
      <c r="C38">
        <v>19</v>
      </c>
      <c r="D38" s="26">
        <v>0.95</v>
      </c>
      <c r="E38" s="80">
        <v>1</v>
      </c>
      <c r="F38" s="83">
        <v>2.5839793281653748E-3</v>
      </c>
      <c r="G38" t="str">
        <f>VLOOKUP(A38,'asignacion operaciones'!D:H,5,0)</f>
        <v>Norte</v>
      </c>
    </row>
    <row r="39" spans="1:7" x14ac:dyDescent="0.25">
      <c r="A39" t="s">
        <v>74</v>
      </c>
      <c r="B39">
        <v>6</v>
      </c>
      <c r="C39">
        <v>5</v>
      </c>
      <c r="D39" s="26">
        <v>0.83333333333333337</v>
      </c>
      <c r="E39" s="80">
        <v>1</v>
      </c>
      <c r="F39" s="83">
        <v>2.5839793281653748E-3</v>
      </c>
      <c r="G39" t="str">
        <f>VLOOKUP(A39,'asignacion operaciones'!D:H,5,0)</f>
        <v>Poniente</v>
      </c>
    </row>
    <row r="40" spans="1:7" x14ac:dyDescent="0.25">
      <c r="A40" t="s">
        <v>885</v>
      </c>
      <c r="B40">
        <v>5</v>
      </c>
      <c r="C40">
        <v>4</v>
      </c>
      <c r="D40" s="26">
        <v>0.8</v>
      </c>
      <c r="E40" s="80">
        <v>1</v>
      </c>
      <c r="F40" s="83">
        <v>2.5839793281653748E-3</v>
      </c>
      <c r="G40" t="str">
        <f>VLOOKUP(A40,'asignacion operaciones'!D:H,5,0)</f>
        <v>Poniente</v>
      </c>
    </row>
    <row r="41" spans="1:7" x14ac:dyDescent="0.25">
      <c r="A41" t="s">
        <v>148</v>
      </c>
      <c r="B41">
        <v>0</v>
      </c>
      <c r="C41">
        <v>0</v>
      </c>
      <c r="D41" s="26" t="e">
        <v>#DIV/0!</v>
      </c>
      <c r="E41" s="80">
        <v>0</v>
      </c>
      <c r="F41" s="83">
        <v>0</v>
      </c>
      <c r="G41" t="str">
        <f>VLOOKUP(A41,'asignacion operaciones'!D:H,5,0)</f>
        <v>Poniente</v>
      </c>
    </row>
    <row r="42" spans="1:7" x14ac:dyDescent="0.25">
      <c r="A42" t="s">
        <v>85</v>
      </c>
      <c r="B42">
        <v>21</v>
      </c>
      <c r="C42">
        <v>21</v>
      </c>
      <c r="D42" s="26">
        <v>1</v>
      </c>
      <c r="E42" s="80">
        <v>0</v>
      </c>
      <c r="F42" s="83">
        <v>0</v>
      </c>
      <c r="G42" t="str">
        <f>VLOOKUP(A42,'asignacion operaciones'!D:H,5,0)</f>
        <v>Poniente</v>
      </c>
    </row>
    <row r="43" spans="1:7" x14ac:dyDescent="0.25">
      <c r="A43" t="s">
        <v>64</v>
      </c>
      <c r="B43">
        <v>10</v>
      </c>
      <c r="C43">
        <v>10</v>
      </c>
      <c r="D43" s="26">
        <v>1</v>
      </c>
      <c r="E43" s="80">
        <v>0</v>
      </c>
      <c r="F43" s="83">
        <v>0</v>
      </c>
      <c r="G43" t="str">
        <f>VLOOKUP(A43,'asignacion operaciones'!D:H,5,0)</f>
        <v>Poniente</v>
      </c>
    </row>
    <row r="44" spans="1:7" x14ac:dyDescent="0.25">
      <c r="A44" t="s">
        <v>86</v>
      </c>
      <c r="B44">
        <v>6</v>
      </c>
      <c r="C44">
        <v>6</v>
      </c>
      <c r="D44" s="26">
        <v>1</v>
      </c>
      <c r="E44" s="80">
        <v>0</v>
      </c>
      <c r="F44" s="83">
        <v>0</v>
      </c>
      <c r="G44" t="str">
        <f>VLOOKUP(A44,'asignacion operaciones'!D:H,5,0)</f>
        <v>Norte</v>
      </c>
    </row>
    <row r="45" spans="1:7" x14ac:dyDescent="0.25">
      <c r="A45" t="s">
        <v>77</v>
      </c>
      <c r="B45">
        <v>10</v>
      </c>
      <c r="C45">
        <v>10</v>
      </c>
      <c r="D45" s="26">
        <v>1</v>
      </c>
      <c r="E45" s="80">
        <v>0</v>
      </c>
      <c r="F45" s="83">
        <v>0</v>
      </c>
      <c r="G45" t="str">
        <f>VLOOKUP(A45,'asignacion operaciones'!D:H,5,0)</f>
        <v>Poniente</v>
      </c>
    </row>
    <row r="46" spans="1:7" hidden="1" x14ac:dyDescent="0.25">
      <c r="D46" s="26"/>
      <c r="E46" s="80"/>
      <c r="F46" s="83"/>
    </row>
    <row r="47" spans="1:7" hidden="1" x14ac:dyDescent="0.25">
      <c r="D47" s="26"/>
      <c r="E47" s="80"/>
      <c r="F47" s="83"/>
    </row>
    <row r="48" spans="1:7" hidden="1" x14ac:dyDescent="0.25">
      <c r="D48" s="26"/>
      <c r="E48" s="80"/>
      <c r="F48" s="83"/>
    </row>
    <row r="49" spans="4:6" hidden="1" x14ac:dyDescent="0.25">
      <c r="D49" s="26"/>
      <c r="E49" s="80"/>
      <c r="F49" s="83"/>
    </row>
    <row r="50" spans="4:6" hidden="1" x14ac:dyDescent="0.25">
      <c r="D50" s="26"/>
      <c r="E50" s="80"/>
      <c r="F50" s="83"/>
    </row>
    <row r="51" spans="4:6" hidden="1" x14ac:dyDescent="0.25">
      <c r="D51" s="26"/>
      <c r="E51" s="80"/>
      <c r="F51" s="83"/>
    </row>
  </sheetData>
  <autoFilter ref="A4:G51" xr:uid="{1EEBDA85-E387-4162-8FCC-2EFCE0356E67}">
    <filterColumn colId="6">
      <customFilters>
        <customFilter operator="notEqual" val=" "/>
      </customFilters>
    </filterColumn>
    <sortState xmlns:xlrd2="http://schemas.microsoft.com/office/spreadsheetml/2017/richdata2" ref="A5:G51">
      <sortCondition descending="1" ref="E4:E51"/>
    </sortState>
  </autoFilter>
  <mergeCells count="1">
    <mergeCell ref="A1:G3"/>
  </mergeCells>
  <conditionalFormatting sqref="E5:E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1DE9-C49B-41BF-985F-1F5A122A5671}">
  <sheetPr>
    <tabColor rgb="FF00B050"/>
  </sheetPr>
  <dimension ref="B1:V499"/>
  <sheetViews>
    <sheetView showGridLines="0" topLeftCell="H1" zoomScale="66" zoomScaleNormal="55" workbookViewId="0">
      <selection activeCell="M12" sqref="M12"/>
    </sheetView>
  </sheetViews>
  <sheetFormatPr baseColWidth="10" defaultColWidth="9.140625" defaultRowHeight="15" x14ac:dyDescent="0.25"/>
  <cols>
    <col min="2" max="2" width="35.5703125" bestFit="1" customWidth="1"/>
    <col min="3" max="3" width="34" customWidth="1"/>
    <col min="4" max="4" width="16.85546875" bestFit="1" customWidth="1"/>
    <col min="5" max="5" width="21" bestFit="1" customWidth="1"/>
    <col min="6" max="6" width="15" style="44" bestFit="1" customWidth="1"/>
    <col min="7" max="7" width="14.85546875" style="30" bestFit="1" customWidth="1"/>
    <col min="10" max="10" width="33.7109375" bestFit="1" customWidth="1"/>
    <col min="11" max="11" width="18.140625" bestFit="1" customWidth="1"/>
    <col min="12" max="12" width="21" bestFit="1" customWidth="1"/>
    <col min="13" max="13" width="22.140625" bestFit="1" customWidth="1"/>
    <col min="14" max="14" width="7.85546875" style="21" bestFit="1" customWidth="1"/>
    <col min="15" max="15" width="11.140625" style="21" bestFit="1" customWidth="1"/>
    <col min="16" max="16" width="8" style="29" bestFit="1" customWidth="1"/>
    <col min="17" max="17" width="6.28515625" style="21" bestFit="1" customWidth="1"/>
    <col min="19" max="19" width="26.42578125" bestFit="1" customWidth="1"/>
    <col min="20" max="20" width="23" style="21" bestFit="1" customWidth="1"/>
    <col min="21" max="21" width="27.7109375" style="21" bestFit="1" customWidth="1"/>
    <col min="22" max="22" width="24" style="21" bestFit="1" customWidth="1"/>
  </cols>
  <sheetData>
    <row r="1" spans="2:22" ht="14.45" customHeight="1" x14ac:dyDescent="0.25"/>
    <row r="2" spans="2:22" ht="14.45" customHeight="1" x14ac:dyDescent="0.25">
      <c r="S2" s="116" t="s">
        <v>887</v>
      </c>
      <c r="T2" s="116"/>
      <c r="U2" s="116"/>
      <c r="V2" s="116"/>
    </row>
    <row r="3" spans="2:22" ht="15" customHeight="1" x14ac:dyDescent="0.25">
      <c r="B3" s="41" t="s">
        <v>879</v>
      </c>
      <c r="C3" s="41" t="s">
        <v>888</v>
      </c>
      <c r="D3" s="41" t="s">
        <v>4</v>
      </c>
      <c r="E3" s="45" t="s">
        <v>5</v>
      </c>
      <c r="F3" s="55" t="s">
        <v>880</v>
      </c>
      <c r="G3" s="56" t="s">
        <v>10</v>
      </c>
      <c r="J3" s="41" t="s">
        <v>889</v>
      </c>
      <c r="K3" s="41" t="s">
        <v>118</v>
      </c>
      <c r="L3" s="41" t="s">
        <v>119</v>
      </c>
      <c r="M3" s="41" t="s">
        <v>120</v>
      </c>
      <c r="N3" s="41" t="s">
        <v>890</v>
      </c>
      <c r="O3" s="41" t="s">
        <v>891</v>
      </c>
      <c r="P3" s="42" t="s">
        <v>892</v>
      </c>
      <c r="Q3" s="41" t="s">
        <v>893</v>
      </c>
      <c r="S3" s="116"/>
      <c r="T3" s="116"/>
      <c r="U3" s="116"/>
      <c r="V3" s="116"/>
    </row>
    <row r="4" spans="2:22" ht="15.75" x14ac:dyDescent="0.25">
      <c r="B4" s="27" t="s">
        <v>884</v>
      </c>
      <c r="C4" t="s">
        <v>895</v>
      </c>
      <c r="D4">
        <v>31</v>
      </c>
      <c r="E4">
        <v>15</v>
      </c>
      <c r="F4" s="26">
        <v>0.4838709677419355</v>
      </c>
      <c r="G4" s="109">
        <v>16</v>
      </c>
      <c r="J4" s="23" t="s">
        <v>133</v>
      </c>
      <c r="K4" s="23" t="s">
        <v>91</v>
      </c>
      <c r="L4" s="23" t="s">
        <v>96</v>
      </c>
      <c r="M4" s="23" t="s">
        <v>1272</v>
      </c>
      <c r="N4" s="86">
        <v>269</v>
      </c>
      <c r="O4" s="86">
        <v>223</v>
      </c>
      <c r="P4" s="87">
        <v>0.82899628252788105</v>
      </c>
      <c r="Q4" s="86">
        <v>46</v>
      </c>
    </row>
    <row r="5" spans="2:22" ht="15.75" x14ac:dyDescent="0.25">
      <c r="B5" s="27" t="s">
        <v>35</v>
      </c>
      <c r="C5" t="s">
        <v>1029</v>
      </c>
      <c r="D5">
        <v>18</v>
      </c>
      <c r="E5">
        <v>5</v>
      </c>
      <c r="F5" s="26">
        <v>0.27777777777777779</v>
      </c>
      <c r="G5" s="109">
        <v>13</v>
      </c>
      <c r="J5" s="23" t="s">
        <v>35</v>
      </c>
      <c r="K5" s="23" t="s">
        <v>91</v>
      </c>
      <c r="L5" s="23" t="s">
        <v>97</v>
      </c>
      <c r="M5" s="23" t="s">
        <v>1273</v>
      </c>
      <c r="N5" s="86">
        <v>144</v>
      </c>
      <c r="O5" s="86">
        <v>108</v>
      </c>
      <c r="P5" s="87">
        <v>0.75</v>
      </c>
      <c r="Q5" s="86">
        <v>36</v>
      </c>
      <c r="S5" s="85" t="s">
        <v>89</v>
      </c>
      <c r="T5" s="21" t="s">
        <v>90</v>
      </c>
    </row>
    <row r="6" spans="2:22" ht="15.75" x14ac:dyDescent="0.25">
      <c r="B6" s="27" t="s">
        <v>29</v>
      </c>
      <c r="C6" t="s">
        <v>896</v>
      </c>
      <c r="D6">
        <v>16</v>
      </c>
      <c r="E6">
        <v>3</v>
      </c>
      <c r="F6" s="26">
        <v>0.1875</v>
      </c>
      <c r="G6" s="109">
        <v>13</v>
      </c>
      <c r="J6" s="23" t="s">
        <v>884</v>
      </c>
      <c r="K6" s="23" t="s">
        <v>92</v>
      </c>
      <c r="L6" s="23" t="s">
        <v>98</v>
      </c>
      <c r="M6" s="23" t="s">
        <v>106</v>
      </c>
      <c r="N6" s="86">
        <v>155</v>
      </c>
      <c r="O6" s="86">
        <v>123</v>
      </c>
      <c r="P6" s="87">
        <v>0.79354838709677422</v>
      </c>
      <c r="Q6" s="86">
        <v>32</v>
      </c>
      <c r="S6" s="24" t="s">
        <v>92</v>
      </c>
      <c r="T6" s="75">
        <v>0.92573673870333983</v>
      </c>
    </row>
    <row r="7" spans="2:22" ht="15.75" x14ac:dyDescent="0.25">
      <c r="B7" s="27" t="s">
        <v>40</v>
      </c>
      <c r="C7" t="s">
        <v>907</v>
      </c>
      <c r="D7">
        <v>17</v>
      </c>
      <c r="E7">
        <v>5</v>
      </c>
      <c r="F7" s="26">
        <v>0.29411764705882354</v>
      </c>
      <c r="G7" s="109">
        <v>12</v>
      </c>
      <c r="J7" s="23" t="s">
        <v>15</v>
      </c>
      <c r="K7" s="23" t="s">
        <v>92</v>
      </c>
      <c r="L7" s="23" t="s">
        <v>99</v>
      </c>
      <c r="M7" s="23" t="s">
        <v>112</v>
      </c>
      <c r="N7" s="86">
        <v>413</v>
      </c>
      <c r="O7" s="86">
        <v>390</v>
      </c>
      <c r="P7" s="87">
        <v>0.94430992736077479</v>
      </c>
      <c r="Q7" s="86">
        <v>23</v>
      </c>
      <c r="S7" s="24" t="s">
        <v>91</v>
      </c>
      <c r="T7" s="75">
        <v>0.84397163120567376</v>
      </c>
    </row>
    <row r="8" spans="2:22" ht="15.75" x14ac:dyDescent="0.25">
      <c r="B8" s="27" t="s">
        <v>35</v>
      </c>
      <c r="C8" t="s">
        <v>915</v>
      </c>
      <c r="D8">
        <v>18</v>
      </c>
      <c r="E8">
        <v>7</v>
      </c>
      <c r="F8" s="26">
        <v>0.3888888888888889</v>
      </c>
      <c r="G8" s="109">
        <v>11</v>
      </c>
      <c r="J8" s="23" t="s">
        <v>29</v>
      </c>
      <c r="K8" s="23" t="s">
        <v>91</v>
      </c>
      <c r="L8" s="23" t="s">
        <v>96</v>
      </c>
      <c r="M8" s="23" t="s">
        <v>103</v>
      </c>
      <c r="N8" s="86">
        <v>81</v>
      </c>
      <c r="O8" s="86">
        <v>59</v>
      </c>
      <c r="P8" s="87">
        <v>0.72839506172839508</v>
      </c>
      <c r="Q8" s="86">
        <v>22</v>
      </c>
      <c r="S8" s="24" t="s">
        <v>93</v>
      </c>
      <c r="T8" s="74">
        <v>0.89853172522286318</v>
      </c>
    </row>
    <row r="9" spans="2:22" ht="15.75" x14ac:dyDescent="0.25">
      <c r="B9" s="27" t="s">
        <v>44</v>
      </c>
      <c r="C9" t="s">
        <v>898</v>
      </c>
      <c r="D9">
        <v>18</v>
      </c>
      <c r="E9">
        <v>11</v>
      </c>
      <c r="F9" s="26">
        <v>0.61111111111111116</v>
      </c>
      <c r="G9" s="109">
        <v>7</v>
      </c>
      <c r="J9" s="23" t="s">
        <v>40</v>
      </c>
      <c r="K9" s="23" t="s">
        <v>92</v>
      </c>
      <c r="L9" s="23" t="s">
        <v>99</v>
      </c>
      <c r="M9" s="23" t="s">
        <v>873</v>
      </c>
      <c r="N9" s="86">
        <v>101</v>
      </c>
      <c r="O9" s="86">
        <v>81</v>
      </c>
      <c r="P9" s="87">
        <v>0.80198019801980203</v>
      </c>
      <c r="Q9" s="86">
        <v>20</v>
      </c>
      <c r="T9"/>
    </row>
    <row r="10" spans="2:22" ht="15.75" x14ac:dyDescent="0.25">
      <c r="B10" s="27" t="s">
        <v>81</v>
      </c>
      <c r="C10" t="s">
        <v>900</v>
      </c>
      <c r="D10">
        <v>10</v>
      </c>
      <c r="E10">
        <v>3</v>
      </c>
      <c r="F10" s="26">
        <v>0.3</v>
      </c>
      <c r="G10" s="109">
        <v>7</v>
      </c>
      <c r="J10" s="23" t="s">
        <v>883</v>
      </c>
      <c r="K10" s="23" t="s">
        <v>92</v>
      </c>
      <c r="L10" s="23" t="s">
        <v>99</v>
      </c>
      <c r="M10" s="23" t="s">
        <v>1274</v>
      </c>
      <c r="N10" s="86">
        <v>221</v>
      </c>
      <c r="O10" s="86">
        <v>201</v>
      </c>
      <c r="P10" s="87">
        <v>0.9095022624434389</v>
      </c>
      <c r="Q10" s="86">
        <v>20</v>
      </c>
      <c r="T10"/>
    </row>
    <row r="11" spans="2:22" ht="15.75" x14ac:dyDescent="0.25">
      <c r="B11" s="27" t="s">
        <v>42</v>
      </c>
      <c r="C11" t="s">
        <v>900</v>
      </c>
      <c r="D11">
        <v>22</v>
      </c>
      <c r="E11">
        <v>16</v>
      </c>
      <c r="F11" s="26">
        <v>0.72727272727272729</v>
      </c>
      <c r="G11" s="109">
        <v>6</v>
      </c>
      <c r="J11" s="23" t="s">
        <v>19</v>
      </c>
      <c r="K11" s="23" t="s">
        <v>92</v>
      </c>
      <c r="L11" s="23" t="s">
        <v>98</v>
      </c>
      <c r="M11" s="23" t="s">
        <v>104</v>
      </c>
      <c r="N11" s="86">
        <v>165</v>
      </c>
      <c r="O11" s="86">
        <v>146</v>
      </c>
      <c r="P11" s="87">
        <v>0.88484848484848488</v>
      </c>
      <c r="Q11" s="86">
        <v>19</v>
      </c>
      <c r="S11" s="85" t="s">
        <v>89</v>
      </c>
      <c r="T11" s="21" t="s">
        <v>94</v>
      </c>
      <c r="U11" s="21" t="s">
        <v>95</v>
      </c>
      <c r="V11" s="26" t="s">
        <v>90</v>
      </c>
    </row>
    <row r="12" spans="2:22" ht="15.75" x14ac:dyDescent="0.25">
      <c r="B12" s="27" t="s">
        <v>133</v>
      </c>
      <c r="C12" t="s">
        <v>1002</v>
      </c>
      <c r="D12">
        <v>12</v>
      </c>
      <c r="E12">
        <v>6</v>
      </c>
      <c r="F12" s="26">
        <v>0.5</v>
      </c>
      <c r="G12" s="109">
        <v>6</v>
      </c>
      <c r="J12" s="23" t="s">
        <v>25</v>
      </c>
      <c r="K12" s="23" t="s">
        <v>91</v>
      </c>
      <c r="L12" s="23" t="s">
        <v>96</v>
      </c>
      <c r="M12" s="23" t="s">
        <v>105</v>
      </c>
      <c r="N12" s="86">
        <v>124</v>
      </c>
      <c r="O12" s="86">
        <v>109</v>
      </c>
      <c r="P12" s="87">
        <v>0.87903225806451613</v>
      </c>
      <c r="Q12" s="86">
        <v>15</v>
      </c>
      <c r="S12" s="24" t="s">
        <v>96</v>
      </c>
      <c r="T12" s="21">
        <v>574</v>
      </c>
      <c r="U12" s="21">
        <v>476</v>
      </c>
      <c r="V12" s="72">
        <v>0.82926829268292679</v>
      </c>
    </row>
    <row r="13" spans="2:22" ht="15.75" x14ac:dyDescent="0.25">
      <c r="B13" s="27" t="s">
        <v>46</v>
      </c>
      <c r="C13" t="s">
        <v>908</v>
      </c>
      <c r="D13">
        <v>10</v>
      </c>
      <c r="E13">
        <v>4</v>
      </c>
      <c r="F13" s="26">
        <v>0.4</v>
      </c>
      <c r="G13" s="109">
        <v>6</v>
      </c>
      <c r="J13" s="23" t="s">
        <v>46</v>
      </c>
      <c r="K13" s="23" t="s">
        <v>92</v>
      </c>
      <c r="L13" s="23" t="s">
        <v>98</v>
      </c>
      <c r="M13" s="23" t="s">
        <v>111</v>
      </c>
      <c r="N13" s="86">
        <v>94</v>
      </c>
      <c r="O13" s="86">
        <v>80</v>
      </c>
      <c r="P13" s="87">
        <v>0.85106382978723405</v>
      </c>
      <c r="Q13" s="86">
        <v>14</v>
      </c>
      <c r="S13" s="24" t="s">
        <v>97</v>
      </c>
      <c r="T13" s="21">
        <v>695</v>
      </c>
      <c r="U13" s="21">
        <v>595</v>
      </c>
      <c r="V13" s="72">
        <v>0.85611510791366907</v>
      </c>
    </row>
    <row r="14" spans="2:22" ht="15.75" x14ac:dyDescent="0.25">
      <c r="B14" s="27" t="s">
        <v>884</v>
      </c>
      <c r="C14" t="s">
        <v>902</v>
      </c>
      <c r="D14">
        <v>31</v>
      </c>
      <c r="E14">
        <v>25</v>
      </c>
      <c r="F14" s="26">
        <v>0.80645161290322576</v>
      </c>
      <c r="G14" s="109">
        <v>6</v>
      </c>
      <c r="J14" s="23" t="s">
        <v>66</v>
      </c>
      <c r="K14" s="23" t="s">
        <v>91</v>
      </c>
      <c r="L14" s="23" t="s">
        <v>97</v>
      </c>
      <c r="M14" s="23" t="s">
        <v>101</v>
      </c>
      <c r="N14" s="86">
        <v>63</v>
      </c>
      <c r="O14" s="86">
        <v>50</v>
      </c>
      <c r="P14" s="87">
        <v>0.79365079365079361</v>
      </c>
      <c r="Q14" s="86">
        <v>13</v>
      </c>
      <c r="S14" s="24" t="s">
        <v>98</v>
      </c>
      <c r="T14" s="21">
        <v>1308</v>
      </c>
      <c r="U14" s="21">
        <v>1206</v>
      </c>
      <c r="V14" s="72">
        <v>0.92201834862385323</v>
      </c>
    </row>
    <row r="15" spans="2:22" ht="15.75" x14ac:dyDescent="0.25">
      <c r="B15" s="27" t="s">
        <v>66</v>
      </c>
      <c r="C15" t="s">
        <v>904</v>
      </c>
      <c r="D15">
        <v>14</v>
      </c>
      <c r="E15">
        <v>9</v>
      </c>
      <c r="F15" s="26">
        <v>0.6428571428571429</v>
      </c>
      <c r="G15" s="109">
        <v>5</v>
      </c>
      <c r="J15" s="23" t="s">
        <v>44</v>
      </c>
      <c r="K15" s="23" t="s">
        <v>92</v>
      </c>
      <c r="L15" s="23" t="s">
        <v>99</v>
      </c>
      <c r="M15" s="23" t="s">
        <v>110</v>
      </c>
      <c r="N15" s="86">
        <v>54</v>
      </c>
      <c r="O15" s="86">
        <v>42</v>
      </c>
      <c r="P15" s="87">
        <v>0.77777777777777779</v>
      </c>
      <c r="Q15" s="86">
        <v>12</v>
      </c>
      <c r="S15" s="24" t="s">
        <v>99</v>
      </c>
      <c r="T15" s="21">
        <v>1237</v>
      </c>
      <c r="U15" s="21">
        <v>1150</v>
      </c>
      <c r="V15" s="72">
        <v>0.92966855295068718</v>
      </c>
    </row>
    <row r="16" spans="2:22" ht="15.75" x14ac:dyDescent="0.25">
      <c r="B16" s="27" t="s">
        <v>133</v>
      </c>
      <c r="C16" t="s">
        <v>906</v>
      </c>
      <c r="D16">
        <v>12</v>
      </c>
      <c r="E16">
        <v>7</v>
      </c>
      <c r="F16" s="26">
        <v>0.58333333333333337</v>
      </c>
      <c r="G16" s="109">
        <v>5</v>
      </c>
      <c r="J16" s="23" t="s">
        <v>17</v>
      </c>
      <c r="K16" s="23" t="s">
        <v>92</v>
      </c>
      <c r="L16" s="23" t="s">
        <v>98</v>
      </c>
      <c r="M16" s="23" t="s">
        <v>872</v>
      </c>
      <c r="N16" s="86">
        <v>280</v>
      </c>
      <c r="O16" s="86">
        <v>268</v>
      </c>
      <c r="P16" s="87">
        <v>0.95714285714285718</v>
      </c>
      <c r="Q16" s="86">
        <v>12</v>
      </c>
      <c r="S16" s="24" t="s">
        <v>93</v>
      </c>
      <c r="T16" s="21">
        <v>3814</v>
      </c>
      <c r="U16" s="21">
        <v>3427</v>
      </c>
      <c r="V16" s="73">
        <v>0.89853172522286318</v>
      </c>
    </row>
    <row r="17" spans="2:22" ht="15.75" x14ac:dyDescent="0.25">
      <c r="B17" s="27" t="s">
        <v>133</v>
      </c>
      <c r="C17" t="s">
        <v>901</v>
      </c>
      <c r="D17">
        <v>12</v>
      </c>
      <c r="E17">
        <v>7</v>
      </c>
      <c r="F17" s="26">
        <v>0.58333333333333337</v>
      </c>
      <c r="G17" s="109">
        <v>5</v>
      </c>
      <c r="J17" s="23" t="s">
        <v>33</v>
      </c>
      <c r="K17" s="23" t="s">
        <v>91</v>
      </c>
      <c r="L17" s="23" t="s">
        <v>97</v>
      </c>
      <c r="M17" s="23" t="s">
        <v>109</v>
      </c>
      <c r="N17" s="86">
        <v>230</v>
      </c>
      <c r="O17" s="86">
        <v>219</v>
      </c>
      <c r="P17" s="87">
        <v>0.95217391304347831</v>
      </c>
      <c r="Q17" s="86">
        <v>11</v>
      </c>
      <c r="T17"/>
      <c r="U17"/>
      <c r="V17"/>
    </row>
    <row r="18" spans="2:22" ht="15.75" x14ac:dyDescent="0.25">
      <c r="B18" s="27" t="s">
        <v>40</v>
      </c>
      <c r="C18" t="s">
        <v>936</v>
      </c>
      <c r="D18">
        <v>17</v>
      </c>
      <c r="E18">
        <v>12</v>
      </c>
      <c r="F18" s="26">
        <v>0.70588235294117652</v>
      </c>
      <c r="G18" s="109">
        <v>5</v>
      </c>
      <c r="J18" s="23" t="s">
        <v>42</v>
      </c>
      <c r="K18" s="23" t="s">
        <v>91</v>
      </c>
      <c r="L18" s="23" t="s">
        <v>97</v>
      </c>
      <c r="M18" s="23" t="s">
        <v>108</v>
      </c>
      <c r="N18" s="86">
        <v>88</v>
      </c>
      <c r="O18" s="86">
        <v>77</v>
      </c>
      <c r="P18" s="87">
        <v>0.875</v>
      </c>
      <c r="Q18" s="86">
        <v>11</v>
      </c>
      <c r="T18"/>
      <c r="U18"/>
      <c r="V18"/>
    </row>
    <row r="19" spans="2:22" ht="15.75" x14ac:dyDescent="0.25">
      <c r="B19" s="27" t="s">
        <v>46</v>
      </c>
      <c r="C19" t="s">
        <v>1104</v>
      </c>
      <c r="D19">
        <v>10</v>
      </c>
      <c r="E19">
        <v>5</v>
      </c>
      <c r="F19" s="26">
        <v>0.5</v>
      </c>
      <c r="G19" s="109">
        <v>5</v>
      </c>
      <c r="J19" s="23" t="s">
        <v>31</v>
      </c>
      <c r="K19" s="23" t="s">
        <v>91</v>
      </c>
      <c r="L19" s="23" t="s">
        <v>97</v>
      </c>
      <c r="M19" s="23" t="s">
        <v>108</v>
      </c>
      <c r="N19" s="86">
        <v>70</v>
      </c>
      <c r="O19" s="86">
        <v>62</v>
      </c>
      <c r="P19" s="87">
        <v>0.88571428571428568</v>
      </c>
      <c r="Q19" s="86">
        <v>8</v>
      </c>
      <c r="S19" s="24"/>
      <c r="V19" s="26"/>
    </row>
    <row r="20" spans="2:22" ht="15.75" x14ac:dyDescent="0.25">
      <c r="B20" s="27" t="s">
        <v>19</v>
      </c>
      <c r="C20" t="s">
        <v>899</v>
      </c>
      <c r="D20">
        <v>12</v>
      </c>
      <c r="E20">
        <v>7</v>
      </c>
      <c r="F20" s="26">
        <v>0.58333333333333337</v>
      </c>
      <c r="G20" s="109">
        <v>5</v>
      </c>
      <c r="J20" s="23" t="s">
        <v>27</v>
      </c>
      <c r="K20" s="23" t="s">
        <v>92</v>
      </c>
      <c r="L20" s="23" t="s">
        <v>98</v>
      </c>
      <c r="M20" s="23" t="s">
        <v>106</v>
      </c>
      <c r="N20" s="86">
        <v>146</v>
      </c>
      <c r="O20" s="86">
        <v>139</v>
      </c>
      <c r="P20" s="87">
        <v>0.95205479452054798</v>
      </c>
      <c r="Q20" s="86">
        <v>7</v>
      </c>
      <c r="T20"/>
      <c r="U20"/>
      <c r="V20"/>
    </row>
    <row r="21" spans="2:22" ht="15.75" x14ac:dyDescent="0.25">
      <c r="B21" s="27" t="s">
        <v>25</v>
      </c>
      <c r="C21" t="s">
        <v>925</v>
      </c>
      <c r="D21">
        <v>5</v>
      </c>
      <c r="E21">
        <v>0</v>
      </c>
      <c r="F21" s="26">
        <v>0</v>
      </c>
      <c r="G21" s="109">
        <v>5</v>
      </c>
      <c r="J21" s="23" t="s">
        <v>173</v>
      </c>
      <c r="K21" s="23" t="s">
        <v>91</v>
      </c>
      <c r="L21" s="23" t="s">
        <v>96</v>
      </c>
      <c r="M21" s="23" t="s">
        <v>100</v>
      </c>
      <c r="N21" s="86">
        <v>60</v>
      </c>
      <c r="O21" s="86">
        <v>53</v>
      </c>
      <c r="P21" s="87">
        <v>0.8833333333333333</v>
      </c>
      <c r="Q21" s="86">
        <v>7</v>
      </c>
      <c r="T21"/>
    </row>
    <row r="22" spans="2:22" ht="15.75" x14ac:dyDescent="0.25">
      <c r="B22" s="27" t="s">
        <v>35</v>
      </c>
      <c r="C22" t="s">
        <v>945</v>
      </c>
      <c r="D22">
        <v>18</v>
      </c>
      <c r="E22">
        <v>13</v>
      </c>
      <c r="F22" s="26">
        <v>0.72222222222222221</v>
      </c>
      <c r="G22" s="109">
        <v>5</v>
      </c>
      <c r="J22" s="23" t="s">
        <v>83</v>
      </c>
      <c r="K22" s="23" t="s">
        <v>91</v>
      </c>
      <c r="L22" s="23" t="s">
        <v>96</v>
      </c>
      <c r="M22" s="23" t="s">
        <v>100</v>
      </c>
      <c r="N22" s="86">
        <v>20</v>
      </c>
      <c r="O22" s="86">
        <v>13</v>
      </c>
      <c r="P22" s="87">
        <v>0.65</v>
      </c>
      <c r="Q22" s="86">
        <v>7</v>
      </c>
      <c r="S22" s="85" t="s">
        <v>89</v>
      </c>
      <c r="T22" s="21" t="s">
        <v>94</v>
      </c>
      <c r="U22" s="21" t="s">
        <v>95</v>
      </c>
      <c r="V22" s="26" t="s">
        <v>90</v>
      </c>
    </row>
    <row r="23" spans="2:22" ht="15.75" x14ac:dyDescent="0.25">
      <c r="B23" s="27" t="s">
        <v>884</v>
      </c>
      <c r="C23" t="s">
        <v>975</v>
      </c>
      <c r="D23">
        <v>31</v>
      </c>
      <c r="E23">
        <v>26</v>
      </c>
      <c r="F23" s="26">
        <v>0.83870967741935487</v>
      </c>
      <c r="G23" s="109">
        <v>5</v>
      </c>
      <c r="J23" s="23" t="s">
        <v>81</v>
      </c>
      <c r="K23" s="23" t="s">
        <v>91</v>
      </c>
      <c r="L23" s="23" t="s">
        <v>97</v>
      </c>
      <c r="M23" s="23" t="s">
        <v>1284</v>
      </c>
      <c r="N23" s="86">
        <v>10</v>
      </c>
      <c r="O23" s="86">
        <v>3</v>
      </c>
      <c r="P23" s="87">
        <v>0.3</v>
      </c>
      <c r="Q23" s="86">
        <v>7</v>
      </c>
      <c r="S23" s="24" t="s">
        <v>101</v>
      </c>
      <c r="T23" s="21">
        <v>63</v>
      </c>
      <c r="U23" s="21">
        <v>50</v>
      </c>
      <c r="V23" s="72">
        <v>0.79365079365079361</v>
      </c>
    </row>
    <row r="24" spans="2:22" ht="15.75" x14ac:dyDescent="0.25">
      <c r="B24" s="27" t="s">
        <v>884</v>
      </c>
      <c r="C24" t="s">
        <v>1036</v>
      </c>
      <c r="D24">
        <v>31</v>
      </c>
      <c r="E24">
        <v>26</v>
      </c>
      <c r="F24" s="26">
        <v>0.83870967741935487</v>
      </c>
      <c r="G24" s="109">
        <v>5</v>
      </c>
      <c r="J24" s="23" t="s">
        <v>82</v>
      </c>
      <c r="K24" s="23" t="s">
        <v>92</v>
      </c>
      <c r="L24" s="23" t="s">
        <v>98</v>
      </c>
      <c r="M24" s="23" t="s">
        <v>111</v>
      </c>
      <c r="N24" s="86">
        <v>10</v>
      </c>
      <c r="O24" s="86">
        <v>3</v>
      </c>
      <c r="P24" s="87">
        <v>0.3</v>
      </c>
      <c r="Q24" s="86">
        <v>7</v>
      </c>
      <c r="S24" s="24" t="s">
        <v>114</v>
      </c>
      <c r="T24" s="21">
        <v>301</v>
      </c>
      <c r="U24" s="21">
        <v>291</v>
      </c>
      <c r="V24" s="72">
        <v>0.96677740863787376</v>
      </c>
    </row>
    <row r="25" spans="2:22" ht="15.75" x14ac:dyDescent="0.25">
      <c r="B25" s="27" t="s">
        <v>82</v>
      </c>
      <c r="C25" t="s">
        <v>1270</v>
      </c>
      <c r="D25">
        <v>5</v>
      </c>
      <c r="E25">
        <v>0</v>
      </c>
      <c r="F25" s="26">
        <v>0</v>
      </c>
      <c r="G25" s="109">
        <v>5</v>
      </c>
      <c r="J25" s="23" t="s">
        <v>13</v>
      </c>
      <c r="K25" s="23" t="s">
        <v>92</v>
      </c>
      <c r="L25" s="23" t="s">
        <v>99</v>
      </c>
      <c r="M25" s="23" t="s">
        <v>114</v>
      </c>
      <c r="N25" s="86">
        <v>192</v>
      </c>
      <c r="O25" s="86">
        <v>186</v>
      </c>
      <c r="P25" s="87">
        <v>0.96875</v>
      </c>
      <c r="Q25" s="86">
        <v>6</v>
      </c>
      <c r="S25" s="24" t="s">
        <v>106</v>
      </c>
      <c r="T25" s="21">
        <v>311</v>
      </c>
      <c r="U25" s="21">
        <v>272</v>
      </c>
      <c r="V25" s="72">
        <v>0.87459807073954987</v>
      </c>
    </row>
    <row r="26" spans="2:22" ht="15.75" x14ac:dyDescent="0.25">
      <c r="B26" s="27" t="s">
        <v>17</v>
      </c>
      <c r="C26" t="s">
        <v>979</v>
      </c>
      <c r="D26">
        <v>28</v>
      </c>
      <c r="E26">
        <v>23</v>
      </c>
      <c r="F26" s="26">
        <v>0.8214285714285714</v>
      </c>
      <c r="G26" s="109">
        <v>5</v>
      </c>
      <c r="J26" s="23" t="s">
        <v>70</v>
      </c>
      <c r="K26" s="23" t="s">
        <v>91</v>
      </c>
      <c r="L26" s="23" t="s">
        <v>97</v>
      </c>
      <c r="M26" s="23" t="s">
        <v>107</v>
      </c>
      <c r="N26" s="86">
        <v>42</v>
      </c>
      <c r="O26" s="86">
        <v>37</v>
      </c>
      <c r="P26" s="87">
        <v>0.88095238095238093</v>
      </c>
      <c r="Q26" s="86">
        <v>5</v>
      </c>
      <c r="S26" s="24" t="s">
        <v>112</v>
      </c>
      <c r="T26" s="21">
        <v>419</v>
      </c>
      <c r="U26" s="21">
        <v>395</v>
      </c>
      <c r="V26" s="72">
        <v>0.94272076372315039</v>
      </c>
    </row>
    <row r="27" spans="2:22" ht="15.75" x14ac:dyDescent="0.25">
      <c r="B27" s="27" t="s">
        <v>17</v>
      </c>
      <c r="C27" t="s">
        <v>1205</v>
      </c>
      <c r="D27">
        <v>28</v>
      </c>
      <c r="E27">
        <v>23</v>
      </c>
      <c r="F27" s="26">
        <v>0.8214285714285714</v>
      </c>
      <c r="G27" s="109">
        <v>5</v>
      </c>
      <c r="J27" s="23" t="s">
        <v>50</v>
      </c>
      <c r="K27" s="23" t="s">
        <v>92</v>
      </c>
      <c r="L27" s="23" t="s">
        <v>99</v>
      </c>
      <c r="M27" s="23" t="s">
        <v>114</v>
      </c>
      <c r="N27" s="86">
        <v>109</v>
      </c>
      <c r="O27" s="86">
        <v>105</v>
      </c>
      <c r="P27" s="87">
        <v>0.96330275229357798</v>
      </c>
      <c r="Q27" s="86">
        <v>4</v>
      </c>
      <c r="S27" s="24" t="s">
        <v>113</v>
      </c>
      <c r="T27" s="21">
        <v>186</v>
      </c>
      <c r="U27" s="21">
        <v>182</v>
      </c>
      <c r="V27" s="72">
        <v>0.978494623655914</v>
      </c>
    </row>
    <row r="28" spans="2:22" ht="15.75" x14ac:dyDescent="0.25">
      <c r="B28" s="28" t="s">
        <v>66</v>
      </c>
      <c r="C28" t="s">
        <v>909</v>
      </c>
      <c r="D28">
        <v>7</v>
      </c>
      <c r="E28">
        <v>3</v>
      </c>
      <c r="F28" s="26">
        <v>0.42857142857142855</v>
      </c>
      <c r="G28" s="109">
        <v>4</v>
      </c>
      <c r="J28" s="23" t="s">
        <v>48</v>
      </c>
      <c r="K28" s="23" t="s">
        <v>92</v>
      </c>
      <c r="L28" s="23" t="s">
        <v>98</v>
      </c>
      <c r="M28" s="23" t="s">
        <v>104</v>
      </c>
      <c r="N28" s="86">
        <v>106</v>
      </c>
      <c r="O28" s="86">
        <v>103</v>
      </c>
      <c r="P28" s="87">
        <v>0.97169811320754718</v>
      </c>
      <c r="Q28" s="86">
        <v>3</v>
      </c>
      <c r="S28" s="24" t="s">
        <v>104</v>
      </c>
      <c r="T28" s="21">
        <v>286</v>
      </c>
      <c r="U28" s="21">
        <v>263</v>
      </c>
      <c r="V28" s="72">
        <v>0.91958041958041958</v>
      </c>
    </row>
    <row r="29" spans="2:22" ht="15.75" x14ac:dyDescent="0.25">
      <c r="B29" s="27" t="s">
        <v>27</v>
      </c>
      <c r="C29" t="s">
        <v>898</v>
      </c>
      <c r="D29">
        <v>12</v>
      </c>
      <c r="E29">
        <v>8</v>
      </c>
      <c r="F29" s="26">
        <v>0.66666666666666663</v>
      </c>
      <c r="G29" s="109">
        <v>4</v>
      </c>
      <c r="J29" s="23" t="s">
        <v>72</v>
      </c>
      <c r="K29" s="23" t="s">
        <v>91</v>
      </c>
      <c r="L29" s="23" t="s">
        <v>97</v>
      </c>
      <c r="M29" s="23" t="s">
        <v>1284</v>
      </c>
      <c r="N29" s="86">
        <v>17</v>
      </c>
      <c r="O29" s="86">
        <v>14</v>
      </c>
      <c r="P29" s="87">
        <v>0.82352941176470584</v>
      </c>
      <c r="Q29" s="86">
        <v>3</v>
      </c>
      <c r="S29" s="24" t="s">
        <v>110</v>
      </c>
      <c r="T29" s="21">
        <v>99</v>
      </c>
      <c r="U29" s="21">
        <v>86</v>
      </c>
      <c r="V29" s="72">
        <v>0.86868686868686873</v>
      </c>
    </row>
    <row r="30" spans="2:22" ht="15.75" x14ac:dyDescent="0.25">
      <c r="B30" s="27" t="s">
        <v>133</v>
      </c>
      <c r="C30" t="s">
        <v>959</v>
      </c>
      <c r="D30">
        <v>12</v>
      </c>
      <c r="E30">
        <v>8</v>
      </c>
      <c r="F30" s="26">
        <v>0.66666666666666663</v>
      </c>
      <c r="G30" s="109">
        <v>4</v>
      </c>
      <c r="J30" s="23" t="s">
        <v>87</v>
      </c>
      <c r="K30" s="23" t="s">
        <v>91</v>
      </c>
      <c r="L30" s="23" t="s">
        <v>97</v>
      </c>
      <c r="M30" s="23" t="s">
        <v>1273</v>
      </c>
      <c r="N30" s="86">
        <v>14</v>
      </c>
      <c r="O30" s="86">
        <v>11</v>
      </c>
      <c r="P30" s="87">
        <v>0.7857142857142857</v>
      </c>
      <c r="Q30" s="86">
        <v>3</v>
      </c>
      <c r="S30" s="24" t="s">
        <v>111</v>
      </c>
      <c r="T30" s="21">
        <v>209</v>
      </c>
      <c r="U30" s="21">
        <v>187</v>
      </c>
      <c r="V30" s="72">
        <v>0.89473684210526316</v>
      </c>
    </row>
    <row r="31" spans="2:22" ht="15.75" x14ac:dyDescent="0.25">
      <c r="B31" s="27" t="s">
        <v>19</v>
      </c>
      <c r="C31" t="s">
        <v>1018</v>
      </c>
      <c r="D31">
        <v>5</v>
      </c>
      <c r="E31">
        <v>1</v>
      </c>
      <c r="F31" s="26">
        <v>0.2</v>
      </c>
      <c r="G31" s="109">
        <v>4</v>
      </c>
      <c r="J31" s="23" t="s">
        <v>62</v>
      </c>
      <c r="K31" s="23" t="s">
        <v>92</v>
      </c>
      <c r="L31" s="23" t="s">
        <v>98</v>
      </c>
      <c r="M31" s="23" t="s">
        <v>113</v>
      </c>
      <c r="N31" s="86">
        <v>84</v>
      </c>
      <c r="O31" s="86">
        <v>81</v>
      </c>
      <c r="P31" s="87">
        <v>0.9642857142857143</v>
      </c>
      <c r="Q31" s="86">
        <v>3</v>
      </c>
      <c r="S31" s="24" t="s">
        <v>872</v>
      </c>
      <c r="T31" s="21">
        <v>280</v>
      </c>
      <c r="U31" s="21">
        <v>268</v>
      </c>
      <c r="V31" s="72">
        <v>0.95714285714285718</v>
      </c>
    </row>
    <row r="32" spans="2:22" ht="15.75" x14ac:dyDescent="0.25">
      <c r="B32" s="27" t="s">
        <v>19</v>
      </c>
      <c r="C32" t="s">
        <v>941</v>
      </c>
      <c r="D32">
        <v>5</v>
      </c>
      <c r="E32">
        <v>1</v>
      </c>
      <c r="F32" s="26">
        <v>0.2</v>
      </c>
      <c r="G32" s="109">
        <v>4</v>
      </c>
      <c r="J32" s="23" t="s">
        <v>886</v>
      </c>
      <c r="K32" s="23" t="s">
        <v>91</v>
      </c>
      <c r="L32" s="23" t="s">
        <v>97</v>
      </c>
      <c r="M32" s="23" t="s">
        <v>102</v>
      </c>
      <c r="N32" s="86">
        <v>11</v>
      </c>
      <c r="O32" s="86">
        <v>8</v>
      </c>
      <c r="P32" s="87">
        <v>0.72727272727272729</v>
      </c>
      <c r="Q32" s="86">
        <v>3</v>
      </c>
      <c r="S32" s="24" t="s">
        <v>105</v>
      </c>
      <c r="T32" s="21">
        <v>124</v>
      </c>
      <c r="U32" s="21">
        <v>109</v>
      </c>
      <c r="V32" s="72">
        <v>0.87903225806451613</v>
      </c>
    </row>
    <row r="33" spans="2:22" ht="15.75" x14ac:dyDescent="0.25">
      <c r="B33" s="27" t="s">
        <v>83</v>
      </c>
      <c r="C33" t="s">
        <v>970</v>
      </c>
      <c r="D33">
        <v>5</v>
      </c>
      <c r="E33">
        <v>1</v>
      </c>
      <c r="F33" s="26">
        <v>0.2</v>
      </c>
      <c r="G33" s="109">
        <v>4</v>
      </c>
      <c r="J33" s="23" t="s">
        <v>23</v>
      </c>
      <c r="K33" s="23" t="s">
        <v>92</v>
      </c>
      <c r="L33" s="23" t="s">
        <v>98</v>
      </c>
      <c r="M33" s="23" t="s">
        <v>1277</v>
      </c>
      <c r="N33" s="86">
        <v>132</v>
      </c>
      <c r="O33" s="86">
        <v>130</v>
      </c>
      <c r="P33" s="87">
        <v>0.98484848484848486</v>
      </c>
      <c r="Q33" s="86">
        <v>2</v>
      </c>
      <c r="S33" s="24" t="s">
        <v>103</v>
      </c>
      <c r="T33" s="21">
        <v>81</v>
      </c>
      <c r="U33" s="21">
        <v>59</v>
      </c>
      <c r="V33" s="72">
        <v>0.72839506172839508</v>
      </c>
    </row>
    <row r="34" spans="2:22" ht="15.75" x14ac:dyDescent="0.25">
      <c r="B34" s="27" t="s">
        <v>25</v>
      </c>
      <c r="C34" t="s">
        <v>955</v>
      </c>
      <c r="D34">
        <v>16</v>
      </c>
      <c r="E34">
        <v>12</v>
      </c>
      <c r="F34" s="26">
        <v>0.75</v>
      </c>
      <c r="G34" s="109">
        <v>4</v>
      </c>
      <c r="J34" s="23" t="s">
        <v>175</v>
      </c>
      <c r="K34" s="23" t="s">
        <v>91</v>
      </c>
      <c r="L34" s="23" t="s">
        <v>96</v>
      </c>
      <c r="M34" s="23" t="s">
        <v>100</v>
      </c>
      <c r="N34" s="86">
        <v>20</v>
      </c>
      <c r="O34" s="86">
        <v>19</v>
      </c>
      <c r="P34" s="87">
        <v>0.95</v>
      </c>
      <c r="Q34" s="86">
        <v>1</v>
      </c>
      <c r="S34" s="24" t="s">
        <v>100</v>
      </c>
      <c r="T34" s="21">
        <v>100</v>
      </c>
      <c r="U34" s="21">
        <v>85</v>
      </c>
      <c r="V34" s="72">
        <v>0.85</v>
      </c>
    </row>
    <row r="35" spans="2:22" ht="15.75" x14ac:dyDescent="0.25">
      <c r="B35" s="27" t="s">
        <v>15</v>
      </c>
      <c r="C35" t="s">
        <v>1042</v>
      </c>
      <c r="D35">
        <v>6</v>
      </c>
      <c r="E35">
        <v>2</v>
      </c>
      <c r="F35" s="26">
        <v>0.33333333333333331</v>
      </c>
      <c r="G35" s="109">
        <v>4</v>
      </c>
      <c r="J35" s="23" t="s">
        <v>68</v>
      </c>
      <c r="K35" s="23" t="s">
        <v>92</v>
      </c>
      <c r="L35" s="23" t="s">
        <v>99</v>
      </c>
      <c r="M35" s="23" t="s">
        <v>110</v>
      </c>
      <c r="N35" s="86">
        <v>45</v>
      </c>
      <c r="O35" s="86">
        <v>44</v>
      </c>
      <c r="P35" s="87">
        <v>0.97777777777777775</v>
      </c>
      <c r="Q35" s="86">
        <v>1</v>
      </c>
      <c r="S35" s="24" t="s">
        <v>873</v>
      </c>
      <c r="T35" s="21">
        <v>101</v>
      </c>
      <c r="U35" s="21">
        <v>81</v>
      </c>
      <c r="V35" s="72">
        <v>0.80198019801980203</v>
      </c>
    </row>
    <row r="36" spans="2:22" ht="15.75" x14ac:dyDescent="0.25">
      <c r="B36" s="28" t="s">
        <v>33</v>
      </c>
      <c r="C36" t="s">
        <v>983</v>
      </c>
      <c r="D36">
        <v>10</v>
      </c>
      <c r="E36">
        <v>7</v>
      </c>
      <c r="F36" s="26">
        <v>0.7</v>
      </c>
      <c r="G36" s="109">
        <v>3</v>
      </c>
      <c r="J36" s="23" t="s">
        <v>885</v>
      </c>
      <c r="K36" s="23" t="s">
        <v>92</v>
      </c>
      <c r="L36" s="23" t="s">
        <v>98</v>
      </c>
      <c r="M36" s="23" t="s">
        <v>104</v>
      </c>
      <c r="N36" s="86">
        <v>5</v>
      </c>
      <c r="O36" s="86">
        <v>4</v>
      </c>
      <c r="P36" s="87">
        <v>0.8</v>
      </c>
      <c r="Q36" s="86">
        <v>1</v>
      </c>
      <c r="S36" s="24" t="s">
        <v>108</v>
      </c>
      <c r="T36" s="21">
        <v>158</v>
      </c>
      <c r="U36" s="21">
        <v>139</v>
      </c>
      <c r="V36" s="72">
        <v>0.879746835443038</v>
      </c>
    </row>
    <row r="37" spans="2:22" ht="15.75" x14ac:dyDescent="0.25">
      <c r="B37" s="27" t="s">
        <v>70</v>
      </c>
      <c r="C37" t="s">
        <v>919</v>
      </c>
      <c r="D37">
        <v>14</v>
      </c>
      <c r="E37">
        <v>11</v>
      </c>
      <c r="F37" s="26">
        <v>0.7857142857142857</v>
      </c>
      <c r="G37" s="109">
        <v>3</v>
      </c>
      <c r="J37" s="23" t="s">
        <v>74</v>
      </c>
      <c r="K37" s="23" t="s">
        <v>92</v>
      </c>
      <c r="L37" s="23" t="s">
        <v>98</v>
      </c>
      <c r="M37" s="23" t="s">
        <v>112</v>
      </c>
      <c r="N37" s="86">
        <v>6</v>
      </c>
      <c r="O37" s="86">
        <v>5</v>
      </c>
      <c r="P37" s="87">
        <v>0.83333333333333337</v>
      </c>
      <c r="Q37" s="86">
        <v>1</v>
      </c>
      <c r="S37" s="24" t="s">
        <v>107</v>
      </c>
      <c r="T37" s="21">
        <v>42</v>
      </c>
      <c r="U37" s="21">
        <v>37</v>
      </c>
      <c r="V37" s="72">
        <v>0.88095238095238093</v>
      </c>
    </row>
    <row r="38" spans="2:22" ht="15.75" x14ac:dyDescent="0.25">
      <c r="B38" s="27" t="s">
        <v>42</v>
      </c>
      <c r="C38" t="s">
        <v>894</v>
      </c>
      <c r="D38">
        <v>22</v>
      </c>
      <c r="E38">
        <v>19</v>
      </c>
      <c r="F38" s="26">
        <v>0.86363636363636365</v>
      </c>
      <c r="G38" s="109">
        <v>3</v>
      </c>
      <c r="J38" s="23" t="s">
        <v>52</v>
      </c>
      <c r="K38" s="23" t="s">
        <v>92</v>
      </c>
      <c r="L38" s="23" t="s">
        <v>98</v>
      </c>
      <c r="M38" s="23" t="s">
        <v>111</v>
      </c>
      <c r="N38" s="86">
        <v>84</v>
      </c>
      <c r="O38" s="86">
        <v>83</v>
      </c>
      <c r="P38" s="87">
        <v>0.98809523809523814</v>
      </c>
      <c r="Q38" s="86">
        <v>1</v>
      </c>
      <c r="S38" s="24" t="s">
        <v>109</v>
      </c>
      <c r="T38" s="21">
        <v>230</v>
      </c>
      <c r="U38" s="21">
        <v>219</v>
      </c>
      <c r="V38" s="72">
        <v>0.95217391304347831</v>
      </c>
    </row>
    <row r="39" spans="2:22" ht="15.75" x14ac:dyDescent="0.25">
      <c r="B39" s="28" t="s">
        <v>133</v>
      </c>
      <c r="C39" t="s">
        <v>1000</v>
      </c>
      <c r="D39">
        <v>12</v>
      </c>
      <c r="E39">
        <v>9</v>
      </c>
      <c r="F39" s="26">
        <v>0.75</v>
      </c>
      <c r="G39" s="109">
        <v>3</v>
      </c>
      <c r="J39" s="23" t="s">
        <v>58</v>
      </c>
      <c r="K39" s="23" t="s">
        <v>92</v>
      </c>
      <c r="L39" s="23" t="s">
        <v>99</v>
      </c>
      <c r="M39" s="23" t="s">
        <v>113</v>
      </c>
      <c r="N39" s="86">
        <v>102</v>
      </c>
      <c r="O39" s="86">
        <v>101</v>
      </c>
      <c r="P39" s="87">
        <v>0.99019607843137258</v>
      </c>
      <c r="Q39" s="86">
        <v>1</v>
      </c>
      <c r="S39" s="24" t="s">
        <v>102</v>
      </c>
      <c r="T39" s="21">
        <v>11</v>
      </c>
      <c r="U39" s="21">
        <v>8</v>
      </c>
      <c r="V39" s="72">
        <v>0.72727272727272729</v>
      </c>
    </row>
    <row r="40" spans="2:22" ht="15.75" x14ac:dyDescent="0.25">
      <c r="B40" s="27" t="s">
        <v>133</v>
      </c>
      <c r="C40" t="s">
        <v>1003</v>
      </c>
      <c r="D40">
        <v>12</v>
      </c>
      <c r="E40">
        <v>9</v>
      </c>
      <c r="F40" s="26">
        <v>0.75</v>
      </c>
      <c r="G40" s="109">
        <v>3</v>
      </c>
      <c r="J40" s="23" t="s">
        <v>85</v>
      </c>
      <c r="K40" s="23" t="s">
        <v>92</v>
      </c>
      <c r="L40" s="23" t="s">
        <v>98</v>
      </c>
      <c r="M40" s="23" t="s">
        <v>111</v>
      </c>
      <c r="N40" s="86">
        <v>21</v>
      </c>
      <c r="O40" s="86">
        <v>21</v>
      </c>
      <c r="P40" s="87">
        <v>1</v>
      </c>
      <c r="Q40" s="86">
        <v>0</v>
      </c>
      <c r="S40" s="24" t="s">
        <v>1272</v>
      </c>
      <c r="T40" s="21">
        <v>269</v>
      </c>
      <c r="U40" s="21">
        <v>223</v>
      </c>
      <c r="V40" s="72">
        <v>0.82899628252788105</v>
      </c>
    </row>
    <row r="41" spans="2:22" ht="15.75" x14ac:dyDescent="0.25">
      <c r="B41" s="27" t="s">
        <v>31</v>
      </c>
      <c r="C41" t="s">
        <v>937</v>
      </c>
      <c r="D41">
        <v>10</v>
      </c>
      <c r="E41">
        <v>7</v>
      </c>
      <c r="F41" s="26">
        <v>0.7</v>
      </c>
      <c r="G41" s="109">
        <v>3</v>
      </c>
      <c r="J41" s="23" t="s">
        <v>64</v>
      </c>
      <c r="K41" s="23" t="s">
        <v>92</v>
      </c>
      <c r="L41" s="23" t="s">
        <v>98</v>
      </c>
      <c r="M41" s="23" t="s">
        <v>106</v>
      </c>
      <c r="N41" s="86">
        <v>10</v>
      </c>
      <c r="O41" s="86">
        <v>10</v>
      </c>
      <c r="P41" s="87">
        <v>1</v>
      </c>
      <c r="Q41" s="86">
        <v>0</v>
      </c>
      <c r="S41" s="24" t="s">
        <v>1273</v>
      </c>
      <c r="T41" s="21">
        <v>158</v>
      </c>
      <c r="U41" s="21">
        <v>119</v>
      </c>
      <c r="V41" s="72">
        <v>0.75316455696202533</v>
      </c>
    </row>
    <row r="42" spans="2:22" ht="15.75" x14ac:dyDescent="0.25">
      <c r="B42" s="27" t="s">
        <v>13</v>
      </c>
      <c r="C42" t="s">
        <v>907</v>
      </c>
      <c r="D42">
        <v>18</v>
      </c>
      <c r="E42">
        <v>15</v>
      </c>
      <c r="F42" s="26">
        <v>0.83333333333333337</v>
      </c>
      <c r="G42" s="109">
        <v>3</v>
      </c>
      <c r="J42" s="23" t="s">
        <v>86</v>
      </c>
      <c r="K42" s="23" t="s">
        <v>91</v>
      </c>
      <c r="L42" s="23" t="s">
        <v>97</v>
      </c>
      <c r="M42" s="23" t="s">
        <v>1284</v>
      </c>
      <c r="N42" s="86">
        <v>6</v>
      </c>
      <c r="O42" s="86">
        <v>6</v>
      </c>
      <c r="P42" s="87">
        <v>1</v>
      </c>
      <c r="Q42" s="86">
        <v>0</v>
      </c>
      <c r="S42" s="24" t="s">
        <v>1274</v>
      </c>
      <c r="T42" s="21">
        <v>221</v>
      </c>
      <c r="U42" s="21">
        <v>201</v>
      </c>
      <c r="V42" s="72">
        <v>0.9095022624434389</v>
      </c>
    </row>
    <row r="43" spans="2:22" ht="15.75" x14ac:dyDescent="0.25">
      <c r="B43" s="27" t="s">
        <v>13</v>
      </c>
      <c r="C43" t="s">
        <v>1009</v>
      </c>
      <c r="D43">
        <v>20</v>
      </c>
      <c r="E43">
        <v>17</v>
      </c>
      <c r="F43" s="26">
        <v>0.85</v>
      </c>
      <c r="G43" s="109">
        <v>3</v>
      </c>
      <c r="J43" s="23" t="s">
        <v>77</v>
      </c>
      <c r="K43" s="23" t="s">
        <v>92</v>
      </c>
      <c r="L43" s="23" t="s">
        <v>98</v>
      </c>
      <c r="M43" s="23" t="s">
        <v>104</v>
      </c>
      <c r="N43" s="86">
        <v>10</v>
      </c>
      <c r="O43" s="86">
        <v>10</v>
      </c>
      <c r="P43" s="87">
        <v>1</v>
      </c>
      <c r="Q43" s="86">
        <v>0</v>
      </c>
      <c r="S43" s="24" t="s">
        <v>1277</v>
      </c>
      <c r="T43" s="21">
        <v>132</v>
      </c>
      <c r="U43" s="21">
        <v>130</v>
      </c>
      <c r="V43" s="72">
        <v>0.98484848484848486</v>
      </c>
    </row>
    <row r="44" spans="2:22" ht="15.75" x14ac:dyDescent="0.25">
      <c r="B44" s="28" t="s">
        <v>44</v>
      </c>
      <c r="C44" t="s">
        <v>897</v>
      </c>
      <c r="D44">
        <v>18</v>
      </c>
      <c r="E44">
        <v>15</v>
      </c>
      <c r="F44" s="26">
        <v>0.83333333333333337</v>
      </c>
      <c r="G44" s="109">
        <v>3</v>
      </c>
      <c r="J44" s="23" t="s">
        <v>148</v>
      </c>
      <c r="K44" s="23" t="s">
        <v>92</v>
      </c>
      <c r="L44" s="23" t="s">
        <v>99</v>
      </c>
      <c r="M44" s="23" t="s">
        <v>104</v>
      </c>
      <c r="N44" s="86">
        <v>0</v>
      </c>
      <c r="O44" s="86">
        <v>0</v>
      </c>
      <c r="P44" s="87" t="e">
        <v>#DIV/0!</v>
      </c>
      <c r="Q44" s="86">
        <v>0</v>
      </c>
      <c r="S44" s="24" t="s">
        <v>1284</v>
      </c>
      <c r="T44" s="21">
        <v>33</v>
      </c>
      <c r="U44" s="21">
        <v>23</v>
      </c>
      <c r="V44" s="72">
        <v>0.69696969696969702</v>
      </c>
    </row>
    <row r="45" spans="2:22" ht="15.75" x14ac:dyDescent="0.25">
      <c r="B45" s="28" t="s">
        <v>72</v>
      </c>
      <c r="C45" t="s">
        <v>940</v>
      </c>
      <c r="D45">
        <v>17</v>
      </c>
      <c r="E45">
        <v>14</v>
      </c>
      <c r="F45" s="26">
        <v>0.82352941176470584</v>
      </c>
      <c r="G45" s="109">
        <v>3</v>
      </c>
      <c r="J45" s="23"/>
      <c r="K45" s="23"/>
      <c r="L45" s="23"/>
      <c r="M45" s="23"/>
      <c r="N45" s="86"/>
      <c r="O45" s="86"/>
      <c r="P45" s="87"/>
      <c r="Q45" s="86"/>
      <c r="S45" s="24" t="s">
        <v>93</v>
      </c>
      <c r="T45" s="21">
        <v>3814</v>
      </c>
      <c r="U45" s="21">
        <v>3427</v>
      </c>
      <c r="V45" s="73">
        <v>0.89853172522286318</v>
      </c>
    </row>
    <row r="46" spans="2:22" ht="15.75" x14ac:dyDescent="0.25">
      <c r="B46" s="27" t="s">
        <v>19</v>
      </c>
      <c r="C46" t="s">
        <v>969</v>
      </c>
      <c r="D46">
        <v>5</v>
      </c>
      <c r="E46">
        <v>2</v>
      </c>
      <c r="F46" s="26">
        <v>0.4</v>
      </c>
      <c r="G46" s="109">
        <v>3</v>
      </c>
      <c r="J46" s="23"/>
      <c r="K46" s="23"/>
      <c r="L46" s="23"/>
      <c r="M46" s="23"/>
      <c r="N46" s="86"/>
      <c r="O46" s="86"/>
      <c r="P46" s="87"/>
      <c r="Q46" s="86"/>
      <c r="T46"/>
      <c r="U46"/>
      <c r="V46"/>
    </row>
    <row r="47" spans="2:22" ht="15.75" x14ac:dyDescent="0.25">
      <c r="B47" s="27" t="s">
        <v>83</v>
      </c>
      <c r="C47" t="s">
        <v>944</v>
      </c>
      <c r="D47">
        <v>5</v>
      </c>
      <c r="E47">
        <v>2</v>
      </c>
      <c r="F47" s="26">
        <v>0.4</v>
      </c>
      <c r="G47" s="109">
        <v>3</v>
      </c>
      <c r="J47" s="23"/>
      <c r="K47" s="23"/>
      <c r="L47" s="23"/>
      <c r="M47" s="23"/>
      <c r="N47" s="86"/>
      <c r="O47" s="86"/>
      <c r="P47" s="87"/>
      <c r="Q47" s="86"/>
      <c r="T47"/>
      <c r="U47"/>
      <c r="V47"/>
    </row>
    <row r="48" spans="2:22" ht="15.75" x14ac:dyDescent="0.25">
      <c r="B48" s="27" t="s">
        <v>35</v>
      </c>
      <c r="C48" t="s">
        <v>914</v>
      </c>
      <c r="D48">
        <v>18</v>
      </c>
      <c r="E48">
        <v>15</v>
      </c>
      <c r="F48" s="26">
        <v>0.83333333333333337</v>
      </c>
      <c r="G48" s="109">
        <v>3</v>
      </c>
      <c r="J48" s="23"/>
      <c r="K48" s="23"/>
      <c r="L48" s="23"/>
      <c r="M48" s="23"/>
      <c r="N48" s="86"/>
      <c r="O48" s="86"/>
      <c r="P48" s="87"/>
      <c r="Q48" s="86"/>
      <c r="T48"/>
      <c r="U48"/>
      <c r="V48"/>
    </row>
    <row r="49" spans="2:22" ht="15.75" x14ac:dyDescent="0.25">
      <c r="B49" s="27" t="s">
        <v>87</v>
      </c>
      <c r="C49" t="s">
        <v>973</v>
      </c>
      <c r="D49">
        <v>14</v>
      </c>
      <c r="E49">
        <v>11</v>
      </c>
      <c r="F49" s="26">
        <v>0.7857142857142857</v>
      </c>
      <c r="G49" s="109">
        <v>3</v>
      </c>
      <c r="J49" s="98"/>
      <c r="K49" s="98"/>
      <c r="L49" s="98"/>
      <c r="M49" s="98"/>
      <c r="N49" s="99"/>
      <c r="O49" s="99"/>
      <c r="P49" s="99"/>
      <c r="Q49" s="99"/>
      <c r="T49"/>
      <c r="U49"/>
      <c r="V49"/>
    </row>
    <row r="50" spans="2:22" ht="15.75" x14ac:dyDescent="0.25">
      <c r="B50" s="27" t="s">
        <v>29</v>
      </c>
      <c r="C50" t="s">
        <v>1031</v>
      </c>
      <c r="D50">
        <v>5</v>
      </c>
      <c r="E50">
        <v>2</v>
      </c>
      <c r="F50" s="26">
        <v>0.4</v>
      </c>
      <c r="G50" s="109">
        <v>3</v>
      </c>
      <c r="J50" s="23"/>
      <c r="K50" s="23"/>
      <c r="L50" s="23"/>
      <c r="M50" s="23"/>
      <c r="N50" s="86"/>
      <c r="O50" s="86"/>
      <c r="P50" s="87"/>
      <c r="Q50" s="86"/>
      <c r="T50"/>
      <c r="U50"/>
      <c r="V50"/>
    </row>
    <row r="51" spans="2:22" ht="15.75" x14ac:dyDescent="0.25">
      <c r="B51" s="27" t="s">
        <v>15</v>
      </c>
      <c r="C51" t="s">
        <v>1047</v>
      </c>
      <c r="D51">
        <v>10</v>
      </c>
      <c r="E51">
        <v>7</v>
      </c>
      <c r="F51" s="26">
        <v>0.7</v>
      </c>
      <c r="G51" s="109">
        <v>3</v>
      </c>
      <c r="P51" s="65"/>
    </row>
    <row r="52" spans="2:22" ht="15.75" x14ac:dyDescent="0.25">
      <c r="B52" s="27" t="s">
        <v>886</v>
      </c>
      <c r="C52" t="s">
        <v>949</v>
      </c>
      <c r="D52">
        <v>11</v>
      </c>
      <c r="E52">
        <v>8</v>
      </c>
      <c r="F52" s="26">
        <v>0.72727272727272729</v>
      </c>
      <c r="G52" s="109">
        <v>3</v>
      </c>
      <c r="P52" s="65"/>
    </row>
    <row r="53" spans="2:22" ht="15.75" x14ac:dyDescent="0.25">
      <c r="B53" s="27" t="s">
        <v>883</v>
      </c>
      <c r="C53" t="s">
        <v>1220</v>
      </c>
      <c r="D53">
        <v>5</v>
      </c>
      <c r="E53">
        <v>2</v>
      </c>
      <c r="F53" s="26">
        <v>0.4</v>
      </c>
      <c r="G53" s="109">
        <v>3</v>
      </c>
    </row>
    <row r="54" spans="2:22" ht="15.75" x14ac:dyDescent="0.25">
      <c r="B54" s="27" t="s">
        <v>883</v>
      </c>
      <c r="C54" t="s">
        <v>1221</v>
      </c>
      <c r="D54">
        <v>5</v>
      </c>
      <c r="E54">
        <v>2</v>
      </c>
      <c r="F54" s="26">
        <v>0.4</v>
      </c>
      <c r="G54" s="109">
        <v>3</v>
      </c>
    </row>
    <row r="55" spans="2:22" ht="15.75" x14ac:dyDescent="0.25">
      <c r="B55" s="27" t="s">
        <v>883</v>
      </c>
      <c r="C55" t="s">
        <v>982</v>
      </c>
      <c r="D55">
        <v>5</v>
      </c>
      <c r="E55">
        <v>2</v>
      </c>
      <c r="F55" s="26">
        <v>0.4</v>
      </c>
      <c r="G55" s="109">
        <v>3</v>
      </c>
    </row>
    <row r="56" spans="2:22" ht="15.75" x14ac:dyDescent="0.25">
      <c r="B56" s="27" t="s">
        <v>33</v>
      </c>
      <c r="C56" t="s">
        <v>952</v>
      </c>
      <c r="D56">
        <v>11</v>
      </c>
      <c r="E56">
        <v>9</v>
      </c>
      <c r="F56" s="26">
        <v>0.81818181818181823</v>
      </c>
      <c r="G56" s="109">
        <v>2</v>
      </c>
    </row>
    <row r="57" spans="2:22" ht="15.75" x14ac:dyDescent="0.25">
      <c r="B57" s="27" t="s">
        <v>33</v>
      </c>
      <c r="C57" t="s">
        <v>955</v>
      </c>
      <c r="D57">
        <v>11</v>
      </c>
      <c r="E57">
        <v>9</v>
      </c>
      <c r="F57" s="26">
        <v>0.81818181818181823</v>
      </c>
      <c r="G57" s="109">
        <v>2</v>
      </c>
    </row>
    <row r="58" spans="2:22" ht="15.75" x14ac:dyDescent="0.25">
      <c r="B58" s="28" t="s">
        <v>66</v>
      </c>
      <c r="C58" t="s">
        <v>910</v>
      </c>
      <c r="D58">
        <v>14</v>
      </c>
      <c r="E58">
        <v>12</v>
      </c>
      <c r="F58" s="26">
        <v>0.8571428571428571</v>
      </c>
      <c r="G58" s="109">
        <v>2</v>
      </c>
    </row>
    <row r="59" spans="2:22" ht="15.75" x14ac:dyDescent="0.25">
      <c r="B59" s="27" t="s">
        <v>66</v>
      </c>
      <c r="C59" t="s">
        <v>953</v>
      </c>
      <c r="D59">
        <v>14</v>
      </c>
      <c r="E59">
        <v>12</v>
      </c>
      <c r="F59" s="26">
        <v>0.8571428571428571</v>
      </c>
      <c r="G59" s="109">
        <v>2</v>
      </c>
    </row>
    <row r="60" spans="2:22" ht="15.75" x14ac:dyDescent="0.25">
      <c r="B60" s="27" t="s">
        <v>42</v>
      </c>
      <c r="C60" t="s">
        <v>920</v>
      </c>
      <c r="D60">
        <v>22</v>
      </c>
      <c r="E60">
        <v>20</v>
      </c>
      <c r="F60" s="26">
        <v>0.90909090909090906</v>
      </c>
      <c r="G60" s="109">
        <v>2</v>
      </c>
    </row>
    <row r="61" spans="2:22" ht="15.75" x14ac:dyDescent="0.25">
      <c r="B61" s="27" t="s">
        <v>173</v>
      </c>
      <c r="C61" t="s">
        <v>921</v>
      </c>
      <c r="D61">
        <v>5</v>
      </c>
      <c r="E61">
        <v>3</v>
      </c>
      <c r="F61" s="26">
        <v>0.6</v>
      </c>
      <c r="G61" s="109">
        <v>2</v>
      </c>
    </row>
    <row r="62" spans="2:22" ht="15.75" x14ac:dyDescent="0.25">
      <c r="B62" s="27" t="s">
        <v>173</v>
      </c>
      <c r="C62" t="s">
        <v>894</v>
      </c>
      <c r="D62">
        <v>5</v>
      </c>
      <c r="E62">
        <v>3</v>
      </c>
      <c r="F62" s="26">
        <v>0.6</v>
      </c>
      <c r="G62" s="109">
        <v>2</v>
      </c>
    </row>
    <row r="63" spans="2:22" ht="15.75" x14ac:dyDescent="0.25">
      <c r="B63" s="27" t="s">
        <v>173</v>
      </c>
      <c r="C63" t="s">
        <v>930</v>
      </c>
      <c r="D63">
        <v>5</v>
      </c>
      <c r="E63">
        <v>3</v>
      </c>
      <c r="F63" s="26">
        <v>0.6</v>
      </c>
      <c r="G63" s="109">
        <v>2</v>
      </c>
    </row>
    <row r="64" spans="2:22" ht="15.75" x14ac:dyDescent="0.25">
      <c r="B64" s="27" t="s">
        <v>133</v>
      </c>
      <c r="C64" t="s">
        <v>911</v>
      </c>
      <c r="D64">
        <v>12</v>
      </c>
      <c r="E64">
        <v>10</v>
      </c>
      <c r="F64" s="26">
        <v>0.83333333333333337</v>
      </c>
      <c r="G64" s="109">
        <v>2</v>
      </c>
    </row>
    <row r="65" spans="2:7" ht="15.75" x14ac:dyDescent="0.25">
      <c r="B65" s="27" t="s">
        <v>133</v>
      </c>
      <c r="C65" t="s">
        <v>912</v>
      </c>
      <c r="D65">
        <v>12</v>
      </c>
      <c r="E65">
        <v>10</v>
      </c>
      <c r="F65" s="26">
        <v>0.83333333333333337</v>
      </c>
      <c r="G65" s="109">
        <v>2</v>
      </c>
    </row>
    <row r="66" spans="2:7" ht="15.75" x14ac:dyDescent="0.25">
      <c r="B66" s="27" t="s">
        <v>133</v>
      </c>
      <c r="C66" t="s">
        <v>1001</v>
      </c>
      <c r="D66">
        <v>12</v>
      </c>
      <c r="E66">
        <v>10</v>
      </c>
      <c r="F66" s="26">
        <v>0.83333333333333337</v>
      </c>
      <c r="G66" s="109">
        <v>2</v>
      </c>
    </row>
    <row r="67" spans="2:7" ht="15.75" x14ac:dyDescent="0.25">
      <c r="B67" s="27" t="s">
        <v>133</v>
      </c>
      <c r="C67" t="s">
        <v>996</v>
      </c>
      <c r="D67">
        <v>12</v>
      </c>
      <c r="E67">
        <v>10</v>
      </c>
      <c r="F67" s="26">
        <v>0.83333333333333337</v>
      </c>
      <c r="G67" s="109">
        <v>2</v>
      </c>
    </row>
    <row r="68" spans="2:7" ht="15.75" x14ac:dyDescent="0.25">
      <c r="B68" s="27" t="s">
        <v>40</v>
      </c>
      <c r="C68" t="s">
        <v>902</v>
      </c>
      <c r="D68">
        <v>17</v>
      </c>
      <c r="E68">
        <v>15</v>
      </c>
      <c r="F68" s="26">
        <v>0.88235294117647056</v>
      </c>
      <c r="G68" s="109">
        <v>2</v>
      </c>
    </row>
    <row r="69" spans="2:7" ht="15.75" x14ac:dyDescent="0.25">
      <c r="B69" s="27" t="s">
        <v>31</v>
      </c>
      <c r="C69" t="s">
        <v>965</v>
      </c>
      <c r="D69">
        <v>10</v>
      </c>
      <c r="E69">
        <v>8</v>
      </c>
      <c r="F69" s="26">
        <v>0.8</v>
      </c>
      <c r="G69" s="109">
        <v>2</v>
      </c>
    </row>
    <row r="70" spans="2:7" ht="15.75" x14ac:dyDescent="0.25">
      <c r="B70" s="28" t="s">
        <v>48</v>
      </c>
      <c r="C70" t="s">
        <v>1008</v>
      </c>
      <c r="D70">
        <v>17</v>
      </c>
      <c r="E70">
        <v>15</v>
      </c>
      <c r="F70" s="26">
        <v>0.88235294117647056</v>
      </c>
      <c r="G70" s="109">
        <v>2</v>
      </c>
    </row>
    <row r="71" spans="2:7" ht="15.75" x14ac:dyDescent="0.25">
      <c r="B71" s="27" t="s">
        <v>50</v>
      </c>
      <c r="C71" t="s">
        <v>907</v>
      </c>
      <c r="D71">
        <v>15</v>
      </c>
      <c r="E71">
        <v>13</v>
      </c>
      <c r="F71" s="26">
        <v>0.8666666666666667</v>
      </c>
      <c r="G71" s="109">
        <v>2</v>
      </c>
    </row>
    <row r="72" spans="2:7" ht="15.75" x14ac:dyDescent="0.25">
      <c r="B72" s="27" t="s">
        <v>46</v>
      </c>
      <c r="C72" t="s">
        <v>1015</v>
      </c>
      <c r="D72">
        <v>10</v>
      </c>
      <c r="E72">
        <v>8</v>
      </c>
      <c r="F72" s="26">
        <v>0.8</v>
      </c>
      <c r="G72" s="109">
        <v>2</v>
      </c>
    </row>
    <row r="73" spans="2:7" ht="15.75" x14ac:dyDescent="0.25">
      <c r="B73" s="27" t="s">
        <v>44</v>
      </c>
      <c r="C73" t="s">
        <v>894</v>
      </c>
      <c r="D73">
        <v>18</v>
      </c>
      <c r="E73">
        <v>16</v>
      </c>
      <c r="F73" s="26">
        <v>0.88888888888888884</v>
      </c>
      <c r="G73" s="109">
        <v>2</v>
      </c>
    </row>
    <row r="74" spans="2:7" ht="15.75" x14ac:dyDescent="0.25">
      <c r="B74" s="27" t="s">
        <v>25</v>
      </c>
      <c r="C74" t="s">
        <v>913</v>
      </c>
      <c r="D74">
        <v>11</v>
      </c>
      <c r="E74">
        <v>9</v>
      </c>
      <c r="F74" s="26">
        <v>0.81818181818181823</v>
      </c>
      <c r="G74" s="109">
        <v>2</v>
      </c>
    </row>
    <row r="75" spans="2:7" ht="15.75" x14ac:dyDescent="0.25">
      <c r="B75" s="27" t="s">
        <v>35</v>
      </c>
      <c r="C75" t="s">
        <v>1030</v>
      </c>
      <c r="D75">
        <v>18</v>
      </c>
      <c r="E75">
        <v>16</v>
      </c>
      <c r="F75" s="26">
        <v>0.88888888888888884</v>
      </c>
      <c r="G75" s="109">
        <v>2</v>
      </c>
    </row>
    <row r="76" spans="2:7" ht="15.75" x14ac:dyDescent="0.25">
      <c r="B76" s="27" t="s">
        <v>29</v>
      </c>
      <c r="C76" t="s">
        <v>945</v>
      </c>
      <c r="D76">
        <v>11</v>
      </c>
      <c r="E76">
        <v>9</v>
      </c>
      <c r="F76" s="26">
        <v>0.81818181818181823</v>
      </c>
      <c r="G76" s="109">
        <v>2</v>
      </c>
    </row>
    <row r="77" spans="2:7" ht="15.75" x14ac:dyDescent="0.25">
      <c r="B77" s="27" t="s">
        <v>29</v>
      </c>
      <c r="C77" t="s">
        <v>1032</v>
      </c>
      <c r="D77">
        <v>11</v>
      </c>
      <c r="E77">
        <v>9</v>
      </c>
      <c r="F77" s="26">
        <v>0.81818181818181823</v>
      </c>
      <c r="G77" s="109">
        <v>2</v>
      </c>
    </row>
    <row r="78" spans="2:7" ht="15.75" x14ac:dyDescent="0.25">
      <c r="B78" s="27" t="s">
        <v>29</v>
      </c>
      <c r="C78" t="s">
        <v>1275</v>
      </c>
      <c r="D78">
        <v>11</v>
      </c>
      <c r="E78">
        <v>9</v>
      </c>
      <c r="F78" s="26">
        <v>0.81818181818181823</v>
      </c>
      <c r="G78" s="109">
        <v>2</v>
      </c>
    </row>
    <row r="79" spans="2:7" ht="15.75" x14ac:dyDescent="0.25">
      <c r="B79" s="27" t="s">
        <v>15</v>
      </c>
      <c r="C79" t="s">
        <v>976</v>
      </c>
      <c r="D79">
        <v>5</v>
      </c>
      <c r="E79">
        <v>3</v>
      </c>
      <c r="F79" s="26">
        <v>0.6</v>
      </c>
      <c r="G79" s="109">
        <v>2</v>
      </c>
    </row>
    <row r="80" spans="2:7" ht="15.75" x14ac:dyDescent="0.25">
      <c r="B80" s="27" t="s">
        <v>15</v>
      </c>
      <c r="C80" t="s">
        <v>926</v>
      </c>
      <c r="D80">
        <v>6</v>
      </c>
      <c r="E80">
        <v>4</v>
      </c>
      <c r="F80" s="26">
        <v>0.66666666666666663</v>
      </c>
      <c r="G80" s="109">
        <v>2</v>
      </c>
    </row>
    <row r="81" spans="2:7" ht="15.75" x14ac:dyDescent="0.25">
      <c r="B81" s="27" t="s">
        <v>15</v>
      </c>
      <c r="C81" t="s">
        <v>977</v>
      </c>
      <c r="D81">
        <v>10</v>
      </c>
      <c r="E81">
        <v>8</v>
      </c>
      <c r="F81" s="26">
        <v>0.8</v>
      </c>
      <c r="G81" s="109">
        <v>2</v>
      </c>
    </row>
    <row r="82" spans="2:7" ht="15.75" x14ac:dyDescent="0.25">
      <c r="B82" s="27" t="s">
        <v>15</v>
      </c>
      <c r="C82" t="s">
        <v>922</v>
      </c>
      <c r="D82">
        <v>11</v>
      </c>
      <c r="E82">
        <v>9</v>
      </c>
      <c r="F82" s="26">
        <v>0.81818181818181823</v>
      </c>
      <c r="G82" s="109">
        <v>2</v>
      </c>
    </row>
    <row r="83" spans="2:7" ht="15.75" x14ac:dyDescent="0.25">
      <c r="B83" s="27" t="s">
        <v>82</v>
      </c>
      <c r="C83" t="s">
        <v>978</v>
      </c>
      <c r="D83">
        <v>5</v>
      </c>
      <c r="E83">
        <v>3</v>
      </c>
      <c r="F83" s="26">
        <v>0.6</v>
      </c>
      <c r="G83" s="109">
        <v>2</v>
      </c>
    </row>
    <row r="84" spans="2:7" ht="15.75" x14ac:dyDescent="0.25">
      <c r="B84" s="27" t="s">
        <v>62</v>
      </c>
      <c r="C84" t="s">
        <v>927</v>
      </c>
      <c r="D84">
        <v>21</v>
      </c>
      <c r="E84">
        <v>19</v>
      </c>
      <c r="F84" s="26">
        <v>0.90476190476190477</v>
      </c>
      <c r="G84" s="109">
        <v>2</v>
      </c>
    </row>
    <row r="85" spans="2:7" ht="15.75" x14ac:dyDescent="0.25">
      <c r="B85" s="27" t="s">
        <v>883</v>
      </c>
      <c r="C85" t="s">
        <v>951</v>
      </c>
      <c r="D85">
        <v>5</v>
      </c>
      <c r="E85">
        <v>3</v>
      </c>
      <c r="F85" s="26">
        <v>0.6</v>
      </c>
      <c r="G85" s="109">
        <v>2</v>
      </c>
    </row>
    <row r="86" spans="2:7" ht="15.75" x14ac:dyDescent="0.25">
      <c r="B86" s="27" t="s">
        <v>883</v>
      </c>
      <c r="C86" t="s">
        <v>1271</v>
      </c>
      <c r="D86">
        <v>6</v>
      </c>
      <c r="E86">
        <v>4</v>
      </c>
      <c r="F86" s="26">
        <v>0.66666666666666663</v>
      </c>
      <c r="G86" s="109">
        <v>2</v>
      </c>
    </row>
    <row r="87" spans="2:7" ht="15.75" x14ac:dyDescent="0.25">
      <c r="B87" s="27" t="s">
        <v>883</v>
      </c>
      <c r="C87" t="s">
        <v>928</v>
      </c>
      <c r="D87">
        <v>12</v>
      </c>
      <c r="E87">
        <v>10</v>
      </c>
      <c r="F87" s="26">
        <v>0.83333333333333337</v>
      </c>
      <c r="G87" s="109">
        <v>2</v>
      </c>
    </row>
    <row r="88" spans="2:7" ht="15.75" x14ac:dyDescent="0.25">
      <c r="B88" s="27" t="s">
        <v>33</v>
      </c>
      <c r="C88" t="s">
        <v>984</v>
      </c>
      <c r="D88">
        <v>11</v>
      </c>
      <c r="E88">
        <v>10</v>
      </c>
      <c r="F88" s="26">
        <v>0.90909090909090906</v>
      </c>
      <c r="G88" s="109">
        <v>1</v>
      </c>
    </row>
    <row r="89" spans="2:7" ht="15.75" x14ac:dyDescent="0.25">
      <c r="B89" s="27" t="s">
        <v>33</v>
      </c>
      <c r="C89" t="s">
        <v>937</v>
      </c>
      <c r="D89">
        <v>11</v>
      </c>
      <c r="E89">
        <v>10</v>
      </c>
      <c r="F89" s="26">
        <v>0.90909090909090906</v>
      </c>
      <c r="G89" s="109">
        <v>1</v>
      </c>
    </row>
    <row r="90" spans="2:7" ht="15.75" x14ac:dyDescent="0.25">
      <c r="B90" s="27" t="s">
        <v>33</v>
      </c>
      <c r="C90" t="s">
        <v>989</v>
      </c>
      <c r="D90">
        <v>11</v>
      </c>
      <c r="E90">
        <v>10</v>
      </c>
      <c r="F90" s="26">
        <v>0.90909090909090906</v>
      </c>
      <c r="G90" s="109">
        <v>1</v>
      </c>
    </row>
    <row r="91" spans="2:7" ht="15.75" x14ac:dyDescent="0.25">
      <c r="B91" s="27" t="s">
        <v>33</v>
      </c>
      <c r="C91" t="s">
        <v>931</v>
      </c>
      <c r="D91">
        <v>11</v>
      </c>
      <c r="E91">
        <v>10</v>
      </c>
      <c r="F91" s="26">
        <v>0.90909090909090906</v>
      </c>
      <c r="G91" s="109">
        <v>1</v>
      </c>
    </row>
    <row r="92" spans="2:7" ht="15.75" x14ac:dyDescent="0.25">
      <c r="B92" s="27" t="s">
        <v>70</v>
      </c>
      <c r="C92" t="s">
        <v>900</v>
      </c>
      <c r="D92">
        <v>14</v>
      </c>
      <c r="E92">
        <v>13</v>
      </c>
      <c r="F92" s="26">
        <v>0.9285714285714286</v>
      </c>
      <c r="G92" s="109">
        <v>1</v>
      </c>
    </row>
    <row r="93" spans="2:7" ht="15.75" x14ac:dyDescent="0.25">
      <c r="B93" s="27" t="s">
        <v>70</v>
      </c>
      <c r="C93" t="s">
        <v>910</v>
      </c>
      <c r="D93">
        <v>14</v>
      </c>
      <c r="E93">
        <v>13</v>
      </c>
      <c r="F93" s="26">
        <v>0.9285714285714286</v>
      </c>
      <c r="G93" s="109">
        <v>1</v>
      </c>
    </row>
    <row r="94" spans="2:7" ht="15.75" x14ac:dyDescent="0.25">
      <c r="B94" s="27" t="s">
        <v>27</v>
      </c>
      <c r="C94" t="s">
        <v>1075</v>
      </c>
      <c r="D94">
        <v>5</v>
      </c>
      <c r="E94">
        <v>4</v>
      </c>
      <c r="F94" s="26">
        <v>0.8</v>
      </c>
      <c r="G94" s="109">
        <v>1</v>
      </c>
    </row>
    <row r="95" spans="2:7" ht="15.75" x14ac:dyDescent="0.25">
      <c r="B95" s="28" t="s">
        <v>27</v>
      </c>
      <c r="C95" t="s">
        <v>991</v>
      </c>
      <c r="D95">
        <v>5</v>
      </c>
      <c r="E95">
        <v>4</v>
      </c>
      <c r="F95" s="26">
        <v>0.8</v>
      </c>
      <c r="G95" s="109">
        <v>1</v>
      </c>
    </row>
    <row r="96" spans="2:7" ht="15.75" x14ac:dyDescent="0.25">
      <c r="B96" s="27" t="s">
        <v>27</v>
      </c>
      <c r="C96" t="s">
        <v>954</v>
      </c>
      <c r="D96">
        <v>12</v>
      </c>
      <c r="E96">
        <v>11</v>
      </c>
      <c r="F96" s="26">
        <v>0.91666666666666663</v>
      </c>
      <c r="G96" s="109">
        <v>1</v>
      </c>
    </row>
    <row r="97" spans="2:7" ht="15.75" x14ac:dyDescent="0.25">
      <c r="B97" s="27" t="s">
        <v>173</v>
      </c>
      <c r="C97" t="s">
        <v>934</v>
      </c>
      <c r="D97">
        <v>5</v>
      </c>
      <c r="E97">
        <v>4</v>
      </c>
      <c r="F97" s="26">
        <v>0.8</v>
      </c>
      <c r="G97" s="109">
        <v>1</v>
      </c>
    </row>
    <row r="98" spans="2:7" ht="15.75" x14ac:dyDescent="0.25">
      <c r="B98" s="27" t="s">
        <v>133</v>
      </c>
      <c r="C98" t="s">
        <v>957</v>
      </c>
      <c r="D98">
        <v>12</v>
      </c>
      <c r="E98">
        <v>11</v>
      </c>
      <c r="F98" s="26">
        <v>0.91666666666666663</v>
      </c>
      <c r="G98" s="109">
        <v>1</v>
      </c>
    </row>
    <row r="99" spans="2:7" ht="15.75" x14ac:dyDescent="0.25">
      <c r="B99" s="28" t="s">
        <v>133</v>
      </c>
      <c r="C99" t="s">
        <v>962</v>
      </c>
      <c r="D99">
        <v>12</v>
      </c>
      <c r="E99">
        <v>11</v>
      </c>
      <c r="F99" s="26">
        <v>0.91666666666666663</v>
      </c>
      <c r="G99" s="109">
        <v>1</v>
      </c>
    </row>
    <row r="100" spans="2:7" ht="15.75" x14ac:dyDescent="0.25">
      <c r="B100" s="27" t="s">
        <v>133</v>
      </c>
      <c r="C100" t="s">
        <v>930</v>
      </c>
      <c r="D100">
        <v>12</v>
      </c>
      <c r="E100">
        <v>11</v>
      </c>
      <c r="F100" s="26">
        <v>0.91666666666666663</v>
      </c>
      <c r="G100" s="109">
        <v>1</v>
      </c>
    </row>
    <row r="101" spans="2:7" ht="15.75" x14ac:dyDescent="0.25">
      <c r="B101" s="27" t="s">
        <v>133</v>
      </c>
      <c r="C101" t="s">
        <v>999</v>
      </c>
      <c r="D101">
        <v>12</v>
      </c>
      <c r="E101">
        <v>11</v>
      </c>
      <c r="F101" s="26">
        <v>0.91666666666666663</v>
      </c>
      <c r="G101" s="109">
        <v>1</v>
      </c>
    </row>
    <row r="102" spans="2:7" ht="15.75" x14ac:dyDescent="0.25">
      <c r="B102" s="27" t="s">
        <v>133</v>
      </c>
      <c r="C102" t="s">
        <v>961</v>
      </c>
      <c r="D102">
        <v>12</v>
      </c>
      <c r="E102">
        <v>11</v>
      </c>
      <c r="F102" s="26">
        <v>0.91666666666666663</v>
      </c>
      <c r="G102" s="109">
        <v>1</v>
      </c>
    </row>
    <row r="103" spans="2:7" ht="15.75" x14ac:dyDescent="0.25">
      <c r="B103" s="27" t="s">
        <v>133</v>
      </c>
      <c r="C103" t="s">
        <v>958</v>
      </c>
      <c r="D103">
        <v>12</v>
      </c>
      <c r="E103">
        <v>11</v>
      </c>
      <c r="F103" s="26">
        <v>0.91666666666666663</v>
      </c>
      <c r="G103" s="109">
        <v>1</v>
      </c>
    </row>
    <row r="104" spans="2:7" ht="15.75" x14ac:dyDescent="0.25">
      <c r="B104" s="27" t="s">
        <v>133</v>
      </c>
      <c r="C104" t="s">
        <v>905</v>
      </c>
      <c r="D104">
        <v>12</v>
      </c>
      <c r="E104">
        <v>11</v>
      </c>
      <c r="F104" s="26">
        <v>0.91666666666666663</v>
      </c>
      <c r="G104" s="109">
        <v>1</v>
      </c>
    </row>
    <row r="105" spans="2:7" ht="15.75" x14ac:dyDescent="0.25">
      <c r="B105" s="28" t="s">
        <v>133</v>
      </c>
      <c r="C105" t="s">
        <v>935</v>
      </c>
      <c r="D105">
        <v>12</v>
      </c>
      <c r="E105">
        <v>11</v>
      </c>
      <c r="F105" s="26">
        <v>0.91666666666666663</v>
      </c>
      <c r="G105" s="109">
        <v>1</v>
      </c>
    </row>
    <row r="106" spans="2:7" ht="15.75" x14ac:dyDescent="0.25">
      <c r="B106" s="27" t="s">
        <v>133</v>
      </c>
      <c r="C106" t="s">
        <v>960</v>
      </c>
      <c r="D106">
        <v>12</v>
      </c>
      <c r="E106">
        <v>11</v>
      </c>
      <c r="F106" s="26">
        <v>0.91666666666666663</v>
      </c>
      <c r="G106" s="109">
        <v>1</v>
      </c>
    </row>
    <row r="107" spans="2:7" ht="15.75" x14ac:dyDescent="0.25">
      <c r="B107" s="27" t="s">
        <v>133</v>
      </c>
      <c r="C107" t="s">
        <v>997</v>
      </c>
      <c r="D107">
        <v>12</v>
      </c>
      <c r="E107">
        <v>11</v>
      </c>
      <c r="F107" s="26">
        <v>0.91666666666666663</v>
      </c>
      <c r="G107" s="109">
        <v>1</v>
      </c>
    </row>
    <row r="108" spans="2:7" ht="15.75" x14ac:dyDescent="0.25">
      <c r="B108" s="27" t="s">
        <v>133</v>
      </c>
      <c r="C108" t="s">
        <v>963</v>
      </c>
      <c r="D108">
        <v>12</v>
      </c>
      <c r="E108">
        <v>11</v>
      </c>
      <c r="F108" s="26">
        <v>0.91666666666666663</v>
      </c>
      <c r="G108" s="109">
        <v>1</v>
      </c>
    </row>
    <row r="109" spans="2:7" ht="15.75" x14ac:dyDescent="0.25">
      <c r="B109" s="27" t="s">
        <v>133</v>
      </c>
      <c r="C109" t="s">
        <v>998</v>
      </c>
      <c r="D109">
        <v>12</v>
      </c>
      <c r="E109">
        <v>11</v>
      </c>
      <c r="F109" s="26">
        <v>0.91666666666666663</v>
      </c>
      <c r="G109" s="109">
        <v>1</v>
      </c>
    </row>
    <row r="110" spans="2:7" ht="15.75" x14ac:dyDescent="0.25">
      <c r="B110" s="27" t="s">
        <v>175</v>
      </c>
      <c r="C110" t="s">
        <v>964</v>
      </c>
      <c r="D110">
        <v>5</v>
      </c>
      <c r="E110">
        <v>4</v>
      </c>
      <c r="F110" s="26">
        <v>0.8</v>
      </c>
      <c r="G110" s="109">
        <v>1</v>
      </c>
    </row>
    <row r="111" spans="2:7" ht="15.75" x14ac:dyDescent="0.25">
      <c r="B111" s="27" t="s">
        <v>40</v>
      </c>
      <c r="C111" t="s">
        <v>1005</v>
      </c>
      <c r="D111">
        <v>17</v>
      </c>
      <c r="E111">
        <v>16</v>
      </c>
      <c r="F111" s="26">
        <v>0.94117647058823528</v>
      </c>
      <c r="G111" s="109">
        <v>1</v>
      </c>
    </row>
    <row r="112" spans="2:7" ht="15.75" x14ac:dyDescent="0.25">
      <c r="B112" s="28" t="s">
        <v>31</v>
      </c>
      <c r="C112" t="s">
        <v>1006</v>
      </c>
      <c r="D112">
        <v>10</v>
      </c>
      <c r="E112">
        <v>9</v>
      </c>
      <c r="F112" s="26">
        <v>0.9</v>
      </c>
      <c r="G112" s="109">
        <v>1</v>
      </c>
    </row>
    <row r="113" spans="2:7" ht="15.75" x14ac:dyDescent="0.25">
      <c r="B113" s="27" t="s">
        <v>31</v>
      </c>
      <c r="C113" t="s">
        <v>984</v>
      </c>
      <c r="D113">
        <v>10</v>
      </c>
      <c r="E113">
        <v>9</v>
      </c>
      <c r="F113" s="26">
        <v>0.9</v>
      </c>
      <c r="G113" s="109">
        <v>1</v>
      </c>
    </row>
    <row r="114" spans="2:7" ht="15.75" x14ac:dyDescent="0.25">
      <c r="B114" s="28" t="s">
        <v>31</v>
      </c>
      <c r="C114" t="s">
        <v>1002</v>
      </c>
      <c r="D114">
        <v>10</v>
      </c>
      <c r="E114">
        <v>9</v>
      </c>
      <c r="F114" s="26">
        <v>0.9</v>
      </c>
      <c r="G114" s="109">
        <v>1</v>
      </c>
    </row>
    <row r="115" spans="2:7" ht="15.75" x14ac:dyDescent="0.25">
      <c r="B115" s="27" t="s">
        <v>68</v>
      </c>
      <c r="C115" t="s">
        <v>1080</v>
      </c>
      <c r="D115">
        <v>13</v>
      </c>
      <c r="E115">
        <v>12</v>
      </c>
      <c r="F115" s="26">
        <v>0.92307692307692313</v>
      </c>
      <c r="G115" s="109">
        <v>1</v>
      </c>
    </row>
    <row r="116" spans="2:7" ht="15.75" x14ac:dyDescent="0.25">
      <c r="B116" s="27" t="s">
        <v>48</v>
      </c>
      <c r="C116" t="s">
        <v>923</v>
      </c>
      <c r="D116">
        <v>17</v>
      </c>
      <c r="E116">
        <v>16</v>
      </c>
      <c r="F116" s="26">
        <v>0.94117647058823528</v>
      </c>
      <c r="G116" s="109">
        <v>1</v>
      </c>
    </row>
    <row r="117" spans="2:7" ht="15.75" x14ac:dyDescent="0.25">
      <c r="B117" s="27" t="s">
        <v>50</v>
      </c>
      <c r="C117" t="s">
        <v>1011</v>
      </c>
      <c r="D117">
        <v>11</v>
      </c>
      <c r="E117">
        <v>10</v>
      </c>
      <c r="F117" s="26">
        <v>0.90909090909090906</v>
      </c>
      <c r="G117" s="109">
        <v>1</v>
      </c>
    </row>
    <row r="118" spans="2:7" ht="15.75" x14ac:dyDescent="0.25">
      <c r="B118" s="27" t="s">
        <v>50</v>
      </c>
      <c r="C118" t="s">
        <v>938</v>
      </c>
      <c r="D118">
        <v>15</v>
      </c>
      <c r="E118">
        <v>14</v>
      </c>
      <c r="F118" s="26">
        <v>0.93333333333333335</v>
      </c>
      <c r="G118" s="109">
        <v>1</v>
      </c>
    </row>
    <row r="119" spans="2:7" ht="15.75" x14ac:dyDescent="0.25">
      <c r="B119" s="27" t="s">
        <v>885</v>
      </c>
      <c r="C119" t="s">
        <v>939</v>
      </c>
      <c r="D119">
        <v>5</v>
      </c>
      <c r="E119">
        <v>4</v>
      </c>
      <c r="F119" s="26">
        <v>0.8</v>
      </c>
      <c r="G119" s="109">
        <v>1</v>
      </c>
    </row>
    <row r="120" spans="2:7" ht="15.75" x14ac:dyDescent="0.25">
      <c r="B120" s="27" t="s">
        <v>46</v>
      </c>
      <c r="C120" t="s">
        <v>1014</v>
      </c>
      <c r="D120">
        <v>10</v>
      </c>
      <c r="E120">
        <v>9</v>
      </c>
      <c r="F120" s="26">
        <v>0.9</v>
      </c>
      <c r="G120" s="109">
        <v>1</v>
      </c>
    </row>
    <row r="121" spans="2:7" ht="15.75" x14ac:dyDescent="0.25">
      <c r="B121" s="27" t="s">
        <v>19</v>
      </c>
      <c r="C121" t="s">
        <v>922</v>
      </c>
      <c r="D121">
        <v>5</v>
      </c>
      <c r="E121">
        <v>4</v>
      </c>
      <c r="F121" s="26">
        <v>0.8</v>
      </c>
      <c r="G121" s="109">
        <v>1</v>
      </c>
    </row>
    <row r="122" spans="2:7" ht="15.75" x14ac:dyDescent="0.25">
      <c r="B122" s="28" t="s">
        <v>19</v>
      </c>
      <c r="C122" t="s">
        <v>942</v>
      </c>
      <c r="D122">
        <v>7</v>
      </c>
      <c r="E122">
        <v>6</v>
      </c>
      <c r="F122" s="26">
        <v>0.8571428571428571</v>
      </c>
      <c r="G122" s="109">
        <v>1</v>
      </c>
    </row>
    <row r="123" spans="2:7" ht="15.75" x14ac:dyDescent="0.25">
      <c r="B123" s="27" t="s">
        <v>19</v>
      </c>
      <c r="C123" t="s">
        <v>1023</v>
      </c>
      <c r="D123">
        <v>16</v>
      </c>
      <c r="E123">
        <v>15</v>
      </c>
      <c r="F123" s="26">
        <v>0.9375</v>
      </c>
      <c r="G123" s="109">
        <v>1</v>
      </c>
    </row>
    <row r="124" spans="2:7" ht="15.75" x14ac:dyDescent="0.25">
      <c r="B124" s="27" t="s">
        <v>25</v>
      </c>
      <c r="C124" t="s">
        <v>1115</v>
      </c>
      <c r="D124">
        <v>5</v>
      </c>
      <c r="E124">
        <v>4</v>
      </c>
      <c r="F124" s="26">
        <v>0.8</v>
      </c>
      <c r="G124" s="109">
        <v>1</v>
      </c>
    </row>
    <row r="125" spans="2:7" ht="15.75" x14ac:dyDescent="0.25">
      <c r="B125" s="27" t="s">
        <v>25</v>
      </c>
      <c r="C125" t="s">
        <v>1027</v>
      </c>
      <c r="D125">
        <v>6</v>
      </c>
      <c r="E125">
        <v>5</v>
      </c>
      <c r="F125" s="26">
        <v>0.83333333333333337</v>
      </c>
      <c r="G125" s="109">
        <v>1</v>
      </c>
    </row>
    <row r="126" spans="2:7" ht="15.75" x14ac:dyDescent="0.25">
      <c r="B126" s="27" t="s">
        <v>25</v>
      </c>
      <c r="C126" t="s">
        <v>909</v>
      </c>
      <c r="D126">
        <v>12</v>
      </c>
      <c r="E126">
        <v>11</v>
      </c>
      <c r="F126" s="26">
        <v>0.91666666666666663</v>
      </c>
      <c r="G126" s="109">
        <v>1</v>
      </c>
    </row>
    <row r="127" spans="2:7" ht="15.75" x14ac:dyDescent="0.25">
      <c r="B127" s="27" t="s">
        <v>25</v>
      </c>
      <c r="C127" t="s">
        <v>1116</v>
      </c>
      <c r="D127">
        <v>16</v>
      </c>
      <c r="E127">
        <v>15</v>
      </c>
      <c r="F127" s="26">
        <v>0.9375</v>
      </c>
      <c r="G127" s="109">
        <v>1</v>
      </c>
    </row>
    <row r="128" spans="2:7" ht="15.75" x14ac:dyDescent="0.25">
      <c r="B128" s="27" t="s">
        <v>35</v>
      </c>
      <c r="C128" t="s">
        <v>955</v>
      </c>
      <c r="D128">
        <v>18</v>
      </c>
      <c r="E128">
        <v>17</v>
      </c>
      <c r="F128" s="26">
        <v>0.94444444444444442</v>
      </c>
      <c r="G128" s="109">
        <v>1</v>
      </c>
    </row>
    <row r="129" spans="2:7" ht="15.75" x14ac:dyDescent="0.25">
      <c r="B129" s="28" t="s">
        <v>35</v>
      </c>
      <c r="C129" t="s">
        <v>908</v>
      </c>
      <c r="D129">
        <v>18</v>
      </c>
      <c r="E129">
        <v>17</v>
      </c>
      <c r="F129" s="26">
        <v>0.94444444444444442</v>
      </c>
      <c r="G129" s="109">
        <v>1</v>
      </c>
    </row>
    <row r="130" spans="2:7" ht="15.75" x14ac:dyDescent="0.25">
      <c r="B130" s="27" t="s">
        <v>23</v>
      </c>
      <c r="C130" t="s">
        <v>975</v>
      </c>
      <c r="D130">
        <v>21</v>
      </c>
      <c r="E130">
        <v>20</v>
      </c>
      <c r="F130" s="26">
        <v>0.95238095238095233</v>
      </c>
      <c r="G130" s="109">
        <v>1</v>
      </c>
    </row>
    <row r="131" spans="2:7" ht="15.75" x14ac:dyDescent="0.25">
      <c r="B131" s="27" t="s">
        <v>23</v>
      </c>
      <c r="C131" t="s">
        <v>1100</v>
      </c>
      <c r="D131">
        <v>21</v>
      </c>
      <c r="E131">
        <v>20</v>
      </c>
      <c r="F131" s="26">
        <v>0.95238095238095233</v>
      </c>
      <c r="G131" s="109">
        <v>1</v>
      </c>
    </row>
    <row r="132" spans="2:7" ht="15.75" x14ac:dyDescent="0.25">
      <c r="B132" s="27" t="s">
        <v>74</v>
      </c>
      <c r="C132" t="s">
        <v>1033</v>
      </c>
      <c r="D132">
        <v>6</v>
      </c>
      <c r="E132">
        <v>5</v>
      </c>
      <c r="F132" s="26">
        <v>0.83333333333333337</v>
      </c>
      <c r="G132" s="109">
        <v>1</v>
      </c>
    </row>
    <row r="133" spans="2:7" ht="15.75" x14ac:dyDescent="0.25">
      <c r="B133" s="27" t="s">
        <v>52</v>
      </c>
      <c r="C133" t="s">
        <v>1130</v>
      </c>
      <c r="D133">
        <v>14</v>
      </c>
      <c r="E133">
        <v>13</v>
      </c>
      <c r="F133" s="26">
        <v>0.9285714285714286</v>
      </c>
      <c r="G133" s="109">
        <v>1</v>
      </c>
    </row>
    <row r="134" spans="2:7" ht="15.75" x14ac:dyDescent="0.25">
      <c r="B134" s="27" t="s">
        <v>58</v>
      </c>
      <c r="C134" t="s">
        <v>1131</v>
      </c>
      <c r="D134">
        <v>17</v>
      </c>
      <c r="E134">
        <v>16</v>
      </c>
      <c r="F134" s="26">
        <v>0.94117647058823528</v>
      </c>
      <c r="G134" s="109">
        <v>1</v>
      </c>
    </row>
    <row r="135" spans="2:7" ht="15.75" x14ac:dyDescent="0.25">
      <c r="B135" s="27" t="s">
        <v>15</v>
      </c>
      <c r="C135" t="s">
        <v>1009</v>
      </c>
      <c r="D135">
        <v>4</v>
      </c>
      <c r="E135">
        <v>3</v>
      </c>
      <c r="F135" s="26">
        <v>0.75</v>
      </c>
      <c r="G135" s="109">
        <v>1</v>
      </c>
    </row>
    <row r="136" spans="2:7" ht="15.75" x14ac:dyDescent="0.25">
      <c r="B136" s="27" t="s">
        <v>15</v>
      </c>
      <c r="C136" t="s">
        <v>1152</v>
      </c>
      <c r="D136">
        <v>5</v>
      </c>
      <c r="E136">
        <v>4</v>
      </c>
      <c r="F136" s="26">
        <v>0.8</v>
      </c>
      <c r="G136" s="109">
        <v>1</v>
      </c>
    </row>
    <row r="137" spans="2:7" ht="15.75" x14ac:dyDescent="0.25">
      <c r="B137" s="27" t="s">
        <v>15</v>
      </c>
      <c r="C137" t="s">
        <v>1159</v>
      </c>
      <c r="D137">
        <v>5</v>
      </c>
      <c r="E137">
        <v>4</v>
      </c>
      <c r="F137" s="26">
        <v>0.8</v>
      </c>
      <c r="G137" s="109">
        <v>1</v>
      </c>
    </row>
    <row r="138" spans="2:7" ht="15.75" x14ac:dyDescent="0.25">
      <c r="B138" s="27" t="s">
        <v>15</v>
      </c>
      <c r="C138" t="s">
        <v>1170</v>
      </c>
      <c r="D138">
        <v>5</v>
      </c>
      <c r="E138">
        <v>4</v>
      </c>
      <c r="F138" s="26">
        <v>0.8</v>
      </c>
      <c r="G138" s="109">
        <v>1</v>
      </c>
    </row>
    <row r="139" spans="2:7" ht="15.75" x14ac:dyDescent="0.25">
      <c r="B139" s="27" t="s">
        <v>15</v>
      </c>
      <c r="C139" t="s">
        <v>947</v>
      </c>
      <c r="D139">
        <v>5</v>
      </c>
      <c r="E139">
        <v>4</v>
      </c>
      <c r="F139" s="26">
        <v>0.8</v>
      </c>
      <c r="G139" s="109">
        <v>1</v>
      </c>
    </row>
    <row r="140" spans="2:7" ht="15.75" x14ac:dyDescent="0.25">
      <c r="B140" s="27" t="s">
        <v>15</v>
      </c>
      <c r="C140" t="s">
        <v>1040</v>
      </c>
      <c r="D140">
        <v>5</v>
      </c>
      <c r="E140">
        <v>4</v>
      </c>
      <c r="F140" s="26">
        <v>0.8</v>
      </c>
      <c r="G140" s="109">
        <v>1</v>
      </c>
    </row>
    <row r="141" spans="2:7" ht="15.75" x14ac:dyDescent="0.25">
      <c r="B141" s="27" t="s">
        <v>15</v>
      </c>
      <c r="C141" t="s">
        <v>1150</v>
      </c>
      <c r="D141">
        <v>5</v>
      </c>
      <c r="E141">
        <v>4</v>
      </c>
      <c r="F141" s="26">
        <v>0.8</v>
      </c>
      <c r="G141" s="109">
        <v>1</v>
      </c>
    </row>
    <row r="142" spans="2:7" ht="15.75" x14ac:dyDescent="0.25">
      <c r="B142" s="27" t="s">
        <v>15</v>
      </c>
      <c r="C142" t="s">
        <v>1135</v>
      </c>
      <c r="D142">
        <v>6</v>
      </c>
      <c r="E142">
        <v>5</v>
      </c>
      <c r="F142" s="26">
        <v>0.83333333333333337</v>
      </c>
      <c r="G142" s="109">
        <v>1</v>
      </c>
    </row>
    <row r="143" spans="2:7" ht="15.75" x14ac:dyDescent="0.25">
      <c r="B143" s="27" t="s">
        <v>17</v>
      </c>
      <c r="C143" t="s">
        <v>1048</v>
      </c>
      <c r="D143">
        <v>28</v>
      </c>
      <c r="E143">
        <v>27</v>
      </c>
      <c r="F143" s="26">
        <v>0.9642857142857143</v>
      </c>
      <c r="G143" s="109">
        <v>1</v>
      </c>
    </row>
    <row r="144" spans="2:7" ht="15.75" x14ac:dyDescent="0.25">
      <c r="B144" s="27" t="s">
        <v>17</v>
      </c>
      <c r="C144" t="s">
        <v>948</v>
      </c>
      <c r="D144">
        <v>28</v>
      </c>
      <c r="E144">
        <v>27</v>
      </c>
      <c r="F144" s="26">
        <v>0.9642857142857143</v>
      </c>
      <c r="G144" s="109">
        <v>1</v>
      </c>
    </row>
    <row r="145" spans="2:7" ht="15.75" x14ac:dyDescent="0.25">
      <c r="B145" s="27" t="s">
        <v>62</v>
      </c>
      <c r="C145" t="s">
        <v>903</v>
      </c>
      <c r="D145">
        <v>21</v>
      </c>
      <c r="E145">
        <v>20</v>
      </c>
      <c r="F145" s="26">
        <v>0.95238095238095233</v>
      </c>
      <c r="G145" s="109">
        <v>1</v>
      </c>
    </row>
    <row r="146" spans="2:7" ht="15.75" x14ac:dyDescent="0.25">
      <c r="B146" s="27" t="s">
        <v>883</v>
      </c>
      <c r="C146" t="s">
        <v>1057</v>
      </c>
      <c r="D146">
        <v>5</v>
      </c>
      <c r="E146">
        <v>4</v>
      </c>
      <c r="F146" s="26">
        <v>0.8</v>
      </c>
      <c r="G146" s="109">
        <v>1</v>
      </c>
    </row>
    <row r="147" spans="2:7" ht="15.75" x14ac:dyDescent="0.25">
      <c r="B147" s="27" t="s">
        <v>883</v>
      </c>
      <c r="C147" t="s">
        <v>950</v>
      </c>
      <c r="D147">
        <v>5</v>
      </c>
      <c r="E147">
        <v>4</v>
      </c>
      <c r="F147" s="26">
        <v>0.8</v>
      </c>
      <c r="G147" s="109">
        <v>1</v>
      </c>
    </row>
    <row r="148" spans="2:7" ht="15.75" x14ac:dyDescent="0.25">
      <c r="B148" s="27" t="s">
        <v>883</v>
      </c>
      <c r="C148" t="s">
        <v>1059</v>
      </c>
      <c r="D148">
        <v>5</v>
      </c>
      <c r="E148">
        <v>4</v>
      </c>
      <c r="F148" s="26">
        <v>0.8</v>
      </c>
      <c r="G148" s="109">
        <v>1</v>
      </c>
    </row>
    <row r="149" spans="2:7" ht="15.75" x14ac:dyDescent="0.25">
      <c r="B149" s="28" t="s">
        <v>883</v>
      </c>
      <c r="C149" t="s">
        <v>917</v>
      </c>
      <c r="D149">
        <v>6</v>
      </c>
      <c r="E149">
        <v>5</v>
      </c>
      <c r="F149" s="26">
        <v>0.83333333333333337</v>
      </c>
      <c r="G149" s="109">
        <v>1</v>
      </c>
    </row>
    <row r="150" spans="2:7" ht="15.75" x14ac:dyDescent="0.25">
      <c r="B150" s="27" t="s">
        <v>883</v>
      </c>
      <c r="C150" t="s">
        <v>1061</v>
      </c>
      <c r="D150">
        <v>6</v>
      </c>
      <c r="E150">
        <v>5</v>
      </c>
      <c r="F150" s="26">
        <v>0.83333333333333337</v>
      </c>
      <c r="G150" s="109">
        <v>1</v>
      </c>
    </row>
    <row r="151" spans="2:7" ht="15.75" x14ac:dyDescent="0.25">
      <c r="B151" s="27" t="s">
        <v>33</v>
      </c>
      <c r="C151" t="s">
        <v>929</v>
      </c>
      <c r="D151">
        <v>11</v>
      </c>
      <c r="E151">
        <v>11</v>
      </c>
      <c r="F151" s="26">
        <v>1</v>
      </c>
      <c r="G151" s="109">
        <v>0</v>
      </c>
    </row>
    <row r="152" spans="2:7" ht="15.75" x14ac:dyDescent="0.25">
      <c r="B152" s="27" t="s">
        <v>33</v>
      </c>
      <c r="C152" t="s">
        <v>959</v>
      </c>
      <c r="D152">
        <v>11</v>
      </c>
      <c r="E152">
        <v>11</v>
      </c>
      <c r="F152" s="26">
        <v>1</v>
      </c>
      <c r="G152" s="109">
        <v>0</v>
      </c>
    </row>
    <row r="153" spans="2:7" ht="15.75" x14ac:dyDescent="0.25">
      <c r="B153" s="27" t="s">
        <v>33</v>
      </c>
      <c r="C153" t="s">
        <v>987</v>
      </c>
      <c r="D153">
        <v>11</v>
      </c>
      <c r="E153">
        <v>11</v>
      </c>
      <c r="F153" s="26">
        <v>1</v>
      </c>
      <c r="G153" s="109">
        <v>0</v>
      </c>
    </row>
    <row r="154" spans="2:7" ht="15.75" x14ac:dyDescent="0.25">
      <c r="B154" s="27" t="s">
        <v>33</v>
      </c>
      <c r="C154" t="s">
        <v>930</v>
      </c>
      <c r="D154">
        <v>11</v>
      </c>
      <c r="E154">
        <v>11</v>
      </c>
      <c r="F154" s="26">
        <v>1</v>
      </c>
      <c r="G154" s="109">
        <v>0</v>
      </c>
    </row>
    <row r="155" spans="2:7" ht="15.75" x14ac:dyDescent="0.25">
      <c r="B155" s="27" t="s">
        <v>33</v>
      </c>
      <c r="C155" t="s">
        <v>967</v>
      </c>
      <c r="D155">
        <v>11</v>
      </c>
      <c r="E155">
        <v>11</v>
      </c>
      <c r="F155" s="26">
        <v>1</v>
      </c>
      <c r="G155" s="109">
        <v>0</v>
      </c>
    </row>
    <row r="156" spans="2:7" ht="15.75" x14ac:dyDescent="0.25">
      <c r="B156" s="27" t="s">
        <v>33</v>
      </c>
      <c r="C156" t="s">
        <v>986</v>
      </c>
      <c r="D156">
        <v>11</v>
      </c>
      <c r="E156">
        <v>11</v>
      </c>
      <c r="F156" s="26">
        <v>1</v>
      </c>
      <c r="G156" s="109">
        <v>0</v>
      </c>
    </row>
    <row r="157" spans="2:7" ht="15.75" x14ac:dyDescent="0.25">
      <c r="B157" s="27" t="s">
        <v>33</v>
      </c>
      <c r="C157" t="s">
        <v>908</v>
      </c>
      <c r="D157">
        <v>11</v>
      </c>
      <c r="E157">
        <v>11</v>
      </c>
      <c r="F157" s="26">
        <v>1</v>
      </c>
      <c r="G157" s="109">
        <v>0</v>
      </c>
    </row>
    <row r="158" spans="2:7" ht="15.75" x14ac:dyDescent="0.25">
      <c r="B158" s="28" t="s">
        <v>33</v>
      </c>
      <c r="C158" t="s">
        <v>988</v>
      </c>
      <c r="D158">
        <v>11</v>
      </c>
      <c r="E158">
        <v>11</v>
      </c>
      <c r="F158" s="26">
        <v>1</v>
      </c>
      <c r="G158" s="109">
        <v>0</v>
      </c>
    </row>
    <row r="159" spans="2:7" ht="15.75" x14ac:dyDescent="0.25">
      <c r="B159" s="28" t="s">
        <v>33</v>
      </c>
      <c r="C159" t="s">
        <v>900</v>
      </c>
      <c r="D159">
        <v>11</v>
      </c>
      <c r="E159">
        <v>11</v>
      </c>
      <c r="F159" s="26">
        <v>1</v>
      </c>
      <c r="G159" s="109">
        <v>0</v>
      </c>
    </row>
    <row r="160" spans="2:7" ht="15.75" x14ac:dyDescent="0.25">
      <c r="B160" s="27" t="s">
        <v>33</v>
      </c>
      <c r="C160" t="s">
        <v>1064</v>
      </c>
      <c r="D160">
        <v>11</v>
      </c>
      <c r="E160">
        <v>11</v>
      </c>
      <c r="F160" s="26">
        <v>1</v>
      </c>
      <c r="G160" s="109">
        <v>0</v>
      </c>
    </row>
    <row r="161" spans="2:7" ht="15.75" x14ac:dyDescent="0.25">
      <c r="B161" s="27" t="s">
        <v>33</v>
      </c>
      <c r="C161" t="s">
        <v>1063</v>
      </c>
      <c r="D161">
        <v>11</v>
      </c>
      <c r="E161">
        <v>11</v>
      </c>
      <c r="F161" s="26">
        <v>1</v>
      </c>
      <c r="G161" s="109">
        <v>0</v>
      </c>
    </row>
    <row r="162" spans="2:7" ht="15.75" x14ac:dyDescent="0.25">
      <c r="B162" s="27" t="s">
        <v>33</v>
      </c>
      <c r="C162" t="s">
        <v>1062</v>
      </c>
      <c r="D162">
        <v>11</v>
      </c>
      <c r="E162">
        <v>11</v>
      </c>
      <c r="F162" s="26">
        <v>1</v>
      </c>
      <c r="G162" s="109">
        <v>0</v>
      </c>
    </row>
    <row r="163" spans="2:7" ht="15.75" x14ac:dyDescent="0.25">
      <c r="B163" s="27" t="s">
        <v>33</v>
      </c>
      <c r="C163" t="s">
        <v>918</v>
      </c>
      <c r="D163">
        <v>11</v>
      </c>
      <c r="E163">
        <v>11</v>
      </c>
      <c r="F163" s="26">
        <v>1</v>
      </c>
      <c r="G163" s="109">
        <v>0</v>
      </c>
    </row>
    <row r="164" spans="2:7" ht="15.75" x14ac:dyDescent="0.25">
      <c r="B164" s="27" t="s">
        <v>33</v>
      </c>
      <c r="C164" t="s">
        <v>985</v>
      </c>
      <c r="D164">
        <v>11</v>
      </c>
      <c r="E164">
        <v>11</v>
      </c>
      <c r="F164" s="26">
        <v>1</v>
      </c>
      <c r="G164" s="109">
        <v>0</v>
      </c>
    </row>
    <row r="165" spans="2:7" ht="15.75" x14ac:dyDescent="0.25">
      <c r="B165" s="27" t="s">
        <v>33</v>
      </c>
      <c r="C165" t="s">
        <v>1065</v>
      </c>
      <c r="D165">
        <v>0</v>
      </c>
      <c r="E165">
        <v>0</v>
      </c>
      <c r="F165" s="26" t="e">
        <v>#DIV/0!</v>
      </c>
      <c r="G165" s="109">
        <v>0</v>
      </c>
    </row>
    <row r="166" spans="2:7" ht="15.75" x14ac:dyDescent="0.25">
      <c r="B166" s="27" t="s">
        <v>33</v>
      </c>
      <c r="C166" t="s">
        <v>1067</v>
      </c>
      <c r="D166">
        <v>0</v>
      </c>
      <c r="E166">
        <v>0</v>
      </c>
      <c r="F166" s="26" t="e">
        <v>#DIV/0!</v>
      </c>
      <c r="G166" s="109">
        <v>0</v>
      </c>
    </row>
    <row r="167" spans="2:7" ht="15.75" x14ac:dyDescent="0.25">
      <c r="B167" s="27" t="s">
        <v>33</v>
      </c>
      <c r="C167" t="s">
        <v>1066</v>
      </c>
      <c r="D167">
        <v>0</v>
      </c>
      <c r="E167">
        <v>0</v>
      </c>
      <c r="F167" s="26" t="e">
        <v>#DIV/0!</v>
      </c>
      <c r="G167" s="109">
        <v>0</v>
      </c>
    </row>
    <row r="168" spans="2:7" ht="15.75" x14ac:dyDescent="0.25">
      <c r="B168" s="27" t="s">
        <v>33</v>
      </c>
      <c r="C168" t="s">
        <v>1068</v>
      </c>
      <c r="D168">
        <v>0</v>
      </c>
      <c r="E168">
        <v>0</v>
      </c>
      <c r="F168" s="26" t="e">
        <v>#DIV/0!</v>
      </c>
      <c r="G168" s="109">
        <v>0</v>
      </c>
    </row>
    <row r="169" spans="2:7" ht="15.75" x14ac:dyDescent="0.25">
      <c r="B169" s="28" t="s">
        <v>66</v>
      </c>
      <c r="C169" t="s">
        <v>919</v>
      </c>
      <c r="D169">
        <v>14</v>
      </c>
      <c r="E169">
        <v>14</v>
      </c>
      <c r="F169" s="26">
        <v>1</v>
      </c>
      <c r="G169" s="109">
        <v>0</v>
      </c>
    </row>
    <row r="170" spans="2:7" ht="15.75" x14ac:dyDescent="0.25">
      <c r="B170" s="27" t="s">
        <v>66</v>
      </c>
      <c r="C170" t="s">
        <v>1069</v>
      </c>
      <c r="D170">
        <v>0</v>
      </c>
      <c r="E170">
        <v>0</v>
      </c>
      <c r="F170" s="26" t="e">
        <v>#DIV/0!</v>
      </c>
      <c r="G170" s="109">
        <v>0</v>
      </c>
    </row>
    <row r="171" spans="2:7" ht="15.75" x14ac:dyDescent="0.25">
      <c r="B171" s="27" t="s">
        <v>66</v>
      </c>
      <c r="C171" t="s">
        <v>1070</v>
      </c>
      <c r="D171">
        <v>0</v>
      </c>
      <c r="E171">
        <v>0</v>
      </c>
      <c r="F171" s="26" t="e">
        <v>#DIV/0!</v>
      </c>
      <c r="G171" s="109">
        <v>0</v>
      </c>
    </row>
    <row r="172" spans="2:7" ht="15.75" x14ac:dyDescent="0.25">
      <c r="B172" s="28" t="s">
        <v>66</v>
      </c>
      <c r="C172" t="s">
        <v>1071</v>
      </c>
      <c r="D172">
        <v>0</v>
      </c>
      <c r="E172">
        <v>0</v>
      </c>
      <c r="F172" s="26" t="e">
        <v>#DIV/0!</v>
      </c>
      <c r="G172" s="109">
        <v>0</v>
      </c>
    </row>
    <row r="173" spans="2:7" ht="15.75" x14ac:dyDescent="0.25">
      <c r="B173" s="28" t="s">
        <v>42</v>
      </c>
      <c r="C173" t="s">
        <v>990</v>
      </c>
      <c r="D173">
        <v>22</v>
      </c>
      <c r="E173">
        <v>22</v>
      </c>
      <c r="F173" s="26">
        <v>1</v>
      </c>
      <c r="G173" s="109">
        <v>0</v>
      </c>
    </row>
    <row r="174" spans="2:7" ht="15.75" x14ac:dyDescent="0.25">
      <c r="B174" s="27" t="s">
        <v>42</v>
      </c>
      <c r="C174" t="s">
        <v>1072</v>
      </c>
      <c r="D174">
        <v>0</v>
      </c>
      <c r="E174">
        <v>0</v>
      </c>
      <c r="F174" s="26" t="e">
        <v>#DIV/0!</v>
      </c>
      <c r="G174" s="109">
        <v>0</v>
      </c>
    </row>
    <row r="175" spans="2:7" ht="15.75" x14ac:dyDescent="0.25">
      <c r="B175" s="27" t="s">
        <v>85</v>
      </c>
      <c r="C175" t="s">
        <v>967</v>
      </c>
      <c r="D175">
        <v>21</v>
      </c>
      <c r="E175">
        <v>21</v>
      </c>
      <c r="F175" s="26">
        <v>1</v>
      </c>
      <c r="G175" s="109">
        <v>0</v>
      </c>
    </row>
    <row r="176" spans="2:7" ht="15.75" x14ac:dyDescent="0.25">
      <c r="B176" s="27" t="s">
        <v>27</v>
      </c>
      <c r="C176" t="s">
        <v>992</v>
      </c>
      <c r="D176">
        <v>12</v>
      </c>
      <c r="E176">
        <v>12</v>
      </c>
      <c r="F176" s="26">
        <v>1</v>
      </c>
      <c r="G176" s="109">
        <v>0</v>
      </c>
    </row>
    <row r="177" spans="2:7" ht="15.75" x14ac:dyDescent="0.25">
      <c r="B177" s="27" t="s">
        <v>27</v>
      </c>
      <c r="C177" t="s">
        <v>932</v>
      </c>
      <c r="D177">
        <v>12</v>
      </c>
      <c r="E177">
        <v>12</v>
      </c>
      <c r="F177" s="26">
        <v>1</v>
      </c>
      <c r="G177" s="109">
        <v>0</v>
      </c>
    </row>
    <row r="178" spans="2:7" ht="15.75" x14ac:dyDescent="0.25">
      <c r="B178" s="27" t="s">
        <v>27</v>
      </c>
      <c r="C178" t="s">
        <v>907</v>
      </c>
      <c r="D178">
        <v>12</v>
      </c>
      <c r="E178">
        <v>12</v>
      </c>
      <c r="F178" s="26">
        <v>1</v>
      </c>
      <c r="G178" s="109">
        <v>0</v>
      </c>
    </row>
    <row r="179" spans="2:7" ht="15.75" x14ac:dyDescent="0.25">
      <c r="B179" s="27" t="s">
        <v>27</v>
      </c>
      <c r="C179" t="s">
        <v>894</v>
      </c>
      <c r="D179">
        <v>12</v>
      </c>
      <c r="E179">
        <v>12</v>
      </c>
      <c r="F179" s="26">
        <v>1</v>
      </c>
      <c r="G179" s="109">
        <v>0</v>
      </c>
    </row>
    <row r="180" spans="2:7" ht="15.75" x14ac:dyDescent="0.25">
      <c r="B180" s="27" t="s">
        <v>27</v>
      </c>
      <c r="C180" t="s">
        <v>1073</v>
      </c>
      <c r="D180">
        <v>13</v>
      </c>
      <c r="E180">
        <v>13</v>
      </c>
      <c r="F180" s="26">
        <v>1</v>
      </c>
      <c r="G180" s="109">
        <v>0</v>
      </c>
    </row>
    <row r="181" spans="2:7" ht="15.75" x14ac:dyDescent="0.25">
      <c r="B181" s="27" t="s">
        <v>27</v>
      </c>
      <c r="C181" t="s">
        <v>1074</v>
      </c>
      <c r="D181">
        <v>13</v>
      </c>
      <c r="E181">
        <v>13</v>
      </c>
      <c r="F181" s="26">
        <v>1</v>
      </c>
      <c r="G181" s="109">
        <v>0</v>
      </c>
    </row>
    <row r="182" spans="2:7" ht="15.75" x14ac:dyDescent="0.25">
      <c r="B182" s="27" t="s">
        <v>27</v>
      </c>
      <c r="C182" t="s">
        <v>974</v>
      </c>
      <c r="D182">
        <v>13</v>
      </c>
      <c r="E182">
        <v>13</v>
      </c>
      <c r="F182" s="26">
        <v>1</v>
      </c>
      <c r="G182" s="109">
        <v>0</v>
      </c>
    </row>
    <row r="183" spans="2:7" ht="15.75" x14ac:dyDescent="0.25">
      <c r="B183" s="27" t="s">
        <v>27</v>
      </c>
      <c r="C183" t="s">
        <v>1010</v>
      </c>
      <c r="D183">
        <v>13</v>
      </c>
      <c r="E183">
        <v>13</v>
      </c>
      <c r="F183" s="26">
        <v>1</v>
      </c>
      <c r="G183" s="109">
        <v>0</v>
      </c>
    </row>
    <row r="184" spans="2:7" ht="15.75" x14ac:dyDescent="0.25">
      <c r="B184" s="27" t="s">
        <v>27</v>
      </c>
      <c r="C184" t="s">
        <v>936</v>
      </c>
      <c r="D184">
        <v>12</v>
      </c>
      <c r="E184">
        <v>12</v>
      </c>
      <c r="F184" s="26">
        <v>1</v>
      </c>
      <c r="G184" s="109">
        <v>0</v>
      </c>
    </row>
    <row r="185" spans="2:7" ht="15.75" x14ac:dyDescent="0.25">
      <c r="B185" s="27" t="s">
        <v>173</v>
      </c>
      <c r="C185" t="s">
        <v>933</v>
      </c>
      <c r="D185">
        <v>5</v>
      </c>
      <c r="E185">
        <v>5</v>
      </c>
      <c r="F185" s="26">
        <v>1</v>
      </c>
      <c r="G185" s="109">
        <v>0</v>
      </c>
    </row>
    <row r="186" spans="2:7" ht="15.75" x14ac:dyDescent="0.25">
      <c r="B186" s="27" t="s">
        <v>173</v>
      </c>
      <c r="C186" t="s">
        <v>955</v>
      </c>
      <c r="D186">
        <v>5</v>
      </c>
      <c r="E186">
        <v>5</v>
      </c>
      <c r="F186" s="26">
        <v>1</v>
      </c>
      <c r="G186" s="109">
        <v>0</v>
      </c>
    </row>
    <row r="187" spans="2:7" ht="15.75" x14ac:dyDescent="0.25">
      <c r="B187" s="27" t="s">
        <v>173</v>
      </c>
      <c r="C187" t="s">
        <v>937</v>
      </c>
      <c r="D187">
        <v>5</v>
      </c>
      <c r="E187">
        <v>5</v>
      </c>
      <c r="F187" s="26">
        <v>1</v>
      </c>
      <c r="G187" s="109">
        <v>0</v>
      </c>
    </row>
    <row r="188" spans="2:7" ht="15.75" x14ac:dyDescent="0.25">
      <c r="B188" s="27" t="s">
        <v>173</v>
      </c>
      <c r="C188" t="s">
        <v>898</v>
      </c>
      <c r="D188">
        <v>5</v>
      </c>
      <c r="E188">
        <v>5</v>
      </c>
      <c r="F188" s="26">
        <v>1</v>
      </c>
      <c r="G188" s="109">
        <v>0</v>
      </c>
    </row>
    <row r="189" spans="2:7" ht="15.75" x14ac:dyDescent="0.25">
      <c r="B189" s="27" t="s">
        <v>173</v>
      </c>
      <c r="C189" t="s">
        <v>993</v>
      </c>
      <c r="D189">
        <v>5</v>
      </c>
      <c r="E189">
        <v>5</v>
      </c>
      <c r="F189" s="26">
        <v>1</v>
      </c>
      <c r="G189" s="109">
        <v>0</v>
      </c>
    </row>
    <row r="190" spans="2:7" ht="15.75" x14ac:dyDescent="0.25">
      <c r="B190" s="27" t="s">
        <v>173</v>
      </c>
      <c r="C190" t="s">
        <v>995</v>
      </c>
      <c r="D190">
        <v>5</v>
      </c>
      <c r="E190">
        <v>5</v>
      </c>
      <c r="F190" s="26">
        <v>1</v>
      </c>
      <c r="G190" s="109">
        <v>0</v>
      </c>
    </row>
    <row r="191" spans="2:7" ht="15.75" x14ac:dyDescent="0.25">
      <c r="B191" s="27" t="s">
        <v>173</v>
      </c>
      <c r="C191" t="s">
        <v>912</v>
      </c>
      <c r="D191">
        <v>5</v>
      </c>
      <c r="E191">
        <v>5</v>
      </c>
      <c r="F191" s="26">
        <v>1</v>
      </c>
      <c r="G191" s="109">
        <v>0</v>
      </c>
    </row>
    <row r="192" spans="2:7" ht="15.75" x14ac:dyDescent="0.25">
      <c r="B192" s="27" t="s">
        <v>173</v>
      </c>
      <c r="C192" t="s">
        <v>994</v>
      </c>
      <c r="D192">
        <v>5</v>
      </c>
      <c r="E192">
        <v>5</v>
      </c>
      <c r="F192" s="26">
        <v>1</v>
      </c>
      <c r="G192" s="109">
        <v>0</v>
      </c>
    </row>
    <row r="193" spans="2:7" ht="15.75" x14ac:dyDescent="0.25">
      <c r="B193" s="27" t="s">
        <v>133</v>
      </c>
      <c r="C193" t="s">
        <v>956</v>
      </c>
      <c r="D193">
        <v>5</v>
      </c>
      <c r="E193">
        <v>5</v>
      </c>
      <c r="F193" s="26">
        <v>1</v>
      </c>
      <c r="G193" s="109">
        <v>0</v>
      </c>
    </row>
    <row r="194" spans="2:7" ht="15.75" x14ac:dyDescent="0.25">
      <c r="B194" s="27" t="s">
        <v>133</v>
      </c>
      <c r="C194" t="s">
        <v>1077</v>
      </c>
      <c r="D194">
        <v>0</v>
      </c>
      <c r="E194">
        <v>0</v>
      </c>
      <c r="F194" s="26" t="e">
        <v>#DIV/0!</v>
      </c>
      <c r="G194" s="109">
        <v>0</v>
      </c>
    </row>
    <row r="195" spans="2:7" ht="15.75" x14ac:dyDescent="0.25">
      <c r="B195" s="27" t="s">
        <v>133</v>
      </c>
      <c r="C195" t="s">
        <v>1076</v>
      </c>
      <c r="D195">
        <v>0</v>
      </c>
      <c r="E195">
        <v>0</v>
      </c>
      <c r="F195" s="26" t="e">
        <v>#DIV/0!</v>
      </c>
      <c r="G195" s="109">
        <v>0</v>
      </c>
    </row>
    <row r="196" spans="2:7" ht="15.75" x14ac:dyDescent="0.25">
      <c r="B196" s="27" t="s">
        <v>175</v>
      </c>
      <c r="C196" t="s">
        <v>1004</v>
      </c>
      <c r="D196">
        <v>5</v>
      </c>
      <c r="E196">
        <v>5</v>
      </c>
      <c r="F196" s="26">
        <v>1</v>
      </c>
      <c r="G196" s="109">
        <v>0</v>
      </c>
    </row>
    <row r="197" spans="2:7" ht="15.75" x14ac:dyDescent="0.25">
      <c r="B197" s="27" t="s">
        <v>175</v>
      </c>
      <c r="C197" t="s">
        <v>922</v>
      </c>
      <c r="D197">
        <v>5</v>
      </c>
      <c r="E197">
        <v>5</v>
      </c>
      <c r="F197" s="26">
        <v>1</v>
      </c>
      <c r="G197" s="109">
        <v>0</v>
      </c>
    </row>
    <row r="198" spans="2:7" ht="15.75" x14ac:dyDescent="0.25">
      <c r="B198" s="28" t="s">
        <v>175</v>
      </c>
      <c r="C198" t="s">
        <v>927</v>
      </c>
      <c r="D198">
        <v>5</v>
      </c>
      <c r="E198">
        <v>5</v>
      </c>
      <c r="F198" s="26">
        <v>1</v>
      </c>
      <c r="G198" s="109">
        <v>0</v>
      </c>
    </row>
    <row r="199" spans="2:7" ht="15.75" x14ac:dyDescent="0.25">
      <c r="B199" s="28" t="s">
        <v>40</v>
      </c>
      <c r="C199" t="s">
        <v>1078</v>
      </c>
      <c r="D199">
        <v>17</v>
      </c>
      <c r="E199">
        <v>17</v>
      </c>
      <c r="F199" s="26">
        <v>1</v>
      </c>
      <c r="G199" s="109">
        <v>0</v>
      </c>
    </row>
    <row r="200" spans="2:7" ht="15.75" x14ac:dyDescent="0.25">
      <c r="B200" s="27" t="s">
        <v>40</v>
      </c>
      <c r="C200" t="s">
        <v>1079</v>
      </c>
      <c r="D200">
        <v>16</v>
      </c>
      <c r="E200">
        <v>16</v>
      </c>
      <c r="F200" s="26">
        <v>1</v>
      </c>
      <c r="G200" s="109">
        <v>0</v>
      </c>
    </row>
    <row r="201" spans="2:7" ht="15.75" x14ac:dyDescent="0.25">
      <c r="B201" s="27" t="s">
        <v>31</v>
      </c>
      <c r="C201" t="s">
        <v>908</v>
      </c>
      <c r="D201">
        <v>10</v>
      </c>
      <c r="E201">
        <v>10</v>
      </c>
      <c r="F201" s="26">
        <v>1</v>
      </c>
      <c r="G201" s="109">
        <v>0</v>
      </c>
    </row>
    <row r="202" spans="2:7" ht="15.75" x14ac:dyDescent="0.25">
      <c r="B202" s="27" t="s">
        <v>31</v>
      </c>
      <c r="C202" t="s">
        <v>1007</v>
      </c>
      <c r="D202">
        <v>10</v>
      </c>
      <c r="E202">
        <v>10</v>
      </c>
      <c r="F202" s="26">
        <v>1</v>
      </c>
      <c r="G202" s="109">
        <v>0</v>
      </c>
    </row>
    <row r="203" spans="2:7" ht="15.75" x14ac:dyDescent="0.25">
      <c r="B203" s="28" t="s">
        <v>64</v>
      </c>
      <c r="C203" t="s">
        <v>897</v>
      </c>
      <c r="D203">
        <v>5</v>
      </c>
      <c r="E203">
        <v>5</v>
      </c>
      <c r="F203" s="26">
        <v>1</v>
      </c>
      <c r="G203" s="109">
        <v>0</v>
      </c>
    </row>
    <row r="204" spans="2:7" ht="15.75" x14ac:dyDescent="0.25">
      <c r="B204" s="27" t="s">
        <v>64</v>
      </c>
      <c r="C204" t="s">
        <v>907</v>
      </c>
      <c r="D204">
        <v>5</v>
      </c>
      <c r="E204">
        <v>5</v>
      </c>
      <c r="F204" s="26">
        <v>1</v>
      </c>
      <c r="G204" s="109">
        <v>0</v>
      </c>
    </row>
    <row r="205" spans="2:7" ht="15.75" x14ac:dyDescent="0.25">
      <c r="B205" s="27" t="s">
        <v>68</v>
      </c>
      <c r="C205" t="s">
        <v>936</v>
      </c>
      <c r="D205">
        <v>7</v>
      </c>
      <c r="E205">
        <v>7</v>
      </c>
      <c r="F205" s="26">
        <v>1</v>
      </c>
      <c r="G205" s="109">
        <v>0</v>
      </c>
    </row>
    <row r="206" spans="2:7" ht="15.75" x14ac:dyDescent="0.25">
      <c r="B206" s="27" t="s">
        <v>68</v>
      </c>
      <c r="C206" t="s">
        <v>902</v>
      </c>
      <c r="D206">
        <v>14</v>
      </c>
      <c r="E206">
        <v>14</v>
      </c>
      <c r="F206" s="26">
        <v>1</v>
      </c>
      <c r="G206" s="109">
        <v>0</v>
      </c>
    </row>
    <row r="207" spans="2:7" ht="15.75" x14ac:dyDescent="0.25">
      <c r="B207" s="27" t="s">
        <v>68</v>
      </c>
      <c r="C207" t="s">
        <v>1081</v>
      </c>
      <c r="D207">
        <v>6</v>
      </c>
      <c r="E207">
        <v>6</v>
      </c>
      <c r="F207" s="26">
        <v>1</v>
      </c>
      <c r="G207" s="109">
        <v>0</v>
      </c>
    </row>
    <row r="208" spans="2:7" ht="15.75" x14ac:dyDescent="0.25">
      <c r="B208" s="27" t="s">
        <v>68</v>
      </c>
      <c r="C208" t="s">
        <v>1276</v>
      </c>
      <c r="D208">
        <v>5</v>
      </c>
      <c r="E208">
        <v>5</v>
      </c>
      <c r="F208" s="26">
        <v>1</v>
      </c>
      <c r="G208" s="109">
        <v>0</v>
      </c>
    </row>
    <row r="209" spans="2:7" ht="15.75" x14ac:dyDescent="0.25">
      <c r="B209" s="27" t="s">
        <v>68</v>
      </c>
      <c r="C209" t="s">
        <v>1082</v>
      </c>
      <c r="D209">
        <v>0</v>
      </c>
      <c r="E209">
        <v>0</v>
      </c>
      <c r="F209" s="26" t="e">
        <v>#DIV/0!</v>
      </c>
      <c r="G209" s="109">
        <v>0</v>
      </c>
    </row>
    <row r="210" spans="2:7" ht="15.75" x14ac:dyDescent="0.25">
      <c r="B210" s="27" t="s">
        <v>68</v>
      </c>
      <c r="C210" t="s">
        <v>1083</v>
      </c>
      <c r="D210">
        <v>0</v>
      </c>
      <c r="E210">
        <v>0</v>
      </c>
      <c r="F210" s="26" t="e">
        <v>#DIV/0!</v>
      </c>
      <c r="G210" s="109">
        <v>0</v>
      </c>
    </row>
    <row r="211" spans="2:7" ht="15.75" x14ac:dyDescent="0.25">
      <c r="B211" s="27" t="s">
        <v>68</v>
      </c>
      <c r="C211" t="s">
        <v>1084</v>
      </c>
      <c r="D211">
        <v>0</v>
      </c>
      <c r="E211">
        <v>0</v>
      </c>
      <c r="F211" s="26" t="e">
        <v>#DIV/0!</v>
      </c>
      <c r="G211" s="109">
        <v>0</v>
      </c>
    </row>
    <row r="212" spans="2:7" ht="15.75" x14ac:dyDescent="0.25">
      <c r="B212" s="27" t="s">
        <v>68</v>
      </c>
      <c r="C212" t="s">
        <v>1085</v>
      </c>
      <c r="D212">
        <v>0</v>
      </c>
      <c r="E212">
        <v>0</v>
      </c>
      <c r="F212" s="26" t="e">
        <v>#DIV/0!</v>
      </c>
      <c r="G212" s="109">
        <v>0</v>
      </c>
    </row>
    <row r="213" spans="2:7" ht="15.75" x14ac:dyDescent="0.25">
      <c r="B213" s="27" t="s">
        <v>48</v>
      </c>
      <c r="C213" t="s">
        <v>969</v>
      </c>
      <c r="D213">
        <v>16</v>
      </c>
      <c r="E213">
        <v>16</v>
      </c>
      <c r="F213" s="26">
        <v>1</v>
      </c>
      <c r="G213" s="109">
        <v>0</v>
      </c>
    </row>
    <row r="214" spans="2:7" ht="15.75" x14ac:dyDescent="0.25">
      <c r="B214" s="27" t="s">
        <v>48</v>
      </c>
      <c r="C214" t="s">
        <v>903</v>
      </c>
      <c r="D214">
        <v>17</v>
      </c>
      <c r="E214">
        <v>17</v>
      </c>
      <c r="F214" s="26">
        <v>1</v>
      </c>
      <c r="G214" s="109">
        <v>0</v>
      </c>
    </row>
    <row r="215" spans="2:7" ht="15.75" x14ac:dyDescent="0.25">
      <c r="B215" s="27" t="s">
        <v>48</v>
      </c>
      <c r="C215" t="s">
        <v>1086</v>
      </c>
      <c r="D215">
        <v>5</v>
      </c>
      <c r="E215">
        <v>5</v>
      </c>
      <c r="F215" s="26">
        <v>1</v>
      </c>
      <c r="G215" s="109">
        <v>0</v>
      </c>
    </row>
    <row r="216" spans="2:7" ht="15.75" x14ac:dyDescent="0.25">
      <c r="B216" s="27" t="s">
        <v>48</v>
      </c>
      <c r="C216" t="s">
        <v>966</v>
      </c>
      <c r="D216">
        <v>17</v>
      </c>
      <c r="E216">
        <v>17</v>
      </c>
      <c r="F216" s="26">
        <v>1</v>
      </c>
      <c r="G216" s="109">
        <v>0</v>
      </c>
    </row>
    <row r="217" spans="2:7" ht="15.75" x14ac:dyDescent="0.25">
      <c r="B217" s="27" t="s">
        <v>48</v>
      </c>
      <c r="C217" t="s">
        <v>944</v>
      </c>
      <c r="D217">
        <v>17</v>
      </c>
      <c r="E217">
        <v>17</v>
      </c>
      <c r="F217" s="26">
        <v>1</v>
      </c>
      <c r="G217" s="109">
        <v>0</v>
      </c>
    </row>
    <row r="218" spans="2:7" ht="15.75" x14ac:dyDescent="0.25">
      <c r="B218" s="27" t="s">
        <v>13</v>
      </c>
      <c r="C218" t="s">
        <v>1013</v>
      </c>
      <c r="D218">
        <v>20</v>
      </c>
      <c r="E218">
        <v>20</v>
      </c>
      <c r="F218" s="26">
        <v>1</v>
      </c>
      <c r="G218" s="109">
        <v>0</v>
      </c>
    </row>
    <row r="219" spans="2:7" ht="15.75" x14ac:dyDescent="0.25">
      <c r="B219" s="27" t="s">
        <v>13</v>
      </c>
      <c r="C219" t="s">
        <v>975</v>
      </c>
      <c r="D219">
        <v>20</v>
      </c>
      <c r="E219">
        <v>20</v>
      </c>
      <c r="F219" s="26">
        <v>1</v>
      </c>
      <c r="G219" s="109">
        <v>0</v>
      </c>
    </row>
    <row r="220" spans="2:7" ht="15.75" x14ac:dyDescent="0.25">
      <c r="B220" s="27" t="s">
        <v>13</v>
      </c>
      <c r="C220" t="s">
        <v>894</v>
      </c>
      <c r="D220">
        <v>18</v>
      </c>
      <c r="E220">
        <v>18</v>
      </c>
      <c r="F220" s="26">
        <v>1</v>
      </c>
      <c r="G220" s="109">
        <v>0</v>
      </c>
    </row>
    <row r="221" spans="2:7" ht="15.75" x14ac:dyDescent="0.25">
      <c r="B221" s="27" t="s">
        <v>13</v>
      </c>
      <c r="C221" t="s">
        <v>1010</v>
      </c>
      <c r="D221">
        <v>18</v>
      </c>
      <c r="E221">
        <v>18</v>
      </c>
      <c r="F221" s="26">
        <v>1</v>
      </c>
      <c r="G221" s="109">
        <v>0</v>
      </c>
    </row>
    <row r="222" spans="2:7" ht="15.75" x14ac:dyDescent="0.25">
      <c r="B222" s="27" t="s">
        <v>13</v>
      </c>
      <c r="C222" t="s">
        <v>938</v>
      </c>
      <c r="D222">
        <v>18</v>
      </c>
      <c r="E222">
        <v>18</v>
      </c>
      <c r="F222" s="26">
        <v>1</v>
      </c>
      <c r="G222" s="109">
        <v>0</v>
      </c>
    </row>
    <row r="223" spans="2:7" ht="15.75" x14ac:dyDescent="0.25">
      <c r="B223" s="27" t="s">
        <v>13</v>
      </c>
      <c r="C223" t="s">
        <v>1088</v>
      </c>
      <c r="D223">
        <v>20</v>
      </c>
      <c r="E223">
        <v>20</v>
      </c>
      <c r="F223" s="26">
        <v>1</v>
      </c>
      <c r="G223" s="109">
        <v>0</v>
      </c>
    </row>
    <row r="224" spans="2:7" ht="15.75" x14ac:dyDescent="0.25">
      <c r="B224" s="27" t="s">
        <v>13</v>
      </c>
      <c r="C224" t="s">
        <v>1087</v>
      </c>
      <c r="D224">
        <v>20</v>
      </c>
      <c r="E224">
        <v>20</v>
      </c>
      <c r="F224" s="26">
        <v>1</v>
      </c>
      <c r="G224" s="109">
        <v>0</v>
      </c>
    </row>
    <row r="225" spans="2:7" ht="15.75" x14ac:dyDescent="0.25">
      <c r="B225" s="27" t="s">
        <v>13</v>
      </c>
      <c r="C225" t="s">
        <v>936</v>
      </c>
      <c r="D225">
        <v>20</v>
      </c>
      <c r="E225">
        <v>20</v>
      </c>
      <c r="F225" s="26">
        <v>1</v>
      </c>
      <c r="G225" s="109">
        <v>0</v>
      </c>
    </row>
    <row r="226" spans="2:7" ht="15.75" x14ac:dyDescent="0.25">
      <c r="B226" s="28" t="s">
        <v>13</v>
      </c>
      <c r="C226" t="s">
        <v>1089</v>
      </c>
      <c r="D226">
        <v>0</v>
      </c>
      <c r="E226">
        <v>0</v>
      </c>
      <c r="F226" s="26" t="e">
        <v>#DIV/0!</v>
      </c>
      <c r="G226" s="109">
        <v>0</v>
      </c>
    </row>
    <row r="227" spans="2:7" ht="15.75" x14ac:dyDescent="0.25">
      <c r="B227" s="27" t="s">
        <v>13</v>
      </c>
      <c r="C227" t="s">
        <v>1090</v>
      </c>
      <c r="D227">
        <v>0</v>
      </c>
      <c r="E227">
        <v>0</v>
      </c>
      <c r="F227" s="26" t="e">
        <v>#DIV/0!</v>
      </c>
      <c r="G227" s="109">
        <v>0</v>
      </c>
    </row>
    <row r="228" spans="2:7" ht="15.75" x14ac:dyDescent="0.25">
      <c r="B228" s="27" t="s">
        <v>13</v>
      </c>
      <c r="C228" t="s">
        <v>1091</v>
      </c>
      <c r="D228">
        <v>0</v>
      </c>
      <c r="E228">
        <v>0</v>
      </c>
      <c r="F228" s="26" t="e">
        <v>#DIV/0!</v>
      </c>
      <c r="G228" s="109">
        <v>0</v>
      </c>
    </row>
    <row r="229" spans="2:7" ht="15.75" x14ac:dyDescent="0.25">
      <c r="B229" s="27" t="s">
        <v>13</v>
      </c>
      <c r="C229" t="s">
        <v>1092</v>
      </c>
      <c r="D229">
        <v>0</v>
      </c>
      <c r="E229">
        <v>0</v>
      </c>
      <c r="F229" s="26" t="e">
        <v>#DIV/0!</v>
      </c>
      <c r="G229" s="109">
        <v>0</v>
      </c>
    </row>
    <row r="230" spans="2:7" ht="15.75" x14ac:dyDescent="0.25">
      <c r="B230" s="27" t="s">
        <v>13</v>
      </c>
      <c r="C230" t="s">
        <v>1093</v>
      </c>
      <c r="D230">
        <v>0</v>
      </c>
      <c r="E230">
        <v>0</v>
      </c>
      <c r="F230" s="26" t="e">
        <v>#DIV/0!</v>
      </c>
      <c r="G230" s="109">
        <v>0</v>
      </c>
    </row>
    <row r="231" spans="2:7" ht="15.75" x14ac:dyDescent="0.25">
      <c r="B231" s="27" t="s">
        <v>13</v>
      </c>
      <c r="C231" t="s">
        <v>1094</v>
      </c>
      <c r="D231">
        <v>0</v>
      </c>
      <c r="E231">
        <v>0</v>
      </c>
      <c r="F231" s="26" t="e">
        <v>#DIV/0!</v>
      </c>
      <c r="G231" s="109">
        <v>0</v>
      </c>
    </row>
    <row r="232" spans="2:7" ht="15.75" x14ac:dyDescent="0.25">
      <c r="B232" s="27" t="s">
        <v>13</v>
      </c>
      <c r="C232" t="s">
        <v>1095</v>
      </c>
      <c r="D232">
        <v>0</v>
      </c>
      <c r="E232">
        <v>0</v>
      </c>
      <c r="F232" s="26" t="e">
        <v>#DIV/0!</v>
      </c>
      <c r="G232" s="109">
        <v>0</v>
      </c>
    </row>
    <row r="233" spans="2:7" ht="15.75" x14ac:dyDescent="0.25">
      <c r="B233" s="27" t="s">
        <v>13</v>
      </c>
      <c r="C233" t="s">
        <v>1096</v>
      </c>
      <c r="D233">
        <v>0</v>
      </c>
      <c r="E233">
        <v>0</v>
      </c>
      <c r="F233" s="26" t="e">
        <v>#DIV/0!</v>
      </c>
      <c r="G233" s="109">
        <v>0</v>
      </c>
    </row>
    <row r="234" spans="2:7" ht="15.75" x14ac:dyDescent="0.25">
      <c r="B234" s="28" t="s">
        <v>13</v>
      </c>
      <c r="C234" t="s">
        <v>1097</v>
      </c>
      <c r="D234">
        <v>0</v>
      </c>
      <c r="E234">
        <v>0</v>
      </c>
      <c r="F234" s="26" t="e">
        <v>#DIV/0!</v>
      </c>
      <c r="G234" s="109">
        <v>0</v>
      </c>
    </row>
    <row r="235" spans="2:7" ht="15.75" x14ac:dyDescent="0.25">
      <c r="B235" s="28" t="s">
        <v>13</v>
      </c>
      <c r="C235" t="s">
        <v>1098</v>
      </c>
      <c r="D235">
        <v>0</v>
      </c>
      <c r="E235">
        <v>0</v>
      </c>
      <c r="F235" s="26" t="e">
        <v>#DIV/0!</v>
      </c>
      <c r="G235" s="109">
        <v>0</v>
      </c>
    </row>
    <row r="236" spans="2:7" ht="15.75" x14ac:dyDescent="0.25">
      <c r="B236" s="27" t="s">
        <v>50</v>
      </c>
      <c r="C236" t="s">
        <v>1100</v>
      </c>
      <c r="D236">
        <v>15</v>
      </c>
      <c r="E236">
        <v>15</v>
      </c>
      <c r="F236" s="26">
        <v>1</v>
      </c>
      <c r="G236" s="109">
        <v>0</v>
      </c>
    </row>
    <row r="237" spans="2:7" ht="15.75" x14ac:dyDescent="0.25">
      <c r="B237" s="27" t="s">
        <v>50</v>
      </c>
      <c r="C237" t="s">
        <v>1099</v>
      </c>
      <c r="D237">
        <v>5</v>
      </c>
      <c r="E237">
        <v>5</v>
      </c>
      <c r="F237" s="26">
        <v>1</v>
      </c>
      <c r="G237" s="109">
        <v>0</v>
      </c>
    </row>
    <row r="238" spans="2:7" ht="15.75" x14ac:dyDescent="0.25">
      <c r="B238" s="27" t="s">
        <v>50</v>
      </c>
      <c r="C238" t="s">
        <v>1013</v>
      </c>
      <c r="D238">
        <v>15</v>
      </c>
      <c r="E238">
        <v>15</v>
      </c>
      <c r="F238" s="26">
        <v>1</v>
      </c>
      <c r="G238" s="109">
        <v>0</v>
      </c>
    </row>
    <row r="239" spans="2:7" ht="15.75" x14ac:dyDescent="0.25">
      <c r="B239" s="27" t="s">
        <v>50</v>
      </c>
      <c r="C239" t="s">
        <v>1012</v>
      </c>
      <c r="D239">
        <v>15</v>
      </c>
      <c r="E239">
        <v>15</v>
      </c>
      <c r="F239" s="26">
        <v>1</v>
      </c>
      <c r="G239" s="109">
        <v>0</v>
      </c>
    </row>
    <row r="240" spans="2:7" ht="15.75" x14ac:dyDescent="0.25">
      <c r="B240" s="27" t="s">
        <v>50</v>
      </c>
      <c r="C240" t="s">
        <v>1009</v>
      </c>
      <c r="D240">
        <v>3</v>
      </c>
      <c r="E240">
        <v>3</v>
      </c>
      <c r="F240" s="26">
        <v>1</v>
      </c>
      <c r="G240" s="109">
        <v>0</v>
      </c>
    </row>
    <row r="241" spans="2:7" ht="15.75" x14ac:dyDescent="0.25">
      <c r="B241" s="27" t="s">
        <v>50</v>
      </c>
      <c r="C241" t="s">
        <v>936</v>
      </c>
      <c r="D241">
        <v>15</v>
      </c>
      <c r="E241">
        <v>15</v>
      </c>
      <c r="F241" s="26">
        <v>1</v>
      </c>
      <c r="G241" s="109">
        <v>0</v>
      </c>
    </row>
    <row r="242" spans="2:7" ht="15.75" x14ac:dyDescent="0.25">
      <c r="B242" s="27" t="s">
        <v>46</v>
      </c>
      <c r="C242" t="s">
        <v>912</v>
      </c>
      <c r="D242">
        <v>10</v>
      </c>
      <c r="E242">
        <v>10</v>
      </c>
      <c r="F242" s="26">
        <v>1</v>
      </c>
      <c r="G242" s="109">
        <v>0</v>
      </c>
    </row>
    <row r="243" spans="2:7" ht="15.75" x14ac:dyDescent="0.25">
      <c r="B243" s="27" t="s">
        <v>46</v>
      </c>
      <c r="C243" t="s">
        <v>1101</v>
      </c>
      <c r="D243">
        <v>5</v>
      </c>
      <c r="E243">
        <v>5</v>
      </c>
      <c r="F243" s="26">
        <v>1</v>
      </c>
      <c r="G243" s="109">
        <v>0</v>
      </c>
    </row>
    <row r="244" spans="2:7" ht="15.75" x14ac:dyDescent="0.25">
      <c r="B244" s="27" t="s">
        <v>46</v>
      </c>
      <c r="C244" t="s">
        <v>1102</v>
      </c>
      <c r="D244">
        <v>10</v>
      </c>
      <c r="E244">
        <v>10</v>
      </c>
      <c r="F244" s="26">
        <v>1</v>
      </c>
      <c r="G244" s="109">
        <v>0</v>
      </c>
    </row>
    <row r="245" spans="2:7" ht="15.75" x14ac:dyDescent="0.25">
      <c r="B245" s="27" t="s">
        <v>46</v>
      </c>
      <c r="C245" t="s">
        <v>1103</v>
      </c>
      <c r="D245">
        <v>9</v>
      </c>
      <c r="E245">
        <v>9</v>
      </c>
      <c r="F245" s="26">
        <v>1</v>
      </c>
      <c r="G245" s="109">
        <v>0</v>
      </c>
    </row>
    <row r="246" spans="2:7" ht="15.75" x14ac:dyDescent="0.25">
      <c r="B246" s="27" t="s">
        <v>46</v>
      </c>
      <c r="C246" t="s">
        <v>967</v>
      </c>
      <c r="D246">
        <v>10</v>
      </c>
      <c r="E246">
        <v>10</v>
      </c>
      <c r="F246" s="26">
        <v>1</v>
      </c>
      <c r="G246" s="109">
        <v>0</v>
      </c>
    </row>
    <row r="247" spans="2:7" ht="15.75" x14ac:dyDescent="0.25">
      <c r="B247" s="28" t="s">
        <v>46</v>
      </c>
      <c r="C247" t="s">
        <v>894</v>
      </c>
      <c r="D247">
        <v>10</v>
      </c>
      <c r="E247">
        <v>10</v>
      </c>
      <c r="F247" s="26">
        <v>1</v>
      </c>
      <c r="G247" s="109">
        <v>0</v>
      </c>
    </row>
    <row r="248" spans="2:7" ht="15.75" x14ac:dyDescent="0.25">
      <c r="B248" s="27" t="s">
        <v>19</v>
      </c>
      <c r="C248" t="s">
        <v>1025</v>
      </c>
      <c r="D248">
        <v>22</v>
      </c>
      <c r="E248">
        <v>22</v>
      </c>
      <c r="F248" s="26">
        <v>1</v>
      </c>
      <c r="G248" s="109">
        <v>0</v>
      </c>
    </row>
    <row r="249" spans="2:7" ht="15.75" x14ac:dyDescent="0.25">
      <c r="B249" s="27" t="s">
        <v>19</v>
      </c>
      <c r="C249" t="s">
        <v>1108</v>
      </c>
      <c r="D249">
        <v>5</v>
      </c>
      <c r="E249">
        <v>5</v>
      </c>
      <c r="F249" s="26">
        <v>1</v>
      </c>
      <c r="G249" s="109">
        <v>0</v>
      </c>
    </row>
    <row r="250" spans="2:7" ht="15.75" x14ac:dyDescent="0.25">
      <c r="B250" s="27" t="s">
        <v>19</v>
      </c>
      <c r="C250" t="s">
        <v>1105</v>
      </c>
      <c r="D250">
        <v>6</v>
      </c>
      <c r="E250">
        <v>6</v>
      </c>
      <c r="F250" s="26">
        <v>1</v>
      </c>
      <c r="G250" s="109">
        <v>0</v>
      </c>
    </row>
    <row r="251" spans="2:7" ht="15.75" x14ac:dyDescent="0.25">
      <c r="B251" s="27" t="s">
        <v>19</v>
      </c>
      <c r="C251" t="s">
        <v>1002</v>
      </c>
      <c r="D251">
        <v>5</v>
      </c>
      <c r="E251">
        <v>5</v>
      </c>
      <c r="F251" s="26">
        <v>1</v>
      </c>
      <c r="G251" s="109">
        <v>0</v>
      </c>
    </row>
    <row r="252" spans="2:7" ht="15.75" x14ac:dyDescent="0.25">
      <c r="B252" s="27" t="s">
        <v>19</v>
      </c>
      <c r="C252" t="s">
        <v>1020</v>
      </c>
      <c r="D252">
        <v>5</v>
      </c>
      <c r="E252">
        <v>5</v>
      </c>
      <c r="F252" s="26">
        <v>1</v>
      </c>
      <c r="G252" s="109">
        <v>0</v>
      </c>
    </row>
    <row r="253" spans="2:7" ht="15.75" x14ac:dyDescent="0.25">
      <c r="B253" s="27" t="s">
        <v>19</v>
      </c>
      <c r="C253" t="s">
        <v>1021</v>
      </c>
      <c r="D253">
        <v>5</v>
      </c>
      <c r="E253">
        <v>5</v>
      </c>
      <c r="F253" s="26">
        <v>1</v>
      </c>
      <c r="G253" s="109">
        <v>0</v>
      </c>
    </row>
    <row r="254" spans="2:7" ht="15.75" x14ac:dyDescent="0.25">
      <c r="B254" s="28" t="s">
        <v>19</v>
      </c>
      <c r="C254" t="s">
        <v>1019</v>
      </c>
      <c r="D254">
        <v>5</v>
      </c>
      <c r="E254">
        <v>5</v>
      </c>
      <c r="F254" s="26">
        <v>1</v>
      </c>
      <c r="G254" s="109">
        <v>0</v>
      </c>
    </row>
    <row r="255" spans="2:7" ht="15.75" x14ac:dyDescent="0.25">
      <c r="B255" s="28" t="s">
        <v>19</v>
      </c>
      <c r="C255" t="s">
        <v>1107</v>
      </c>
      <c r="D255">
        <v>7</v>
      </c>
      <c r="E255">
        <v>7</v>
      </c>
      <c r="F255" s="26">
        <v>1</v>
      </c>
      <c r="G255" s="109">
        <v>0</v>
      </c>
    </row>
    <row r="256" spans="2:7" ht="15.75" x14ac:dyDescent="0.25">
      <c r="B256" s="27" t="s">
        <v>19</v>
      </c>
      <c r="C256" t="s">
        <v>1017</v>
      </c>
      <c r="D256">
        <v>5</v>
      </c>
      <c r="E256">
        <v>5</v>
      </c>
      <c r="F256" s="26">
        <v>1</v>
      </c>
      <c r="G256" s="109">
        <v>0</v>
      </c>
    </row>
    <row r="257" spans="2:7" ht="15.75" x14ac:dyDescent="0.25">
      <c r="B257" s="27" t="s">
        <v>19</v>
      </c>
      <c r="C257" t="s">
        <v>1106</v>
      </c>
      <c r="D257">
        <v>7</v>
      </c>
      <c r="E257">
        <v>7</v>
      </c>
      <c r="F257" s="26">
        <v>1</v>
      </c>
      <c r="G257" s="109">
        <v>0</v>
      </c>
    </row>
    <row r="258" spans="2:7" ht="15.75" x14ac:dyDescent="0.25">
      <c r="B258" s="27" t="s">
        <v>19</v>
      </c>
      <c r="C258" t="s">
        <v>1024</v>
      </c>
      <c r="D258">
        <v>12</v>
      </c>
      <c r="E258">
        <v>12</v>
      </c>
      <c r="F258" s="26">
        <v>1</v>
      </c>
      <c r="G258" s="109">
        <v>0</v>
      </c>
    </row>
    <row r="259" spans="2:7" ht="15.75" x14ac:dyDescent="0.25">
      <c r="B259" s="27" t="s">
        <v>19</v>
      </c>
      <c r="C259" t="s">
        <v>972</v>
      </c>
      <c r="D259">
        <v>5</v>
      </c>
      <c r="E259">
        <v>5</v>
      </c>
      <c r="F259" s="26">
        <v>1</v>
      </c>
      <c r="G259" s="109">
        <v>0</v>
      </c>
    </row>
    <row r="260" spans="2:7" ht="15.75" x14ac:dyDescent="0.25">
      <c r="B260" s="28" t="s">
        <v>19</v>
      </c>
      <c r="C260" t="s">
        <v>968</v>
      </c>
      <c r="D260">
        <v>5</v>
      </c>
      <c r="E260">
        <v>5</v>
      </c>
      <c r="F260" s="26">
        <v>1</v>
      </c>
      <c r="G260" s="109">
        <v>0</v>
      </c>
    </row>
    <row r="261" spans="2:7" ht="15.75" x14ac:dyDescent="0.25">
      <c r="B261" s="28" t="s">
        <v>19</v>
      </c>
      <c r="C261" t="s">
        <v>992</v>
      </c>
      <c r="D261">
        <v>5</v>
      </c>
      <c r="E261">
        <v>5</v>
      </c>
      <c r="F261" s="26">
        <v>1</v>
      </c>
      <c r="G261" s="109">
        <v>0</v>
      </c>
    </row>
    <row r="262" spans="2:7" ht="15.75" x14ac:dyDescent="0.25">
      <c r="B262" s="27" t="s">
        <v>19</v>
      </c>
      <c r="C262" t="s">
        <v>1016</v>
      </c>
      <c r="D262">
        <v>5</v>
      </c>
      <c r="E262">
        <v>5</v>
      </c>
      <c r="F262" s="26">
        <v>1</v>
      </c>
      <c r="G262" s="109">
        <v>0</v>
      </c>
    </row>
    <row r="263" spans="2:7" ht="15.75" x14ac:dyDescent="0.25">
      <c r="B263" s="27" t="s">
        <v>19</v>
      </c>
      <c r="C263" t="s">
        <v>1022</v>
      </c>
      <c r="D263">
        <v>6</v>
      </c>
      <c r="E263">
        <v>6</v>
      </c>
      <c r="F263" s="26">
        <v>1</v>
      </c>
      <c r="G263" s="109">
        <v>0</v>
      </c>
    </row>
    <row r="264" spans="2:7" ht="15.75" x14ac:dyDescent="0.25">
      <c r="B264" s="27" t="s">
        <v>19</v>
      </c>
      <c r="C264" t="s">
        <v>1109</v>
      </c>
      <c r="D264">
        <v>0</v>
      </c>
      <c r="E264">
        <v>0</v>
      </c>
      <c r="F264" s="26" t="e">
        <v>#DIV/0!</v>
      </c>
      <c r="G264" s="109">
        <v>0</v>
      </c>
    </row>
    <row r="265" spans="2:7" ht="15.75" x14ac:dyDescent="0.25">
      <c r="B265" s="27" t="s">
        <v>19</v>
      </c>
      <c r="C265" t="s">
        <v>1110</v>
      </c>
      <c r="D265">
        <v>0</v>
      </c>
      <c r="E265">
        <v>0</v>
      </c>
      <c r="F265" s="26" t="e">
        <v>#DIV/0!</v>
      </c>
      <c r="G265" s="109">
        <v>0</v>
      </c>
    </row>
    <row r="266" spans="2:7" ht="15.75" x14ac:dyDescent="0.25">
      <c r="B266" s="27" t="s">
        <v>86</v>
      </c>
      <c r="C266" t="s">
        <v>943</v>
      </c>
      <c r="D266">
        <v>6</v>
      </c>
      <c r="E266">
        <v>6</v>
      </c>
      <c r="F266" s="26">
        <v>1</v>
      </c>
      <c r="G266" s="109">
        <v>0</v>
      </c>
    </row>
    <row r="267" spans="2:7" ht="15.75" x14ac:dyDescent="0.25">
      <c r="B267" s="28" t="s">
        <v>83</v>
      </c>
      <c r="C267" t="s">
        <v>1111</v>
      </c>
      <c r="D267">
        <v>5</v>
      </c>
      <c r="E267">
        <v>5</v>
      </c>
      <c r="F267" s="26">
        <v>1</v>
      </c>
      <c r="G267" s="109">
        <v>0</v>
      </c>
    </row>
    <row r="268" spans="2:7" ht="15.75" x14ac:dyDescent="0.25">
      <c r="B268" s="27" t="s">
        <v>83</v>
      </c>
      <c r="C268" t="s">
        <v>1026</v>
      </c>
      <c r="D268">
        <v>5</v>
      </c>
      <c r="E268">
        <v>5</v>
      </c>
      <c r="F268" s="26">
        <v>1</v>
      </c>
      <c r="G268" s="109">
        <v>0</v>
      </c>
    </row>
    <row r="269" spans="2:7" ht="15.75" x14ac:dyDescent="0.25">
      <c r="B269" s="27" t="s">
        <v>25</v>
      </c>
      <c r="C269" t="s">
        <v>1112</v>
      </c>
      <c r="D269">
        <v>11</v>
      </c>
      <c r="E269">
        <v>11</v>
      </c>
      <c r="F269" s="26">
        <v>1</v>
      </c>
      <c r="G269" s="109">
        <v>0</v>
      </c>
    </row>
    <row r="270" spans="2:7" ht="15.75" x14ac:dyDescent="0.25">
      <c r="B270" s="27" t="s">
        <v>25</v>
      </c>
      <c r="C270" t="s">
        <v>971</v>
      </c>
      <c r="D270">
        <v>5</v>
      </c>
      <c r="E270">
        <v>5</v>
      </c>
      <c r="F270" s="26">
        <v>1</v>
      </c>
      <c r="G270" s="109">
        <v>0</v>
      </c>
    </row>
    <row r="271" spans="2:7" ht="15.75" x14ac:dyDescent="0.25">
      <c r="B271" s="27" t="s">
        <v>25</v>
      </c>
      <c r="C271" t="s">
        <v>1028</v>
      </c>
      <c r="D271">
        <v>5</v>
      </c>
      <c r="E271">
        <v>5</v>
      </c>
      <c r="F271" s="26">
        <v>1</v>
      </c>
      <c r="G271" s="109">
        <v>0</v>
      </c>
    </row>
    <row r="272" spans="2:7" ht="15.75" x14ac:dyDescent="0.25">
      <c r="B272" s="27" t="s">
        <v>25</v>
      </c>
      <c r="C272" t="s">
        <v>924</v>
      </c>
      <c r="D272">
        <v>6</v>
      </c>
      <c r="E272">
        <v>6</v>
      </c>
      <c r="F272" s="26">
        <v>1</v>
      </c>
      <c r="G272" s="109">
        <v>0</v>
      </c>
    </row>
    <row r="273" spans="2:7" ht="15.75" x14ac:dyDescent="0.25">
      <c r="B273" s="28" t="s">
        <v>25</v>
      </c>
      <c r="C273" t="s">
        <v>1114</v>
      </c>
      <c r="D273">
        <v>5</v>
      </c>
      <c r="E273">
        <v>5</v>
      </c>
      <c r="F273" s="26">
        <v>1</v>
      </c>
      <c r="G273" s="109">
        <v>0</v>
      </c>
    </row>
    <row r="274" spans="2:7" ht="15.75" x14ac:dyDescent="0.25">
      <c r="B274" s="27" t="s">
        <v>25</v>
      </c>
      <c r="C274" t="s">
        <v>972</v>
      </c>
      <c r="D274">
        <v>16</v>
      </c>
      <c r="E274">
        <v>16</v>
      </c>
      <c r="F274" s="26">
        <v>1</v>
      </c>
      <c r="G274" s="109">
        <v>0</v>
      </c>
    </row>
    <row r="275" spans="2:7" ht="15.75" x14ac:dyDescent="0.25">
      <c r="B275" s="27" t="s">
        <v>25</v>
      </c>
      <c r="C275" t="s">
        <v>1113</v>
      </c>
      <c r="D275">
        <v>5</v>
      </c>
      <c r="E275">
        <v>5</v>
      </c>
      <c r="F275" s="26">
        <v>1</v>
      </c>
      <c r="G275" s="109">
        <v>0</v>
      </c>
    </row>
    <row r="276" spans="2:7" ht="15.75" x14ac:dyDescent="0.25">
      <c r="B276" s="27" t="s">
        <v>25</v>
      </c>
      <c r="C276" t="s">
        <v>1117</v>
      </c>
      <c r="D276">
        <v>0</v>
      </c>
      <c r="E276">
        <v>0</v>
      </c>
      <c r="F276" s="26" t="e">
        <v>#DIV/0!</v>
      </c>
      <c r="G276" s="109">
        <v>0</v>
      </c>
    </row>
    <row r="277" spans="2:7" ht="15.75" x14ac:dyDescent="0.25">
      <c r="B277" s="27" t="s">
        <v>25</v>
      </c>
      <c r="C277" t="s">
        <v>1118</v>
      </c>
      <c r="D277">
        <v>0</v>
      </c>
      <c r="E277">
        <v>0</v>
      </c>
      <c r="F277" s="26" t="e">
        <v>#DIV/0!</v>
      </c>
      <c r="G277" s="109">
        <v>0</v>
      </c>
    </row>
    <row r="278" spans="2:7" ht="15.75" x14ac:dyDescent="0.25">
      <c r="B278" s="27" t="s">
        <v>25</v>
      </c>
      <c r="C278" t="s">
        <v>1119</v>
      </c>
      <c r="D278">
        <v>0</v>
      </c>
      <c r="E278">
        <v>0</v>
      </c>
      <c r="F278" s="26" t="e">
        <v>#DIV/0!</v>
      </c>
      <c r="G278" s="109">
        <v>0</v>
      </c>
    </row>
    <row r="279" spans="2:7" ht="15.75" x14ac:dyDescent="0.25">
      <c r="B279" s="27" t="s">
        <v>25</v>
      </c>
      <c r="C279" t="s">
        <v>1120</v>
      </c>
      <c r="D279">
        <v>0</v>
      </c>
      <c r="E279">
        <v>0</v>
      </c>
      <c r="F279" s="26" t="e">
        <v>#DIV/0!</v>
      </c>
      <c r="G279" s="109">
        <v>0</v>
      </c>
    </row>
    <row r="280" spans="2:7" ht="15.75" x14ac:dyDescent="0.25">
      <c r="B280" s="27" t="s">
        <v>25</v>
      </c>
      <c r="C280" t="s">
        <v>1121</v>
      </c>
      <c r="D280">
        <v>0</v>
      </c>
      <c r="E280">
        <v>0</v>
      </c>
      <c r="F280" s="26" t="e">
        <v>#DIV/0!</v>
      </c>
      <c r="G280" s="109">
        <v>0</v>
      </c>
    </row>
    <row r="281" spans="2:7" ht="15.75" x14ac:dyDescent="0.25">
      <c r="B281" s="27" t="s">
        <v>25</v>
      </c>
      <c r="C281" t="s">
        <v>1122</v>
      </c>
      <c r="D281">
        <v>0</v>
      </c>
      <c r="E281">
        <v>0</v>
      </c>
      <c r="F281" s="26" t="e">
        <v>#DIV/0!</v>
      </c>
      <c r="G281" s="109">
        <v>0</v>
      </c>
    </row>
    <row r="282" spans="2:7" ht="15.75" x14ac:dyDescent="0.25">
      <c r="B282" s="27" t="s">
        <v>25</v>
      </c>
      <c r="C282" t="s">
        <v>1124</v>
      </c>
      <c r="D282">
        <v>0</v>
      </c>
      <c r="E282">
        <v>0</v>
      </c>
      <c r="F282" s="26" t="e">
        <v>#DIV/0!</v>
      </c>
      <c r="G282" s="109">
        <v>0</v>
      </c>
    </row>
    <row r="283" spans="2:7" ht="15.75" x14ac:dyDescent="0.25">
      <c r="B283" s="27" t="s">
        <v>25</v>
      </c>
      <c r="C283" t="s">
        <v>1123</v>
      </c>
      <c r="D283">
        <v>0</v>
      </c>
      <c r="E283">
        <v>0</v>
      </c>
      <c r="F283" s="26" t="e">
        <v>#DIV/0!</v>
      </c>
      <c r="G283" s="109">
        <v>0</v>
      </c>
    </row>
    <row r="284" spans="2:7" ht="15.75" x14ac:dyDescent="0.25">
      <c r="B284" s="27" t="s">
        <v>25</v>
      </c>
      <c r="C284" t="s">
        <v>953</v>
      </c>
      <c r="D284">
        <v>0</v>
      </c>
      <c r="E284">
        <v>0</v>
      </c>
      <c r="F284" s="26" t="e">
        <v>#DIV/0!</v>
      </c>
      <c r="G284" s="109">
        <v>0</v>
      </c>
    </row>
    <row r="285" spans="2:7" ht="15.75" x14ac:dyDescent="0.25">
      <c r="B285" s="27" t="s">
        <v>35</v>
      </c>
      <c r="C285" t="s">
        <v>973</v>
      </c>
      <c r="D285">
        <v>18</v>
      </c>
      <c r="E285">
        <v>18</v>
      </c>
      <c r="F285" s="26">
        <v>1</v>
      </c>
      <c r="G285" s="109">
        <v>0</v>
      </c>
    </row>
    <row r="286" spans="2:7" ht="15.75" x14ac:dyDescent="0.25">
      <c r="B286" s="27" t="s">
        <v>29</v>
      </c>
      <c r="C286" t="s">
        <v>972</v>
      </c>
      <c r="D286">
        <v>16</v>
      </c>
      <c r="E286">
        <v>16</v>
      </c>
      <c r="F286" s="26">
        <v>1</v>
      </c>
      <c r="G286" s="109">
        <v>0</v>
      </c>
    </row>
    <row r="287" spans="2:7" ht="15.75" x14ac:dyDescent="0.25">
      <c r="B287" s="27" t="s">
        <v>29</v>
      </c>
      <c r="C287" t="s">
        <v>994</v>
      </c>
      <c r="D287">
        <v>11</v>
      </c>
      <c r="E287">
        <v>11</v>
      </c>
      <c r="F287" s="26">
        <v>1</v>
      </c>
      <c r="G287" s="109">
        <v>0</v>
      </c>
    </row>
    <row r="288" spans="2:7" ht="15.75" x14ac:dyDescent="0.25">
      <c r="B288" s="27" t="s">
        <v>29</v>
      </c>
      <c r="C288" t="s">
        <v>1120</v>
      </c>
      <c r="D288">
        <v>0</v>
      </c>
      <c r="E288">
        <v>0</v>
      </c>
      <c r="F288" s="26" t="e">
        <v>#DIV/0!</v>
      </c>
      <c r="G288" s="109">
        <v>0</v>
      </c>
    </row>
    <row r="289" spans="2:7" ht="15.75" x14ac:dyDescent="0.25">
      <c r="B289" s="27" t="s">
        <v>29</v>
      </c>
      <c r="C289" t="s">
        <v>1118</v>
      </c>
      <c r="D289">
        <v>0</v>
      </c>
      <c r="E289">
        <v>0</v>
      </c>
      <c r="F289" s="26" t="e">
        <v>#DIV/0!</v>
      </c>
      <c r="G289" s="109">
        <v>0</v>
      </c>
    </row>
    <row r="290" spans="2:7" ht="15.75" x14ac:dyDescent="0.25">
      <c r="B290" s="27" t="s">
        <v>29</v>
      </c>
      <c r="C290" t="s">
        <v>953</v>
      </c>
      <c r="D290">
        <v>0</v>
      </c>
      <c r="E290">
        <v>0</v>
      </c>
      <c r="F290" s="26" t="e">
        <v>#DIV/0!</v>
      </c>
      <c r="G290" s="109">
        <v>0</v>
      </c>
    </row>
    <row r="291" spans="2:7" ht="15.75" x14ac:dyDescent="0.25">
      <c r="B291" s="27" t="s">
        <v>29</v>
      </c>
      <c r="C291" t="s">
        <v>1124</v>
      </c>
      <c r="D291">
        <v>0</v>
      </c>
      <c r="E291">
        <v>0</v>
      </c>
      <c r="F291" s="26" t="e">
        <v>#DIV/0!</v>
      </c>
      <c r="G291" s="109">
        <v>0</v>
      </c>
    </row>
    <row r="292" spans="2:7" ht="15.75" x14ac:dyDescent="0.25">
      <c r="B292" s="27" t="s">
        <v>29</v>
      </c>
      <c r="C292" t="s">
        <v>1123</v>
      </c>
      <c r="D292">
        <v>0</v>
      </c>
      <c r="E292">
        <v>0</v>
      </c>
      <c r="F292" s="26" t="e">
        <v>#DIV/0!</v>
      </c>
      <c r="G292" s="109">
        <v>0</v>
      </c>
    </row>
    <row r="293" spans="2:7" ht="15.75" x14ac:dyDescent="0.25">
      <c r="B293" s="27" t="s">
        <v>23</v>
      </c>
      <c r="C293" t="s">
        <v>1126</v>
      </c>
      <c r="D293">
        <v>21</v>
      </c>
      <c r="E293">
        <v>21</v>
      </c>
      <c r="F293" s="26">
        <v>1</v>
      </c>
      <c r="G293" s="109">
        <v>0</v>
      </c>
    </row>
    <row r="294" spans="2:7" ht="15.75" x14ac:dyDescent="0.25">
      <c r="B294" s="27" t="s">
        <v>23</v>
      </c>
      <c r="C294" t="s">
        <v>907</v>
      </c>
      <c r="D294">
        <v>21</v>
      </c>
      <c r="E294">
        <v>21</v>
      </c>
      <c r="F294" s="26">
        <v>1</v>
      </c>
      <c r="G294" s="109">
        <v>0</v>
      </c>
    </row>
    <row r="295" spans="2:7" ht="15.75" x14ac:dyDescent="0.25">
      <c r="B295" s="27" t="s">
        <v>23</v>
      </c>
      <c r="C295" t="s">
        <v>974</v>
      </c>
      <c r="D295">
        <v>21</v>
      </c>
      <c r="E295">
        <v>21</v>
      </c>
      <c r="F295" s="26">
        <v>1</v>
      </c>
      <c r="G295" s="109">
        <v>0</v>
      </c>
    </row>
    <row r="296" spans="2:7" ht="15.75" x14ac:dyDescent="0.25">
      <c r="B296" s="27" t="s">
        <v>23</v>
      </c>
      <c r="C296" t="s">
        <v>1125</v>
      </c>
      <c r="D296">
        <v>6</v>
      </c>
      <c r="E296">
        <v>6</v>
      </c>
      <c r="F296" s="26">
        <v>1</v>
      </c>
      <c r="G296" s="109">
        <v>0</v>
      </c>
    </row>
    <row r="297" spans="2:7" ht="15.75" x14ac:dyDescent="0.25">
      <c r="B297" s="27" t="s">
        <v>23</v>
      </c>
      <c r="C297" t="s">
        <v>1127</v>
      </c>
      <c r="D297">
        <v>21</v>
      </c>
      <c r="E297">
        <v>21</v>
      </c>
      <c r="F297" s="26">
        <v>1</v>
      </c>
      <c r="G297" s="109">
        <v>0</v>
      </c>
    </row>
    <row r="298" spans="2:7" ht="15.75" x14ac:dyDescent="0.25">
      <c r="B298" s="27" t="s">
        <v>52</v>
      </c>
      <c r="C298" t="s">
        <v>1128</v>
      </c>
      <c r="D298">
        <v>7</v>
      </c>
      <c r="E298">
        <v>7</v>
      </c>
      <c r="F298" s="26">
        <v>1</v>
      </c>
      <c r="G298" s="109">
        <v>0</v>
      </c>
    </row>
    <row r="299" spans="2:7" ht="15.75" x14ac:dyDescent="0.25">
      <c r="B299" s="27" t="s">
        <v>52</v>
      </c>
      <c r="C299" t="s">
        <v>1129</v>
      </c>
      <c r="D299">
        <v>7</v>
      </c>
      <c r="E299">
        <v>7</v>
      </c>
      <c r="F299" s="26">
        <v>1</v>
      </c>
      <c r="G299" s="109">
        <v>0</v>
      </c>
    </row>
    <row r="300" spans="2:7" ht="15.75" x14ac:dyDescent="0.25">
      <c r="B300" s="27" t="s">
        <v>52</v>
      </c>
      <c r="C300" t="s">
        <v>969</v>
      </c>
      <c r="D300">
        <v>28</v>
      </c>
      <c r="E300">
        <v>28</v>
      </c>
      <c r="F300" s="26">
        <v>1</v>
      </c>
      <c r="G300" s="109">
        <v>0</v>
      </c>
    </row>
    <row r="301" spans="2:7" ht="15.75" x14ac:dyDescent="0.25">
      <c r="B301" s="27" t="s">
        <v>52</v>
      </c>
      <c r="C301" t="s">
        <v>1004</v>
      </c>
      <c r="D301">
        <v>28</v>
      </c>
      <c r="E301">
        <v>28</v>
      </c>
      <c r="F301" s="26">
        <v>1</v>
      </c>
      <c r="G301" s="109">
        <v>0</v>
      </c>
    </row>
    <row r="302" spans="2:7" ht="15.75" x14ac:dyDescent="0.25">
      <c r="B302" s="27" t="s">
        <v>884</v>
      </c>
      <c r="C302" t="s">
        <v>1035</v>
      </c>
      <c r="D302">
        <v>26</v>
      </c>
      <c r="E302">
        <v>26</v>
      </c>
      <c r="F302" s="26">
        <v>1</v>
      </c>
      <c r="G302" s="109">
        <v>0</v>
      </c>
    </row>
    <row r="303" spans="2:7" ht="15.75" x14ac:dyDescent="0.25">
      <c r="B303" s="27" t="s">
        <v>884</v>
      </c>
      <c r="C303" t="s">
        <v>1034</v>
      </c>
      <c r="D303">
        <v>5</v>
      </c>
      <c r="E303">
        <v>5</v>
      </c>
      <c r="F303" s="26">
        <v>1</v>
      </c>
      <c r="G303" s="109">
        <v>0</v>
      </c>
    </row>
    <row r="304" spans="2:7" ht="15.75" x14ac:dyDescent="0.25">
      <c r="B304" s="27" t="s">
        <v>58</v>
      </c>
      <c r="C304" t="s">
        <v>922</v>
      </c>
      <c r="D304">
        <v>17</v>
      </c>
      <c r="E304">
        <v>17</v>
      </c>
      <c r="F304" s="26">
        <v>1</v>
      </c>
      <c r="G304" s="109">
        <v>0</v>
      </c>
    </row>
    <row r="305" spans="2:7" ht="15.75" x14ac:dyDescent="0.25">
      <c r="B305" s="27" t="s">
        <v>58</v>
      </c>
      <c r="C305" t="s">
        <v>894</v>
      </c>
      <c r="D305">
        <v>17</v>
      </c>
      <c r="E305">
        <v>17</v>
      </c>
      <c r="F305" s="26">
        <v>1</v>
      </c>
      <c r="G305" s="109">
        <v>0</v>
      </c>
    </row>
    <row r="306" spans="2:7" ht="15.75" x14ac:dyDescent="0.25">
      <c r="B306" s="27" t="s">
        <v>58</v>
      </c>
      <c r="C306" t="s">
        <v>1037</v>
      </c>
      <c r="D306">
        <v>17</v>
      </c>
      <c r="E306">
        <v>17</v>
      </c>
      <c r="F306" s="26">
        <v>1</v>
      </c>
      <c r="G306" s="109">
        <v>0</v>
      </c>
    </row>
    <row r="307" spans="2:7" ht="15.75" x14ac:dyDescent="0.25">
      <c r="B307" s="27" t="s">
        <v>58</v>
      </c>
      <c r="C307" t="s">
        <v>946</v>
      </c>
      <c r="D307">
        <v>17</v>
      </c>
      <c r="E307">
        <v>17</v>
      </c>
      <c r="F307" s="26">
        <v>1</v>
      </c>
      <c r="G307" s="109">
        <v>0</v>
      </c>
    </row>
    <row r="308" spans="2:7" ht="15.75" x14ac:dyDescent="0.25">
      <c r="B308" s="27" t="s">
        <v>58</v>
      </c>
      <c r="C308" t="s">
        <v>929</v>
      </c>
      <c r="D308">
        <v>17</v>
      </c>
      <c r="E308">
        <v>17</v>
      </c>
      <c r="F308" s="26">
        <v>1</v>
      </c>
      <c r="G308" s="109">
        <v>0</v>
      </c>
    </row>
    <row r="309" spans="2:7" ht="15.75" x14ac:dyDescent="0.25">
      <c r="B309" s="27" t="s">
        <v>15</v>
      </c>
      <c r="C309" t="s">
        <v>1132</v>
      </c>
      <c r="D309">
        <v>5</v>
      </c>
      <c r="E309">
        <v>5</v>
      </c>
      <c r="F309" s="26">
        <v>1</v>
      </c>
      <c r="G309" s="109">
        <v>0</v>
      </c>
    </row>
    <row r="310" spans="2:7" ht="15.75" x14ac:dyDescent="0.25">
      <c r="B310" s="27" t="s">
        <v>15</v>
      </c>
      <c r="C310" t="s">
        <v>1173</v>
      </c>
      <c r="D310">
        <v>5</v>
      </c>
      <c r="E310">
        <v>5</v>
      </c>
      <c r="F310" s="26">
        <v>1</v>
      </c>
      <c r="G310" s="109">
        <v>0</v>
      </c>
    </row>
    <row r="311" spans="2:7" ht="15.75" x14ac:dyDescent="0.25">
      <c r="B311" s="27" t="s">
        <v>15</v>
      </c>
      <c r="C311" t="s">
        <v>1045</v>
      </c>
      <c r="D311">
        <v>6</v>
      </c>
      <c r="E311">
        <v>6</v>
      </c>
      <c r="F311" s="26">
        <v>1</v>
      </c>
      <c r="G311" s="109">
        <v>0</v>
      </c>
    </row>
    <row r="312" spans="2:7" ht="15.75" x14ac:dyDescent="0.25">
      <c r="B312" s="27" t="s">
        <v>15</v>
      </c>
      <c r="C312" t="s">
        <v>1147</v>
      </c>
      <c r="D312">
        <v>1</v>
      </c>
      <c r="E312">
        <v>1</v>
      </c>
      <c r="F312" s="26">
        <v>1</v>
      </c>
      <c r="G312" s="109">
        <v>0</v>
      </c>
    </row>
    <row r="313" spans="2:7" ht="15.75" x14ac:dyDescent="0.25">
      <c r="B313" s="27" t="s">
        <v>15</v>
      </c>
      <c r="C313" t="s">
        <v>1133</v>
      </c>
      <c r="D313">
        <v>6</v>
      </c>
      <c r="E313">
        <v>6</v>
      </c>
      <c r="F313" s="26">
        <v>1</v>
      </c>
      <c r="G313" s="109">
        <v>0</v>
      </c>
    </row>
    <row r="314" spans="2:7" ht="15.75" x14ac:dyDescent="0.25">
      <c r="B314" s="27" t="s">
        <v>15</v>
      </c>
      <c r="C314" t="s">
        <v>1161</v>
      </c>
      <c r="D314">
        <v>5</v>
      </c>
      <c r="E314">
        <v>5</v>
      </c>
      <c r="F314" s="26">
        <v>1</v>
      </c>
      <c r="G314" s="109">
        <v>0</v>
      </c>
    </row>
    <row r="315" spans="2:7" ht="15.75" x14ac:dyDescent="0.25">
      <c r="B315" s="27" t="s">
        <v>15</v>
      </c>
      <c r="C315" t="s">
        <v>1038</v>
      </c>
      <c r="D315">
        <v>5</v>
      </c>
      <c r="E315">
        <v>5</v>
      </c>
      <c r="F315" s="26">
        <v>1</v>
      </c>
      <c r="G315" s="109">
        <v>0</v>
      </c>
    </row>
    <row r="316" spans="2:7" ht="15.75" x14ac:dyDescent="0.25">
      <c r="B316" s="27" t="s">
        <v>15</v>
      </c>
      <c r="C316" t="s">
        <v>1182</v>
      </c>
      <c r="D316">
        <v>6</v>
      </c>
      <c r="E316">
        <v>6</v>
      </c>
      <c r="F316" s="26">
        <v>1</v>
      </c>
      <c r="G316" s="109">
        <v>0</v>
      </c>
    </row>
    <row r="317" spans="2:7" ht="15.75" x14ac:dyDescent="0.25">
      <c r="B317" s="27" t="s">
        <v>15</v>
      </c>
      <c r="C317" t="s">
        <v>1137</v>
      </c>
      <c r="D317">
        <v>5</v>
      </c>
      <c r="E317">
        <v>5</v>
      </c>
      <c r="F317" s="26">
        <v>1</v>
      </c>
      <c r="G317" s="109">
        <v>0</v>
      </c>
    </row>
    <row r="318" spans="2:7" ht="15.75" x14ac:dyDescent="0.25">
      <c r="B318" s="27" t="s">
        <v>15</v>
      </c>
      <c r="C318" t="s">
        <v>1163</v>
      </c>
      <c r="D318">
        <v>5</v>
      </c>
      <c r="E318">
        <v>5</v>
      </c>
      <c r="F318" s="26">
        <v>1</v>
      </c>
      <c r="G318" s="109">
        <v>0</v>
      </c>
    </row>
    <row r="319" spans="2:7" ht="15.75" x14ac:dyDescent="0.25">
      <c r="B319" s="27" t="s">
        <v>15</v>
      </c>
      <c r="C319" t="s">
        <v>1139</v>
      </c>
      <c r="D319">
        <v>6</v>
      </c>
      <c r="E319">
        <v>6</v>
      </c>
      <c r="F319" s="26">
        <v>1</v>
      </c>
      <c r="G319" s="109">
        <v>0</v>
      </c>
    </row>
    <row r="320" spans="2:7" ht="15.75" x14ac:dyDescent="0.25">
      <c r="B320" s="27" t="s">
        <v>15</v>
      </c>
      <c r="C320" t="s">
        <v>1175</v>
      </c>
      <c r="D320">
        <v>6</v>
      </c>
      <c r="E320">
        <v>6</v>
      </c>
      <c r="F320" s="26">
        <v>1</v>
      </c>
      <c r="G320" s="109">
        <v>0</v>
      </c>
    </row>
    <row r="321" spans="2:7" ht="15.75" x14ac:dyDescent="0.25">
      <c r="B321" s="27" t="s">
        <v>15</v>
      </c>
      <c r="C321" t="s">
        <v>1141</v>
      </c>
      <c r="D321">
        <v>6</v>
      </c>
      <c r="E321">
        <v>6</v>
      </c>
      <c r="F321" s="26">
        <v>1</v>
      </c>
      <c r="G321" s="109">
        <v>0</v>
      </c>
    </row>
    <row r="322" spans="2:7" ht="15.75" x14ac:dyDescent="0.25">
      <c r="B322" s="27" t="s">
        <v>15</v>
      </c>
      <c r="C322" t="s">
        <v>1165</v>
      </c>
      <c r="D322">
        <v>6</v>
      </c>
      <c r="E322">
        <v>6</v>
      </c>
      <c r="F322" s="26">
        <v>1</v>
      </c>
      <c r="G322" s="109">
        <v>0</v>
      </c>
    </row>
    <row r="323" spans="2:7" ht="15.75" x14ac:dyDescent="0.25">
      <c r="B323" s="27" t="s">
        <v>15</v>
      </c>
      <c r="C323" t="s">
        <v>1143</v>
      </c>
      <c r="D323">
        <v>5</v>
      </c>
      <c r="E323">
        <v>5</v>
      </c>
      <c r="F323" s="26">
        <v>1</v>
      </c>
      <c r="G323" s="109">
        <v>0</v>
      </c>
    </row>
    <row r="324" spans="2:7" ht="15.75" x14ac:dyDescent="0.25">
      <c r="B324" s="27" t="s">
        <v>15</v>
      </c>
      <c r="C324" t="s">
        <v>1146</v>
      </c>
      <c r="D324">
        <v>5</v>
      </c>
      <c r="E324">
        <v>5</v>
      </c>
      <c r="F324" s="26">
        <v>1</v>
      </c>
      <c r="G324" s="109">
        <v>0</v>
      </c>
    </row>
    <row r="325" spans="2:7" ht="15.75" x14ac:dyDescent="0.25">
      <c r="B325" s="27" t="s">
        <v>15</v>
      </c>
      <c r="C325" t="s">
        <v>1145</v>
      </c>
      <c r="D325">
        <v>5</v>
      </c>
      <c r="E325">
        <v>5</v>
      </c>
      <c r="F325" s="26">
        <v>1</v>
      </c>
      <c r="G325" s="109">
        <v>0</v>
      </c>
    </row>
    <row r="326" spans="2:7" ht="15.75" x14ac:dyDescent="0.25">
      <c r="B326" s="27" t="s">
        <v>15</v>
      </c>
      <c r="C326" t="s">
        <v>1148</v>
      </c>
      <c r="D326">
        <v>5</v>
      </c>
      <c r="E326">
        <v>5</v>
      </c>
      <c r="F326" s="26">
        <v>1</v>
      </c>
      <c r="G326" s="109">
        <v>0</v>
      </c>
    </row>
    <row r="327" spans="2:7" ht="15.75" x14ac:dyDescent="0.25">
      <c r="B327" s="27" t="s">
        <v>15</v>
      </c>
      <c r="C327" t="s">
        <v>1010</v>
      </c>
      <c r="D327">
        <v>5</v>
      </c>
      <c r="E327">
        <v>5</v>
      </c>
      <c r="F327" s="26">
        <v>1</v>
      </c>
      <c r="G327" s="109">
        <v>0</v>
      </c>
    </row>
    <row r="328" spans="2:7" ht="15.75" x14ac:dyDescent="0.25">
      <c r="B328" s="27" t="s">
        <v>15</v>
      </c>
      <c r="C328" t="s">
        <v>1149</v>
      </c>
      <c r="D328">
        <v>5</v>
      </c>
      <c r="E328">
        <v>5</v>
      </c>
      <c r="F328" s="26">
        <v>1</v>
      </c>
      <c r="G328" s="109">
        <v>0</v>
      </c>
    </row>
    <row r="329" spans="2:7" ht="15.75" x14ac:dyDescent="0.25">
      <c r="B329" s="27" t="s">
        <v>15</v>
      </c>
      <c r="C329" t="s">
        <v>1153</v>
      </c>
      <c r="D329">
        <v>10</v>
      </c>
      <c r="E329">
        <v>10</v>
      </c>
      <c r="F329" s="26">
        <v>1</v>
      </c>
      <c r="G329" s="109">
        <v>0</v>
      </c>
    </row>
    <row r="330" spans="2:7" ht="15.75" x14ac:dyDescent="0.25">
      <c r="B330" s="27" t="s">
        <v>15</v>
      </c>
      <c r="C330" t="s">
        <v>1151</v>
      </c>
      <c r="D330">
        <v>9</v>
      </c>
      <c r="E330">
        <v>9</v>
      </c>
      <c r="F330" s="26">
        <v>1</v>
      </c>
      <c r="G330" s="109">
        <v>0</v>
      </c>
    </row>
    <row r="331" spans="2:7" ht="15.75" x14ac:dyDescent="0.25">
      <c r="B331" s="27" t="s">
        <v>15</v>
      </c>
      <c r="C331" t="s">
        <v>1155</v>
      </c>
      <c r="D331">
        <v>1</v>
      </c>
      <c r="E331">
        <v>1</v>
      </c>
      <c r="F331" s="26">
        <v>1</v>
      </c>
      <c r="G331" s="109">
        <v>0</v>
      </c>
    </row>
    <row r="332" spans="2:7" ht="15.75" x14ac:dyDescent="0.25">
      <c r="B332" s="27" t="s">
        <v>15</v>
      </c>
      <c r="C332" t="s">
        <v>1169</v>
      </c>
      <c r="D332">
        <v>6</v>
      </c>
      <c r="E332">
        <v>6</v>
      </c>
      <c r="F332" s="26">
        <v>1</v>
      </c>
      <c r="G332" s="109">
        <v>0</v>
      </c>
    </row>
    <row r="333" spans="2:7" ht="15.75" x14ac:dyDescent="0.25">
      <c r="B333" s="27" t="s">
        <v>15</v>
      </c>
      <c r="C333" t="s">
        <v>1177</v>
      </c>
      <c r="D333">
        <v>5</v>
      </c>
      <c r="E333">
        <v>5</v>
      </c>
      <c r="F333" s="26">
        <v>1</v>
      </c>
      <c r="G333" s="109">
        <v>0</v>
      </c>
    </row>
    <row r="334" spans="2:7" ht="15.75" x14ac:dyDescent="0.25">
      <c r="B334" s="27" t="s">
        <v>15</v>
      </c>
      <c r="C334" t="s">
        <v>1183</v>
      </c>
      <c r="D334">
        <v>5</v>
      </c>
      <c r="E334">
        <v>5</v>
      </c>
      <c r="F334" s="26">
        <v>1</v>
      </c>
      <c r="G334" s="109">
        <v>0</v>
      </c>
    </row>
    <row r="335" spans="2:7" ht="15.75" x14ac:dyDescent="0.25">
      <c r="B335" s="27" t="s">
        <v>15</v>
      </c>
      <c r="C335" t="s">
        <v>1158</v>
      </c>
      <c r="D335">
        <v>7</v>
      </c>
      <c r="E335">
        <v>7</v>
      </c>
      <c r="F335" s="26">
        <v>1</v>
      </c>
      <c r="G335" s="109">
        <v>0</v>
      </c>
    </row>
    <row r="336" spans="2:7" ht="15.75" x14ac:dyDescent="0.25">
      <c r="B336" s="27" t="s">
        <v>15</v>
      </c>
      <c r="C336" t="s">
        <v>1171</v>
      </c>
      <c r="D336">
        <v>10</v>
      </c>
      <c r="E336">
        <v>10</v>
      </c>
      <c r="F336" s="26">
        <v>1</v>
      </c>
      <c r="G336" s="109">
        <v>0</v>
      </c>
    </row>
    <row r="337" spans="2:7" ht="15.75" x14ac:dyDescent="0.25">
      <c r="B337" s="27" t="s">
        <v>15</v>
      </c>
      <c r="C337" t="s">
        <v>916</v>
      </c>
      <c r="D337">
        <v>5</v>
      </c>
      <c r="E337">
        <v>5</v>
      </c>
      <c r="F337" s="26">
        <v>1</v>
      </c>
      <c r="G337" s="109">
        <v>0</v>
      </c>
    </row>
    <row r="338" spans="2:7" ht="15.75" x14ac:dyDescent="0.25">
      <c r="B338" s="27" t="s">
        <v>15</v>
      </c>
      <c r="C338" t="s">
        <v>1179</v>
      </c>
      <c r="D338">
        <v>5</v>
      </c>
      <c r="E338">
        <v>5</v>
      </c>
      <c r="F338" s="26">
        <v>1</v>
      </c>
      <c r="G338" s="109">
        <v>0</v>
      </c>
    </row>
    <row r="339" spans="2:7" ht="15.75" x14ac:dyDescent="0.25">
      <c r="B339" s="27" t="s">
        <v>15</v>
      </c>
      <c r="C339" t="s">
        <v>1162</v>
      </c>
      <c r="D339">
        <v>5</v>
      </c>
      <c r="E339">
        <v>5</v>
      </c>
      <c r="F339" s="26">
        <v>1</v>
      </c>
      <c r="G339" s="109">
        <v>0</v>
      </c>
    </row>
    <row r="340" spans="2:7" ht="15.75" x14ac:dyDescent="0.25">
      <c r="B340" s="27" t="s">
        <v>15</v>
      </c>
      <c r="C340" t="s">
        <v>1134</v>
      </c>
      <c r="D340">
        <v>5</v>
      </c>
      <c r="E340">
        <v>5</v>
      </c>
      <c r="F340" s="26">
        <v>1</v>
      </c>
      <c r="G340" s="109">
        <v>0</v>
      </c>
    </row>
    <row r="341" spans="2:7" ht="15.75" x14ac:dyDescent="0.25">
      <c r="B341" s="27" t="s">
        <v>15</v>
      </c>
      <c r="C341" t="s">
        <v>1164</v>
      </c>
      <c r="D341">
        <v>10</v>
      </c>
      <c r="E341">
        <v>10</v>
      </c>
      <c r="F341" s="26">
        <v>1</v>
      </c>
      <c r="G341" s="109">
        <v>0</v>
      </c>
    </row>
    <row r="342" spans="2:7" ht="15.75" x14ac:dyDescent="0.25">
      <c r="B342" s="27" t="s">
        <v>15</v>
      </c>
      <c r="C342" t="s">
        <v>1138</v>
      </c>
      <c r="D342">
        <v>5</v>
      </c>
      <c r="E342">
        <v>5</v>
      </c>
      <c r="F342" s="26">
        <v>1</v>
      </c>
      <c r="G342" s="109">
        <v>0</v>
      </c>
    </row>
    <row r="343" spans="2:7" ht="15.75" x14ac:dyDescent="0.25">
      <c r="B343" s="27" t="s">
        <v>15</v>
      </c>
      <c r="C343" t="s">
        <v>1166</v>
      </c>
      <c r="D343">
        <v>1</v>
      </c>
      <c r="E343">
        <v>1</v>
      </c>
      <c r="F343" s="26">
        <v>1</v>
      </c>
      <c r="G343" s="109">
        <v>0</v>
      </c>
    </row>
    <row r="344" spans="2:7" ht="15.75" x14ac:dyDescent="0.25">
      <c r="B344" s="27" t="s">
        <v>15</v>
      </c>
      <c r="C344" t="s">
        <v>1046</v>
      </c>
      <c r="D344">
        <v>10</v>
      </c>
      <c r="E344">
        <v>10</v>
      </c>
      <c r="F344" s="26">
        <v>1</v>
      </c>
      <c r="G344" s="109">
        <v>0</v>
      </c>
    </row>
    <row r="345" spans="2:7" ht="15.75" x14ac:dyDescent="0.25">
      <c r="B345" s="27" t="s">
        <v>15</v>
      </c>
      <c r="C345" t="s">
        <v>1168</v>
      </c>
      <c r="D345">
        <v>5</v>
      </c>
      <c r="E345">
        <v>5</v>
      </c>
      <c r="F345" s="26">
        <v>1</v>
      </c>
      <c r="G345" s="109">
        <v>0</v>
      </c>
    </row>
    <row r="346" spans="2:7" ht="15.75" x14ac:dyDescent="0.25">
      <c r="B346" s="27" t="s">
        <v>15</v>
      </c>
      <c r="C346" t="s">
        <v>1041</v>
      </c>
      <c r="D346">
        <v>5</v>
      </c>
      <c r="E346">
        <v>5</v>
      </c>
      <c r="F346" s="26">
        <v>1</v>
      </c>
      <c r="G346" s="109">
        <v>0</v>
      </c>
    </row>
    <row r="347" spans="2:7" ht="15.75" x14ac:dyDescent="0.25">
      <c r="B347" s="27" t="s">
        <v>15</v>
      </c>
      <c r="C347" t="s">
        <v>1172</v>
      </c>
      <c r="D347">
        <v>6</v>
      </c>
      <c r="E347">
        <v>6</v>
      </c>
      <c r="F347" s="26">
        <v>1</v>
      </c>
      <c r="G347" s="109">
        <v>0</v>
      </c>
    </row>
    <row r="348" spans="2:7" ht="15.75" x14ac:dyDescent="0.25">
      <c r="B348" s="27" t="s">
        <v>15</v>
      </c>
      <c r="C348" t="s">
        <v>1167</v>
      </c>
      <c r="D348">
        <v>6</v>
      </c>
      <c r="E348">
        <v>6</v>
      </c>
      <c r="F348" s="26">
        <v>1</v>
      </c>
      <c r="G348" s="109">
        <v>0</v>
      </c>
    </row>
    <row r="349" spans="2:7" ht="15.75" x14ac:dyDescent="0.25">
      <c r="B349" s="28" t="s">
        <v>15</v>
      </c>
      <c r="C349" t="s">
        <v>1174</v>
      </c>
      <c r="D349">
        <v>10</v>
      </c>
      <c r="E349">
        <v>10</v>
      </c>
      <c r="F349" s="26">
        <v>1</v>
      </c>
      <c r="G349" s="109">
        <v>0</v>
      </c>
    </row>
    <row r="350" spans="2:7" ht="15.75" x14ac:dyDescent="0.25">
      <c r="B350" s="27" t="s">
        <v>15</v>
      </c>
      <c r="C350" t="s">
        <v>1154</v>
      </c>
      <c r="D350">
        <v>5</v>
      </c>
      <c r="E350">
        <v>5</v>
      </c>
      <c r="F350" s="26">
        <v>1</v>
      </c>
      <c r="G350" s="109">
        <v>0</v>
      </c>
    </row>
    <row r="351" spans="2:7" ht="15.75" x14ac:dyDescent="0.25">
      <c r="B351" s="28" t="s">
        <v>15</v>
      </c>
      <c r="C351" t="s">
        <v>1176</v>
      </c>
      <c r="D351">
        <v>1</v>
      </c>
      <c r="E351">
        <v>1</v>
      </c>
      <c r="F351" s="26">
        <v>1</v>
      </c>
      <c r="G351" s="109">
        <v>0</v>
      </c>
    </row>
    <row r="352" spans="2:7" ht="15.75" x14ac:dyDescent="0.25">
      <c r="B352" s="27" t="s">
        <v>15</v>
      </c>
      <c r="C352" t="s">
        <v>1157</v>
      </c>
      <c r="D352">
        <v>1</v>
      </c>
      <c r="E352">
        <v>1</v>
      </c>
      <c r="F352" s="26">
        <v>1</v>
      </c>
      <c r="G352" s="109">
        <v>0</v>
      </c>
    </row>
    <row r="353" spans="2:7" ht="15.75" x14ac:dyDescent="0.25">
      <c r="B353" s="27" t="s">
        <v>15</v>
      </c>
      <c r="C353" t="s">
        <v>1043</v>
      </c>
      <c r="D353">
        <v>5</v>
      </c>
      <c r="E353">
        <v>5</v>
      </c>
      <c r="F353" s="26">
        <v>1</v>
      </c>
      <c r="G353" s="109">
        <v>0</v>
      </c>
    </row>
    <row r="354" spans="2:7" ht="15.75" x14ac:dyDescent="0.25">
      <c r="B354" s="27" t="s">
        <v>15</v>
      </c>
      <c r="C354" t="s">
        <v>1136</v>
      </c>
      <c r="D354">
        <v>6</v>
      </c>
      <c r="E354">
        <v>6</v>
      </c>
      <c r="F354" s="26">
        <v>1</v>
      </c>
      <c r="G354" s="109">
        <v>0</v>
      </c>
    </row>
    <row r="355" spans="2:7" ht="15.75" x14ac:dyDescent="0.25">
      <c r="B355" s="27" t="s">
        <v>15</v>
      </c>
      <c r="C355" t="s">
        <v>1039</v>
      </c>
      <c r="D355">
        <v>5</v>
      </c>
      <c r="E355">
        <v>5</v>
      </c>
      <c r="F355" s="26">
        <v>1</v>
      </c>
      <c r="G355" s="109">
        <v>0</v>
      </c>
    </row>
    <row r="356" spans="2:7" ht="15.75" x14ac:dyDescent="0.25">
      <c r="B356" s="27" t="s">
        <v>15</v>
      </c>
      <c r="C356" t="s">
        <v>1044</v>
      </c>
      <c r="D356">
        <v>5</v>
      </c>
      <c r="E356">
        <v>5</v>
      </c>
      <c r="F356" s="26">
        <v>1</v>
      </c>
      <c r="G356" s="109">
        <v>0</v>
      </c>
    </row>
    <row r="357" spans="2:7" ht="15.75" x14ac:dyDescent="0.25">
      <c r="B357" s="27" t="s">
        <v>15</v>
      </c>
      <c r="C357" t="s">
        <v>1178</v>
      </c>
      <c r="D357">
        <v>5</v>
      </c>
      <c r="E357">
        <v>5</v>
      </c>
      <c r="F357" s="26">
        <v>1</v>
      </c>
      <c r="G357" s="109">
        <v>0</v>
      </c>
    </row>
    <row r="358" spans="2:7" ht="15.75" x14ac:dyDescent="0.25">
      <c r="B358" s="27" t="s">
        <v>15</v>
      </c>
      <c r="C358" t="s">
        <v>1160</v>
      </c>
      <c r="D358">
        <v>5</v>
      </c>
      <c r="E358">
        <v>5</v>
      </c>
      <c r="F358" s="26">
        <v>1</v>
      </c>
      <c r="G358" s="109">
        <v>0</v>
      </c>
    </row>
    <row r="359" spans="2:7" ht="15.75" x14ac:dyDescent="0.25">
      <c r="B359" s="27" t="s">
        <v>15</v>
      </c>
      <c r="C359" t="s">
        <v>1156</v>
      </c>
      <c r="D359">
        <v>5</v>
      </c>
      <c r="E359">
        <v>5</v>
      </c>
      <c r="F359" s="26">
        <v>1</v>
      </c>
      <c r="G359" s="109">
        <v>0</v>
      </c>
    </row>
    <row r="360" spans="2:7" ht="15.75" x14ac:dyDescent="0.25">
      <c r="B360" s="27" t="s">
        <v>15</v>
      </c>
      <c r="C360" t="s">
        <v>1144</v>
      </c>
      <c r="D360">
        <v>1</v>
      </c>
      <c r="E360">
        <v>1</v>
      </c>
      <c r="F360" s="26">
        <v>1</v>
      </c>
      <c r="G360" s="109">
        <v>0</v>
      </c>
    </row>
    <row r="361" spans="2:7" ht="15.75" x14ac:dyDescent="0.25">
      <c r="B361" s="28" t="s">
        <v>15</v>
      </c>
      <c r="C361" t="s">
        <v>1079</v>
      </c>
      <c r="D361">
        <v>5</v>
      </c>
      <c r="E361">
        <v>5</v>
      </c>
      <c r="F361" s="26">
        <v>1</v>
      </c>
      <c r="G361" s="109">
        <v>0</v>
      </c>
    </row>
    <row r="362" spans="2:7" ht="15.75" x14ac:dyDescent="0.25">
      <c r="B362" s="27" t="s">
        <v>15</v>
      </c>
      <c r="C362" t="s">
        <v>1180</v>
      </c>
      <c r="D362">
        <v>5</v>
      </c>
      <c r="E362">
        <v>5</v>
      </c>
      <c r="F362" s="26">
        <v>1</v>
      </c>
      <c r="G362" s="109">
        <v>0</v>
      </c>
    </row>
    <row r="363" spans="2:7" ht="15.75" x14ac:dyDescent="0.25">
      <c r="B363" s="28" t="s">
        <v>15</v>
      </c>
      <c r="C363" t="s">
        <v>1181</v>
      </c>
      <c r="D363">
        <v>10</v>
      </c>
      <c r="E363">
        <v>10</v>
      </c>
      <c r="F363" s="26">
        <v>1</v>
      </c>
      <c r="G363" s="109">
        <v>0</v>
      </c>
    </row>
    <row r="364" spans="2:7" ht="15.75" x14ac:dyDescent="0.25">
      <c r="B364" s="27" t="s">
        <v>15</v>
      </c>
      <c r="C364" t="s">
        <v>1140</v>
      </c>
      <c r="D364">
        <v>5</v>
      </c>
      <c r="E364">
        <v>5</v>
      </c>
      <c r="F364" s="26">
        <v>1</v>
      </c>
      <c r="G364" s="109">
        <v>0</v>
      </c>
    </row>
    <row r="365" spans="2:7" ht="15.75" x14ac:dyDescent="0.25">
      <c r="B365" s="27" t="s">
        <v>15</v>
      </c>
      <c r="C365" t="s">
        <v>1056</v>
      </c>
      <c r="D365">
        <v>6</v>
      </c>
      <c r="E365">
        <v>6</v>
      </c>
      <c r="F365" s="26">
        <v>1</v>
      </c>
      <c r="G365" s="109">
        <v>0</v>
      </c>
    </row>
    <row r="366" spans="2:7" ht="15.75" x14ac:dyDescent="0.25">
      <c r="B366" s="27" t="s">
        <v>15</v>
      </c>
      <c r="C366" t="s">
        <v>1142</v>
      </c>
      <c r="D366">
        <v>6</v>
      </c>
      <c r="E366">
        <v>6</v>
      </c>
      <c r="F366" s="26">
        <v>1</v>
      </c>
      <c r="G366" s="109">
        <v>0</v>
      </c>
    </row>
    <row r="367" spans="2:7" ht="15.75" x14ac:dyDescent="0.25">
      <c r="B367" s="27" t="s">
        <v>15</v>
      </c>
      <c r="C367" t="s">
        <v>1184</v>
      </c>
      <c r="D367">
        <v>10</v>
      </c>
      <c r="E367">
        <v>10</v>
      </c>
      <c r="F367" s="26">
        <v>1</v>
      </c>
      <c r="G367" s="109">
        <v>0</v>
      </c>
    </row>
    <row r="368" spans="2:7" ht="15.75" x14ac:dyDescent="0.25">
      <c r="B368" s="27" t="s">
        <v>15</v>
      </c>
      <c r="C368" t="s">
        <v>1191</v>
      </c>
      <c r="D368">
        <v>0</v>
      </c>
      <c r="E368">
        <v>0</v>
      </c>
      <c r="F368" s="26" t="e">
        <v>#DIV/0!</v>
      </c>
      <c r="G368" s="109">
        <v>0</v>
      </c>
    </row>
    <row r="369" spans="2:7" ht="15.75" x14ac:dyDescent="0.25">
      <c r="B369" s="27" t="s">
        <v>15</v>
      </c>
      <c r="C369" t="s">
        <v>1186</v>
      </c>
      <c r="D369">
        <v>0</v>
      </c>
      <c r="E369">
        <v>0</v>
      </c>
      <c r="F369" s="26" t="e">
        <v>#DIV/0!</v>
      </c>
      <c r="G369" s="109">
        <v>0</v>
      </c>
    </row>
    <row r="370" spans="2:7" ht="15.75" x14ac:dyDescent="0.25">
      <c r="B370" s="27" t="s">
        <v>15</v>
      </c>
      <c r="C370" t="s">
        <v>1298</v>
      </c>
      <c r="D370">
        <v>0</v>
      </c>
      <c r="E370">
        <v>0</v>
      </c>
      <c r="F370" s="26" t="e">
        <v>#DIV/0!</v>
      </c>
      <c r="G370" s="109">
        <v>0</v>
      </c>
    </row>
    <row r="371" spans="2:7" ht="15.75" x14ac:dyDescent="0.25">
      <c r="B371" s="27" t="s">
        <v>15</v>
      </c>
      <c r="C371" t="s">
        <v>1189</v>
      </c>
      <c r="D371">
        <v>0</v>
      </c>
      <c r="E371">
        <v>0</v>
      </c>
      <c r="F371" s="26" t="e">
        <v>#DIV/0!</v>
      </c>
      <c r="G371" s="109">
        <v>0</v>
      </c>
    </row>
    <row r="372" spans="2:7" ht="15.75" x14ac:dyDescent="0.25">
      <c r="B372" s="27" t="s">
        <v>15</v>
      </c>
      <c r="C372" t="s">
        <v>1188</v>
      </c>
      <c r="D372">
        <v>0</v>
      </c>
      <c r="E372">
        <v>0</v>
      </c>
      <c r="F372" s="26" t="e">
        <v>#DIV/0!</v>
      </c>
      <c r="G372" s="109">
        <v>0</v>
      </c>
    </row>
    <row r="373" spans="2:7" ht="15.75" x14ac:dyDescent="0.25">
      <c r="B373" s="27" t="s">
        <v>15</v>
      </c>
      <c r="C373" t="s">
        <v>1299</v>
      </c>
      <c r="D373">
        <v>0</v>
      </c>
      <c r="E373">
        <v>0</v>
      </c>
      <c r="F373" s="26" t="e">
        <v>#DIV/0!</v>
      </c>
      <c r="G373" s="109">
        <v>0</v>
      </c>
    </row>
    <row r="374" spans="2:7" ht="15.75" x14ac:dyDescent="0.25">
      <c r="B374" s="27" t="s">
        <v>15</v>
      </c>
      <c r="C374" t="s">
        <v>1187</v>
      </c>
      <c r="D374">
        <v>0</v>
      </c>
      <c r="E374">
        <v>0</v>
      </c>
      <c r="F374" s="26" t="e">
        <v>#DIV/0!</v>
      </c>
      <c r="G374" s="109">
        <v>0</v>
      </c>
    </row>
    <row r="375" spans="2:7" ht="15.75" x14ac:dyDescent="0.25">
      <c r="B375" s="27" t="s">
        <v>15</v>
      </c>
      <c r="C375" t="s">
        <v>1190</v>
      </c>
      <c r="D375">
        <v>0</v>
      </c>
      <c r="E375">
        <v>0</v>
      </c>
      <c r="F375" s="26" t="e">
        <v>#DIV/0!</v>
      </c>
      <c r="G375" s="109">
        <v>0</v>
      </c>
    </row>
    <row r="376" spans="2:7" ht="15.75" x14ac:dyDescent="0.25">
      <c r="B376" s="27" t="s">
        <v>15</v>
      </c>
      <c r="C376" t="s">
        <v>1185</v>
      </c>
      <c r="D376">
        <v>0</v>
      </c>
      <c r="E376">
        <v>0</v>
      </c>
      <c r="F376" s="26" t="e">
        <v>#DIV/0!</v>
      </c>
      <c r="G376" s="109">
        <v>0</v>
      </c>
    </row>
    <row r="377" spans="2:7" ht="15.75" x14ac:dyDescent="0.25">
      <c r="B377" s="27" t="s">
        <v>77</v>
      </c>
      <c r="C377" t="s">
        <v>1008</v>
      </c>
      <c r="D377">
        <v>5</v>
      </c>
      <c r="E377">
        <v>5</v>
      </c>
      <c r="F377" s="26">
        <v>1</v>
      </c>
      <c r="G377" s="109">
        <v>0</v>
      </c>
    </row>
    <row r="378" spans="2:7" ht="15.75" x14ac:dyDescent="0.25">
      <c r="B378" s="27" t="s">
        <v>77</v>
      </c>
      <c r="C378" t="s">
        <v>908</v>
      </c>
      <c r="D378">
        <v>5</v>
      </c>
      <c r="E378">
        <v>5</v>
      </c>
      <c r="F378" s="26">
        <v>1</v>
      </c>
      <c r="G378" s="109">
        <v>0</v>
      </c>
    </row>
    <row r="379" spans="2:7" ht="15.75" x14ac:dyDescent="0.25">
      <c r="B379" s="27" t="s">
        <v>148</v>
      </c>
      <c r="C379" t="s">
        <v>1192</v>
      </c>
      <c r="D379">
        <v>0</v>
      </c>
      <c r="E379">
        <v>0</v>
      </c>
      <c r="F379" s="26" t="e">
        <v>#DIV/0!</v>
      </c>
      <c r="G379" s="109">
        <v>0</v>
      </c>
    </row>
    <row r="380" spans="2:7" ht="15.75" x14ac:dyDescent="0.25">
      <c r="B380" s="27" t="s">
        <v>148</v>
      </c>
      <c r="C380" t="s">
        <v>1193</v>
      </c>
      <c r="D380">
        <v>0</v>
      </c>
      <c r="E380">
        <v>0</v>
      </c>
      <c r="F380" s="26" t="e">
        <v>#DIV/0!</v>
      </c>
      <c r="G380" s="109">
        <v>0</v>
      </c>
    </row>
    <row r="381" spans="2:7" ht="15.75" x14ac:dyDescent="0.25">
      <c r="B381" s="27" t="s">
        <v>148</v>
      </c>
      <c r="C381" t="s">
        <v>1194</v>
      </c>
      <c r="D381">
        <v>0</v>
      </c>
      <c r="E381">
        <v>0</v>
      </c>
      <c r="F381" s="26" t="e">
        <v>#DIV/0!</v>
      </c>
      <c r="G381" s="109">
        <v>0</v>
      </c>
    </row>
    <row r="382" spans="2:7" ht="15.75" x14ac:dyDescent="0.25">
      <c r="B382" s="27" t="s">
        <v>148</v>
      </c>
      <c r="C382" t="s">
        <v>1195</v>
      </c>
      <c r="D382">
        <v>0</v>
      </c>
      <c r="E382">
        <v>0</v>
      </c>
      <c r="F382" s="26" t="e">
        <v>#DIV/0!</v>
      </c>
      <c r="G382" s="109">
        <v>0</v>
      </c>
    </row>
    <row r="383" spans="2:7" ht="15.75" x14ac:dyDescent="0.25">
      <c r="B383" s="27" t="s">
        <v>148</v>
      </c>
      <c r="C383" t="s">
        <v>1196</v>
      </c>
      <c r="D383">
        <v>0</v>
      </c>
      <c r="E383">
        <v>0</v>
      </c>
      <c r="F383" s="26" t="e">
        <v>#DIV/0!</v>
      </c>
      <c r="G383" s="109">
        <v>0</v>
      </c>
    </row>
    <row r="384" spans="2:7" ht="15.75" x14ac:dyDescent="0.25">
      <c r="B384" s="27" t="s">
        <v>148</v>
      </c>
      <c r="C384" t="s">
        <v>1197</v>
      </c>
      <c r="D384">
        <v>0</v>
      </c>
      <c r="E384">
        <v>0</v>
      </c>
      <c r="F384" s="26" t="e">
        <v>#DIV/0!</v>
      </c>
      <c r="G384" s="109">
        <v>0</v>
      </c>
    </row>
    <row r="385" spans="2:7" ht="15.75" x14ac:dyDescent="0.25">
      <c r="B385" s="27" t="s">
        <v>148</v>
      </c>
      <c r="C385" t="s">
        <v>1198</v>
      </c>
      <c r="D385">
        <v>0</v>
      </c>
      <c r="E385">
        <v>0</v>
      </c>
      <c r="F385" s="26" t="e">
        <v>#DIV/0!</v>
      </c>
      <c r="G385" s="109">
        <v>0</v>
      </c>
    </row>
    <row r="386" spans="2:7" ht="15.75" x14ac:dyDescent="0.25">
      <c r="B386" s="28" t="s">
        <v>148</v>
      </c>
      <c r="C386" t="s">
        <v>1199</v>
      </c>
      <c r="D386">
        <v>0</v>
      </c>
      <c r="E386">
        <v>0</v>
      </c>
      <c r="F386" s="26" t="e">
        <v>#DIV/0!</v>
      </c>
      <c r="G386" s="109">
        <v>0</v>
      </c>
    </row>
    <row r="387" spans="2:7" ht="15.75" x14ac:dyDescent="0.25">
      <c r="B387" s="27" t="s">
        <v>148</v>
      </c>
      <c r="C387" t="s">
        <v>1200</v>
      </c>
      <c r="D387">
        <v>0</v>
      </c>
      <c r="E387">
        <v>0</v>
      </c>
      <c r="F387" s="26" t="e">
        <v>#DIV/0!</v>
      </c>
      <c r="G387" s="109">
        <v>0</v>
      </c>
    </row>
    <row r="388" spans="2:7" ht="15.75" x14ac:dyDescent="0.25">
      <c r="B388" s="27" t="s">
        <v>148</v>
      </c>
      <c r="C388" t="s">
        <v>1201</v>
      </c>
      <c r="D388">
        <v>0</v>
      </c>
      <c r="E388">
        <v>0</v>
      </c>
      <c r="F388" s="26" t="e">
        <v>#DIV/0!</v>
      </c>
      <c r="G388" s="109">
        <v>0</v>
      </c>
    </row>
    <row r="389" spans="2:7" ht="15.75" x14ac:dyDescent="0.25">
      <c r="B389" s="27" t="s">
        <v>17</v>
      </c>
      <c r="C389" t="s">
        <v>1204</v>
      </c>
      <c r="D389">
        <v>28</v>
      </c>
      <c r="E389">
        <v>28</v>
      </c>
      <c r="F389" s="26">
        <v>1</v>
      </c>
      <c r="G389" s="109">
        <v>0</v>
      </c>
    </row>
    <row r="390" spans="2:7" ht="15.75" x14ac:dyDescent="0.25">
      <c r="B390" s="28" t="s">
        <v>17</v>
      </c>
      <c r="C390" t="s">
        <v>1049</v>
      </c>
      <c r="D390">
        <v>28</v>
      </c>
      <c r="E390">
        <v>28</v>
      </c>
      <c r="F390" s="26">
        <v>1</v>
      </c>
      <c r="G390" s="109">
        <v>0</v>
      </c>
    </row>
    <row r="391" spans="2:7" ht="15.75" x14ac:dyDescent="0.25">
      <c r="B391" s="28" t="s">
        <v>17</v>
      </c>
      <c r="C391" t="s">
        <v>1202</v>
      </c>
      <c r="D391">
        <v>28</v>
      </c>
      <c r="E391">
        <v>28</v>
      </c>
      <c r="F391" s="26">
        <v>1</v>
      </c>
      <c r="G391" s="109">
        <v>0</v>
      </c>
    </row>
    <row r="392" spans="2:7" ht="15.75" x14ac:dyDescent="0.25">
      <c r="B392" s="27" t="s">
        <v>17</v>
      </c>
      <c r="C392" t="s">
        <v>1203</v>
      </c>
      <c r="D392">
        <v>28</v>
      </c>
      <c r="E392">
        <v>28</v>
      </c>
      <c r="F392" s="26">
        <v>1</v>
      </c>
      <c r="G392" s="109">
        <v>0</v>
      </c>
    </row>
    <row r="393" spans="2:7" ht="15.75" x14ac:dyDescent="0.25">
      <c r="B393" s="27" t="s">
        <v>17</v>
      </c>
      <c r="C393" t="s">
        <v>1051</v>
      </c>
      <c r="D393">
        <v>28</v>
      </c>
      <c r="E393">
        <v>28</v>
      </c>
      <c r="F393" s="26">
        <v>1</v>
      </c>
      <c r="G393" s="109">
        <v>0</v>
      </c>
    </row>
    <row r="394" spans="2:7" ht="15.75" x14ac:dyDescent="0.25">
      <c r="B394" s="27" t="s">
        <v>17</v>
      </c>
      <c r="C394" t="s">
        <v>1050</v>
      </c>
      <c r="D394">
        <v>28</v>
      </c>
      <c r="E394">
        <v>28</v>
      </c>
      <c r="F394" s="26">
        <v>1</v>
      </c>
      <c r="G394" s="109">
        <v>0</v>
      </c>
    </row>
    <row r="395" spans="2:7" ht="15.75" x14ac:dyDescent="0.25">
      <c r="B395" s="27" t="s">
        <v>17</v>
      </c>
      <c r="C395" t="s">
        <v>1212</v>
      </c>
      <c r="D395">
        <v>0</v>
      </c>
      <c r="E395">
        <v>0</v>
      </c>
      <c r="F395" s="26" t="e">
        <v>#DIV/0!</v>
      </c>
      <c r="G395" s="109">
        <v>0</v>
      </c>
    </row>
    <row r="396" spans="2:7" ht="15.75" x14ac:dyDescent="0.25">
      <c r="B396" s="27" t="s">
        <v>17</v>
      </c>
      <c r="C396" t="s">
        <v>1207</v>
      </c>
      <c r="D396">
        <v>0</v>
      </c>
      <c r="E396">
        <v>0</v>
      </c>
      <c r="F396" s="26" t="e">
        <v>#DIV/0!</v>
      </c>
      <c r="G396" s="109">
        <v>0</v>
      </c>
    </row>
    <row r="397" spans="2:7" ht="15.75" x14ac:dyDescent="0.25">
      <c r="B397" s="27" t="s">
        <v>17</v>
      </c>
      <c r="C397" t="s">
        <v>1208</v>
      </c>
      <c r="D397">
        <v>0</v>
      </c>
      <c r="E397">
        <v>0</v>
      </c>
      <c r="F397" s="26" t="e">
        <v>#DIV/0!</v>
      </c>
      <c r="G397" s="109">
        <v>0</v>
      </c>
    </row>
    <row r="398" spans="2:7" ht="15.75" x14ac:dyDescent="0.25">
      <c r="B398" s="27" t="s">
        <v>17</v>
      </c>
      <c r="C398" t="s">
        <v>1300</v>
      </c>
      <c r="D398">
        <v>0</v>
      </c>
      <c r="E398">
        <v>0</v>
      </c>
      <c r="F398" s="26" t="e">
        <v>#DIV/0!</v>
      </c>
      <c r="G398" s="109">
        <v>0</v>
      </c>
    </row>
    <row r="399" spans="2:7" ht="15.75" x14ac:dyDescent="0.25">
      <c r="B399" s="27" t="s">
        <v>17</v>
      </c>
      <c r="C399" t="s">
        <v>1217</v>
      </c>
      <c r="D399">
        <v>0</v>
      </c>
      <c r="E399">
        <v>0</v>
      </c>
      <c r="F399" s="26" t="e">
        <v>#DIV/0!</v>
      </c>
      <c r="G399" s="109">
        <v>0</v>
      </c>
    </row>
    <row r="400" spans="2:7" ht="15.75" x14ac:dyDescent="0.25">
      <c r="B400" s="27" t="s">
        <v>17</v>
      </c>
      <c r="C400" t="s">
        <v>1210</v>
      </c>
      <c r="D400">
        <v>0</v>
      </c>
      <c r="E400">
        <v>0</v>
      </c>
      <c r="F400" s="26" t="e">
        <v>#DIV/0!</v>
      </c>
      <c r="G400" s="109">
        <v>0</v>
      </c>
    </row>
    <row r="401" spans="2:7" ht="15.75" x14ac:dyDescent="0.25">
      <c r="B401" s="27" t="s">
        <v>17</v>
      </c>
      <c r="C401" t="s">
        <v>1211</v>
      </c>
      <c r="D401">
        <v>0</v>
      </c>
      <c r="E401">
        <v>0</v>
      </c>
      <c r="F401" s="26" t="e">
        <v>#DIV/0!</v>
      </c>
      <c r="G401" s="109">
        <v>0</v>
      </c>
    </row>
    <row r="402" spans="2:7" ht="15.75" x14ac:dyDescent="0.25">
      <c r="B402" s="27" t="s">
        <v>17</v>
      </c>
      <c r="C402" t="s">
        <v>1209</v>
      </c>
      <c r="D402">
        <v>0</v>
      </c>
      <c r="E402">
        <v>0</v>
      </c>
      <c r="F402" s="26" t="e">
        <v>#DIV/0!</v>
      </c>
      <c r="G402" s="109">
        <v>0</v>
      </c>
    </row>
    <row r="403" spans="2:7" ht="15.75" x14ac:dyDescent="0.25">
      <c r="B403" s="27" t="s">
        <v>17</v>
      </c>
      <c r="C403" t="s">
        <v>1213</v>
      </c>
      <c r="D403">
        <v>0</v>
      </c>
      <c r="E403">
        <v>0</v>
      </c>
      <c r="F403" s="26" t="e">
        <v>#DIV/0!</v>
      </c>
      <c r="G403" s="109">
        <v>0</v>
      </c>
    </row>
    <row r="404" spans="2:7" ht="15.75" x14ac:dyDescent="0.25">
      <c r="B404" s="27" t="s">
        <v>17</v>
      </c>
      <c r="C404" t="s">
        <v>1216</v>
      </c>
      <c r="D404">
        <v>0</v>
      </c>
      <c r="E404">
        <v>0</v>
      </c>
      <c r="F404" s="26" t="e">
        <v>#DIV/0!</v>
      </c>
      <c r="G404" s="109">
        <v>0</v>
      </c>
    </row>
    <row r="405" spans="2:7" ht="15.75" x14ac:dyDescent="0.25">
      <c r="B405" s="27" t="s">
        <v>17</v>
      </c>
      <c r="C405" t="s">
        <v>1214</v>
      </c>
      <c r="D405">
        <v>0</v>
      </c>
      <c r="E405">
        <v>0</v>
      </c>
      <c r="F405" s="26" t="e">
        <v>#DIV/0!</v>
      </c>
      <c r="G405" s="109">
        <v>0</v>
      </c>
    </row>
    <row r="406" spans="2:7" ht="15.75" x14ac:dyDescent="0.25">
      <c r="B406" s="27" t="s">
        <v>17</v>
      </c>
      <c r="C406" t="s">
        <v>1215</v>
      </c>
      <c r="D406">
        <v>0</v>
      </c>
      <c r="E406">
        <v>0</v>
      </c>
      <c r="F406" s="26" t="e">
        <v>#DIV/0!</v>
      </c>
      <c r="G406" s="109">
        <v>0</v>
      </c>
    </row>
    <row r="407" spans="2:7" ht="15.75" x14ac:dyDescent="0.25">
      <c r="B407" s="27" t="s">
        <v>17</v>
      </c>
      <c r="C407" t="s">
        <v>1206</v>
      </c>
      <c r="D407">
        <v>0</v>
      </c>
      <c r="E407">
        <v>0</v>
      </c>
      <c r="F407" s="26" t="e">
        <v>#DIV/0!</v>
      </c>
      <c r="G407" s="109">
        <v>0</v>
      </c>
    </row>
    <row r="408" spans="2:7" ht="15.75" x14ac:dyDescent="0.25">
      <c r="B408" s="27" t="s">
        <v>62</v>
      </c>
      <c r="C408" t="s">
        <v>1052</v>
      </c>
      <c r="D408">
        <v>21</v>
      </c>
      <c r="E408">
        <v>21</v>
      </c>
      <c r="F408" s="26">
        <v>1</v>
      </c>
      <c r="G408" s="109">
        <v>0</v>
      </c>
    </row>
    <row r="409" spans="2:7" ht="15.75" x14ac:dyDescent="0.25">
      <c r="B409" s="27" t="s">
        <v>62</v>
      </c>
      <c r="C409" t="s">
        <v>922</v>
      </c>
      <c r="D409">
        <v>21</v>
      </c>
      <c r="E409">
        <v>21</v>
      </c>
      <c r="F409" s="26">
        <v>1</v>
      </c>
      <c r="G409" s="109">
        <v>0</v>
      </c>
    </row>
    <row r="410" spans="2:7" ht="15.75" x14ac:dyDescent="0.25">
      <c r="B410" s="27" t="s">
        <v>883</v>
      </c>
      <c r="C410" t="s">
        <v>1218</v>
      </c>
      <c r="D410">
        <v>5</v>
      </c>
      <c r="E410">
        <v>5</v>
      </c>
      <c r="F410" s="26">
        <v>1</v>
      </c>
      <c r="G410" s="109">
        <v>0</v>
      </c>
    </row>
    <row r="411" spans="2:7" ht="15.75" x14ac:dyDescent="0.25">
      <c r="B411" s="27" t="s">
        <v>883</v>
      </c>
      <c r="C411" t="s">
        <v>981</v>
      </c>
      <c r="D411">
        <v>5</v>
      </c>
      <c r="E411">
        <v>5</v>
      </c>
      <c r="F411" s="26">
        <v>1</v>
      </c>
      <c r="G411" s="109">
        <v>0</v>
      </c>
    </row>
    <row r="412" spans="2:7" ht="15.75" x14ac:dyDescent="0.25">
      <c r="B412" s="27" t="s">
        <v>883</v>
      </c>
      <c r="C412" t="s">
        <v>1054</v>
      </c>
      <c r="D412">
        <v>5</v>
      </c>
      <c r="E412">
        <v>5</v>
      </c>
      <c r="F412" s="26">
        <v>1</v>
      </c>
      <c r="G412" s="109">
        <v>0</v>
      </c>
    </row>
    <row r="413" spans="2:7" ht="15.75" x14ac:dyDescent="0.25">
      <c r="B413" s="27" t="s">
        <v>883</v>
      </c>
      <c r="C413" t="s">
        <v>1225</v>
      </c>
      <c r="D413">
        <v>5</v>
      </c>
      <c r="E413">
        <v>5</v>
      </c>
      <c r="F413" s="26">
        <v>1</v>
      </c>
      <c r="G413" s="109">
        <v>0</v>
      </c>
    </row>
    <row r="414" spans="2:7" ht="15.75" x14ac:dyDescent="0.25">
      <c r="B414" s="27" t="s">
        <v>883</v>
      </c>
      <c r="C414" t="s">
        <v>1228</v>
      </c>
      <c r="D414">
        <v>5</v>
      </c>
      <c r="E414">
        <v>5</v>
      </c>
      <c r="F414" s="26">
        <v>1</v>
      </c>
      <c r="G414" s="109">
        <v>0</v>
      </c>
    </row>
    <row r="415" spans="2:7" ht="15.75" x14ac:dyDescent="0.25">
      <c r="B415" s="27" t="s">
        <v>883</v>
      </c>
      <c r="C415" t="s">
        <v>1227</v>
      </c>
      <c r="D415">
        <v>5</v>
      </c>
      <c r="E415">
        <v>5</v>
      </c>
      <c r="F415" s="26">
        <v>1</v>
      </c>
      <c r="G415" s="109">
        <v>0</v>
      </c>
    </row>
    <row r="416" spans="2:7" ht="15.75" x14ac:dyDescent="0.25">
      <c r="B416" s="27" t="s">
        <v>883</v>
      </c>
      <c r="C416" t="s">
        <v>1058</v>
      </c>
      <c r="D416">
        <v>5</v>
      </c>
      <c r="E416">
        <v>5</v>
      </c>
      <c r="F416" s="26">
        <v>1</v>
      </c>
      <c r="G416" s="109">
        <v>0</v>
      </c>
    </row>
    <row r="417" spans="2:7" ht="15.75" x14ac:dyDescent="0.25">
      <c r="B417" s="27" t="s">
        <v>883</v>
      </c>
      <c r="C417" t="s">
        <v>1229</v>
      </c>
      <c r="D417">
        <v>5</v>
      </c>
      <c r="E417">
        <v>5</v>
      </c>
      <c r="F417" s="26">
        <v>1</v>
      </c>
      <c r="G417" s="109">
        <v>0</v>
      </c>
    </row>
    <row r="418" spans="2:7" ht="15.75" x14ac:dyDescent="0.25">
      <c r="B418" s="27" t="s">
        <v>883</v>
      </c>
      <c r="C418" t="s">
        <v>1237</v>
      </c>
      <c r="D418">
        <v>5</v>
      </c>
      <c r="E418">
        <v>5</v>
      </c>
      <c r="F418" s="26">
        <v>1</v>
      </c>
      <c r="G418" s="109">
        <v>0</v>
      </c>
    </row>
    <row r="419" spans="2:7" ht="15.75" x14ac:dyDescent="0.25">
      <c r="B419" s="27" t="s">
        <v>883</v>
      </c>
      <c r="C419" t="s">
        <v>1053</v>
      </c>
      <c r="D419">
        <v>5</v>
      </c>
      <c r="E419">
        <v>5</v>
      </c>
      <c r="F419" s="26">
        <v>1</v>
      </c>
      <c r="G419" s="109">
        <v>0</v>
      </c>
    </row>
    <row r="420" spans="2:7" ht="15.75" x14ac:dyDescent="0.25">
      <c r="B420" s="27" t="s">
        <v>883</v>
      </c>
      <c r="C420" t="s">
        <v>1219</v>
      </c>
      <c r="D420">
        <v>5</v>
      </c>
      <c r="E420">
        <v>5</v>
      </c>
      <c r="F420" s="26">
        <v>1</v>
      </c>
      <c r="G420" s="109">
        <v>0</v>
      </c>
    </row>
    <row r="421" spans="2:7" ht="15.75" x14ac:dyDescent="0.25">
      <c r="B421" s="27" t="s">
        <v>883</v>
      </c>
      <c r="C421" t="s">
        <v>1233</v>
      </c>
      <c r="D421">
        <v>5</v>
      </c>
      <c r="E421">
        <v>5</v>
      </c>
      <c r="F421" s="26">
        <v>1</v>
      </c>
      <c r="G421" s="109">
        <v>0</v>
      </c>
    </row>
    <row r="422" spans="2:7" ht="15.75" x14ac:dyDescent="0.25">
      <c r="B422" s="27" t="s">
        <v>883</v>
      </c>
      <c r="C422" t="s">
        <v>1301</v>
      </c>
      <c r="D422">
        <v>1</v>
      </c>
      <c r="E422">
        <v>1</v>
      </c>
      <c r="F422" s="26">
        <v>1</v>
      </c>
      <c r="G422" s="109">
        <v>0</v>
      </c>
    </row>
    <row r="423" spans="2:7" ht="15.75" x14ac:dyDescent="0.25">
      <c r="B423" s="27" t="s">
        <v>883</v>
      </c>
      <c r="C423" t="s">
        <v>1231</v>
      </c>
      <c r="D423">
        <v>5</v>
      </c>
      <c r="E423">
        <v>5</v>
      </c>
      <c r="F423" s="26">
        <v>1</v>
      </c>
      <c r="G423" s="109">
        <v>0</v>
      </c>
    </row>
    <row r="424" spans="2:7" ht="15.75" x14ac:dyDescent="0.25">
      <c r="B424" s="27" t="s">
        <v>883</v>
      </c>
      <c r="C424" t="s">
        <v>1222</v>
      </c>
      <c r="D424">
        <v>5</v>
      </c>
      <c r="E424">
        <v>5</v>
      </c>
      <c r="F424" s="26">
        <v>1</v>
      </c>
      <c r="G424" s="109">
        <v>0</v>
      </c>
    </row>
    <row r="425" spans="2:7" ht="15.75" x14ac:dyDescent="0.25">
      <c r="B425" s="27" t="s">
        <v>883</v>
      </c>
      <c r="C425" t="s">
        <v>1236</v>
      </c>
      <c r="D425">
        <v>5</v>
      </c>
      <c r="E425">
        <v>5</v>
      </c>
      <c r="F425" s="26">
        <v>1</v>
      </c>
      <c r="G425" s="109">
        <v>0</v>
      </c>
    </row>
    <row r="426" spans="2:7" ht="15.75" x14ac:dyDescent="0.25">
      <c r="B426" s="27" t="s">
        <v>883</v>
      </c>
      <c r="C426" t="s">
        <v>1060</v>
      </c>
      <c r="D426">
        <v>5</v>
      </c>
      <c r="E426">
        <v>5</v>
      </c>
      <c r="F426" s="26">
        <v>1</v>
      </c>
      <c r="G426" s="109">
        <v>0</v>
      </c>
    </row>
    <row r="427" spans="2:7" ht="15.75" x14ac:dyDescent="0.25">
      <c r="B427" s="27" t="s">
        <v>883</v>
      </c>
      <c r="C427" t="s">
        <v>1232</v>
      </c>
      <c r="D427">
        <v>5</v>
      </c>
      <c r="E427">
        <v>5</v>
      </c>
      <c r="F427" s="26">
        <v>1</v>
      </c>
      <c r="G427" s="109">
        <v>0</v>
      </c>
    </row>
    <row r="428" spans="2:7" ht="15.75" x14ac:dyDescent="0.25">
      <c r="B428" s="27" t="s">
        <v>883</v>
      </c>
      <c r="C428" t="s">
        <v>1226</v>
      </c>
      <c r="D428">
        <v>5</v>
      </c>
      <c r="E428">
        <v>5</v>
      </c>
      <c r="F428" s="26">
        <v>1</v>
      </c>
      <c r="G428" s="109">
        <v>0</v>
      </c>
    </row>
    <row r="429" spans="2:7" ht="15.75" x14ac:dyDescent="0.25">
      <c r="B429" s="27" t="s">
        <v>883</v>
      </c>
      <c r="C429" t="s">
        <v>1055</v>
      </c>
      <c r="D429">
        <v>5</v>
      </c>
      <c r="E429">
        <v>5</v>
      </c>
      <c r="F429" s="26">
        <v>1</v>
      </c>
      <c r="G429" s="109">
        <v>0</v>
      </c>
    </row>
    <row r="430" spans="2:7" ht="15.75" x14ac:dyDescent="0.25">
      <c r="B430" s="27" t="s">
        <v>883</v>
      </c>
      <c r="C430" t="s">
        <v>1230</v>
      </c>
      <c r="D430">
        <v>5</v>
      </c>
      <c r="E430">
        <v>5</v>
      </c>
      <c r="F430" s="26">
        <v>1</v>
      </c>
      <c r="G430" s="109">
        <v>0</v>
      </c>
    </row>
    <row r="431" spans="2:7" ht="15.75" x14ac:dyDescent="0.25">
      <c r="B431" s="27" t="s">
        <v>883</v>
      </c>
      <c r="C431" t="s">
        <v>1039</v>
      </c>
      <c r="D431">
        <v>5</v>
      </c>
      <c r="E431">
        <v>5</v>
      </c>
      <c r="F431" s="26">
        <v>1</v>
      </c>
      <c r="G431" s="109">
        <v>0</v>
      </c>
    </row>
    <row r="432" spans="2:7" ht="15.75" x14ac:dyDescent="0.25">
      <c r="B432" s="27" t="s">
        <v>883</v>
      </c>
      <c r="C432" t="s">
        <v>907</v>
      </c>
      <c r="D432">
        <v>10</v>
      </c>
      <c r="E432">
        <v>10</v>
      </c>
      <c r="F432" s="26">
        <v>1</v>
      </c>
      <c r="G432" s="109">
        <v>0</v>
      </c>
    </row>
    <row r="433" spans="2:7" ht="15.75" x14ac:dyDescent="0.25">
      <c r="B433" s="27" t="s">
        <v>883</v>
      </c>
      <c r="C433" t="s">
        <v>1223</v>
      </c>
      <c r="D433">
        <v>5</v>
      </c>
      <c r="E433">
        <v>5</v>
      </c>
      <c r="F433" s="26">
        <v>1</v>
      </c>
      <c r="G433" s="109">
        <v>0</v>
      </c>
    </row>
    <row r="434" spans="2:7" ht="15.75" x14ac:dyDescent="0.25">
      <c r="B434" s="27" t="s">
        <v>883</v>
      </c>
      <c r="C434" t="s">
        <v>926</v>
      </c>
      <c r="D434">
        <v>5</v>
      </c>
      <c r="E434">
        <v>5</v>
      </c>
      <c r="F434" s="26">
        <v>1</v>
      </c>
      <c r="G434" s="109">
        <v>0</v>
      </c>
    </row>
    <row r="435" spans="2:7" ht="15.75" x14ac:dyDescent="0.25">
      <c r="B435" s="28" t="s">
        <v>883</v>
      </c>
      <c r="C435" t="s">
        <v>980</v>
      </c>
      <c r="D435">
        <v>5</v>
      </c>
      <c r="E435">
        <v>5</v>
      </c>
      <c r="F435" s="26">
        <v>1</v>
      </c>
      <c r="G435" s="109">
        <v>0</v>
      </c>
    </row>
    <row r="436" spans="2:7" ht="15.75" x14ac:dyDescent="0.25">
      <c r="B436" s="27" t="s">
        <v>883</v>
      </c>
      <c r="C436" t="s">
        <v>1178</v>
      </c>
      <c r="D436">
        <v>5</v>
      </c>
      <c r="E436">
        <v>5</v>
      </c>
      <c r="F436" s="26">
        <v>1</v>
      </c>
      <c r="G436" s="109">
        <v>0</v>
      </c>
    </row>
    <row r="437" spans="2:7" ht="15.75" x14ac:dyDescent="0.25">
      <c r="B437" s="28" t="s">
        <v>883</v>
      </c>
      <c r="C437" t="s">
        <v>1224</v>
      </c>
      <c r="D437">
        <v>5</v>
      </c>
      <c r="E437">
        <v>5</v>
      </c>
      <c r="F437" s="26">
        <v>1</v>
      </c>
      <c r="G437" s="109">
        <v>0</v>
      </c>
    </row>
    <row r="438" spans="2:7" ht="15.75" x14ac:dyDescent="0.25">
      <c r="B438" s="27" t="s">
        <v>883</v>
      </c>
      <c r="C438" t="s">
        <v>1235</v>
      </c>
      <c r="D438">
        <v>5</v>
      </c>
      <c r="E438">
        <v>5</v>
      </c>
      <c r="F438" s="26">
        <v>1</v>
      </c>
      <c r="G438" s="109">
        <v>0</v>
      </c>
    </row>
    <row r="439" spans="2:7" ht="15.75" x14ac:dyDescent="0.25">
      <c r="B439" s="27" t="s">
        <v>883</v>
      </c>
      <c r="C439" t="s">
        <v>1234</v>
      </c>
      <c r="D439">
        <v>5</v>
      </c>
      <c r="E439">
        <v>5</v>
      </c>
      <c r="F439" s="26">
        <v>1</v>
      </c>
      <c r="G439" s="109">
        <v>0</v>
      </c>
    </row>
    <row r="440" spans="2:7" ht="15.75" x14ac:dyDescent="0.25">
      <c r="B440" s="27" t="s">
        <v>883</v>
      </c>
      <c r="C440" t="s">
        <v>1056</v>
      </c>
      <c r="D440">
        <v>5</v>
      </c>
      <c r="E440">
        <v>5</v>
      </c>
      <c r="F440" s="26">
        <v>1</v>
      </c>
      <c r="G440" s="109">
        <v>0</v>
      </c>
    </row>
    <row r="441" spans="2:7" ht="15.75" x14ac:dyDescent="0.25">
      <c r="B441" s="78"/>
      <c r="C441" s="39"/>
      <c r="D441" s="39"/>
      <c r="E441" s="39"/>
      <c r="F441" s="83"/>
      <c r="G441" s="97"/>
    </row>
    <row r="442" spans="2:7" ht="15.75" x14ac:dyDescent="0.25">
      <c r="B442" s="78"/>
      <c r="C442" s="39"/>
      <c r="D442" s="39"/>
      <c r="E442" s="39"/>
      <c r="F442" s="83"/>
      <c r="G442" s="97"/>
    </row>
    <row r="443" spans="2:7" ht="15.75" x14ac:dyDescent="0.25">
      <c r="B443" s="78"/>
      <c r="C443" s="39"/>
      <c r="D443" s="39"/>
      <c r="E443" s="39"/>
      <c r="F443" s="82"/>
      <c r="G443" s="97"/>
    </row>
    <row r="444" spans="2:7" ht="15.75" x14ac:dyDescent="0.25">
      <c r="B444" s="78"/>
      <c r="C444" s="39"/>
      <c r="D444" s="39"/>
      <c r="E444" s="39"/>
      <c r="F444" s="82"/>
      <c r="G444" s="97"/>
    </row>
    <row r="445" spans="2:7" ht="15.75" x14ac:dyDescent="0.25">
      <c r="B445" s="78"/>
      <c r="C445" s="39"/>
      <c r="D445" s="39"/>
      <c r="E445" s="39"/>
      <c r="F445" s="82"/>
      <c r="G445" s="97"/>
    </row>
    <row r="446" spans="2:7" ht="15.75" x14ac:dyDescent="0.25">
      <c r="B446" s="78"/>
      <c r="C446" s="39"/>
      <c r="D446" s="39"/>
      <c r="E446" s="39"/>
      <c r="F446" s="82"/>
      <c r="G446" s="97"/>
    </row>
    <row r="447" spans="2:7" ht="15.75" x14ac:dyDescent="0.25">
      <c r="B447" s="78"/>
      <c r="C447" s="39"/>
      <c r="D447" s="39"/>
      <c r="E447" s="39"/>
      <c r="F447" s="82"/>
      <c r="G447" s="97"/>
    </row>
    <row r="448" spans="2:7" ht="15.75" x14ac:dyDescent="0.25">
      <c r="B448" s="78"/>
      <c r="C448" s="39"/>
      <c r="D448" s="39"/>
      <c r="E448" s="39"/>
      <c r="F448" s="82"/>
      <c r="G448" s="97"/>
    </row>
    <row r="449" spans="2:7" ht="15.75" x14ac:dyDescent="0.25">
      <c r="B449" s="78"/>
      <c r="C449" s="39"/>
      <c r="D449" s="39"/>
      <c r="E449" s="39"/>
      <c r="F449" s="82"/>
      <c r="G449" s="97"/>
    </row>
    <row r="450" spans="2:7" ht="15.75" x14ac:dyDescent="0.25">
      <c r="B450" s="78"/>
      <c r="C450" s="39"/>
      <c r="D450" s="39"/>
      <c r="E450" s="39"/>
      <c r="F450" s="83"/>
      <c r="G450" s="97"/>
    </row>
    <row r="451" spans="2:7" ht="15.75" x14ac:dyDescent="0.25">
      <c r="B451" s="78"/>
      <c r="C451" s="39"/>
      <c r="D451" s="39"/>
      <c r="E451" s="39"/>
      <c r="F451" s="83"/>
      <c r="G451" s="97"/>
    </row>
    <row r="452" spans="2:7" ht="15.75" x14ac:dyDescent="0.25">
      <c r="B452" s="78"/>
      <c r="C452" s="39"/>
      <c r="D452" s="39"/>
      <c r="E452" s="39"/>
      <c r="F452" s="83"/>
      <c r="G452" s="97"/>
    </row>
    <row r="453" spans="2:7" ht="15.75" x14ac:dyDescent="0.25">
      <c r="B453" s="96"/>
      <c r="C453" s="39"/>
      <c r="D453" s="39"/>
      <c r="E453" s="39"/>
      <c r="F453" s="83"/>
      <c r="G453" s="97"/>
    </row>
    <row r="454" spans="2:7" ht="15.75" x14ac:dyDescent="0.25">
      <c r="B454" s="96"/>
      <c r="C454" s="39"/>
      <c r="D454" s="39"/>
      <c r="E454" s="39"/>
      <c r="F454" s="83"/>
      <c r="G454" s="97"/>
    </row>
    <row r="455" spans="2:7" ht="15.75" x14ac:dyDescent="0.25">
      <c r="B455" s="78"/>
      <c r="C455" s="39"/>
      <c r="D455" s="39"/>
      <c r="E455" s="39"/>
      <c r="F455" s="83"/>
      <c r="G455" s="97"/>
    </row>
    <row r="456" spans="2:7" ht="15.75" x14ac:dyDescent="0.25">
      <c r="B456" s="78"/>
      <c r="C456" s="39"/>
      <c r="D456" s="39"/>
      <c r="E456" s="39"/>
      <c r="F456" s="83"/>
      <c r="G456" s="97"/>
    </row>
    <row r="457" spans="2:7" ht="15.75" x14ac:dyDescent="0.25">
      <c r="B457" s="78"/>
      <c r="C457" s="39"/>
      <c r="D457" s="39"/>
      <c r="E457" s="39"/>
      <c r="F457" s="83"/>
      <c r="G457" s="97"/>
    </row>
    <row r="458" spans="2:7" ht="15.75" x14ac:dyDescent="0.25">
      <c r="B458" s="78"/>
      <c r="C458" s="39"/>
      <c r="D458" s="39"/>
      <c r="E458" s="39"/>
      <c r="F458" s="82"/>
      <c r="G458" s="97"/>
    </row>
    <row r="459" spans="2:7" ht="15.75" x14ac:dyDescent="0.25">
      <c r="B459" s="78"/>
      <c r="C459" s="39"/>
      <c r="D459" s="39"/>
      <c r="E459" s="39"/>
      <c r="F459" s="82"/>
      <c r="G459" s="97"/>
    </row>
    <row r="460" spans="2:7" ht="15.75" x14ac:dyDescent="0.25">
      <c r="B460" s="78"/>
      <c r="C460" s="39"/>
      <c r="D460" s="39"/>
      <c r="E460" s="39"/>
      <c r="F460" s="82"/>
      <c r="G460" s="97"/>
    </row>
    <row r="461" spans="2:7" ht="15.75" x14ac:dyDescent="0.25">
      <c r="B461" s="78"/>
      <c r="C461" s="39"/>
      <c r="D461" s="39"/>
      <c r="E461" s="39"/>
      <c r="F461" s="82"/>
      <c r="G461" s="97"/>
    </row>
    <row r="462" spans="2:7" ht="15.75" x14ac:dyDescent="0.25">
      <c r="B462" s="78"/>
      <c r="C462" s="39"/>
      <c r="D462" s="39"/>
      <c r="E462" s="39"/>
      <c r="F462" s="82"/>
      <c r="G462" s="97"/>
    </row>
    <row r="463" spans="2:7" ht="15.75" x14ac:dyDescent="0.25">
      <c r="B463" s="78"/>
      <c r="C463" s="39"/>
      <c r="D463" s="39"/>
      <c r="E463" s="39"/>
      <c r="F463" s="82"/>
      <c r="G463" s="97"/>
    </row>
    <row r="464" spans="2:7" ht="15.75" x14ac:dyDescent="0.25">
      <c r="B464" s="78"/>
      <c r="C464" s="39"/>
      <c r="D464" s="39"/>
      <c r="E464" s="39"/>
      <c r="F464" s="82"/>
      <c r="G464" s="97"/>
    </row>
    <row r="465" spans="2:7" ht="15.75" x14ac:dyDescent="0.25">
      <c r="B465" s="78"/>
      <c r="C465" s="39"/>
      <c r="D465" s="39"/>
      <c r="E465" s="39"/>
      <c r="F465" s="82"/>
      <c r="G465" s="97"/>
    </row>
    <row r="466" spans="2:7" ht="15.75" x14ac:dyDescent="0.25">
      <c r="B466" s="78"/>
      <c r="C466" s="39"/>
      <c r="D466" s="39"/>
      <c r="E466" s="39"/>
      <c r="F466" s="82"/>
      <c r="G466" s="97"/>
    </row>
    <row r="467" spans="2:7" ht="15.75" x14ac:dyDescent="0.25">
      <c r="B467" s="78"/>
      <c r="C467" s="39"/>
      <c r="D467" s="39"/>
      <c r="E467" s="39"/>
      <c r="F467" s="82"/>
      <c r="G467" s="97"/>
    </row>
    <row r="468" spans="2:7" ht="15.75" x14ac:dyDescent="0.25">
      <c r="B468" s="78"/>
      <c r="C468" s="39"/>
      <c r="D468" s="39"/>
      <c r="E468" s="39"/>
      <c r="F468" s="83"/>
      <c r="G468" s="97"/>
    </row>
    <row r="469" spans="2:7" ht="15.75" x14ac:dyDescent="0.25">
      <c r="B469" s="78"/>
      <c r="C469" s="39"/>
      <c r="D469" s="39"/>
      <c r="E469" s="39"/>
      <c r="F469" s="83"/>
      <c r="G469" s="97"/>
    </row>
    <row r="470" spans="2:7" ht="15.75" x14ac:dyDescent="0.25">
      <c r="B470" s="78"/>
      <c r="C470" s="39"/>
      <c r="D470" s="39"/>
      <c r="E470" s="39"/>
      <c r="F470" s="83"/>
      <c r="G470" s="97"/>
    </row>
    <row r="471" spans="2:7" ht="15.75" x14ac:dyDescent="0.25">
      <c r="B471" s="78"/>
      <c r="C471" s="39"/>
      <c r="D471" s="39"/>
      <c r="E471" s="39"/>
      <c r="F471" s="83"/>
      <c r="G471" s="97"/>
    </row>
    <row r="472" spans="2:7" ht="15.75" x14ac:dyDescent="0.25">
      <c r="B472" s="78"/>
      <c r="C472" s="39"/>
      <c r="D472" s="39"/>
      <c r="E472" s="39"/>
      <c r="F472" s="83"/>
      <c r="G472" s="97"/>
    </row>
    <row r="473" spans="2:7" ht="15.75" x14ac:dyDescent="0.25">
      <c r="B473" s="78"/>
      <c r="C473" s="39"/>
      <c r="D473" s="39"/>
      <c r="E473" s="39"/>
      <c r="F473" s="83"/>
      <c r="G473" s="97"/>
    </row>
    <row r="474" spans="2:7" ht="15.75" x14ac:dyDescent="0.25">
      <c r="B474" s="78"/>
      <c r="C474" s="39"/>
      <c r="D474" s="39"/>
      <c r="E474" s="39"/>
      <c r="F474" s="83"/>
      <c r="G474" s="97"/>
    </row>
    <row r="475" spans="2:7" ht="15.75" x14ac:dyDescent="0.25">
      <c r="B475" s="78"/>
      <c r="C475" s="39"/>
      <c r="D475" s="39"/>
      <c r="E475" s="39"/>
      <c r="F475" s="83"/>
      <c r="G475" s="97"/>
    </row>
    <row r="476" spans="2:7" ht="15.75" x14ac:dyDescent="0.25">
      <c r="B476" s="78"/>
      <c r="C476" s="39"/>
      <c r="D476" s="39"/>
      <c r="E476" s="39"/>
      <c r="F476" s="83"/>
      <c r="G476" s="97"/>
    </row>
    <row r="477" spans="2:7" ht="15.75" x14ac:dyDescent="0.25">
      <c r="B477" s="78"/>
      <c r="C477" s="39"/>
      <c r="D477" s="39"/>
      <c r="E477" s="39"/>
      <c r="F477" s="83"/>
      <c r="G477" s="97"/>
    </row>
    <row r="478" spans="2:7" ht="15.75" x14ac:dyDescent="0.25">
      <c r="B478" s="78"/>
      <c r="C478" s="39"/>
      <c r="D478" s="39"/>
      <c r="E478" s="39"/>
      <c r="F478" s="83"/>
      <c r="G478" s="97"/>
    </row>
    <row r="479" spans="2:7" ht="15.75" x14ac:dyDescent="0.25">
      <c r="B479" s="78"/>
      <c r="C479" s="39"/>
      <c r="D479" s="39"/>
      <c r="E479" s="39"/>
      <c r="F479" s="83"/>
      <c r="G479" s="97"/>
    </row>
    <row r="480" spans="2:7" ht="15.75" x14ac:dyDescent="0.25">
      <c r="B480" s="78"/>
      <c r="C480" s="39"/>
      <c r="D480" s="39"/>
      <c r="E480" s="39"/>
      <c r="F480" s="83"/>
      <c r="G480" s="97"/>
    </row>
    <row r="481" spans="2:7" ht="15.75" x14ac:dyDescent="0.25">
      <c r="B481" s="78"/>
      <c r="C481" s="39"/>
      <c r="D481" s="39"/>
      <c r="E481" s="39"/>
      <c r="F481" s="83"/>
      <c r="G481" s="97"/>
    </row>
    <row r="482" spans="2:7" ht="15.75" x14ac:dyDescent="0.25">
      <c r="B482" s="78"/>
      <c r="C482" s="39"/>
      <c r="D482" s="39"/>
      <c r="E482" s="39"/>
      <c r="F482" s="83"/>
      <c r="G482" s="97"/>
    </row>
    <row r="483" spans="2:7" ht="15.75" x14ac:dyDescent="0.25">
      <c r="B483" s="78"/>
      <c r="C483" s="39"/>
      <c r="D483" s="39"/>
      <c r="E483" s="39"/>
      <c r="F483" s="83"/>
      <c r="G483" s="97"/>
    </row>
    <row r="484" spans="2:7" ht="15.75" x14ac:dyDescent="0.25">
      <c r="B484" s="78"/>
      <c r="C484" s="39"/>
      <c r="D484" s="39"/>
      <c r="E484" s="39"/>
      <c r="F484" s="83"/>
      <c r="G484" s="97"/>
    </row>
    <row r="485" spans="2:7" ht="15.75" x14ac:dyDescent="0.25">
      <c r="B485" s="78"/>
      <c r="C485" s="39"/>
      <c r="D485" s="39"/>
      <c r="E485" s="39"/>
      <c r="F485" s="83"/>
      <c r="G485" s="97"/>
    </row>
    <row r="486" spans="2:7" ht="15.75" x14ac:dyDescent="0.25">
      <c r="B486" s="78"/>
      <c r="C486" s="39"/>
      <c r="D486" s="39"/>
      <c r="E486" s="39"/>
      <c r="F486" s="83"/>
      <c r="G486" s="97"/>
    </row>
    <row r="487" spans="2:7" ht="15.75" x14ac:dyDescent="0.25">
      <c r="B487" s="78"/>
      <c r="C487" s="39"/>
      <c r="D487" s="39"/>
      <c r="E487" s="39"/>
      <c r="F487" s="83"/>
      <c r="G487" s="97"/>
    </row>
    <row r="488" spans="2:7" ht="15.75" x14ac:dyDescent="0.25">
      <c r="B488" s="78"/>
      <c r="C488" s="39"/>
      <c r="D488" s="39"/>
      <c r="E488" s="39"/>
      <c r="F488" s="83"/>
      <c r="G488" s="97"/>
    </row>
    <row r="489" spans="2:7" ht="15.75" x14ac:dyDescent="0.25">
      <c r="B489" s="78"/>
      <c r="C489" s="39"/>
      <c r="D489" s="39"/>
      <c r="E489" s="39"/>
      <c r="F489" s="83"/>
      <c r="G489" s="97"/>
    </row>
    <row r="490" spans="2:7" ht="15.75" x14ac:dyDescent="0.25">
      <c r="B490" s="78"/>
      <c r="C490" s="39"/>
      <c r="D490" s="39"/>
      <c r="E490" s="39"/>
      <c r="F490" s="83"/>
      <c r="G490" s="97"/>
    </row>
    <row r="491" spans="2:7" ht="15.75" x14ac:dyDescent="0.25">
      <c r="B491" s="78"/>
      <c r="C491" s="39"/>
      <c r="D491" s="39"/>
      <c r="E491" s="39"/>
      <c r="F491" s="83"/>
      <c r="G491" s="97"/>
    </row>
    <row r="492" spans="2:7" ht="15.75" x14ac:dyDescent="0.25">
      <c r="B492" s="96"/>
      <c r="C492" s="39"/>
      <c r="D492" s="39"/>
      <c r="E492" s="39"/>
      <c r="F492" s="83"/>
      <c r="G492" s="97"/>
    </row>
    <row r="493" spans="2:7" ht="15.75" x14ac:dyDescent="0.25">
      <c r="B493" s="78"/>
      <c r="C493" s="39"/>
      <c r="D493" s="39"/>
      <c r="E493" s="39"/>
      <c r="F493" s="83"/>
      <c r="G493" s="97"/>
    </row>
    <row r="494" spans="2:7" ht="15.75" x14ac:dyDescent="0.25">
      <c r="B494" s="78"/>
      <c r="C494" s="39"/>
      <c r="D494" s="39"/>
      <c r="E494" s="39"/>
      <c r="F494" s="83"/>
      <c r="G494" s="97"/>
    </row>
    <row r="495" spans="2:7" ht="15.75" x14ac:dyDescent="0.25">
      <c r="B495" s="78"/>
      <c r="C495" s="39"/>
      <c r="D495" s="39"/>
      <c r="E495" s="39"/>
      <c r="F495" s="83"/>
      <c r="G495" s="97"/>
    </row>
    <row r="496" spans="2:7" ht="15.75" x14ac:dyDescent="0.25">
      <c r="B496" s="78"/>
      <c r="C496" s="39"/>
      <c r="D496" s="39"/>
      <c r="E496" s="39"/>
      <c r="F496" s="83"/>
      <c r="G496" s="97"/>
    </row>
    <row r="497" spans="2:7" ht="15.75" x14ac:dyDescent="0.25">
      <c r="B497" s="96"/>
      <c r="C497" s="39"/>
      <c r="D497" s="39"/>
      <c r="E497" s="39"/>
      <c r="F497" s="83"/>
      <c r="G497" s="97"/>
    </row>
    <row r="498" spans="2:7" ht="15.75" x14ac:dyDescent="0.25">
      <c r="B498" s="78"/>
      <c r="C498" s="39"/>
      <c r="D498" s="39"/>
      <c r="E498" s="39"/>
      <c r="F498" s="70"/>
      <c r="G498" s="97"/>
    </row>
    <row r="499" spans="2:7" ht="15.75" x14ac:dyDescent="0.25">
      <c r="B499" s="78"/>
      <c r="C499" s="39"/>
      <c r="D499" s="39"/>
      <c r="E499" s="39"/>
      <c r="F499" s="70"/>
      <c r="G499" s="97"/>
    </row>
  </sheetData>
  <autoFilter ref="B3:G503" xr:uid="{A9791DE9-C49B-41BF-985F-1F5A122A5671}">
    <sortState xmlns:xlrd2="http://schemas.microsoft.com/office/spreadsheetml/2017/richdata2" ref="B4:G500">
      <sortCondition descending="1" ref="G3:G503"/>
    </sortState>
  </autoFilter>
  <mergeCells count="1">
    <mergeCell ref="S2:V3"/>
  </mergeCells>
  <phoneticPr fontId="5" type="noConversion"/>
  <conditionalFormatting pivot="1" sqref="V23:V26 V28:V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V23:V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1:G48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4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7165-3B80-4B87-8A43-38F915987BF1}">
  <sheetPr>
    <tabColor theme="5" tint="-0.249977111117893"/>
  </sheetPr>
  <dimension ref="A1:G48"/>
  <sheetViews>
    <sheetView showGridLines="0" zoomScale="65" zoomScaleNormal="65" workbookViewId="0">
      <selection activeCell="B5" sqref="B5"/>
    </sheetView>
  </sheetViews>
  <sheetFormatPr baseColWidth="10" defaultColWidth="11.42578125" defaultRowHeight="15" x14ac:dyDescent="0.25"/>
  <cols>
    <col min="2" max="2" width="33.5703125" bestFit="1" customWidth="1"/>
  </cols>
  <sheetData>
    <row r="1" spans="1:7" x14ac:dyDescent="0.25">
      <c r="A1" s="115" t="s">
        <v>1238</v>
      </c>
      <c r="B1" s="115"/>
      <c r="C1" s="115"/>
      <c r="D1" s="115"/>
      <c r="E1" s="115"/>
      <c r="F1" s="115"/>
    </row>
    <row r="2" spans="1:7" x14ac:dyDescent="0.25">
      <c r="A2" s="115"/>
      <c r="B2" s="115"/>
      <c r="C2" s="115"/>
      <c r="D2" s="115"/>
      <c r="E2" s="115"/>
      <c r="F2" s="115"/>
    </row>
    <row r="3" spans="1:7" x14ac:dyDescent="0.25">
      <c r="A3" s="115"/>
      <c r="B3" s="115"/>
      <c r="C3" s="115"/>
      <c r="D3" s="115"/>
      <c r="E3" s="115"/>
      <c r="F3" s="115"/>
    </row>
    <row r="4" spans="1:7" x14ac:dyDescent="0.25">
      <c r="A4" s="46" t="s">
        <v>115</v>
      </c>
      <c r="B4" s="46" t="s">
        <v>3</v>
      </c>
      <c r="C4" s="46" t="s">
        <v>116</v>
      </c>
      <c r="D4" s="46" t="s">
        <v>117</v>
      </c>
      <c r="E4" s="46" t="s">
        <v>10</v>
      </c>
      <c r="F4" s="47" t="s">
        <v>9</v>
      </c>
      <c r="G4" s="81" t="s">
        <v>861</v>
      </c>
    </row>
    <row r="5" spans="1:7" x14ac:dyDescent="0.25">
      <c r="A5" s="39" t="s">
        <v>12</v>
      </c>
      <c r="B5" s="39" t="s">
        <v>133</v>
      </c>
      <c r="C5" s="82">
        <v>269</v>
      </c>
      <c r="D5" s="82">
        <v>240</v>
      </c>
      <c r="E5" s="84">
        <v>29</v>
      </c>
      <c r="F5" s="83">
        <v>0.89219330855018586</v>
      </c>
      <c r="G5" t="str">
        <f>VLOOKUP(B5,'asignacion operaciones'!D:H,5,0)</f>
        <v>Norte</v>
      </c>
    </row>
    <row r="6" spans="1:7" x14ac:dyDescent="0.25">
      <c r="A6" s="39" t="s">
        <v>12</v>
      </c>
      <c r="B6" s="39" t="s">
        <v>35</v>
      </c>
      <c r="C6" s="82">
        <v>144</v>
      </c>
      <c r="D6" s="82">
        <v>119</v>
      </c>
      <c r="E6" s="84">
        <v>25</v>
      </c>
      <c r="F6" s="83">
        <v>0.82638888888888884</v>
      </c>
      <c r="G6" t="str">
        <f>VLOOKUP(B6,'asignacion operaciones'!D:H,5,0)</f>
        <v>Norte</v>
      </c>
    </row>
    <row r="7" spans="1:7" x14ac:dyDescent="0.25">
      <c r="A7" s="39" t="s">
        <v>12</v>
      </c>
      <c r="B7" s="39" t="s">
        <v>33</v>
      </c>
      <c r="C7" s="82">
        <v>230</v>
      </c>
      <c r="D7" s="82">
        <v>208</v>
      </c>
      <c r="E7" s="84">
        <v>22</v>
      </c>
      <c r="F7" s="83">
        <v>0.90434782608695652</v>
      </c>
      <c r="G7" t="str">
        <f>VLOOKUP(B7,'asignacion operaciones'!D:H,5,0)</f>
        <v>Norte</v>
      </c>
    </row>
    <row r="8" spans="1:7" x14ac:dyDescent="0.25">
      <c r="A8" s="39" t="s">
        <v>12</v>
      </c>
      <c r="B8" s="39" t="s">
        <v>62</v>
      </c>
      <c r="C8" s="82">
        <v>84</v>
      </c>
      <c r="D8" s="82">
        <v>66</v>
      </c>
      <c r="E8" s="84">
        <v>18</v>
      </c>
      <c r="F8" s="83">
        <v>0.7857142857142857</v>
      </c>
      <c r="G8" t="str">
        <f>VLOOKUP(B8,'asignacion operaciones'!D:H,5,0)</f>
        <v>Poniente</v>
      </c>
    </row>
    <row r="9" spans="1:7" x14ac:dyDescent="0.25">
      <c r="A9" s="39" t="s">
        <v>12</v>
      </c>
      <c r="B9" s="39" t="s">
        <v>883</v>
      </c>
      <c r="C9" s="82">
        <v>221</v>
      </c>
      <c r="D9" s="82">
        <v>205</v>
      </c>
      <c r="E9" s="84">
        <v>16</v>
      </c>
      <c r="F9" s="83">
        <v>0.92760180995475117</v>
      </c>
      <c r="G9" t="str">
        <f>VLOOKUP(B9,'asignacion operaciones'!D:H,5,0)</f>
        <v>Poniente</v>
      </c>
    </row>
    <row r="10" spans="1:7" x14ac:dyDescent="0.25">
      <c r="A10" t="s">
        <v>12</v>
      </c>
      <c r="B10" t="s">
        <v>25</v>
      </c>
      <c r="C10" s="82">
        <v>124</v>
      </c>
      <c r="D10" s="82">
        <v>108</v>
      </c>
      <c r="E10" s="84">
        <v>16</v>
      </c>
      <c r="F10" s="83">
        <v>0.87096774193548387</v>
      </c>
      <c r="G10" t="str">
        <f>VLOOKUP(B10,'asignacion operaciones'!D:H,5,0)</f>
        <v>Norte</v>
      </c>
    </row>
    <row r="11" spans="1:7" x14ac:dyDescent="0.25">
      <c r="A11" s="39" t="s">
        <v>12</v>
      </c>
      <c r="B11" s="39" t="s">
        <v>884</v>
      </c>
      <c r="C11" s="82">
        <v>155</v>
      </c>
      <c r="D11" s="82">
        <v>143</v>
      </c>
      <c r="E11" s="84">
        <v>12</v>
      </c>
      <c r="F11" s="83">
        <v>0.92258064516129035</v>
      </c>
      <c r="G11" t="str">
        <f>VLOOKUP(B11,'asignacion operaciones'!D:H,5,0)</f>
        <v xml:space="preserve">Poniente </v>
      </c>
    </row>
    <row r="12" spans="1:7" x14ac:dyDescent="0.25">
      <c r="A12" s="39" t="s">
        <v>12</v>
      </c>
      <c r="B12" s="39" t="s">
        <v>15</v>
      </c>
      <c r="C12" s="82">
        <v>413</v>
      </c>
      <c r="D12" s="82">
        <v>402</v>
      </c>
      <c r="E12" s="84">
        <v>11</v>
      </c>
      <c r="F12" s="83">
        <v>0.9733656174334141</v>
      </c>
      <c r="G12" t="str">
        <f>VLOOKUP(B12,'asignacion operaciones'!D:H,5,0)</f>
        <v>Poniente</v>
      </c>
    </row>
    <row r="13" spans="1:7" x14ac:dyDescent="0.25">
      <c r="A13" s="39" t="s">
        <v>12</v>
      </c>
      <c r="B13" s="39" t="s">
        <v>66</v>
      </c>
      <c r="C13" s="82">
        <v>63</v>
      </c>
      <c r="D13" s="82">
        <v>52</v>
      </c>
      <c r="E13" s="84">
        <v>11</v>
      </c>
      <c r="F13" s="83">
        <v>0.82539682539682535</v>
      </c>
      <c r="G13" t="str">
        <f>VLOOKUP(B13,'asignacion operaciones'!D:H,5,0)</f>
        <v>Norte</v>
      </c>
    </row>
    <row r="14" spans="1:7" x14ac:dyDescent="0.25">
      <c r="A14" s="39" t="s">
        <v>12</v>
      </c>
      <c r="B14" s="39" t="s">
        <v>46</v>
      </c>
      <c r="C14" s="82">
        <v>94</v>
      </c>
      <c r="D14" s="82">
        <v>84</v>
      </c>
      <c r="E14" s="84">
        <v>10</v>
      </c>
      <c r="F14" s="83">
        <v>0.8936170212765957</v>
      </c>
      <c r="G14" t="str">
        <f>VLOOKUP(B14,'asignacion operaciones'!D:H,5,0)</f>
        <v>Poniente</v>
      </c>
    </row>
    <row r="15" spans="1:7" x14ac:dyDescent="0.25">
      <c r="A15" s="39" t="s">
        <v>12</v>
      </c>
      <c r="B15" s="39" t="s">
        <v>29</v>
      </c>
      <c r="C15" s="82">
        <v>81</v>
      </c>
      <c r="D15" s="82">
        <v>71</v>
      </c>
      <c r="E15" s="84">
        <v>10</v>
      </c>
      <c r="F15" s="83">
        <v>0.87654320987654322</v>
      </c>
      <c r="G15" t="str">
        <f>VLOOKUP(B15,'asignacion operaciones'!D:H,5,0)</f>
        <v>Norte</v>
      </c>
    </row>
    <row r="16" spans="1:7" x14ac:dyDescent="0.25">
      <c r="A16" s="39" t="s">
        <v>12</v>
      </c>
      <c r="B16" s="39" t="s">
        <v>13</v>
      </c>
      <c r="C16" s="82">
        <v>192</v>
      </c>
      <c r="D16" s="82">
        <v>183</v>
      </c>
      <c r="E16" s="84">
        <v>9</v>
      </c>
      <c r="F16" s="83">
        <v>0.953125</v>
      </c>
      <c r="G16" t="str">
        <f>VLOOKUP(B16,'asignacion operaciones'!D:H,5,0)</f>
        <v>Poniente</v>
      </c>
    </row>
    <row r="17" spans="1:7" x14ac:dyDescent="0.25">
      <c r="A17" s="39" t="s">
        <v>12</v>
      </c>
      <c r="B17" s="39" t="s">
        <v>19</v>
      </c>
      <c r="C17" s="82">
        <v>165</v>
      </c>
      <c r="D17" s="82">
        <v>156</v>
      </c>
      <c r="E17" s="84">
        <v>9</v>
      </c>
      <c r="F17" s="83">
        <v>0.94545454545454544</v>
      </c>
      <c r="G17" t="str">
        <f>VLOOKUP(B17,'asignacion operaciones'!D:H,5,0)</f>
        <v>Poniente</v>
      </c>
    </row>
    <row r="18" spans="1:7" x14ac:dyDescent="0.25">
      <c r="A18" s="39" t="s">
        <v>12</v>
      </c>
      <c r="B18" s="39" t="s">
        <v>42</v>
      </c>
      <c r="C18" s="82">
        <v>88</v>
      </c>
      <c r="D18" s="82">
        <v>80</v>
      </c>
      <c r="E18" s="84">
        <v>8</v>
      </c>
      <c r="F18" s="83">
        <v>0.90909090909090906</v>
      </c>
      <c r="G18" t="str">
        <f>VLOOKUP(B18,'asignacion operaciones'!D:H,5,0)</f>
        <v>Norte</v>
      </c>
    </row>
    <row r="19" spans="1:7" x14ac:dyDescent="0.25">
      <c r="A19" s="39" t="s">
        <v>12</v>
      </c>
      <c r="B19" s="39" t="s">
        <v>40</v>
      </c>
      <c r="C19" s="82">
        <v>101</v>
      </c>
      <c r="D19" s="82">
        <v>96</v>
      </c>
      <c r="E19" s="84">
        <v>5</v>
      </c>
      <c r="F19" s="83">
        <v>0.95049504950495045</v>
      </c>
      <c r="G19" t="str">
        <f>VLOOKUP(B19,'asignacion operaciones'!D:H,5,0)</f>
        <v>Poniente</v>
      </c>
    </row>
    <row r="20" spans="1:7" x14ac:dyDescent="0.25">
      <c r="A20" s="39" t="s">
        <v>12</v>
      </c>
      <c r="B20" s="39" t="s">
        <v>70</v>
      </c>
      <c r="C20" s="82">
        <v>42</v>
      </c>
      <c r="D20" s="82">
        <v>37</v>
      </c>
      <c r="E20" s="84">
        <v>5</v>
      </c>
      <c r="F20" s="83">
        <v>0.88095238095238093</v>
      </c>
      <c r="G20" t="str">
        <f>VLOOKUP(B20,'asignacion operaciones'!D:H,5,0)</f>
        <v>Norte</v>
      </c>
    </row>
    <row r="21" spans="1:7" x14ac:dyDescent="0.25">
      <c r="A21" s="39" t="s">
        <v>12</v>
      </c>
      <c r="B21" s="39" t="s">
        <v>86</v>
      </c>
      <c r="C21" s="82">
        <v>6</v>
      </c>
      <c r="D21" s="82">
        <v>1</v>
      </c>
      <c r="E21" s="84">
        <v>5</v>
      </c>
      <c r="F21" s="83">
        <v>0.16666666666666666</v>
      </c>
      <c r="G21" t="str">
        <f>VLOOKUP(B21,'asignacion operaciones'!D:H,5,0)</f>
        <v>Norte</v>
      </c>
    </row>
    <row r="22" spans="1:7" x14ac:dyDescent="0.25">
      <c r="A22" s="39" t="s">
        <v>12</v>
      </c>
      <c r="B22" s="39" t="s">
        <v>17</v>
      </c>
      <c r="C22" s="82">
        <v>280</v>
      </c>
      <c r="D22" s="82">
        <v>276</v>
      </c>
      <c r="E22" s="84">
        <v>4</v>
      </c>
      <c r="F22" s="83">
        <v>0.98571428571428577</v>
      </c>
      <c r="G22" t="str">
        <f>VLOOKUP(B22,'asignacion operaciones'!D:H,5,0)</f>
        <v>Poniente</v>
      </c>
    </row>
    <row r="23" spans="1:7" x14ac:dyDescent="0.25">
      <c r="A23" s="39" t="s">
        <v>12</v>
      </c>
      <c r="B23" s="39" t="s">
        <v>173</v>
      </c>
      <c r="C23" s="82">
        <v>60</v>
      </c>
      <c r="D23" s="82">
        <v>56</v>
      </c>
      <c r="E23" s="84">
        <v>4</v>
      </c>
      <c r="F23" s="83">
        <v>0.93333333333333335</v>
      </c>
      <c r="G23" t="str">
        <f>VLOOKUP(B23,'asignacion operaciones'!D:H,5,0)</f>
        <v>Norte</v>
      </c>
    </row>
    <row r="24" spans="1:7" x14ac:dyDescent="0.25">
      <c r="A24" s="39" t="s">
        <v>12</v>
      </c>
      <c r="B24" s="39" t="s">
        <v>44</v>
      </c>
      <c r="C24" s="82">
        <v>54</v>
      </c>
      <c r="D24" s="82">
        <v>50</v>
      </c>
      <c r="E24" s="84">
        <v>4</v>
      </c>
      <c r="F24" s="83">
        <v>0.92592592592592593</v>
      </c>
      <c r="G24" t="str">
        <f>VLOOKUP(B24,'asignacion operaciones'!D:H,5,0)</f>
        <v>Poniente</v>
      </c>
    </row>
    <row r="25" spans="1:7" x14ac:dyDescent="0.25">
      <c r="A25" s="39" t="s">
        <v>12</v>
      </c>
      <c r="B25" s="39" t="s">
        <v>27</v>
      </c>
      <c r="C25" s="82">
        <v>146</v>
      </c>
      <c r="D25" s="82">
        <v>143</v>
      </c>
      <c r="E25" s="84">
        <v>3</v>
      </c>
      <c r="F25" s="83">
        <v>0.97945205479452058</v>
      </c>
      <c r="G25" t="str">
        <f>VLOOKUP(B25,'asignacion operaciones'!D:H,5,0)</f>
        <v>Poniente</v>
      </c>
    </row>
    <row r="26" spans="1:7" x14ac:dyDescent="0.25">
      <c r="A26" s="39" t="s">
        <v>12</v>
      </c>
      <c r="B26" s="39" t="s">
        <v>48</v>
      </c>
      <c r="C26" s="82">
        <v>106</v>
      </c>
      <c r="D26" s="82">
        <v>103</v>
      </c>
      <c r="E26" s="84">
        <v>3</v>
      </c>
      <c r="F26" s="83">
        <v>0.97169811320754718</v>
      </c>
      <c r="G26" t="str">
        <f>VLOOKUP(B26,'asignacion operaciones'!D:H,5,0)</f>
        <v>Poniente</v>
      </c>
    </row>
    <row r="27" spans="1:7" x14ac:dyDescent="0.25">
      <c r="A27" s="39" t="s">
        <v>12</v>
      </c>
      <c r="B27" s="39" t="s">
        <v>52</v>
      </c>
      <c r="C27" s="82">
        <v>84</v>
      </c>
      <c r="D27" s="82">
        <v>81</v>
      </c>
      <c r="E27" s="84">
        <v>3</v>
      </c>
      <c r="F27" s="83">
        <v>0.9642857142857143</v>
      </c>
      <c r="G27" t="str">
        <f>VLOOKUP(B27,'asignacion operaciones'!D:H,5,0)</f>
        <v>Poniente</v>
      </c>
    </row>
    <row r="28" spans="1:7" x14ac:dyDescent="0.25">
      <c r="A28" s="39" t="s">
        <v>12</v>
      </c>
      <c r="B28" s="39" t="s">
        <v>31</v>
      </c>
      <c r="C28" s="82">
        <v>70</v>
      </c>
      <c r="D28" s="82">
        <v>67</v>
      </c>
      <c r="E28" s="84">
        <v>3</v>
      </c>
      <c r="F28" s="83">
        <v>0.95714285714285718</v>
      </c>
      <c r="G28" t="str">
        <f>VLOOKUP(B28,'asignacion operaciones'!D:H,5,0)</f>
        <v>Norte</v>
      </c>
    </row>
    <row r="29" spans="1:7" x14ac:dyDescent="0.25">
      <c r="A29" s="39" t="s">
        <v>12</v>
      </c>
      <c r="B29" s="39" t="s">
        <v>87</v>
      </c>
      <c r="C29" s="82">
        <v>14</v>
      </c>
      <c r="D29" s="82">
        <v>11</v>
      </c>
      <c r="E29" s="84">
        <v>3</v>
      </c>
      <c r="F29" s="83">
        <v>0.7857142857142857</v>
      </c>
      <c r="G29" t="str">
        <f>VLOOKUP(B29,'asignacion operaciones'!D:H,5,0)</f>
        <v>Norte</v>
      </c>
    </row>
    <row r="30" spans="1:7" x14ac:dyDescent="0.25">
      <c r="A30" s="39" t="s">
        <v>12</v>
      </c>
      <c r="B30" s="39" t="s">
        <v>886</v>
      </c>
      <c r="C30" s="82">
        <v>11</v>
      </c>
      <c r="D30" s="82">
        <v>8</v>
      </c>
      <c r="E30" s="84">
        <v>3</v>
      </c>
      <c r="F30" s="83">
        <v>0.72727272727272729</v>
      </c>
      <c r="G30" t="str">
        <f>VLOOKUP(B30,'asignacion operaciones'!D:H,5,0)</f>
        <v>Norte</v>
      </c>
    </row>
    <row r="31" spans="1:7" x14ac:dyDescent="0.25">
      <c r="A31" s="39" t="s">
        <v>12</v>
      </c>
      <c r="B31" s="39" t="s">
        <v>175</v>
      </c>
      <c r="C31" s="82">
        <v>20</v>
      </c>
      <c r="D31" s="82">
        <v>18</v>
      </c>
      <c r="E31" s="84">
        <v>2</v>
      </c>
      <c r="F31" s="83">
        <v>0.9</v>
      </c>
      <c r="G31" t="str">
        <f>VLOOKUP(B31,'asignacion operaciones'!D:H,5,0)</f>
        <v>Norte</v>
      </c>
    </row>
    <row r="32" spans="1:7" x14ac:dyDescent="0.25">
      <c r="A32" s="39" t="s">
        <v>12</v>
      </c>
      <c r="B32" s="39" t="s">
        <v>83</v>
      </c>
      <c r="C32" s="82">
        <v>17</v>
      </c>
      <c r="D32" s="82">
        <v>15</v>
      </c>
      <c r="E32" s="84">
        <v>2</v>
      </c>
      <c r="F32" s="83">
        <v>0.88235294117647056</v>
      </c>
      <c r="G32" t="str">
        <f>VLOOKUP(B32,'asignacion operaciones'!D:H,5,0)</f>
        <v>Norte</v>
      </c>
    </row>
    <row r="33" spans="1:7" x14ac:dyDescent="0.25">
      <c r="A33" s="39" t="s">
        <v>12</v>
      </c>
      <c r="B33" s="39" t="s">
        <v>23</v>
      </c>
      <c r="C33" s="82">
        <v>132</v>
      </c>
      <c r="D33" s="82">
        <v>131</v>
      </c>
      <c r="E33" s="84">
        <v>1</v>
      </c>
      <c r="F33" s="83">
        <v>0.99242424242424243</v>
      </c>
      <c r="G33" t="str">
        <f>VLOOKUP(B33,'asignacion operaciones'!D:H,5,0)</f>
        <v>Poniente</v>
      </c>
    </row>
    <row r="34" spans="1:7" x14ac:dyDescent="0.25">
      <c r="A34" s="39" t="s">
        <v>12</v>
      </c>
      <c r="B34" s="39" t="s">
        <v>50</v>
      </c>
      <c r="C34" s="82">
        <v>109</v>
      </c>
      <c r="D34" s="82">
        <v>108</v>
      </c>
      <c r="E34" s="84">
        <v>1</v>
      </c>
      <c r="F34" s="83">
        <v>0.99082568807339455</v>
      </c>
      <c r="G34" t="str">
        <f>VLOOKUP(B34,'asignacion operaciones'!D:H,5,0)</f>
        <v>Poniente</v>
      </c>
    </row>
    <row r="35" spans="1:7" x14ac:dyDescent="0.25">
      <c r="A35" s="39" t="s">
        <v>12</v>
      </c>
      <c r="B35" s="39" t="s">
        <v>85</v>
      </c>
      <c r="C35" s="82">
        <v>21</v>
      </c>
      <c r="D35" s="82">
        <v>20</v>
      </c>
      <c r="E35" s="84">
        <v>1</v>
      </c>
      <c r="F35" s="83">
        <v>0.95238095238095233</v>
      </c>
      <c r="G35" t="str">
        <f>VLOOKUP(B35,'asignacion operaciones'!D:H,5,0)</f>
        <v>Poniente</v>
      </c>
    </row>
    <row r="36" spans="1:7" x14ac:dyDescent="0.25">
      <c r="A36" s="39" t="s">
        <v>12</v>
      </c>
      <c r="B36" s="39" t="s">
        <v>64</v>
      </c>
      <c r="C36" s="82">
        <v>10</v>
      </c>
      <c r="D36" s="82">
        <v>9</v>
      </c>
      <c r="E36" s="84">
        <v>1</v>
      </c>
      <c r="F36" s="83">
        <v>0.9</v>
      </c>
      <c r="G36" t="str">
        <f>VLOOKUP(B36,'asignacion operaciones'!D:H,5,0)</f>
        <v>Poniente</v>
      </c>
    </row>
    <row r="37" spans="1:7" x14ac:dyDescent="0.25">
      <c r="A37" s="39" t="s">
        <v>12</v>
      </c>
      <c r="B37" s="39" t="s">
        <v>68</v>
      </c>
      <c r="C37" s="82">
        <v>45</v>
      </c>
      <c r="D37" s="82">
        <v>45</v>
      </c>
      <c r="E37" s="84">
        <v>0</v>
      </c>
      <c r="F37" s="83">
        <v>1</v>
      </c>
      <c r="G37" t="str">
        <f>VLOOKUP(B37,'asignacion operaciones'!D:H,5,0)</f>
        <v>Poniente</v>
      </c>
    </row>
    <row r="38" spans="1:7" x14ac:dyDescent="0.25">
      <c r="A38" s="39" t="s">
        <v>12</v>
      </c>
      <c r="B38" s="39" t="s">
        <v>885</v>
      </c>
      <c r="C38" s="82">
        <v>5</v>
      </c>
      <c r="D38" s="82">
        <v>5</v>
      </c>
      <c r="E38" s="84">
        <v>0</v>
      </c>
      <c r="F38" s="83">
        <v>1</v>
      </c>
      <c r="G38" t="str">
        <f>VLOOKUP(B38,'asignacion operaciones'!D:H,5,0)</f>
        <v>Poniente</v>
      </c>
    </row>
    <row r="39" spans="1:7" x14ac:dyDescent="0.25">
      <c r="A39" s="39" t="s">
        <v>12</v>
      </c>
      <c r="B39" s="39" t="s">
        <v>72</v>
      </c>
      <c r="C39" s="82">
        <v>17</v>
      </c>
      <c r="D39" s="82">
        <v>17</v>
      </c>
      <c r="E39" s="84">
        <v>0</v>
      </c>
      <c r="F39" s="83">
        <v>1</v>
      </c>
      <c r="G39" t="str">
        <f>VLOOKUP(B39,'asignacion operaciones'!D:H,5,0)</f>
        <v>Norte</v>
      </c>
    </row>
    <row r="40" spans="1:7" x14ac:dyDescent="0.25">
      <c r="A40" s="39" t="s">
        <v>12</v>
      </c>
      <c r="B40" s="39" t="s">
        <v>74</v>
      </c>
      <c r="C40" s="82">
        <v>6</v>
      </c>
      <c r="D40" s="82">
        <v>6</v>
      </c>
      <c r="E40" s="84">
        <v>0</v>
      </c>
      <c r="F40" s="83">
        <v>1</v>
      </c>
      <c r="G40" t="str">
        <f>VLOOKUP(B40,'asignacion operaciones'!D:H,5,0)</f>
        <v>Poniente</v>
      </c>
    </row>
    <row r="41" spans="1:7" x14ac:dyDescent="0.25">
      <c r="A41" s="39" t="s">
        <v>12</v>
      </c>
      <c r="B41" s="39" t="s">
        <v>81</v>
      </c>
      <c r="C41" s="82">
        <v>10</v>
      </c>
      <c r="D41" s="82">
        <v>10</v>
      </c>
      <c r="E41" s="84">
        <v>0</v>
      </c>
      <c r="F41" s="83">
        <v>1</v>
      </c>
      <c r="G41" t="str">
        <f>VLOOKUP(B41,'asignacion operaciones'!D:H,5,0)</f>
        <v>Norte</v>
      </c>
    </row>
    <row r="42" spans="1:7" x14ac:dyDescent="0.25">
      <c r="A42" s="39" t="s">
        <v>12</v>
      </c>
      <c r="B42" s="39" t="s">
        <v>58</v>
      </c>
      <c r="C42" s="82">
        <v>102</v>
      </c>
      <c r="D42" s="82">
        <v>102</v>
      </c>
      <c r="E42" s="84">
        <v>0</v>
      </c>
      <c r="F42" s="83">
        <v>1</v>
      </c>
      <c r="G42" t="str">
        <f>VLOOKUP(B42,'asignacion operaciones'!D:H,5,0)</f>
        <v>Poniente</v>
      </c>
    </row>
    <row r="43" spans="1:7" x14ac:dyDescent="0.25">
      <c r="A43" s="39" t="s">
        <v>12</v>
      </c>
      <c r="B43" s="39" t="s">
        <v>77</v>
      </c>
      <c r="C43" s="82">
        <v>10</v>
      </c>
      <c r="D43" s="82">
        <v>10</v>
      </c>
      <c r="E43" s="84">
        <v>0</v>
      </c>
      <c r="F43" s="83">
        <v>1</v>
      </c>
      <c r="G43" t="str">
        <f>VLOOKUP(B43,'asignacion operaciones'!D:H,5,0)</f>
        <v>Poniente</v>
      </c>
    </row>
    <row r="44" spans="1:7" x14ac:dyDescent="0.25">
      <c r="A44" s="39" t="s">
        <v>12</v>
      </c>
      <c r="B44" s="39" t="s">
        <v>82</v>
      </c>
      <c r="C44" s="82">
        <v>10</v>
      </c>
      <c r="D44" s="82">
        <v>10</v>
      </c>
      <c r="E44" s="84">
        <v>0</v>
      </c>
      <c r="F44" s="83">
        <v>1</v>
      </c>
      <c r="G44" t="str">
        <f>VLOOKUP(B44,'asignacion operaciones'!D:H,5,0)</f>
        <v>Poniente</v>
      </c>
    </row>
    <row r="45" spans="1:7" x14ac:dyDescent="0.25">
      <c r="A45" s="39"/>
      <c r="B45" s="39"/>
      <c r="C45" s="82"/>
      <c r="D45" s="82"/>
      <c r="E45" s="84"/>
      <c r="F45" s="83"/>
      <c r="G45" t="e">
        <f>VLOOKUP(B45,'asignacion operaciones'!D:H,5,0)</f>
        <v>#N/A</v>
      </c>
    </row>
    <row r="46" spans="1:7" x14ac:dyDescent="0.25">
      <c r="A46" s="39"/>
      <c r="B46" s="39"/>
      <c r="C46" s="82"/>
      <c r="D46" s="82"/>
      <c r="E46" s="84"/>
      <c r="F46" s="83"/>
      <c r="G46" t="e">
        <f>VLOOKUP(B46,'asignacion operaciones'!D:H,5,0)</f>
        <v>#N/A</v>
      </c>
    </row>
    <row r="47" spans="1:7" x14ac:dyDescent="0.25">
      <c r="A47" s="39"/>
      <c r="B47" s="39"/>
      <c r="C47" s="82"/>
      <c r="D47" s="82"/>
      <c r="E47" s="84"/>
      <c r="F47" s="83"/>
      <c r="G47" t="e">
        <f>VLOOKUP(B47,'asignacion operaciones'!D:H,5,0)</f>
        <v>#N/A</v>
      </c>
    </row>
    <row r="48" spans="1:7" x14ac:dyDescent="0.25">
      <c r="A48" s="39"/>
      <c r="B48" s="39"/>
      <c r="C48" s="82"/>
      <c r="D48" s="82"/>
      <c r="E48" s="84"/>
      <c r="F48" s="83"/>
    </row>
  </sheetData>
  <autoFilter ref="A4:G48" xr:uid="{55927165-3B80-4B87-8A43-38F915987BF1}">
    <sortState xmlns:xlrd2="http://schemas.microsoft.com/office/spreadsheetml/2017/richdata2" ref="A5:G47">
      <sortCondition descending="1" ref="E4:E48"/>
    </sortState>
  </autoFilter>
  <mergeCells count="1">
    <mergeCell ref="A1:F3"/>
  </mergeCells>
  <conditionalFormatting sqref="E5:E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B3E9-2821-4AA7-89FF-AFCBECC1F130}">
  <sheetPr>
    <tabColor theme="5" tint="-0.249977111117893"/>
  </sheetPr>
  <dimension ref="B1:X763"/>
  <sheetViews>
    <sheetView showGridLines="0" zoomScale="65" zoomScaleNormal="59" workbookViewId="0">
      <selection activeCell="B1" sqref="B1:J1"/>
    </sheetView>
  </sheetViews>
  <sheetFormatPr baseColWidth="10" defaultColWidth="9.140625" defaultRowHeight="15" x14ac:dyDescent="0.25"/>
  <cols>
    <col min="1" max="1" width="13.85546875" bestFit="1" customWidth="1"/>
    <col min="2" max="2" width="14" bestFit="1" customWidth="1"/>
    <col min="3" max="3" width="33.7109375" bestFit="1" customWidth="1"/>
    <col min="4" max="4" width="8.42578125" bestFit="1" customWidth="1"/>
    <col min="5" max="5" width="19.7109375" bestFit="1" customWidth="1"/>
    <col min="6" max="6" width="31" bestFit="1" customWidth="1"/>
    <col min="7" max="7" width="15.42578125" bestFit="1" customWidth="1"/>
    <col min="8" max="8" width="8.42578125" bestFit="1" customWidth="1"/>
    <col min="9" max="9" width="6.140625" bestFit="1" customWidth="1"/>
    <col min="10" max="10" width="6.42578125" style="3" bestFit="1" customWidth="1"/>
    <col min="11" max="11" width="14.42578125" bestFit="1" customWidth="1"/>
    <col min="13" max="13" width="24.5703125" bestFit="1" customWidth="1"/>
    <col min="14" max="14" width="15.85546875" bestFit="1" customWidth="1"/>
    <col min="15" max="15" width="19.5703125" bestFit="1" customWidth="1"/>
    <col min="16" max="16" width="25.140625" bestFit="1" customWidth="1"/>
    <col min="19" max="19" width="50.28515625" bestFit="1" customWidth="1"/>
    <col min="20" max="20" width="40.42578125" customWidth="1"/>
    <col min="21" max="21" width="14" bestFit="1" customWidth="1"/>
    <col min="22" max="22" width="17" bestFit="1" customWidth="1"/>
    <col min="23" max="23" width="12.5703125" style="3" bestFit="1" customWidth="1"/>
    <col min="24" max="24" width="14" style="21" bestFit="1" customWidth="1"/>
    <col min="25" max="25" width="14.42578125" bestFit="1" customWidth="1"/>
  </cols>
  <sheetData>
    <row r="1" spans="2:24" x14ac:dyDescent="0.25">
      <c r="B1" s="41" t="s">
        <v>115</v>
      </c>
      <c r="C1" s="41" t="s">
        <v>3</v>
      </c>
      <c r="D1" s="41" t="s">
        <v>118</v>
      </c>
      <c r="E1" s="41" t="s">
        <v>119</v>
      </c>
      <c r="F1" s="41" t="s">
        <v>120</v>
      </c>
      <c r="G1" s="41" t="s">
        <v>116</v>
      </c>
      <c r="H1" s="41" t="s">
        <v>117</v>
      </c>
      <c r="I1" s="41" t="s">
        <v>10</v>
      </c>
      <c r="J1" s="42" t="s">
        <v>9</v>
      </c>
    </row>
    <row r="2" spans="2:24" x14ac:dyDescent="0.25">
      <c r="B2" t="s">
        <v>12</v>
      </c>
      <c r="C2" t="s">
        <v>133</v>
      </c>
      <c r="D2" t="s">
        <v>91</v>
      </c>
      <c r="E2" t="s">
        <v>96</v>
      </c>
      <c r="F2" t="s">
        <v>1272</v>
      </c>
      <c r="G2" s="21">
        <v>269</v>
      </c>
      <c r="H2" s="21">
        <v>240</v>
      </c>
      <c r="I2" s="21">
        <v>29</v>
      </c>
      <c r="J2" s="29">
        <v>0.89219330855018586</v>
      </c>
      <c r="K2" s="3"/>
      <c r="S2" s="48" t="s">
        <v>3</v>
      </c>
      <c r="T2" s="48" t="s">
        <v>1239</v>
      </c>
      <c r="U2" s="48" t="s">
        <v>1240</v>
      </c>
      <c r="V2" s="48" t="s">
        <v>1241</v>
      </c>
      <c r="W2" s="61" t="s">
        <v>1242</v>
      </c>
      <c r="X2" s="88" t="s">
        <v>1243</v>
      </c>
    </row>
    <row r="3" spans="2:24" ht="14.45" customHeight="1" x14ac:dyDescent="0.25">
      <c r="B3" t="s">
        <v>12</v>
      </c>
      <c r="C3" t="s">
        <v>35</v>
      </c>
      <c r="D3" t="s">
        <v>91</v>
      </c>
      <c r="E3" t="s">
        <v>97</v>
      </c>
      <c r="F3" t="s">
        <v>1273</v>
      </c>
      <c r="G3" s="21">
        <v>144</v>
      </c>
      <c r="H3" s="21">
        <v>119</v>
      </c>
      <c r="I3" s="21">
        <v>25</v>
      </c>
      <c r="J3" s="29">
        <v>0.82638888888888884</v>
      </c>
      <c r="K3" s="3"/>
      <c r="M3" s="117" t="s">
        <v>1244</v>
      </c>
      <c r="N3" s="118"/>
      <c r="O3" s="118"/>
      <c r="P3" s="118"/>
      <c r="S3" s="27" t="s">
        <v>33</v>
      </c>
      <c r="T3" t="s">
        <v>989</v>
      </c>
      <c r="U3">
        <v>11</v>
      </c>
      <c r="V3">
        <v>8</v>
      </c>
      <c r="W3">
        <v>0.72727272727272729</v>
      </c>
      <c r="X3">
        <v>3</v>
      </c>
    </row>
    <row r="4" spans="2:24" ht="14.45" customHeight="1" x14ac:dyDescent="0.25">
      <c r="B4" t="s">
        <v>12</v>
      </c>
      <c r="C4" t="s">
        <v>33</v>
      </c>
      <c r="D4" t="s">
        <v>91</v>
      </c>
      <c r="E4" t="s">
        <v>97</v>
      </c>
      <c r="F4" t="s">
        <v>109</v>
      </c>
      <c r="G4" s="21">
        <v>230</v>
      </c>
      <c r="H4" s="21">
        <v>208</v>
      </c>
      <c r="I4" s="21">
        <v>22</v>
      </c>
      <c r="J4" s="29">
        <v>0.90434782608695652</v>
      </c>
      <c r="K4" s="3"/>
      <c r="M4" s="118"/>
      <c r="N4" s="118"/>
      <c r="O4" s="118"/>
      <c r="P4" s="118"/>
      <c r="S4" s="27" t="s">
        <v>33</v>
      </c>
      <c r="T4" t="s">
        <v>967</v>
      </c>
      <c r="U4">
        <v>11</v>
      </c>
      <c r="V4">
        <v>10</v>
      </c>
      <c r="W4">
        <v>0.90909090909090906</v>
      </c>
      <c r="X4">
        <v>1</v>
      </c>
    </row>
    <row r="5" spans="2:24" x14ac:dyDescent="0.25">
      <c r="B5" t="s">
        <v>12</v>
      </c>
      <c r="C5" t="s">
        <v>62</v>
      </c>
      <c r="D5" t="s">
        <v>92</v>
      </c>
      <c r="E5" t="s">
        <v>98</v>
      </c>
      <c r="F5" t="s">
        <v>113</v>
      </c>
      <c r="G5" s="21">
        <v>84</v>
      </c>
      <c r="H5" s="21">
        <v>66</v>
      </c>
      <c r="I5" s="21">
        <v>18</v>
      </c>
      <c r="J5" s="29">
        <v>0.7857142857142857</v>
      </c>
      <c r="K5" s="3"/>
      <c r="S5" s="27" t="s">
        <v>33</v>
      </c>
      <c r="T5" t="s">
        <v>1067</v>
      </c>
      <c r="U5">
        <v>0</v>
      </c>
      <c r="V5">
        <v>0</v>
      </c>
      <c r="W5" t="e">
        <v>#DIV/0!</v>
      </c>
      <c r="X5">
        <v>0</v>
      </c>
    </row>
    <row r="6" spans="2:24" x14ac:dyDescent="0.25">
      <c r="B6" t="s">
        <v>12</v>
      </c>
      <c r="C6" t="s">
        <v>25</v>
      </c>
      <c r="D6" t="s">
        <v>91</v>
      </c>
      <c r="E6" t="s">
        <v>96</v>
      </c>
      <c r="F6" t="s">
        <v>105</v>
      </c>
      <c r="G6" s="21">
        <v>124</v>
      </c>
      <c r="H6" s="21">
        <v>108</v>
      </c>
      <c r="I6" s="21">
        <v>16</v>
      </c>
      <c r="J6" s="29">
        <v>0.87096774193548387</v>
      </c>
      <c r="K6" s="3"/>
      <c r="M6" s="85" t="s">
        <v>89</v>
      </c>
      <c r="N6" t="s">
        <v>122</v>
      </c>
      <c r="O6" t="s">
        <v>123</v>
      </c>
      <c r="P6" t="s">
        <v>124</v>
      </c>
      <c r="Q6" t="s">
        <v>1245</v>
      </c>
      <c r="S6" s="27" t="s">
        <v>33</v>
      </c>
      <c r="T6" t="s">
        <v>1068</v>
      </c>
      <c r="U6">
        <v>0</v>
      </c>
      <c r="V6">
        <v>0</v>
      </c>
      <c r="W6" t="e">
        <v>#DIV/0!</v>
      </c>
      <c r="X6">
        <v>0</v>
      </c>
    </row>
    <row r="7" spans="2:24" x14ac:dyDescent="0.25">
      <c r="B7" t="s">
        <v>12</v>
      </c>
      <c r="C7" t="s">
        <v>883</v>
      </c>
      <c r="D7" t="s">
        <v>92</v>
      </c>
      <c r="E7" t="s">
        <v>99</v>
      </c>
      <c r="F7" t="s">
        <v>1274</v>
      </c>
      <c r="G7" s="21">
        <v>221</v>
      </c>
      <c r="H7" s="21">
        <v>205</v>
      </c>
      <c r="I7" s="21">
        <v>16</v>
      </c>
      <c r="J7" s="29">
        <v>0.92760180995475117</v>
      </c>
      <c r="K7" s="3"/>
      <c r="M7" s="24" t="s">
        <v>92</v>
      </c>
      <c r="N7">
        <v>2545</v>
      </c>
      <c r="O7">
        <v>2434</v>
      </c>
      <c r="P7" s="76">
        <v>0.95638506876227902</v>
      </c>
      <c r="Q7">
        <f>P7*2.5</f>
        <v>2.3909626719056973</v>
      </c>
      <c r="S7" s="27" t="s">
        <v>33</v>
      </c>
      <c r="T7" t="s">
        <v>959</v>
      </c>
      <c r="U7">
        <v>11</v>
      </c>
      <c r="V7">
        <v>11</v>
      </c>
      <c r="W7">
        <v>1</v>
      </c>
      <c r="X7">
        <v>0</v>
      </c>
    </row>
    <row r="8" spans="2:24" x14ac:dyDescent="0.25">
      <c r="B8" t="s">
        <v>12</v>
      </c>
      <c r="C8" t="s">
        <v>884</v>
      </c>
      <c r="D8" t="s">
        <v>92</v>
      </c>
      <c r="E8" t="s">
        <v>98</v>
      </c>
      <c r="F8" t="s">
        <v>106</v>
      </c>
      <c r="G8" s="21">
        <v>155</v>
      </c>
      <c r="H8" s="21">
        <v>143</v>
      </c>
      <c r="I8" s="21">
        <v>12</v>
      </c>
      <c r="J8" s="29">
        <v>0.92258064516129035</v>
      </c>
      <c r="K8" s="3"/>
      <c r="M8" s="24" t="s">
        <v>91</v>
      </c>
      <c r="N8">
        <v>1266</v>
      </c>
      <c r="O8">
        <v>1118</v>
      </c>
      <c r="P8" s="76">
        <v>0.88309636650868883</v>
      </c>
      <c r="Q8">
        <f>P8*2.5</f>
        <v>2.2077409162717219</v>
      </c>
      <c r="S8" s="27" t="s">
        <v>33</v>
      </c>
      <c r="T8" t="s">
        <v>930</v>
      </c>
      <c r="U8">
        <v>11</v>
      </c>
      <c r="V8">
        <v>11</v>
      </c>
      <c r="W8">
        <v>1</v>
      </c>
      <c r="X8">
        <v>0</v>
      </c>
    </row>
    <row r="9" spans="2:24" x14ac:dyDescent="0.25">
      <c r="B9" t="s">
        <v>12</v>
      </c>
      <c r="C9" t="s">
        <v>66</v>
      </c>
      <c r="D9" t="s">
        <v>91</v>
      </c>
      <c r="E9" t="s">
        <v>97</v>
      </c>
      <c r="F9" t="s">
        <v>101</v>
      </c>
      <c r="G9" s="21">
        <v>63</v>
      </c>
      <c r="H9" s="21">
        <v>52</v>
      </c>
      <c r="I9" s="21">
        <v>11</v>
      </c>
      <c r="J9" s="29">
        <v>0.82539682539682535</v>
      </c>
      <c r="K9" s="3"/>
      <c r="M9" s="24" t="s">
        <v>93</v>
      </c>
      <c r="N9">
        <v>3811</v>
      </c>
      <c r="O9">
        <v>3552</v>
      </c>
      <c r="P9" s="25">
        <v>0.93203883495145634</v>
      </c>
      <c r="S9" s="27" t="s">
        <v>33</v>
      </c>
      <c r="T9" t="s">
        <v>1062</v>
      </c>
      <c r="U9">
        <v>11</v>
      </c>
      <c r="V9">
        <v>9</v>
      </c>
      <c r="W9">
        <v>0.81818181818181823</v>
      </c>
      <c r="X9">
        <v>2</v>
      </c>
    </row>
    <row r="10" spans="2:24" x14ac:dyDescent="0.25">
      <c r="B10" t="s">
        <v>12</v>
      </c>
      <c r="C10" t="s">
        <v>15</v>
      </c>
      <c r="D10" t="s">
        <v>92</v>
      </c>
      <c r="E10" t="s">
        <v>99</v>
      </c>
      <c r="F10" t="s">
        <v>112</v>
      </c>
      <c r="G10" s="21">
        <v>413</v>
      </c>
      <c r="H10" s="21">
        <v>402</v>
      </c>
      <c r="I10" s="21">
        <v>11</v>
      </c>
      <c r="J10" s="29">
        <v>0.9733656174334141</v>
      </c>
      <c r="K10" s="3"/>
      <c r="S10" s="27" t="s">
        <v>33</v>
      </c>
      <c r="T10" t="s">
        <v>937</v>
      </c>
      <c r="U10">
        <v>11</v>
      </c>
      <c r="V10">
        <v>8</v>
      </c>
      <c r="W10">
        <v>0.72727272727272729</v>
      </c>
      <c r="X10">
        <v>3</v>
      </c>
    </row>
    <row r="11" spans="2:24" x14ac:dyDescent="0.25">
      <c r="B11" t="s">
        <v>12</v>
      </c>
      <c r="C11" t="s">
        <v>46</v>
      </c>
      <c r="D11" t="s">
        <v>92</v>
      </c>
      <c r="E11" t="s">
        <v>98</v>
      </c>
      <c r="F11" t="s">
        <v>111</v>
      </c>
      <c r="G11" s="21">
        <v>94</v>
      </c>
      <c r="H11" s="21">
        <v>84</v>
      </c>
      <c r="I11" s="21">
        <v>10</v>
      </c>
      <c r="J11" s="29">
        <v>0.8936170212765957</v>
      </c>
      <c r="K11" s="3"/>
      <c r="M11" s="85" t="s">
        <v>89</v>
      </c>
      <c r="N11" t="s">
        <v>122</v>
      </c>
      <c r="O11" t="s">
        <v>123</v>
      </c>
      <c r="P11" t="s">
        <v>124</v>
      </c>
      <c r="S11" s="27" t="s">
        <v>33</v>
      </c>
      <c r="T11" t="s">
        <v>987</v>
      </c>
      <c r="U11">
        <v>11</v>
      </c>
      <c r="V11">
        <v>10</v>
      </c>
      <c r="W11">
        <v>0.90909090909090906</v>
      </c>
      <c r="X11">
        <v>1</v>
      </c>
    </row>
    <row r="12" spans="2:24" x14ac:dyDescent="0.25">
      <c r="B12" t="s">
        <v>12</v>
      </c>
      <c r="C12" t="s">
        <v>29</v>
      </c>
      <c r="D12" t="s">
        <v>91</v>
      </c>
      <c r="E12" t="s">
        <v>96</v>
      </c>
      <c r="F12" t="s">
        <v>103</v>
      </c>
      <c r="G12" s="21">
        <v>81</v>
      </c>
      <c r="H12" s="21">
        <v>71</v>
      </c>
      <c r="I12" s="21">
        <v>10</v>
      </c>
      <c r="J12" s="29">
        <v>0.87654320987654322</v>
      </c>
      <c r="K12" s="3"/>
      <c r="M12" s="24" t="s">
        <v>97</v>
      </c>
      <c r="N12">
        <v>695</v>
      </c>
      <c r="O12">
        <v>610</v>
      </c>
      <c r="P12" s="25">
        <v>0.87769784172661869</v>
      </c>
      <c r="Q12">
        <f>P12*2.5</f>
        <v>2.1942446043165469</v>
      </c>
      <c r="S12" s="27" t="s">
        <v>33</v>
      </c>
      <c r="T12" t="s">
        <v>1066</v>
      </c>
      <c r="U12">
        <v>0</v>
      </c>
      <c r="V12">
        <v>0</v>
      </c>
      <c r="W12" t="e">
        <v>#DIV/0!</v>
      </c>
      <c r="X12">
        <v>0</v>
      </c>
    </row>
    <row r="13" spans="2:24" x14ac:dyDescent="0.25">
      <c r="B13" t="s">
        <v>12</v>
      </c>
      <c r="C13" t="s">
        <v>13</v>
      </c>
      <c r="D13" t="s">
        <v>92</v>
      </c>
      <c r="E13" t="s">
        <v>99</v>
      </c>
      <c r="F13" t="s">
        <v>114</v>
      </c>
      <c r="G13" s="21">
        <v>192</v>
      </c>
      <c r="H13" s="21">
        <v>183</v>
      </c>
      <c r="I13" s="21">
        <v>9</v>
      </c>
      <c r="J13" s="29">
        <v>0.953125</v>
      </c>
      <c r="K13" s="3"/>
      <c r="M13" s="24" t="s">
        <v>96</v>
      </c>
      <c r="N13">
        <v>571</v>
      </c>
      <c r="O13">
        <v>508</v>
      </c>
      <c r="P13" s="25">
        <v>0.88966725043782835</v>
      </c>
      <c r="Q13">
        <f>P13*2.5</f>
        <v>2.2241681260945709</v>
      </c>
      <c r="S13" s="27" t="s">
        <v>33</v>
      </c>
      <c r="T13" t="s">
        <v>900</v>
      </c>
      <c r="U13">
        <v>11</v>
      </c>
      <c r="V13">
        <v>11</v>
      </c>
      <c r="W13">
        <v>1</v>
      </c>
      <c r="X13">
        <v>0</v>
      </c>
    </row>
    <row r="14" spans="2:24" x14ac:dyDescent="0.25">
      <c r="B14" t="s">
        <v>12</v>
      </c>
      <c r="C14" t="s">
        <v>19</v>
      </c>
      <c r="D14" t="s">
        <v>92</v>
      </c>
      <c r="E14" t="s">
        <v>98</v>
      </c>
      <c r="F14" t="s">
        <v>104</v>
      </c>
      <c r="G14" s="21">
        <v>165</v>
      </c>
      <c r="H14" s="21">
        <v>156</v>
      </c>
      <c r="I14" s="21">
        <v>9</v>
      </c>
      <c r="J14" s="29">
        <v>0.94545454545454544</v>
      </c>
      <c r="K14" s="3"/>
      <c r="M14" s="24" t="s">
        <v>98</v>
      </c>
      <c r="N14">
        <v>1308</v>
      </c>
      <c r="O14">
        <v>1243</v>
      </c>
      <c r="P14" s="25">
        <v>0.95030581039755346</v>
      </c>
      <c r="Q14">
        <f>P14*2.5</f>
        <v>2.3757645259938838</v>
      </c>
      <c r="S14" s="27" t="s">
        <v>33</v>
      </c>
      <c r="T14" t="s">
        <v>918</v>
      </c>
      <c r="U14">
        <v>11</v>
      </c>
      <c r="V14">
        <v>10</v>
      </c>
      <c r="W14">
        <v>0.90909090909090906</v>
      </c>
      <c r="X14">
        <v>1</v>
      </c>
    </row>
    <row r="15" spans="2:24" x14ac:dyDescent="0.25">
      <c r="B15" t="s">
        <v>12</v>
      </c>
      <c r="C15" t="s">
        <v>42</v>
      </c>
      <c r="D15" t="s">
        <v>91</v>
      </c>
      <c r="E15" t="s">
        <v>97</v>
      </c>
      <c r="F15" t="s">
        <v>108</v>
      </c>
      <c r="G15" s="21">
        <v>88</v>
      </c>
      <c r="H15" s="21">
        <v>80</v>
      </c>
      <c r="I15" s="21">
        <v>8</v>
      </c>
      <c r="J15" s="29">
        <v>0.90909090909090906</v>
      </c>
      <c r="K15" s="3"/>
      <c r="M15" s="24" t="s">
        <v>99</v>
      </c>
      <c r="N15">
        <v>1237</v>
      </c>
      <c r="O15">
        <v>1191</v>
      </c>
      <c r="P15" s="25">
        <v>0.96281325788197247</v>
      </c>
      <c r="Q15">
        <f>P15*2.5</f>
        <v>2.4070331447049313</v>
      </c>
      <c r="S15" s="27" t="s">
        <v>33</v>
      </c>
      <c r="T15" t="s">
        <v>929</v>
      </c>
      <c r="U15">
        <v>11</v>
      </c>
      <c r="V15">
        <v>11</v>
      </c>
      <c r="W15">
        <v>1</v>
      </c>
      <c r="X15">
        <v>0</v>
      </c>
    </row>
    <row r="16" spans="2:24" x14ac:dyDescent="0.25">
      <c r="B16" t="s">
        <v>12</v>
      </c>
      <c r="C16" t="s">
        <v>70</v>
      </c>
      <c r="D16" t="s">
        <v>91</v>
      </c>
      <c r="E16" t="s">
        <v>97</v>
      </c>
      <c r="F16" t="s">
        <v>107</v>
      </c>
      <c r="G16" s="21">
        <v>42</v>
      </c>
      <c r="H16" s="21">
        <v>37</v>
      </c>
      <c r="I16" s="21">
        <v>5</v>
      </c>
      <c r="J16" s="29">
        <v>0.88095238095238093</v>
      </c>
      <c r="K16" s="3"/>
      <c r="M16" s="24" t="s">
        <v>93</v>
      </c>
      <c r="N16">
        <v>3811</v>
      </c>
      <c r="O16">
        <v>3552</v>
      </c>
      <c r="P16" s="25">
        <v>0.93203883495145634</v>
      </c>
      <c r="Q16">
        <f>P16*2.5</f>
        <v>2.3300970873786406</v>
      </c>
      <c r="S16" s="27" t="s">
        <v>33</v>
      </c>
      <c r="T16" t="s">
        <v>908</v>
      </c>
      <c r="U16">
        <v>11</v>
      </c>
      <c r="V16">
        <v>10</v>
      </c>
      <c r="W16">
        <v>0.90909090909090906</v>
      </c>
      <c r="X16">
        <v>1</v>
      </c>
    </row>
    <row r="17" spans="2:24" x14ac:dyDescent="0.25">
      <c r="B17" t="s">
        <v>12</v>
      </c>
      <c r="C17" t="s">
        <v>40</v>
      </c>
      <c r="D17" t="s">
        <v>92</v>
      </c>
      <c r="E17" t="s">
        <v>99</v>
      </c>
      <c r="F17" t="s">
        <v>873</v>
      </c>
      <c r="G17" s="21">
        <v>101</v>
      </c>
      <c r="H17" s="21">
        <v>96</v>
      </c>
      <c r="I17" s="21">
        <v>5</v>
      </c>
      <c r="J17" s="29">
        <v>0.95049504950495045</v>
      </c>
      <c r="K17" s="3"/>
      <c r="S17" s="27" t="s">
        <v>33</v>
      </c>
      <c r="T17" t="s">
        <v>1063</v>
      </c>
      <c r="U17">
        <v>11</v>
      </c>
      <c r="V17">
        <v>10</v>
      </c>
      <c r="W17">
        <v>0.90909090909090906</v>
      </c>
      <c r="X17">
        <v>1</v>
      </c>
    </row>
    <row r="18" spans="2:24" x14ac:dyDescent="0.25">
      <c r="B18" t="s">
        <v>12</v>
      </c>
      <c r="C18" t="s">
        <v>86</v>
      </c>
      <c r="D18" t="s">
        <v>91</v>
      </c>
      <c r="E18" t="s">
        <v>97</v>
      </c>
      <c r="F18" t="s">
        <v>1284</v>
      </c>
      <c r="G18" s="21">
        <v>6</v>
      </c>
      <c r="H18" s="21">
        <v>1</v>
      </c>
      <c r="I18" s="21">
        <v>5</v>
      </c>
      <c r="J18" s="29">
        <v>0.16666666666666666</v>
      </c>
      <c r="K18" s="3"/>
      <c r="S18" s="27" t="s">
        <v>33</v>
      </c>
      <c r="T18" t="s">
        <v>983</v>
      </c>
      <c r="U18">
        <v>10</v>
      </c>
      <c r="V18">
        <v>9</v>
      </c>
      <c r="W18">
        <v>0.9</v>
      </c>
      <c r="X18">
        <v>1</v>
      </c>
    </row>
    <row r="19" spans="2:24" x14ac:dyDescent="0.25">
      <c r="B19" t="s">
        <v>12</v>
      </c>
      <c r="C19" t="s">
        <v>173</v>
      </c>
      <c r="D19" t="s">
        <v>91</v>
      </c>
      <c r="E19" t="s">
        <v>96</v>
      </c>
      <c r="F19" t="s">
        <v>100</v>
      </c>
      <c r="G19" s="21">
        <v>60</v>
      </c>
      <c r="H19" s="21">
        <v>56</v>
      </c>
      <c r="I19" s="21">
        <v>4</v>
      </c>
      <c r="J19" s="29">
        <v>0.93333333333333335</v>
      </c>
      <c r="K19" s="3"/>
      <c r="S19" s="27" t="s">
        <v>33</v>
      </c>
      <c r="T19" t="s">
        <v>984</v>
      </c>
      <c r="U19">
        <v>11</v>
      </c>
      <c r="V19">
        <v>9</v>
      </c>
      <c r="W19">
        <v>0.81818181818181823</v>
      </c>
      <c r="X19">
        <v>2</v>
      </c>
    </row>
    <row r="20" spans="2:24" x14ac:dyDescent="0.25">
      <c r="B20" t="s">
        <v>12</v>
      </c>
      <c r="C20" t="s">
        <v>44</v>
      </c>
      <c r="D20" t="s">
        <v>92</v>
      </c>
      <c r="E20" t="s">
        <v>99</v>
      </c>
      <c r="F20" t="s">
        <v>110</v>
      </c>
      <c r="G20" s="21">
        <v>54</v>
      </c>
      <c r="H20" s="21">
        <v>50</v>
      </c>
      <c r="I20" s="21">
        <v>4</v>
      </c>
      <c r="J20" s="29">
        <v>0.92592592592592593</v>
      </c>
      <c r="K20" s="3"/>
      <c r="S20" s="27" t="s">
        <v>33</v>
      </c>
      <c r="T20" t="s">
        <v>1065</v>
      </c>
      <c r="U20">
        <v>0</v>
      </c>
      <c r="V20">
        <v>0</v>
      </c>
      <c r="W20" t="e">
        <v>#DIV/0!</v>
      </c>
      <c r="X20">
        <v>0</v>
      </c>
    </row>
    <row r="21" spans="2:24" x14ac:dyDescent="0.25">
      <c r="B21" t="s">
        <v>12</v>
      </c>
      <c r="C21" t="s">
        <v>17</v>
      </c>
      <c r="D21" t="s">
        <v>92</v>
      </c>
      <c r="E21" t="s">
        <v>98</v>
      </c>
      <c r="F21" t="s">
        <v>872</v>
      </c>
      <c r="G21" s="21">
        <v>280</v>
      </c>
      <c r="H21" s="21">
        <v>276</v>
      </c>
      <c r="I21" s="21">
        <v>4</v>
      </c>
      <c r="J21" s="29">
        <v>0.98571428571428577</v>
      </c>
      <c r="K21" s="3"/>
      <c r="M21" s="85" t="s">
        <v>89</v>
      </c>
      <c r="N21" t="s">
        <v>122</v>
      </c>
      <c r="O21" t="s">
        <v>123</v>
      </c>
      <c r="P21" t="s">
        <v>124</v>
      </c>
      <c r="S21" s="27" t="s">
        <v>33</v>
      </c>
      <c r="T21" t="s">
        <v>955</v>
      </c>
      <c r="U21">
        <v>11</v>
      </c>
      <c r="V21">
        <v>8</v>
      </c>
      <c r="W21">
        <v>0.72727272727272729</v>
      </c>
      <c r="X21">
        <v>3</v>
      </c>
    </row>
    <row r="22" spans="2:24" x14ac:dyDescent="0.25">
      <c r="B22" t="s">
        <v>12</v>
      </c>
      <c r="C22" t="s">
        <v>27</v>
      </c>
      <c r="D22" t="s">
        <v>92</v>
      </c>
      <c r="E22" t="s">
        <v>98</v>
      </c>
      <c r="F22" t="s">
        <v>106</v>
      </c>
      <c r="G22" s="21">
        <v>146</v>
      </c>
      <c r="H22" s="21">
        <v>143</v>
      </c>
      <c r="I22" s="21">
        <v>3</v>
      </c>
      <c r="J22" s="29">
        <v>0.97945205479452058</v>
      </c>
      <c r="K22" s="3"/>
      <c r="M22" s="24" t="s">
        <v>102</v>
      </c>
      <c r="N22">
        <v>11</v>
      </c>
      <c r="O22">
        <v>8</v>
      </c>
      <c r="P22" s="25">
        <v>0.72727272727272729</v>
      </c>
      <c r="Q22">
        <f t="shared" ref="Q22:Q40" si="0">P22*2.5</f>
        <v>1.8181818181818183</v>
      </c>
      <c r="S22" s="27" t="s">
        <v>33</v>
      </c>
      <c r="T22" t="s">
        <v>986</v>
      </c>
      <c r="U22">
        <v>11</v>
      </c>
      <c r="V22">
        <v>11</v>
      </c>
      <c r="W22">
        <v>1</v>
      </c>
      <c r="X22">
        <v>0</v>
      </c>
    </row>
    <row r="23" spans="2:24" x14ac:dyDescent="0.25">
      <c r="B23" t="s">
        <v>12</v>
      </c>
      <c r="C23" t="s">
        <v>31</v>
      </c>
      <c r="D23" t="s">
        <v>91</v>
      </c>
      <c r="E23" t="s">
        <v>97</v>
      </c>
      <c r="F23" t="s">
        <v>108</v>
      </c>
      <c r="G23" s="21">
        <v>70</v>
      </c>
      <c r="H23" s="21">
        <v>67</v>
      </c>
      <c r="I23" s="21">
        <v>3</v>
      </c>
      <c r="J23" s="29">
        <v>0.95714285714285718</v>
      </c>
      <c r="K23" s="3"/>
      <c r="M23" s="24" t="s">
        <v>1273</v>
      </c>
      <c r="N23">
        <v>158</v>
      </c>
      <c r="O23">
        <v>130</v>
      </c>
      <c r="P23" s="25">
        <v>0.82278481012658233</v>
      </c>
      <c r="Q23">
        <f t="shared" si="0"/>
        <v>2.056962025316456</v>
      </c>
      <c r="S23" s="27" t="s">
        <v>33</v>
      </c>
      <c r="T23" t="s">
        <v>988</v>
      </c>
      <c r="U23">
        <v>11</v>
      </c>
      <c r="V23">
        <v>10</v>
      </c>
      <c r="W23">
        <v>0.90909090909090906</v>
      </c>
      <c r="X23">
        <v>1</v>
      </c>
    </row>
    <row r="24" spans="2:24" x14ac:dyDescent="0.25">
      <c r="B24" t="s">
        <v>12</v>
      </c>
      <c r="C24" t="s">
        <v>48</v>
      </c>
      <c r="D24" t="s">
        <v>92</v>
      </c>
      <c r="E24" t="s">
        <v>98</v>
      </c>
      <c r="F24" t="s">
        <v>104</v>
      </c>
      <c r="G24" s="21">
        <v>106</v>
      </c>
      <c r="H24" s="21">
        <v>103</v>
      </c>
      <c r="I24" s="21">
        <v>3</v>
      </c>
      <c r="J24" s="29">
        <v>0.97169811320754718</v>
      </c>
      <c r="K24" s="3"/>
      <c r="M24" s="24" t="s">
        <v>101</v>
      </c>
      <c r="N24">
        <v>63</v>
      </c>
      <c r="O24">
        <v>52</v>
      </c>
      <c r="P24" s="25">
        <v>0.82539682539682535</v>
      </c>
      <c r="Q24">
        <f t="shared" si="0"/>
        <v>2.0634920634920633</v>
      </c>
      <c r="S24" s="27" t="s">
        <v>33</v>
      </c>
      <c r="T24" t="s">
        <v>1064</v>
      </c>
      <c r="U24">
        <v>11</v>
      </c>
      <c r="V24">
        <v>11</v>
      </c>
      <c r="W24">
        <v>1</v>
      </c>
      <c r="X24">
        <v>0</v>
      </c>
    </row>
    <row r="25" spans="2:24" x14ac:dyDescent="0.25">
      <c r="B25" t="s">
        <v>12</v>
      </c>
      <c r="C25" t="s">
        <v>87</v>
      </c>
      <c r="D25" t="s">
        <v>91</v>
      </c>
      <c r="E25" t="s">
        <v>97</v>
      </c>
      <c r="F25" t="s">
        <v>1273</v>
      </c>
      <c r="G25" s="21">
        <v>14</v>
      </c>
      <c r="H25" s="21">
        <v>11</v>
      </c>
      <c r="I25" s="21">
        <v>3</v>
      </c>
      <c r="J25" s="29">
        <v>0.7857142857142857</v>
      </c>
      <c r="K25" s="3"/>
      <c r="M25" s="24" t="s">
        <v>1284</v>
      </c>
      <c r="N25">
        <v>33</v>
      </c>
      <c r="O25">
        <v>28</v>
      </c>
      <c r="P25" s="25">
        <v>0.84848484848484851</v>
      </c>
      <c r="Q25">
        <f t="shared" si="0"/>
        <v>2.1212121212121211</v>
      </c>
      <c r="S25" s="27" t="s">
        <v>33</v>
      </c>
      <c r="T25" t="s">
        <v>931</v>
      </c>
      <c r="U25">
        <v>11</v>
      </c>
      <c r="V25">
        <v>11</v>
      </c>
      <c r="W25">
        <v>1</v>
      </c>
      <c r="X25">
        <v>0</v>
      </c>
    </row>
    <row r="26" spans="2:24" x14ac:dyDescent="0.25">
      <c r="B26" t="s">
        <v>12</v>
      </c>
      <c r="C26" t="s">
        <v>52</v>
      </c>
      <c r="D26" t="s">
        <v>92</v>
      </c>
      <c r="E26" t="s">
        <v>98</v>
      </c>
      <c r="F26" t="s">
        <v>111</v>
      </c>
      <c r="G26" s="21">
        <v>84</v>
      </c>
      <c r="H26" s="21">
        <v>81</v>
      </c>
      <c r="I26" s="21">
        <v>3</v>
      </c>
      <c r="J26" s="29">
        <v>0.9642857142857143</v>
      </c>
      <c r="K26" s="3"/>
      <c r="M26" s="24" t="s">
        <v>105</v>
      </c>
      <c r="N26">
        <v>124</v>
      </c>
      <c r="O26">
        <v>108</v>
      </c>
      <c r="P26" s="25">
        <v>0.87096774193548387</v>
      </c>
      <c r="Q26">
        <f t="shared" si="0"/>
        <v>2.1774193548387095</v>
      </c>
      <c r="S26" s="27" t="s">
        <v>33</v>
      </c>
      <c r="T26" t="s">
        <v>985</v>
      </c>
      <c r="U26">
        <v>11</v>
      </c>
      <c r="V26">
        <v>11</v>
      </c>
      <c r="W26">
        <v>1</v>
      </c>
      <c r="X26">
        <v>0</v>
      </c>
    </row>
    <row r="27" spans="2:24" x14ac:dyDescent="0.25">
      <c r="B27" t="s">
        <v>12</v>
      </c>
      <c r="C27" t="s">
        <v>886</v>
      </c>
      <c r="D27" t="s">
        <v>91</v>
      </c>
      <c r="E27" t="s">
        <v>97</v>
      </c>
      <c r="F27" t="s">
        <v>102</v>
      </c>
      <c r="G27" s="21">
        <v>11</v>
      </c>
      <c r="H27" s="21">
        <v>8</v>
      </c>
      <c r="I27" s="21">
        <v>3</v>
      </c>
      <c r="J27" s="29">
        <v>0.72727272727272729</v>
      </c>
      <c r="K27" s="3"/>
      <c r="M27" s="24" t="s">
        <v>103</v>
      </c>
      <c r="N27">
        <v>81</v>
      </c>
      <c r="O27">
        <v>71</v>
      </c>
      <c r="P27" s="25">
        <v>0.87654320987654322</v>
      </c>
      <c r="Q27">
        <f t="shared" si="0"/>
        <v>2.191358024691358</v>
      </c>
      <c r="S27" s="27" t="s">
        <v>33</v>
      </c>
      <c r="T27" t="s">
        <v>952</v>
      </c>
      <c r="U27">
        <v>11</v>
      </c>
      <c r="V27">
        <v>9</v>
      </c>
      <c r="W27">
        <v>0.81818181818181823</v>
      </c>
      <c r="X27">
        <v>2</v>
      </c>
    </row>
    <row r="28" spans="2:24" x14ac:dyDescent="0.25">
      <c r="B28" t="s">
        <v>12</v>
      </c>
      <c r="C28" t="s">
        <v>175</v>
      </c>
      <c r="D28" t="s">
        <v>91</v>
      </c>
      <c r="E28" t="s">
        <v>96</v>
      </c>
      <c r="F28" t="s">
        <v>100</v>
      </c>
      <c r="G28" s="21">
        <v>20</v>
      </c>
      <c r="H28" s="21">
        <v>18</v>
      </c>
      <c r="I28" s="21">
        <v>2</v>
      </c>
      <c r="J28" s="29">
        <v>0.9</v>
      </c>
      <c r="K28" s="3"/>
      <c r="M28" s="24" t="s">
        <v>107</v>
      </c>
      <c r="N28">
        <v>42</v>
      </c>
      <c r="O28">
        <v>37</v>
      </c>
      <c r="P28" s="25">
        <v>0.88095238095238093</v>
      </c>
      <c r="Q28">
        <f t="shared" si="0"/>
        <v>2.2023809523809526</v>
      </c>
      <c r="S28" s="28" t="s">
        <v>66</v>
      </c>
      <c r="T28" t="s">
        <v>1070</v>
      </c>
      <c r="U28">
        <v>0</v>
      </c>
      <c r="V28">
        <v>0</v>
      </c>
      <c r="W28" t="e">
        <v>#DIV/0!</v>
      </c>
      <c r="X28">
        <v>0</v>
      </c>
    </row>
    <row r="29" spans="2:24" x14ac:dyDescent="0.25">
      <c r="B29" t="s">
        <v>12</v>
      </c>
      <c r="C29" t="s">
        <v>83</v>
      </c>
      <c r="D29" t="s">
        <v>91</v>
      </c>
      <c r="E29" t="s">
        <v>96</v>
      </c>
      <c r="F29" t="s">
        <v>100</v>
      </c>
      <c r="G29" s="21">
        <v>17</v>
      </c>
      <c r="H29" s="21">
        <v>15</v>
      </c>
      <c r="I29" s="21">
        <v>2</v>
      </c>
      <c r="J29" s="29">
        <v>0.88235294117647056</v>
      </c>
      <c r="K29" s="3"/>
      <c r="M29" s="24" t="s">
        <v>1272</v>
      </c>
      <c r="N29">
        <v>269</v>
      </c>
      <c r="O29">
        <v>240</v>
      </c>
      <c r="P29" s="25">
        <v>0.89219330855018586</v>
      </c>
      <c r="Q29">
        <f t="shared" si="0"/>
        <v>2.2304832713754648</v>
      </c>
      <c r="S29" s="27" t="s">
        <v>66</v>
      </c>
      <c r="T29" t="s">
        <v>910</v>
      </c>
      <c r="U29">
        <v>14</v>
      </c>
      <c r="V29">
        <v>14</v>
      </c>
      <c r="W29">
        <v>1</v>
      </c>
      <c r="X29">
        <v>0</v>
      </c>
    </row>
    <row r="30" spans="2:24" x14ac:dyDescent="0.25">
      <c r="B30" t="s">
        <v>12</v>
      </c>
      <c r="C30" t="s">
        <v>85</v>
      </c>
      <c r="D30" t="s">
        <v>92</v>
      </c>
      <c r="E30" t="s">
        <v>98</v>
      </c>
      <c r="F30" t="s">
        <v>111</v>
      </c>
      <c r="G30" s="21">
        <v>21</v>
      </c>
      <c r="H30" s="21">
        <v>20</v>
      </c>
      <c r="I30" s="21">
        <v>1</v>
      </c>
      <c r="J30" s="29">
        <v>0.95238095238095233</v>
      </c>
      <c r="K30" s="3"/>
      <c r="M30" s="24" t="s">
        <v>113</v>
      </c>
      <c r="N30">
        <v>186</v>
      </c>
      <c r="O30">
        <v>168</v>
      </c>
      <c r="P30" s="25">
        <v>0.90322580645161288</v>
      </c>
      <c r="Q30">
        <f t="shared" si="0"/>
        <v>2.258064516129032</v>
      </c>
      <c r="S30" s="27" t="s">
        <v>66</v>
      </c>
      <c r="T30" t="s">
        <v>904</v>
      </c>
      <c r="U30">
        <v>14</v>
      </c>
      <c r="V30">
        <v>11</v>
      </c>
      <c r="W30">
        <v>0.7857142857142857</v>
      </c>
      <c r="X30">
        <v>3</v>
      </c>
    </row>
    <row r="31" spans="2:24" x14ac:dyDescent="0.25">
      <c r="B31" t="s">
        <v>12</v>
      </c>
      <c r="C31" t="s">
        <v>64</v>
      </c>
      <c r="D31" t="s">
        <v>92</v>
      </c>
      <c r="E31" t="s">
        <v>98</v>
      </c>
      <c r="F31" t="s">
        <v>106</v>
      </c>
      <c r="G31" s="21">
        <v>10</v>
      </c>
      <c r="H31" s="21">
        <v>9</v>
      </c>
      <c r="I31" s="21">
        <v>1</v>
      </c>
      <c r="J31" s="29">
        <v>0.9</v>
      </c>
      <c r="K31" s="3"/>
      <c r="M31" s="24" t="s">
        <v>109</v>
      </c>
      <c r="N31">
        <v>230</v>
      </c>
      <c r="O31">
        <v>208</v>
      </c>
      <c r="P31" s="25">
        <v>0.90434782608695652</v>
      </c>
      <c r="Q31">
        <f t="shared" si="0"/>
        <v>2.2608695652173911</v>
      </c>
      <c r="S31" s="27" t="s">
        <v>66</v>
      </c>
      <c r="T31" t="s">
        <v>1069</v>
      </c>
      <c r="U31">
        <v>0</v>
      </c>
      <c r="V31">
        <v>0</v>
      </c>
      <c r="W31" t="e">
        <v>#DIV/0!</v>
      </c>
      <c r="X31">
        <v>0</v>
      </c>
    </row>
    <row r="32" spans="2:24" x14ac:dyDescent="0.25">
      <c r="B32" t="s">
        <v>12</v>
      </c>
      <c r="C32" t="s">
        <v>50</v>
      </c>
      <c r="D32" t="s">
        <v>92</v>
      </c>
      <c r="E32" t="s">
        <v>99</v>
      </c>
      <c r="F32" t="s">
        <v>114</v>
      </c>
      <c r="G32" s="21">
        <v>109</v>
      </c>
      <c r="H32" s="21">
        <v>108</v>
      </c>
      <c r="I32" s="21">
        <v>1</v>
      </c>
      <c r="J32" s="29">
        <v>0.99082568807339455</v>
      </c>
      <c r="K32" s="3"/>
      <c r="M32" s="24" t="s">
        <v>100</v>
      </c>
      <c r="N32">
        <v>97</v>
      </c>
      <c r="O32">
        <v>89</v>
      </c>
      <c r="P32" s="25">
        <v>0.91752577319587625</v>
      </c>
      <c r="Q32">
        <f t="shared" si="0"/>
        <v>2.2938144329896906</v>
      </c>
      <c r="S32" s="27" t="s">
        <v>66</v>
      </c>
      <c r="T32" t="s">
        <v>909</v>
      </c>
      <c r="U32">
        <v>7</v>
      </c>
      <c r="V32">
        <v>4</v>
      </c>
      <c r="W32">
        <v>0.5714285714285714</v>
      </c>
      <c r="X32">
        <v>3</v>
      </c>
    </row>
    <row r="33" spans="2:24" x14ac:dyDescent="0.25">
      <c r="B33" t="s">
        <v>12</v>
      </c>
      <c r="C33" t="s">
        <v>23</v>
      </c>
      <c r="D33" t="s">
        <v>92</v>
      </c>
      <c r="E33" t="s">
        <v>98</v>
      </c>
      <c r="F33" t="s">
        <v>1277</v>
      </c>
      <c r="G33" s="21">
        <v>132</v>
      </c>
      <c r="H33" s="21">
        <v>131</v>
      </c>
      <c r="I33" s="21">
        <v>1</v>
      </c>
      <c r="J33" s="29">
        <v>0.99242424242424243</v>
      </c>
      <c r="K33" s="3"/>
      <c r="M33" s="24" t="s">
        <v>1274</v>
      </c>
      <c r="N33">
        <v>221</v>
      </c>
      <c r="O33">
        <v>205</v>
      </c>
      <c r="P33" s="25">
        <v>0.92760180995475117</v>
      </c>
      <c r="Q33">
        <f t="shared" si="0"/>
        <v>2.319004524886878</v>
      </c>
      <c r="S33" s="27" t="s">
        <v>66</v>
      </c>
      <c r="T33" t="s">
        <v>953</v>
      </c>
      <c r="U33">
        <v>14</v>
      </c>
      <c r="V33">
        <v>9</v>
      </c>
      <c r="W33">
        <v>0.6428571428571429</v>
      </c>
      <c r="X33">
        <v>5</v>
      </c>
    </row>
    <row r="34" spans="2:24" x14ac:dyDescent="0.25">
      <c r="B34" t="s">
        <v>12</v>
      </c>
      <c r="C34" t="s">
        <v>68</v>
      </c>
      <c r="D34" t="s">
        <v>92</v>
      </c>
      <c r="E34" t="s">
        <v>99</v>
      </c>
      <c r="F34" t="s">
        <v>110</v>
      </c>
      <c r="G34" s="21">
        <v>45</v>
      </c>
      <c r="H34" s="21">
        <v>45</v>
      </c>
      <c r="I34" s="21">
        <v>0</v>
      </c>
      <c r="J34" s="29">
        <v>1</v>
      </c>
      <c r="K34" s="3"/>
      <c r="M34" s="24" t="s">
        <v>108</v>
      </c>
      <c r="N34">
        <v>158</v>
      </c>
      <c r="O34">
        <v>147</v>
      </c>
      <c r="P34" s="25">
        <v>0.930379746835443</v>
      </c>
      <c r="Q34">
        <f t="shared" si="0"/>
        <v>2.3259493670886076</v>
      </c>
      <c r="S34" s="27" t="s">
        <v>66</v>
      </c>
      <c r="T34" t="s">
        <v>919</v>
      </c>
      <c r="U34">
        <v>14</v>
      </c>
      <c r="V34">
        <v>14</v>
      </c>
      <c r="W34">
        <v>1</v>
      </c>
      <c r="X34">
        <v>0</v>
      </c>
    </row>
    <row r="35" spans="2:24" x14ac:dyDescent="0.25">
      <c r="B35" t="s">
        <v>12</v>
      </c>
      <c r="C35" t="s">
        <v>885</v>
      </c>
      <c r="D35" t="s">
        <v>92</v>
      </c>
      <c r="E35" t="s">
        <v>98</v>
      </c>
      <c r="F35" t="s">
        <v>104</v>
      </c>
      <c r="G35" s="21">
        <v>5</v>
      </c>
      <c r="H35" s="21">
        <v>5</v>
      </c>
      <c r="I35" s="21">
        <v>0</v>
      </c>
      <c r="J35" s="29">
        <v>1</v>
      </c>
      <c r="K35" s="3"/>
      <c r="M35" s="24" t="s">
        <v>111</v>
      </c>
      <c r="N35">
        <v>209</v>
      </c>
      <c r="O35">
        <v>195</v>
      </c>
      <c r="P35" s="25">
        <v>0.93301435406698563</v>
      </c>
      <c r="Q35">
        <f t="shared" si="0"/>
        <v>2.3325358851674642</v>
      </c>
      <c r="S35" s="27" t="s">
        <v>66</v>
      </c>
      <c r="T35" t="s">
        <v>1071</v>
      </c>
      <c r="U35">
        <v>0</v>
      </c>
      <c r="V35">
        <v>0</v>
      </c>
      <c r="W35" t="e">
        <v>#DIV/0!</v>
      </c>
      <c r="X35">
        <v>0</v>
      </c>
    </row>
    <row r="36" spans="2:24" x14ac:dyDescent="0.25">
      <c r="B36" t="s">
        <v>12</v>
      </c>
      <c r="C36" t="s">
        <v>72</v>
      </c>
      <c r="D36" t="s">
        <v>91</v>
      </c>
      <c r="E36" t="s">
        <v>97</v>
      </c>
      <c r="F36" t="s">
        <v>1284</v>
      </c>
      <c r="G36" s="21">
        <v>17</v>
      </c>
      <c r="H36" s="21">
        <v>17</v>
      </c>
      <c r="I36" s="21">
        <v>0</v>
      </c>
      <c r="J36" s="29">
        <v>1</v>
      </c>
      <c r="K36" s="3"/>
      <c r="M36" s="24" t="s">
        <v>106</v>
      </c>
      <c r="N36">
        <v>311</v>
      </c>
      <c r="O36">
        <v>295</v>
      </c>
      <c r="P36" s="25">
        <v>0.94855305466237938</v>
      </c>
      <c r="Q36">
        <f t="shared" si="0"/>
        <v>2.3713826366559485</v>
      </c>
      <c r="S36" s="28" t="s">
        <v>70</v>
      </c>
      <c r="T36" t="s">
        <v>910</v>
      </c>
      <c r="U36">
        <v>14</v>
      </c>
      <c r="V36">
        <v>12</v>
      </c>
      <c r="W36">
        <v>0.8571428571428571</v>
      </c>
      <c r="X36">
        <v>2</v>
      </c>
    </row>
    <row r="37" spans="2:24" x14ac:dyDescent="0.25">
      <c r="B37" t="s">
        <v>12</v>
      </c>
      <c r="C37" t="s">
        <v>74</v>
      </c>
      <c r="D37" t="s">
        <v>92</v>
      </c>
      <c r="E37" t="s">
        <v>98</v>
      </c>
      <c r="F37" t="s">
        <v>112</v>
      </c>
      <c r="G37" s="21">
        <v>6</v>
      </c>
      <c r="H37" s="21">
        <v>6</v>
      </c>
      <c r="I37" s="21">
        <v>0</v>
      </c>
      <c r="J37" s="29">
        <v>1</v>
      </c>
      <c r="K37" s="3"/>
      <c r="M37" s="24" t="s">
        <v>873</v>
      </c>
      <c r="N37">
        <v>101</v>
      </c>
      <c r="O37">
        <v>96</v>
      </c>
      <c r="P37" s="25">
        <v>0.95049504950495045</v>
      </c>
      <c r="Q37">
        <f t="shared" si="0"/>
        <v>2.3762376237623761</v>
      </c>
      <c r="S37" s="27" t="s">
        <v>70</v>
      </c>
      <c r="T37" t="s">
        <v>900</v>
      </c>
      <c r="U37">
        <v>14</v>
      </c>
      <c r="V37">
        <v>14</v>
      </c>
      <c r="W37">
        <v>1</v>
      </c>
      <c r="X37">
        <v>0</v>
      </c>
    </row>
    <row r="38" spans="2:24" x14ac:dyDescent="0.25">
      <c r="B38" t="s">
        <v>12</v>
      </c>
      <c r="C38" t="s">
        <v>81</v>
      </c>
      <c r="D38" t="s">
        <v>91</v>
      </c>
      <c r="E38" t="s">
        <v>97</v>
      </c>
      <c r="F38" t="s">
        <v>1284</v>
      </c>
      <c r="G38" s="21">
        <v>10</v>
      </c>
      <c r="H38" s="21">
        <v>10</v>
      </c>
      <c r="I38" s="21">
        <v>0</v>
      </c>
      <c r="J38" s="29">
        <v>1</v>
      </c>
      <c r="K38" s="3"/>
      <c r="M38" s="24" t="s">
        <v>104</v>
      </c>
      <c r="N38">
        <v>286</v>
      </c>
      <c r="O38">
        <v>274</v>
      </c>
      <c r="P38" s="25">
        <v>0.95804195804195802</v>
      </c>
      <c r="Q38">
        <f t="shared" si="0"/>
        <v>2.395104895104895</v>
      </c>
      <c r="S38" s="27" t="s">
        <v>70</v>
      </c>
      <c r="T38" t="s">
        <v>919</v>
      </c>
      <c r="U38">
        <v>14</v>
      </c>
      <c r="V38">
        <v>11</v>
      </c>
      <c r="W38">
        <v>0.7857142857142857</v>
      </c>
      <c r="X38">
        <v>3</v>
      </c>
    </row>
    <row r="39" spans="2:24" x14ac:dyDescent="0.25">
      <c r="B39" t="s">
        <v>12</v>
      </c>
      <c r="C39" t="s">
        <v>58</v>
      </c>
      <c r="D39" t="s">
        <v>92</v>
      </c>
      <c r="E39" t="s">
        <v>99</v>
      </c>
      <c r="F39" t="s">
        <v>113</v>
      </c>
      <c r="G39" s="21">
        <v>102</v>
      </c>
      <c r="H39" s="21">
        <v>102</v>
      </c>
      <c r="I39" s="21">
        <v>0</v>
      </c>
      <c r="J39" s="29">
        <v>1</v>
      </c>
      <c r="K39" s="3"/>
      <c r="M39" s="24" t="s">
        <v>110</v>
      </c>
      <c r="N39">
        <v>99</v>
      </c>
      <c r="O39">
        <v>95</v>
      </c>
      <c r="P39" s="25">
        <v>0.95959595959595956</v>
      </c>
      <c r="Q39">
        <f t="shared" si="0"/>
        <v>2.3989898989898988</v>
      </c>
      <c r="S39" s="28" t="s">
        <v>42</v>
      </c>
      <c r="T39" t="s">
        <v>894</v>
      </c>
      <c r="U39">
        <v>22</v>
      </c>
      <c r="V39">
        <v>21</v>
      </c>
      <c r="W39">
        <v>0.95454545454545459</v>
      </c>
      <c r="X39">
        <v>1</v>
      </c>
    </row>
    <row r="40" spans="2:24" x14ac:dyDescent="0.25">
      <c r="B40" t="s">
        <v>12</v>
      </c>
      <c r="C40" t="s">
        <v>77</v>
      </c>
      <c r="D40" t="s">
        <v>92</v>
      </c>
      <c r="E40" t="s">
        <v>98</v>
      </c>
      <c r="F40" t="s">
        <v>104</v>
      </c>
      <c r="G40" s="21">
        <v>10</v>
      </c>
      <c r="H40" s="21">
        <v>10</v>
      </c>
      <c r="I40" s="21">
        <v>0</v>
      </c>
      <c r="J40" s="29">
        <v>1</v>
      </c>
      <c r="K40" s="3"/>
      <c r="M40" s="24" t="s">
        <v>114</v>
      </c>
      <c r="N40">
        <v>301</v>
      </c>
      <c r="O40">
        <v>291</v>
      </c>
      <c r="P40" s="25">
        <v>0.96677740863787376</v>
      </c>
      <c r="Q40">
        <f t="shared" si="0"/>
        <v>2.4169435215946846</v>
      </c>
      <c r="S40" s="27" t="s">
        <v>42</v>
      </c>
      <c r="T40" t="s">
        <v>900</v>
      </c>
      <c r="U40">
        <v>22</v>
      </c>
      <c r="V40">
        <v>19</v>
      </c>
      <c r="W40">
        <v>0.86363636363636365</v>
      </c>
      <c r="X40">
        <v>3</v>
      </c>
    </row>
    <row r="41" spans="2:24" x14ac:dyDescent="0.25">
      <c r="B41" t="s">
        <v>12</v>
      </c>
      <c r="C41" t="s">
        <v>82</v>
      </c>
      <c r="D41" t="s">
        <v>92</v>
      </c>
      <c r="E41" t="s">
        <v>98</v>
      </c>
      <c r="F41" t="s">
        <v>111</v>
      </c>
      <c r="G41" s="21">
        <v>10</v>
      </c>
      <c r="H41" s="21">
        <v>10</v>
      </c>
      <c r="I41" s="21">
        <v>0</v>
      </c>
      <c r="J41" s="29">
        <v>1</v>
      </c>
      <c r="K41" s="3"/>
      <c r="M41" s="24" t="s">
        <v>112</v>
      </c>
      <c r="N41">
        <v>419</v>
      </c>
      <c r="O41">
        <v>408</v>
      </c>
      <c r="P41" s="25">
        <v>0.97374701670644392</v>
      </c>
      <c r="Q41">
        <f t="shared" ref="Q41:Q44" si="1">P41*2.5</f>
        <v>2.4343675417661097</v>
      </c>
      <c r="S41" s="27" t="s">
        <v>42</v>
      </c>
      <c r="T41" t="s">
        <v>990</v>
      </c>
      <c r="U41">
        <v>22</v>
      </c>
      <c r="V41">
        <v>22</v>
      </c>
      <c r="W41">
        <v>1</v>
      </c>
      <c r="X41">
        <v>0</v>
      </c>
    </row>
    <row r="42" spans="2:24" x14ac:dyDescent="0.25">
      <c r="G42" s="21"/>
      <c r="H42" s="21"/>
      <c r="I42" s="21"/>
      <c r="J42" s="29"/>
      <c r="K42" s="3"/>
      <c r="M42" s="24" t="s">
        <v>872</v>
      </c>
      <c r="N42">
        <v>280</v>
      </c>
      <c r="O42">
        <v>276</v>
      </c>
      <c r="P42" s="25">
        <v>0.98571428571428577</v>
      </c>
      <c r="Q42">
        <f t="shared" si="1"/>
        <v>2.4642857142857144</v>
      </c>
      <c r="S42" s="27" t="s">
        <v>42</v>
      </c>
      <c r="T42" t="s">
        <v>1072</v>
      </c>
      <c r="U42">
        <v>0</v>
      </c>
      <c r="V42">
        <v>0</v>
      </c>
      <c r="W42" t="e">
        <v>#DIV/0!</v>
      </c>
      <c r="X42">
        <v>0</v>
      </c>
    </row>
    <row r="43" spans="2:24" x14ac:dyDescent="0.25">
      <c r="G43" s="21"/>
      <c r="H43" s="21"/>
      <c r="I43" s="21"/>
      <c r="J43" s="29"/>
      <c r="K43" s="3"/>
      <c r="M43" s="24" t="s">
        <v>1277</v>
      </c>
      <c r="N43">
        <v>132</v>
      </c>
      <c r="O43">
        <v>131</v>
      </c>
      <c r="P43" s="25">
        <v>0.99242424242424243</v>
      </c>
      <c r="Q43">
        <f t="shared" si="1"/>
        <v>2.481060606060606</v>
      </c>
      <c r="S43" s="27" t="s">
        <v>42</v>
      </c>
      <c r="T43" t="s">
        <v>920</v>
      </c>
      <c r="U43">
        <v>22</v>
      </c>
      <c r="V43">
        <v>18</v>
      </c>
      <c r="W43">
        <v>0.81818181818181823</v>
      </c>
      <c r="X43">
        <v>4</v>
      </c>
    </row>
    <row r="44" spans="2:24" x14ac:dyDescent="0.25">
      <c r="G44" s="21"/>
      <c r="H44" s="21"/>
      <c r="I44" s="21"/>
      <c r="J44" s="29"/>
      <c r="K44" s="3"/>
      <c r="M44" s="24" t="s">
        <v>93</v>
      </c>
      <c r="N44">
        <v>3811</v>
      </c>
      <c r="O44">
        <v>3552</v>
      </c>
      <c r="P44" s="25">
        <v>0.93203883495145634</v>
      </c>
      <c r="Q44">
        <f t="shared" si="1"/>
        <v>2.3300970873786406</v>
      </c>
      <c r="S44" s="28" t="s">
        <v>85</v>
      </c>
      <c r="T44" t="s">
        <v>967</v>
      </c>
      <c r="U44">
        <v>21</v>
      </c>
      <c r="V44">
        <v>20</v>
      </c>
      <c r="W44">
        <v>0.95238095238095233</v>
      </c>
      <c r="X44">
        <v>1</v>
      </c>
    </row>
    <row r="45" spans="2:24" x14ac:dyDescent="0.25">
      <c r="F45" s="59"/>
      <c r="G45" s="21"/>
      <c r="H45" s="21"/>
      <c r="I45" s="21"/>
      <c r="K45" s="3"/>
      <c r="S45" s="28" t="s">
        <v>27</v>
      </c>
      <c r="T45" t="s">
        <v>894</v>
      </c>
      <c r="U45">
        <v>12</v>
      </c>
      <c r="V45">
        <v>12</v>
      </c>
      <c r="W45">
        <v>1</v>
      </c>
      <c r="X45">
        <v>0</v>
      </c>
    </row>
    <row r="46" spans="2:24" x14ac:dyDescent="0.25">
      <c r="B46" s="39"/>
      <c r="C46" s="39"/>
      <c r="D46" s="39"/>
      <c r="E46" s="39"/>
      <c r="F46" s="39"/>
      <c r="G46" s="82"/>
      <c r="H46" s="82"/>
      <c r="I46" s="82"/>
      <c r="J46" s="70"/>
      <c r="K46" s="3"/>
      <c r="S46" s="27" t="s">
        <v>27</v>
      </c>
      <c r="T46" t="s">
        <v>1073</v>
      </c>
      <c r="U46">
        <v>13</v>
      </c>
      <c r="V46">
        <v>13</v>
      </c>
      <c r="W46">
        <v>1</v>
      </c>
      <c r="X46">
        <v>0</v>
      </c>
    </row>
    <row r="47" spans="2:24" x14ac:dyDescent="0.25">
      <c r="G47" s="21"/>
      <c r="H47" s="21"/>
      <c r="I47" s="21"/>
      <c r="K47" s="3"/>
      <c r="S47" s="27" t="s">
        <v>27</v>
      </c>
      <c r="T47" t="s">
        <v>1075</v>
      </c>
      <c r="U47">
        <v>5</v>
      </c>
      <c r="V47">
        <v>5</v>
      </c>
      <c r="W47">
        <v>1</v>
      </c>
      <c r="X47">
        <v>0</v>
      </c>
    </row>
    <row r="48" spans="2:24" x14ac:dyDescent="0.25">
      <c r="K48" s="3"/>
      <c r="S48" s="27" t="s">
        <v>27</v>
      </c>
      <c r="T48" t="s">
        <v>898</v>
      </c>
      <c r="U48">
        <v>12</v>
      </c>
      <c r="V48">
        <v>9</v>
      </c>
      <c r="W48">
        <v>0.75</v>
      </c>
      <c r="X48">
        <v>3</v>
      </c>
    </row>
    <row r="49" spans="11:24" x14ac:dyDescent="0.25">
      <c r="K49" s="3"/>
      <c r="S49" s="27" t="s">
        <v>27</v>
      </c>
      <c r="T49" t="s">
        <v>932</v>
      </c>
      <c r="U49">
        <v>12</v>
      </c>
      <c r="V49">
        <v>12</v>
      </c>
      <c r="W49">
        <v>1</v>
      </c>
      <c r="X49">
        <v>0</v>
      </c>
    </row>
    <row r="50" spans="11:24" x14ac:dyDescent="0.25">
      <c r="K50" s="3"/>
      <c r="S50" s="27" t="s">
        <v>27</v>
      </c>
      <c r="T50" t="s">
        <v>1074</v>
      </c>
      <c r="U50">
        <v>13</v>
      </c>
      <c r="V50">
        <v>13</v>
      </c>
      <c r="W50">
        <v>1</v>
      </c>
      <c r="X50">
        <v>0</v>
      </c>
    </row>
    <row r="51" spans="11:24" x14ac:dyDescent="0.25">
      <c r="K51" s="3"/>
      <c r="S51" s="27" t="s">
        <v>27</v>
      </c>
      <c r="T51" t="s">
        <v>954</v>
      </c>
      <c r="U51">
        <v>12</v>
      </c>
      <c r="V51">
        <v>12</v>
      </c>
      <c r="W51">
        <v>1</v>
      </c>
      <c r="X51">
        <v>0</v>
      </c>
    </row>
    <row r="52" spans="11:24" x14ac:dyDescent="0.25">
      <c r="K52" s="3"/>
      <c r="S52" s="27" t="s">
        <v>27</v>
      </c>
      <c r="T52" t="s">
        <v>1010</v>
      </c>
      <c r="U52">
        <v>13</v>
      </c>
      <c r="V52">
        <v>13</v>
      </c>
      <c r="W52">
        <v>1</v>
      </c>
      <c r="X52">
        <v>0</v>
      </c>
    </row>
    <row r="53" spans="11:24" x14ac:dyDescent="0.25">
      <c r="K53" s="3"/>
      <c r="S53" s="27" t="s">
        <v>27</v>
      </c>
      <c r="T53" t="s">
        <v>992</v>
      </c>
      <c r="U53">
        <v>12</v>
      </c>
      <c r="V53">
        <v>12</v>
      </c>
      <c r="W53">
        <v>1</v>
      </c>
      <c r="X53">
        <v>0</v>
      </c>
    </row>
    <row r="54" spans="11:24" x14ac:dyDescent="0.25">
      <c r="K54" s="3"/>
      <c r="S54" s="27" t="s">
        <v>27</v>
      </c>
      <c r="T54" t="s">
        <v>907</v>
      </c>
      <c r="U54">
        <v>12</v>
      </c>
      <c r="V54">
        <v>12</v>
      </c>
      <c r="W54">
        <v>1</v>
      </c>
      <c r="X54">
        <v>0</v>
      </c>
    </row>
    <row r="55" spans="11:24" x14ac:dyDescent="0.25">
      <c r="K55" s="3"/>
      <c r="S55" s="27" t="s">
        <v>27</v>
      </c>
      <c r="T55" t="s">
        <v>991</v>
      </c>
      <c r="U55">
        <v>5</v>
      </c>
      <c r="V55">
        <v>5</v>
      </c>
      <c r="W55">
        <v>1</v>
      </c>
      <c r="X55">
        <v>0</v>
      </c>
    </row>
    <row r="56" spans="11:24" x14ac:dyDescent="0.25">
      <c r="K56" s="3"/>
      <c r="S56" s="27" t="s">
        <v>27</v>
      </c>
      <c r="T56" t="s">
        <v>974</v>
      </c>
      <c r="U56">
        <v>13</v>
      </c>
      <c r="V56">
        <v>13</v>
      </c>
      <c r="W56">
        <v>1</v>
      </c>
      <c r="X56">
        <v>0</v>
      </c>
    </row>
    <row r="57" spans="11:24" x14ac:dyDescent="0.25">
      <c r="K57" s="3"/>
      <c r="S57" s="27" t="s">
        <v>27</v>
      </c>
      <c r="T57" t="s">
        <v>936</v>
      </c>
      <c r="U57">
        <v>12</v>
      </c>
      <c r="V57">
        <v>12</v>
      </c>
      <c r="W57">
        <v>1</v>
      </c>
      <c r="X57">
        <v>0</v>
      </c>
    </row>
    <row r="58" spans="11:24" x14ac:dyDescent="0.25">
      <c r="K58" s="3"/>
      <c r="S58" s="28" t="s">
        <v>173</v>
      </c>
      <c r="T58" t="s">
        <v>930</v>
      </c>
      <c r="U58">
        <v>5</v>
      </c>
      <c r="V58">
        <v>3</v>
      </c>
      <c r="W58">
        <v>0.6</v>
      </c>
      <c r="X58">
        <v>2</v>
      </c>
    </row>
    <row r="59" spans="11:24" x14ac:dyDescent="0.25">
      <c r="K59" s="3"/>
      <c r="S59" s="28" t="s">
        <v>173</v>
      </c>
      <c r="T59" t="s">
        <v>912</v>
      </c>
      <c r="U59">
        <v>5</v>
      </c>
      <c r="V59">
        <v>5</v>
      </c>
      <c r="W59">
        <v>1</v>
      </c>
      <c r="X59">
        <v>0</v>
      </c>
    </row>
    <row r="60" spans="11:24" x14ac:dyDescent="0.25">
      <c r="K60" s="3"/>
      <c r="S60" s="27" t="s">
        <v>173</v>
      </c>
      <c r="T60" t="s">
        <v>937</v>
      </c>
      <c r="U60">
        <v>5</v>
      </c>
      <c r="V60">
        <v>5</v>
      </c>
      <c r="W60">
        <v>1</v>
      </c>
      <c r="X60">
        <v>0</v>
      </c>
    </row>
    <row r="61" spans="11:24" x14ac:dyDescent="0.25">
      <c r="K61" s="3"/>
      <c r="S61" s="27" t="s">
        <v>173</v>
      </c>
      <c r="T61" t="s">
        <v>894</v>
      </c>
      <c r="U61">
        <v>5</v>
      </c>
      <c r="V61">
        <v>5</v>
      </c>
      <c r="W61">
        <v>1</v>
      </c>
      <c r="X61">
        <v>0</v>
      </c>
    </row>
    <row r="62" spans="11:24" x14ac:dyDescent="0.25">
      <c r="K62" s="3"/>
      <c r="S62" s="27" t="s">
        <v>173</v>
      </c>
      <c r="T62" t="s">
        <v>898</v>
      </c>
      <c r="U62">
        <v>5</v>
      </c>
      <c r="V62">
        <v>5</v>
      </c>
      <c r="W62">
        <v>1</v>
      </c>
      <c r="X62">
        <v>0</v>
      </c>
    </row>
    <row r="63" spans="11:24" x14ac:dyDescent="0.25">
      <c r="K63" s="3"/>
      <c r="S63" s="27" t="s">
        <v>173</v>
      </c>
      <c r="T63" t="s">
        <v>921</v>
      </c>
      <c r="U63">
        <v>5</v>
      </c>
      <c r="V63">
        <v>5</v>
      </c>
      <c r="W63">
        <v>1</v>
      </c>
      <c r="X63">
        <v>0</v>
      </c>
    </row>
    <row r="64" spans="11:24" x14ac:dyDescent="0.25">
      <c r="K64" s="3"/>
      <c r="S64" s="27" t="s">
        <v>173</v>
      </c>
      <c r="T64" t="s">
        <v>933</v>
      </c>
      <c r="U64">
        <v>5</v>
      </c>
      <c r="V64">
        <v>4</v>
      </c>
      <c r="W64">
        <v>0.8</v>
      </c>
      <c r="X64">
        <v>1</v>
      </c>
    </row>
    <row r="65" spans="11:24" x14ac:dyDescent="0.25">
      <c r="K65" s="3"/>
      <c r="S65" s="27" t="s">
        <v>173</v>
      </c>
      <c r="T65" t="s">
        <v>993</v>
      </c>
      <c r="U65">
        <v>5</v>
      </c>
      <c r="V65">
        <v>5</v>
      </c>
      <c r="W65">
        <v>1</v>
      </c>
      <c r="X65">
        <v>0</v>
      </c>
    </row>
    <row r="66" spans="11:24" x14ac:dyDescent="0.25">
      <c r="K66" s="3"/>
      <c r="S66" s="27" t="s">
        <v>173</v>
      </c>
      <c r="T66" t="s">
        <v>955</v>
      </c>
      <c r="U66">
        <v>5</v>
      </c>
      <c r="V66">
        <v>5</v>
      </c>
      <c r="W66">
        <v>1</v>
      </c>
      <c r="X66">
        <v>0</v>
      </c>
    </row>
    <row r="67" spans="11:24" x14ac:dyDescent="0.25">
      <c r="K67" s="3"/>
      <c r="S67" s="27" t="s">
        <v>173</v>
      </c>
      <c r="T67" t="s">
        <v>934</v>
      </c>
      <c r="U67">
        <v>5</v>
      </c>
      <c r="V67">
        <v>4</v>
      </c>
      <c r="W67">
        <v>0.8</v>
      </c>
      <c r="X67">
        <v>1</v>
      </c>
    </row>
    <row r="68" spans="11:24" x14ac:dyDescent="0.25">
      <c r="K68" s="3"/>
      <c r="S68" s="27" t="s">
        <v>173</v>
      </c>
      <c r="T68" t="s">
        <v>995</v>
      </c>
      <c r="U68">
        <v>5</v>
      </c>
      <c r="V68">
        <v>5</v>
      </c>
      <c r="W68">
        <v>1</v>
      </c>
      <c r="X68">
        <v>0</v>
      </c>
    </row>
    <row r="69" spans="11:24" x14ac:dyDescent="0.25">
      <c r="K69" s="3"/>
      <c r="S69" s="27" t="s">
        <v>173</v>
      </c>
      <c r="T69" t="s">
        <v>994</v>
      </c>
      <c r="U69">
        <v>5</v>
      </c>
      <c r="V69">
        <v>5</v>
      </c>
      <c r="W69">
        <v>1</v>
      </c>
      <c r="X69">
        <v>0</v>
      </c>
    </row>
    <row r="70" spans="11:24" x14ac:dyDescent="0.25">
      <c r="K70" s="3"/>
      <c r="S70" s="27" t="s">
        <v>133</v>
      </c>
      <c r="T70" t="s">
        <v>999</v>
      </c>
      <c r="U70">
        <v>12</v>
      </c>
      <c r="V70">
        <v>12</v>
      </c>
      <c r="W70">
        <v>1</v>
      </c>
      <c r="X70">
        <v>0</v>
      </c>
    </row>
    <row r="71" spans="11:24" x14ac:dyDescent="0.25">
      <c r="K71" s="3"/>
      <c r="S71" s="28" t="s">
        <v>133</v>
      </c>
      <c r="T71" t="s">
        <v>997</v>
      </c>
      <c r="U71">
        <v>12</v>
      </c>
      <c r="V71">
        <v>11</v>
      </c>
      <c r="W71">
        <v>0.91666666666666663</v>
      </c>
      <c r="X71">
        <v>1</v>
      </c>
    </row>
    <row r="72" spans="11:24" x14ac:dyDescent="0.25">
      <c r="K72" s="3"/>
      <c r="S72" s="27" t="s">
        <v>133</v>
      </c>
      <c r="T72" t="s">
        <v>962</v>
      </c>
      <c r="U72">
        <v>12</v>
      </c>
      <c r="V72">
        <v>12</v>
      </c>
      <c r="W72">
        <v>1</v>
      </c>
      <c r="X72">
        <v>0</v>
      </c>
    </row>
    <row r="73" spans="11:24" x14ac:dyDescent="0.25">
      <c r="K73" s="3"/>
      <c r="S73" s="27" t="s">
        <v>133</v>
      </c>
      <c r="T73" t="s">
        <v>1003</v>
      </c>
      <c r="U73">
        <v>12</v>
      </c>
      <c r="V73">
        <v>11</v>
      </c>
      <c r="W73">
        <v>0.91666666666666663</v>
      </c>
      <c r="X73">
        <v>1</v>
      </c>
    </row>
    <row r="74" spans="11:24" x14ac:dyDescent="0.25">
      <c r="K74" s="3"/>
      <c r="S74" s="27" t="s">
        <v>133</v>
      </c>
      <c r="T74" t="s">
        <v>959</v>
      </c>
      <c r="U74">
        <v>12</v>
      </c>
      <c r="V74">
        <v>11</v>
      </c>
      <c r="W74">
        <v>0.91666666666666663</v>
      </c>
      <c r="X74">
        <v>1</v>
      </c>
    </row>
    <row r="75" spans="11:24" x14ac:dyDescent="0.25">
      <c r="K75" s="3"/>
      <c r="S75" s="27" t="s">
        <v>133</v>
      </c>
      <c r="T75" t="s">
        <v>1077</v>
      </c>
      <c r="U75">
        <v>0</v>
      </c>
      <c r="V75">
        <v>0</v>
      </c>
      <c r="W75" t="e">
        <v>#DIV/0!</v>
      </c>
      <c r="X75">
        <v>0</v>
      </c>
    </row>
    <row r="76" spans="11:24" x14ac:dyDescent="0.25">
      <c r="K76" s="3"/>
      <c r="S76" s="27" t="s">
        <v>133</v>
      </c>
      <c r="T76" t="s">
        <v>930</v>
      </c>
      <c r="U76">
        <v>12</v>
      </c>
      <c r="V76">
        <v>12</v>
      </c>
      <c r="W76">
        <v>1</v>
      </c>
      <c r="X76">
        <v>0</v>
      </c>
    </row>
    <row r="77" spans="11:24" x14ac:dyDescent="0.25">
      <c r="K77" s="3"/>
      <c r="S77" s="27" t="s">
        <v>133</v>
      </c>
      <c r="T77" t="s">
        <v>912</v>
      </c>
      <c r="U77">
        <v>12</v>
      </c>
      <c r="V77">
        <v>10</v>
      </c>
      <c r="W77">
        <v>0.83333333333333337</v>
      </c>
      <c r="X77">
        <v>2</v>
      </c>
    </row>
    <row r="78" spans="11:24" x14ac:dyDescent="0.25">
      <c r="K78" s="3"/>
      <c r="S78" s="27" t="s">
        <v>133</v>
      </c>
      <c r="T78" t="s">
        <v>906</v>
      </c>
      <c r="U78">
        <v>12</v>
      </c>
      <c r="V78">
        <v>8</v>
      </c>
      <c r="W78">
        <v>0.66666666666666663</v>
      </c>
      <c r="X78">
        <v>4</v>
      </c>
    </row>
    <row r="79" spans="11:24" x14ac:dyDescent="0.25">
      <c r="K79" s="3"/>
      <c r="S79" s="27" t="s">
        <v>133</v>
      </c>
      <c r="T79" t="s">
        <v>901</v>
      </c>
      <c r="U79">
        <v>12</v>
      </c>
      <c r="V79">
        <v>11</v>
      </c>
      <c r="W79">
        <v>0.91666666666666663</v>
      </c>
      <c r="X79">
        <v>1</v>
      </c>
    </row>
    <row r="80" spans="11:24" x14ac:dyDescent="0.25">
      <c r="K80" s="3"/>
      <c r="S80" s="27" t="s">
        <v>133</v>
      </c>
      <c r="T80" t="s">
        <v>905</v>
      </c>
      <c r="U80">
        <v>12</v>
      </c>
      <c r="V80">
        <v>11</v>
      </c>
      <c r="W80">
        <v>0.91666666666666663</v>
      </c>
      <c r="X80">
        <v>1</v>
      </c>
    </row>
    <row r="81" spans="11:24" x14ac:dyDescent="0.25">
      <c r="K81" s="3"/>
      <c r="S81" s="27" t="s">
        <v>133</v>
      </c>
      <c r="T81" t="s">
        <v>1000</v>
      </c>
      <c r="U81">
        <v>12</v>
      </c>
      <c r="V81">
        <v>12</v>
      </c>
      <c r="W81">
        <v>1</v>
      </c>
      <c r="X81">
        <v>0</v>
      </c>
    </row>
    <row r="82" spans="11:24" x14ac:dyDescent="0.25">
      <c r="K82" s="3"/>
      <c r="S82" s="27" t="s">
        <v>133</v>
      </c>
      <c r="T82" t="s">
        <v>957</v>
      </c>
      <c r="U82">
        <v>12</v>
      </c>
      <c r="V82">
        <v>12</v>
      </c>
      <c r="W82">
        <v>1</v>
      </c>
      <c r="X82">
        <v>0</v>
      </c>
    </row>
    <row r="83" spans="11:24" x14ac:dyDescent="0.25">
      <c r="K83" s="3"/>
      <c r="S83" s="27" t="s">
        <v>133</v>
      </c>
      <c r="T83" t="s">
        <v>960</v>
      </c>
      <c r="U83">
        <v>12</v>
      </c>
      <c r="V83">
        <v>11</v>
      </c>
      <c r="W83">
        <v>0.91666666666666663</v>
      </c>
      <c r="X83">
        <v>1</v>
      </c>
    </row>
    <row r="84" spans="11:24" x14ac:dyDescent="0.25">
      <c r="K84" s="3"/>
      <c r="S84" s="27" t="s">
        <v>133</v>
      </c>
      <c r="T84" t="s">
        <v>958</v>
      </c>
      <c r="U84">
        <v>12</v>
      </c>
      <c r="V84">
        <v>12</v>
      </c>
      <c r="W84">
        <v>1</v>
      </c>
      <c r="X84">
        <v>0</v>
      </c>
    </row>
    <row r="85" spans="11:24" x14ac:dyDescent="0.25">
      <c r="K85" s="3"/>
      <c r="S85" s="27" t="s">
        <v>133</v>
      </c>
      <c r="T85" t="s">
        <v>911</v>
      </c>
      <c r="U85">
        <v>12</v>
      </c>
      <c r="V85">
        <v>6</v>
      </c>
      <c r="W85">
        <v>0.5</v>
      </c>
      <c r="X85">
        <v>6</v>
      </c>
    </row>
    <row r="86" spans="11:24" x14ac:dyDescent="0.25">
      <c r="K86" s="3"/>
      <c r="S86" s="27" t="s">
        <v>133</v>
      </c>
      <c r="T86" t="s">
        <v>1002</v>
      </c>
      <c r="U86">
        <v>12</v>
      </c>
      <c r="V86">
        <v>10</v>
      </c>
      <c r="W86">
        <v>0.83333333333333337</v>
      </c>
      <c r="X86">
        <v>2</v>
      </c>
    </row>
    <row r="87" spans="11:24" x14ac:dyDescent="0.25">
      <c r="K87" s="3"/>
      <c r="S87" s="27" t="s">
        <v>133</v>
      </c>
      <c r="T87" t="s">
        <v>996</v>
      </c>
      <c r="U87">
        <v>12</v>
      </c>
      <c r="V87">
        <v>11</v>
      </c>
      <c r="W87">
        <v>0.91666666666666663</v>
      </c>
      <c r="X87">
        <v>1</v>
      </c>
    </row>
    <row r="88" spans="11:24" x14ac:dyDescent="0.25">
      <c r="K88" s="3"/>
      <c r="S88" s="27" t="s">
        <v>133</v>
      </c>
      <c r="T88" t="s">
        <v>961</v>
      </c>
      <c r="U88">
        <v>12</v>
      </c>
      <c r="V88">
        <v>12</v>
      </c>
      <c r="W88">
        <v>1</v>
      </c>
      <c r="X88">
        <v>0</v>
      </c>
    </row>
    <row r="89" spans="11:24" x14ac:dyDescent="0.25">
      <c r="K89" s="3"/>
      <c r="S89" s="27" t="s">
        <v>133</v>
      </c>
      <c r="T89" t="s">
        <v>1001</v>
      </c>
      <c r="U89">
        <v>12</v>
      </c>
      <c r="V89">
        <v>10</v>
      </c>
      <c r="W89">
        <v>0.83333333333333337</v>
      </c>
      <c r="X89">
        <v>2</v>
      </c>
    </row>
    <row r="90" spans="11:24" x14ac:dyDescent="0.25">
      <c r="K90" s="3"/>
      <c r="S90" s="27" t="s">
        <v>133</v>
      </c>
      <c r="T90" t="s">
        <v>956</v>
      </c>
      <c r="U90">
        <v>5</v>
      </c>
      <c r="V90">
        <v>5</v>
      </c>
      <c r="W90">
        <v>1</v>
      </c>
      <c r="X90">
        <v>0</v>
      </c>
    </row>
    <row r="91" spans="11:24" x14ac:dyDescent="0.25">
      <c r="K91" s="3"/>
      <c r="S91" s="27" t="s">
        <v>133</v>
      </c>
      <c r="T91" t="s">
        <v>998</v>
      </c>
      <c r="U91">
        <v>12</v>
      </c>
      <c r="V91">
        <v>11</v>
      </c>
      <c r="W91">
        <v>0.91666666666666663</v>
      </c>
      <c r="X91">
        <v>1</v>
      </c>
    </row>
    <row r="92" spans="11:24" x14ac:dyDescent="0.25">
      <c r="K92" s="3"/>
      <c r="S92" s="27" t="s">
        <v>133</v>
      </c>
      <c r="T92" t="s">
        <v>963</v>
      </c>
      <c r="U92">
        <v>12</v>
      </c>
      <c r="V92">
        <v>9</v>
      </c>
      <c r="W92">
        <v>0.75</v>
      </c>
      <c r="X92">
        <v>3</v>
      </c>
    </row>
    <row r="93" spans="11:24" x14ac:dyDescent="0.25">
      <c r="K93" s="3"/>
      <c r="S93" s="27" t="s">
        <v>133</v>
      </c>
      <c r="T93" t="s">
        <v>1076</v>
      </c>
      <c r="U93">
        <v>0</v>
      </c>
      <c r="V93">
        <v>0</v>
      </c>
      <c r="W93" t="e">
        <v>#DIV/0!</v>
      </c>
      <c r="X93">
        <v>0</v>
      </c>
    </row>
    <row r="94" spans="11:24" x14ac:dyDescent="0.25">
      <c r="K94" s="3"/>
      <c r="S94" s="27" t="s">
        <v>133</v>
      </c>
      <c r="T94" t="s">
        <v>935</v>
      </c>
      <c r="U94">
        <v>12</v>
      </c>
      <c r="V94">
        <v>10</v>
      </c>
      <c r="W94">
        <v>0.83333333333333337</v>
      </c>
      <c r="X94">
        <v>2</v>
      </c>
    </row>
    <row r="95" spans="11:24" x14ac:dyDescent="0.25">
      <c r="K95" s="3"/>
      <c r="S95" s="27" t="s">
        <v>175</v>
      </c>
      <c r="T95" t="s">
        <v>922</v>
      </c>
      <c r="U95">
        <v>5</v>
      </c>
      <c r="V95">
        <v>5</v>
      </c>
      <c r="W95">
        <v>1</v>
      </c>
      <c r="X95">
        <v>0</v>
      </c>
    </row>
    <row r="96" spans="11:24" x14ac:dyDescent="0.25">
      <c r="K96" s="3"/>
      <c r="S96" s="27" t="s">
        <v>175</v>
      </c>
      <c r="T96" t="s">
        <v>964</v>
      </c>
      <c r="U96">
        <v>5</v>
      </c>
      <c r="V96">
        <v>4</v>
      </c>
      <c r="W96">
        <v>0.8</v>
      </c>
      <c r="X96">
        <v>1</v>
      </c>
    </row>
    <row r="97" spans="11:24" x14ac:dyDescent="0.25">
      <c r="K97" s="3"/>
      <c r="S97" s="27" t="s">
        <v>175</v>
      </c>
      <c r="T97" t="s">
        <v>1004</v>
      </c>
      <c r="U97">
        <v>5</v>
      </c>
      <c r="V97">
        <v>4</v>
      </c>
      <c r="W97">
        <v>0.8</v>
      </c>
      <c r="X97">
        <v>1</v>
      </c>
    </row>
    <row r="98" spans="11:24" x14ac:dyDescent="0.25">
      <c r="K98" s="3"/>
      <c r="S98" s="28" t="s">
        <v>175</v>
      </c>
      <c r="T98" t="s">
        <v>927</v>
      </c>
      <c r="U98">
        <v>5</v>
      </c>
      <c r="V98">
        <v>5</v>
      </c>
      <c r="W98">
        <v>1</v>
      </c>
      <c r="X98">
        <v>0</v>
      </c>
    </row>
    <row r="99" spans="11:24" x14ac:dyDescent="0.25">
      <c r="K99" s="3"/>
      <c r="S99" s="27" t="s">
        <v>40</v>
      </c>
      <c r="T99" t="s">
        <v>1005</v>
      </c>
      <c r="U99">
        <v>17</v>
      </c>
      <c r="V99">
        <v>16</v>
      </c>
      <c r="W99">
        <v>0.94117647058823528</v>
      </c>
      <c r="X99">
        <v>1</v>
      </c>
    </row>
    <row r="100" spans="11:24" x14ac:dyDescent="0.25">
      <c r="K100" s="3"/>
      <c r="S100" s="27" t="s">
        <v>40</v>
      </c>
      <c r="T100" t="s">
        <v>902</v>
      </c>
      <c r="U100">
        <v>17</v>
      </c>
      <c r="V100">
        <v>14</v>
      </c>
      <c r="W100">
        <v>0.82352941176470584</v>
      </c>
      <c r="X100">
        <v>3</v>
      </c>
    </row>
    <row r="101" spans="11:24" x14ac:dyDescent="0.25">
      <c r="K101" s="3"/>
      <c r="S101" s="27" t="s">
        <v>40</v>
      </c>
      <c r="T101" t="s">
        <v>907</v>
      </c>
      <c r="U101">
        <v>17</v>
      </c>
      <c r="V101">
        <v>17</v>
      </c>
      <c r="W101">
        <v>1</v>
      </c>
      <c r="X101">
        <v>0</v>
      </c>
    </row>
    <row r="102" spans="11:24" x14ac:dyDescent="0.25">
      <c r="K102" s="3"/>
      <c r="S102" s="28" t="s">
        <v>40</v>
      </c>
      <c r="T102" t="s">
        <v>1078</v>
      </c>
      <c r="U102">
        <v>17</v>
      </c>
      <c r="V102">
        <v>17</v>
      </c>
      <c r="W102">
        <v>1</v>
      </c>
      <c r="X102">
        <v>0</v>
      </c>
    </row>
    <row r="103" spans="11:24" x14ac:dyDescent="0.25">
      <c r="K103" s="3"/>
      <c r="S103" s="27" t="s">
        <v>40</v>
      </c>
      <c r="T103" t="s">
        <v>936</v>
      </c>
      <c r="U103">
        <v>17</v>
      </c>
      <c r="V103">
        <v>17</v>
      </c>
      <c r="W103">
        <v>1</v>
      </c>
      <c r="X103">
        <v>0</v>
      </c>
    </row>
    <row r="104" spans="11:24" x14ac:dyDescent="0.25">
      <c r="K104" s="3"/>
      <c r="S104" s="27" t="s">
        <v>40</v>
      </c>
      <c r="T104" t="s">
        <v>1079</v>
      </c>
      <c r="U104">
        <v>16</v>
      </c>
      <c r="V104">
        <v>15</v>
      </c>
      <c r="W104">
        <v>0.9375</v>
      </c>
      <c r="X104">
        <v>1</v>
      </c>
    </row>
    <row r="105" spans="11:24" x14ac:dyDescent="0.25">
      <c r="K105" s="3"/>
      <c r="S105" s="27" t="s">
        <v>31</v>
      </c>
      <c r="T105" t="s">
        <v>965</v>
      </c>
      <c r="U105">
        <v>10</v>
      </c>
      <c r="V105">
        <v>10</v>
      </c>
      <c r="W105">
        <v>1</v>
      </c>
      <c r="X105">
        <v>0</v>
      </c>
    </row>
    <row r="106" spans="11:24" x14ac:dyDescent="0.25">
      <c r="K106" s="3"/>
      <c r="S106" s="27" t="s">
        <v>31</v>
      </c>
      <c r="T106" t="s">
        <v>1007</v>
      </c>
      <c r="U106">
        <v>10</v>
      </c>
      <c r="V106">
        <v>10</v>
      </c>
      <c r="W106">
        <v>1</v>
      </c>
      <c r="X106">
        <v>0</v>
      </c>
    </row>
    <row r="107" spans="11:24" x14ac:dyDescent="0.25">
      <c r="K107" s="3"/>
      <c r="S107" s="27" t="s">
        <v>31</v>
      </c>
      <c r="T107" t="s">
        <v>937</v>
      </c>
      <c r="U107">
        <v>10</v>
      </c>
      <c r="V107">
        <v>10</v>
      </c>
      <c r="W107">
        <v>1</v>
      </c>
      <c r="X107">
        <v>0</v>
      </c>
    </row>
    <row r="108" spans="11:24" x14ac:dyDescent="0.25">
      <c r="K108" s="3"/>
      <c r="S108" s="28" t="s">
        <v>31</v>
      </c>
      <c r="T108" t="s">
        <v>1006</v>
      </c>
      <c r="U108">
        <v>10</v>
      </c>
      <c r="V108">
        <v>10</v>
      </c>
      <c r="W108">
        <v>1</v>
      </c>
      <c r="X108">
        <v>0</v>
      </c>
    </row>
    <row r="109" spans="11:24" x14ac:dyDescent="0.25">
      <c r="K109" s="3"/>
      <c r="S109" s="27" t="s">
        <v>31</v>
      </c>
      <c r="T109" t="s">
        <v>908</v>
      </c>
      <c r="U109">
        <v>10</v>
      </c>
      <c r="V109">
        <v>9</v>
      </c>
      <c r="W109">
        <v>0.9</v>
      </c>
      <c r="X109">
        <v>1</v>
      </c>
    </row>
    <row r="110" spans="11:24" x14ac:dyDescent="0.25">
      <c r="K110" s="3"/>
      <c r="S110" s="27" t="s">
        <v>31</v>
      </c>
      <c r="T110" t="s">
        <v>1002</v>
      </c>
      <c r="U110">
        <v>10</v>
      </c>
      <c r="V110">
        <v>8</v>
      </c>
      <c r="W110">
        <v>0.8</v>
      </c>
      <c r="X110">
        <v>2</v>
      </c>
    </row>
    <row r="111" spans="11:24" x14ac:dyDescent="0.25">
      <c r="K111" s="3"/>
      <c r="S111" s="27" t="s">
        <v>31</v>
      </c>
      <c r="T111" t="s">
        <v>984</v>
      </c>
      <c r="U111">
        <v>10</v>
      </c>
      <c r="V111">
        <v>10</v>
      </c>
      <c r="W111">
        <v>1</v>
      </c>
      <c r="X111">
        <v>0</v>
      </c>
    </row>
    <row r="112" spans="11:24" x14ac:dyDescent="0.25">
      <c r="K112" s="3"/>
      <c r="S112" s="27" t="s">
        <v>64</v>
      </c>
      <c r="T112" t="s">
        <v>897</v>
      </c>
      <c r="U112">
        <v>5</v>
      </c>
      <c r="V112">
        <v>5</v>
      </c>
      <c r="W112">
        <v>1</v>
      </c>
      <c r="X112">
        <v>0</v>
      </c>
    </row>
    <row r="113" spans="11:24" x14ac:dyDescent="0.25">
      <c r="K113" s="3"/>
      <c r="S113" s="27" t="s">
        <v>64</v>
      </c>
      <c r="T113" t="s">
        <v>907</v>
      </c>
      <c r="U113">
        <v>5</v>
      </c>
      <c r="V113">
        <v>4</v>
      </c>
      <c r="W113">
        <v>0.8</v>
      </c>
      <c r="X113">
        <v>1</v>
      </c>
    </row>
    <row r="114" spans="11:24" x14ac:dyDescent="0.25">
      <c r="K114" s="3"/>
      <c r="S114" s="27" t="s">
        <v>68</v>
      </c>
      <c r="T114" t="s">
        <v>902</v>
      </c>
      <c r="U114">
        <v>14</v>
      </c>
      <c r="V114">
        <v>14</v>
      </c>
      <c r="W114">
        <v>1</v>
      </c>
      <c r="X114">
        <v>0</v>
      </c>
    </row>
    <row r="115" spans="11:24" x14ac:dyDescent="0.25">
      <c r="K115" s="3"/>
      <c r="S115" s="28" t="s">
        <v>68</v>
      </c>
      <c r="T115" t="s">
        <v>1081</v>
      </c>
      <c r="U115">
        <v>6</v>
      </c>
      <c r="V115">
        <v>6</v>
      </c>
      <c r="W115">
        <v>1</v>
      </c>
      <c r="X115">
        <v>0</v>
      </c>
    </row>
    <row r="116" spans="11:24" x14ac:dyDescent="0.25">
      <c r="K116" s="3"/>
      <c r="S116" s="27" t="s">
        <v>68</v>
      </c>
      <c r="T116" t="s">
        <v>1085</v>
      </c>
      <c r="U116">
        <v>0</v>
      </c>
      <c r="V116">
        <v>0</v>
      </c>
      <c r="W116" t="e">
        <v>#DIV/0!</v>
      </c>
      <c r="X116">
        <v>0</v>
      </c>
    </row>
    <row r="117" spans="11:24" x14ac:dyDescent="0.25">
      <c r="K117" s="3"/>
      <c r="S117" s="28" t="s">
        <v>68</v>
      </c>
      <c r="T117" t="s">
        <v>1083</v>
      </c>
      <c r="U117">
        <v>0</v>
      </c>
      <c r="V117">
        <v>0</v>
      </c>
      <c r="W117" t="e">
        <v>#DIV/0!</v>
      </c>
      <c r="X117">
        <v>0</v>
      </c>
    </row>
    <row r="118" spans="11:24" x14ac:dyDescent="0.25">
      <c r="K118" s="3"/>
      <c r="S118" s="27" t="s">
        <v>68</v>
      </c>
      <c r="T118" t="s">
        <v>936</v>
      </c>
      <c r="U118">
        <v>7</v>
      </c>
      <c r="V118">
        <v>7</v>
      </c>
      <c r="W118">
        <v>1</v>
      </c>
      <c r="X118">
        <v>0</v>
      </c>
    </row>
    <row r="119" spans="11:24" x14ac:dyDescent="0.25">
      <c r="K119" s="3"/>
      <c r="S119" s="27" t="s">
        <v>68</v>
      </c>
      <c r="T119" t="s">
        <v>1082</v>
      </c>
      <c r="U119">
        <v>0</v>
      </c>
      <c r="V119">
        <v>0</v>
      </c>
      <c r="W119" t="e">
        <v>#DIV/0!</v>
      </c>
      <c r="X119">
        <v>0</v>
      </c>
    </row>
    <row r="120" spans="11:24" x14ac:dyDescent="0.25">
      <c r="K120" s="3"/>
      <c r="S120" s="27" t="s">
        <v>68</v>
      </c>
      <c r="T120" t="s">
        <v>1084</v>
      </c>
      <c r="U120">
        <v>0</v>
      </c>
      <c r="V120">
        <v>0</v>
      </c>
      <c r="W120" t="e">
        <v>#DIV/0!</v>
      </c>
      <c r="X120">
        <v>0</v>
      </c>
    </row>
    <row r="121" spans="11:24" x14ac:dyDescent="0.25">
      <c r="K121" s="3"/>
      <c r="S121" s="27" t="s">
        <v>68</v>
      </c>
      <c r="T121" t="s">
        <v>1276</v>
      </c>
      <c r="U121">
        <v>5</v>
      </c>
      <c r="V121">
        <v>5</v>
      </c>
      <c r="W121">
        <v>1</v>
      </c>
      <c r="X121">
        <v>0</v>
      </c>
    </row>
    <row r="122" spans="11:24" x14ac:dyDescent="0.25">
      <c r="K122" s="3"/>
      <c r="S122" s="27" t="s">
        <v>68</v>
      </c>
      <c r="T122" t="s">
        <v>1080</v>
      </c>
      <c r="U122">
        <v>13</v>
      </c>
      <c r="V122">
        <v>13</v>
      </c>
      <c r="W122">
        <v>1</v>
      </c>
      <c r="X122">
        <v>0</v>
      </c>
    </row>
    <row r="123" spans="11:24" x14ac:dyDescent="0.25">
      <c r="K123" s="3"/>
      <c r="S123" s="27" t="s">
        <v>48</v>
      </c>
      <c r="T123" t="s">
        <v>1008</v>
      </c>
      <c r="U123">
        <v>17</v>
      </c>
      <c r="V123">
        <v>17</v>
      </c>
      <c r="W123">
        <v>1</v>
      </c>
      <c r="X123">
        <v>0</v>
      </c>
    </row>
    <row r="124" spans="11:24" x14ac:dyDescent="0.25">
      <c r="K124" s="3"/>
      <c r="S124" s="27" t="s">
        <v>48</v>
      </c>
      <c r="T124" t="s">
        <v>966</v>
      </c>
      <c r="U124">
        <v>17</v>
      </c>
      <c r="V124">
        <v>17</v>
      </c>
      <c r="W124">
        <v>1</v>
      </c>
      <c r="X124">
        <v>0</v>
      </c>
    </row>
    <row r="125" spans="11:24" x14ac:dyDescent="0.25">
      <c r="K125" s="3"/>
      <c r="S125" s="28" t="s">
        <v>48</v>
      </c>
      <c r="T125" t="s">
        <v>903</v>
      </c>
      <c r="U125">
        <v>17</v>
      </c>
      <c r="V125">
        <v>16</v>
      </c>
      <c r="W125">
        <v>0.94117647058823528</v>
      </c>
      <c r="X125">
        <v>1</v>
      </c>
    </row>
    <row r="126" spans="11:24" x14ac:dyDescent="0.25">
      <c r="K126" s="3"/>
      <c r="S126" s="27" t="s">
        <v>48</v>
      </c>
      <c r="T126" t="s">
        <v>969</v>
      </c>
      <c r="U126">
        <v>16</v>
      </c>
      <c r="V126">
        <v>16</v>
      </c>
      <c r="W126">
        <v>1</v>
      </c>
      <c r="X126">
        <v>0</v>
      </c>
    </row>
    <row r="127" spans="11:24" x14ac:dyDescent="0.25">
      <c r="K127" s="3"/>
      <c r="S127" s="27" t="s">
        <v>48</v>
      </c>
      <c r="T127" t="s">
        <v>923</v>
      </c>
      <c r="U127">
        <v>17</v>
      </c>
      <c r="V127">
        <v>15</v>
      </c>
      <c r="W127">
        <v>0.88235294117647056</v>
      </c>
      <c r="X127">
        <v>2</v>
      </c>
    </row>
    <row r="128" spans="11:24" x14ac:dyDescent="0.25">
      <c r="K128" s="3"/>
      <c r="S128" s="27" t="s">
        <v>48</v>
      </c>
      <c r="T128" t="s">
        <v>1086</v>
      </c>
      <c r="U128">
        <v>5</v>
      </c>
      <c r="V128">
        <v>5</v>
      </c>
      <c r="W128">
        <v>1</v>
      </c>
      <c r="X128">
        <v>0</v>
      </c>
    </row>
    <row r="129" spans="11:24" x14ac:dyDescent="0.25">
      <c r="K129" s="3"/>
      <c r="S129" s="27" t="s">
        <v>48</v>
      </c>
      <c r="T129" t="s">
        <v>944</v>
      </c>
      <c r="U129">
        <v>17</v>
      </c>
      <c r="V129">
        <v>17</v>
      </c>
      <c r="W129">
        <v>1</v>
      </c>
      <c r="X129">
        <v>0</v>
      </c>
    </row>
    <row r="130" spans="11:24" x14ac:dyDescent="0.25">
      <c r="K130" s="3"/>
      <c r="S130" s="27" t="s">
        <v>13</v>
      </c>
      <c r="T130" t="s">
        <v>1013</v>
      </c>
      <c r="U130">
        <v>20</v>
      </c>
      <c r="V130">
        <v>19</v>
      </c>
      <c r="W130">
        <v>0.95</v>
      </c>
      <c r="X130">
        <v>1</v>
      </c>
    </row>
    <row r="131" spans="11:24" x14ac:dyDescent="0.25">
      <c r="K131" s="3"/>
      <c r="S131" s="27" t="s">
        <v>13</v>
      </c>
      <c r="T131" t="s">
        <v>1097</v>
      </c>
      <c r="U131">
        <v>0</v>
      </c>
      <c r="V131">
        <v>0</v>
      </c>
      <c r="W131" t="e">
        <v>#DIV/0!</v>
      </c>
      <c r="X131">
        <v>0</v>
      </c>
    </row>
    <row r="132" spans="11:24" x14ac:dyDescent="0.25">
      <c r="K132" s="3"/>
      <c r="S132" s="28" t="s">
        <v>13</v>
      </c>
      <c r="T132" t="s">
        <v>1094</v>
      </c>
      <c r="U132">
        <v>0</v>
      </c>
      <c r="V132">
        <v>0</v>
      </c>
      <c r="W132" t="e">
        <v>#DIV/0!</v>
      </c>
      <c r="X132">
        <v>0</v>
      </c>
    </row>
    <row r="133" spans="11:24" x14ac:dyDescent="0.25">
      <c r="K133" s="3"/>
      <c r="S133" s="27" t="s">
        <v>13</v>
      </c>
      <c r="T133" t="s">
        <v>894</v>
      </c>
      <c r="U133">
        <v>18</v>
      </c>
      <c r="V133">
        <v>16</v>
      </c>
      <c r="W133">
        <v>0.88888888888888884</v>
      </c>
      <c r="X133">
        <v>2</v>
      </c>
    </row>
    <row r="134" spans="11:24" x14ac:dyDescent="0.25">
      <c r="K134" s="3"/>
      <c r="S134" s="27" t="s">
        <v>13</v>
      </c>
      <c r="T134" t="s">
        <v>1088</v>
      </c>
      <c r="U134">
        <v>20</v>
      </c>
      <c r="V134">
        <v>20</v>
      </c>
      <c r="W134">
        <v>1</v>
      </c>
      <c r="X134">
        <v>0</v>
      </c>
    </row>
    <row r="135" spans="11:24" x14ac:dyDescent="0.25">
      <c r="K135" s="3"/>
      <c r="S135" s="27" t="s">
        <v>13</v>
      </c>
      <c r="T135" t="s">
        <v>1098</v>
      </c>
      <c r="U135">
        <v>0</v>
      </c>
      <c r="V135">
        <v>0</v>
      </c>
      <c r="W135" t="e">
        <v>#DIV/0!</v>
      </c>
      <c r="X135">
        <v>0</v>
      </c>
    </row>
    <row r="136" spans="11:24" x14ac:dyDescent="0.25">
      <c r="K136" s="3"/>
      <c r="S136" s="27" t="s">
        <v>13</v>
      </c>
      <c r="T136" t="s">
        <v>1091</v>
      </c>
      <c r="U136">
        <v>0</v>
      </c>
      <c r="V136">
        <v>0</v>
      </c>
      <c r="W136" t="e">
        <v>#DIV/0!</v>
      </c>
      <c r="X136">
        <v>0</v>
      </c>
    </row>
    <row r="137" spans="11:24" x14ac:dyDescent="0.25">
      <c r="K137" s="3"/>
      <c r="S137" s="27" t="s">
        <v>13</v>
      </c>
      <c r="T137" t="s">
        <v>1009</v>
      </c>
      <c r="U137">
        <v>20</v>
      </c>
      <c r="V137">
        <v>20</v>
      </c>
      <c r="W137">
        <v>1</v>
      </c>
      <c r="X137">
        <v>0</v>
      </c>
    </row>
    <row r="138" spans="11:24" x14ac:dyDescent="0.25">
      <c r="K138" s="3"/>
      <c r="S138" s="27" t="s">
        <v>13</v>
      </c>
      <c r="T138" t="s">
        <v>1092</v>
      </c>
      <c r="U138">
        <v>0</v>
      </c>
      <c r="V138">
        <v>0</v>
      </c>
      <c r="W138" t="e">
        <v>#DIV/0!</v>
      </c>
      <c r="X138">
        <v>0</v>
      </c>
    </row>
    <row r="139" spans="11:24" x14ac:dyDescent="0.25">
      <c r="K139" s="3"/>
      <c r="S139" s="27" t="s">
        <v>13</v>
      </c>
      <c r="T139" t="s">
        <v>1089</v>
      </c>
      <c r="U139">
        <v>0</v>
      </c>
      <c r="V139">
        <v>0</v>
      </c>
      <c r="W139" t="e">
        <v>#DIV/0!</v>
      </c>
      <c r="X139">
        <v>0</v>
      </c>
    </row>
    <row r="140" spans="11:24" x14ac:dyDescent="0.25">
      <c r="K140" s="3"/>
      <c r="S140" s="27" t="s">
        <v>13</v>
      </c>
      <c r="T140" t="s">
        <v>938</v>
      </c>
      <c r="U140">
        <v>18</v>
      </c>
      <c r="V140">
        <v>18</v>
      </c>
      <c r="W140">
        <v>1</v>
      </c>
      <c r="X140">
        <v>0</v>
      </c>
    </row>
    <row r="141" spans="11:24" x14ac:dyDescent="0.25">
      <c r="K141" s="3"/>
      <c r="S141" s="27" t="s">
        <v>13</v>
      </c>
      <c r="T141" t="s">
        <v>975</v>
      </c>
      <c r="U141">
        <v>20</v>
      </c>
      <c r="V141">
        <v>20</v>
      </c>
      <c r="W141">
        <v>1</v>
      </c>
      <c r="X141">
        <v>0</v>
      </c>
    </row>
    <row r="142" spans="11:24" x14ac:dyDescent="0.25">
      <c r="K142" s="3"/>
      <c r="S142" s="27" t="s">
        <v>13</v>
      </c>
      <c r="T142" t="s">
        <v>1095</v>
      </c>
      <c r="U142">
        <v>0</v>
      </c>
      <c r="V142">
        <v>0</v>
      </c>
      <c r="W142" t="e">
        <v>#DIV/0!</v>
      </c>
      <c r="X142">
        <v>0</v>
      </c>
    </row>
    <row r="143" spans="11:24" x14ac:dyDescent="0.25">
      <c r="K143" s="3"/>
      <c r="S143" s="27" t="s">
        <v>13</v>
      </c>
      <c r="T143" t="s">
        <v>1093</v>
      </c>
      <c r="U143">
        <v>0</v>
      </c>
      <c r="V143">
        <v>0</v>
      </c>
      <c r="W143" t="e">
        <v>#DIV/0!</v>
      </c>
      <c r="X143">
        <v>0</v>
      </c>
    </row>
    <row r="144" spans="11:24" x14ac:dyDescent="0.25">
      <c r="K144" s="3"/>
      <c r="S144" s="27" t="s">
        <v>13</v>
      </c>
      <c r="T144" t="s">
        <v>1010</v>
      </c>
      <c r="U144">
        <v>18</v>
      </c>
      <c r="V144">
        <v>18</v>
      </c>
      <c r="W144">
        <v>1</v>
      </c>
      <c r="X144">
        <v>0</v>
      </c>
    </row>
    <row r="145" spans="11:24" x14ac:dyDescent="0.25">
      <c r="K145" s="3"/>
      <c r="S145" s="27" t="s">
        <v>13</v>
      </c>
      <c r="T145" t="s">
        <v>1090</v>
      </c>
      <c r="U145">
        <v>0</v>
      </c>
      <c r="V145">
        <v>0</v>
      </c>
      <c r="W145" t="e">
        <v>#DIV/0!</v>
      </c>
      <c r="X145">
        <v>0</v>
      </c>
    </row>
    <row r="146" spans="11:24" x14ac:dyDescent="0.25">
      <c r="K146" s="3"/>
      <c r="S146" s="27" t="s">
        <v>13</v>
      </c>
      <c r="T146" t="s">
        <v>907</v>
      </c>
      <c r="U146">
        <v>18</v>
      </c>
      <c r="V146">
        <v>12</v>
      </c>
      <c r="W146">
        <v>0.66666666666666663</v>
      </c>
      <c r="X146">
        <v>6</v>
      </c>
    </row>
    <row r="147" spans="11:24" x14ac:dyDescent="0.25">
      <c r="K147" s="3"/>
      <c r="S147" s="27" t="s">
        <v>13</v>
      </c>
      <c r="T147" t="s">
        <v>936</v>
      </c>
      <c r="U147">
        <v>20</v>
      </c>
      <c r="V147">
        <v>20</v>
      </c>
      <c r="W147">
        <v>1</v>
      </c>
      <c r="X147">
        <v>0</v>
      </c>
    </row>
    <row r="148" spans="11:24" x14ac:dyDescent="0.25">
      <c r="K148" s="3"/>
      <c r="S148" s="27" t="s">
        <v>13</v>
      </c>
      <c r="T148" t="s">
        <v>1096</v>
      </c>
      <c r="U148">
        <v>0</v>
      </c>
      <c r="V148">
        <v>0</v>
      </c>
      <c r="W148" t="e">
        <v>#DIV/0!</v>
      </c>
      <c r="X148">
        <v>0</v>
      </c>
    </row>
    <row r="149" spans="11:24" x14ac:dyDescent="0.25">
      <c r="K149" s="3"/>
      <c r="S149" s="27" t="s">
        <v>13</v>
      </c>
      <c r="T149" t="s">
        <v>1087</v>
      </c>
      <c r="U149">
        <v>20</v>
      </c>
      <c r="V149">
        <v>20</v>
      </c>
      <c r="W149">
        <v>1</v>
      </c>
      <c r="X149">
        <v>0</v>
      </c>
    </row>
    <row r="150" spans="11:24" x14ac:dyDescent="0.25">
      <c r="K150" s="3"/>
      <c r="S150" s="27" t="s">
        <v>50</v>
      </c>
      <c r="T150" t="s">
        <v>1013</v>
      </c>
      <c r="U150">
        <v>15</v>
      </c>
      <c r="V150">
        <v>15</v>
      </c>
      <c r="W150">
        <v>1</v>
      </c>
      <c r="X150">
        <v>0</v>
      </c>
    </row>
    <row r="151" spans="11:24" x14ac:dyDescent="0.25">
      <c r="K151" s="3"/>
      <c r="S151" s="27" t="s">
        <v>50</v>
      </c>
      <c r="T151" t="s">
        <v>1100</v>
      </c>
      <c r="U151">
        <v>15</v>
      </c>
      <c r="V151">
        <v>15</v>
      </c>
      <c r="W151">
        <v>1</v>
      </c>
      <c r="X151">
        <v>0</v>
      </c>
    </row>
    <row r="152" spans="11:24" x14ac:dyDescent="0.25">
      <c r="K152" s="3"/>
      <c r="S152" s="28" t="s">
        <v>50</v>
      </c>
      <c r="T152" t="s">
        <v>1012</v>
      </c>
      <c r="U152">
        <v>15</v>
      </c>
      <c r="V152">
        <v>14</v>
      </c>
      <c r="W152">
        <v>0.93333333333333335</v>
      </c>
      <c r="X152">
        <v>1</v>
      </c>
    </row>
    <row r="153" spans="11:24" x14ac:dyDescent="0.25">
      <c r="K153" s="3"/>
      <c r="S153" s="27" t="s">
        <v>50</v>
      </c>
      <c r="T153" t="s">
        <v>1009</v>
      </c>
      <c r="U153">
        <v>3</v>
      </c>
      <c r="V153">
        <v>3</v>
      </c>
      <c r="W153">
        <v>1</v>
      </c>
      <c r="X153">
        <v>0</v>
      </c>
    </row>
    <row r="154" spans="11:24" x14ac:dyDescent="0.25">
      <c r="K154" s="3"/>
      <c r="S154" s="27" t="s">
        <v>50</v>
      </c>
      <c r="T154" t="s">
        <v>938</v>
      </c>
      <c r="U154">
        <v>15</v>
      </c>
      <c r="V154">
        <v>15</v>
      </c>
      <c r="W154">
        <v>1</v>
      </c>
      <c r="X154">
        <v>0</v>
      </c>
    </row>
    <row r="155" spans="11:24" x14ac:dyDescent="0.25">
      <c r="K155" s="3"/>
      <c r="S155" s="27" t="s">
        <v>50</v>
      </c>
      <c r="T155" t="s">
        <v>907</v>
      </c>
      <c r="U155">
        <v>15</v>
      </c>
      <c r="V155">
        <v>15</v>
      </c>
      <c r="W155">
        <v>1</v>
      </c>
      <c r="X155">
        <v>0</v>
      </c>
    </row>
    <row r="156" spans="11:24" x14ac:dyDescent="0.25">
      <c r="K156" s="3"/>
      <c r="S156" s="27" t="s">
        <v>50</v>
      </c>
      <c r="T156" t="s">
        <v>1099</v>
      </c>
      <c r="U156">
        <v>5</v>
      </c>
      <c r="V156">
        <v>5</v>
      </c>
      <c r="W156">
        <v>1</v>
      </c>
      <c r="X156">
        <v>0</v>
      </c>
    </row>
    <row r="157" spans="11:24" x14ac:dyDescent="0.25">
      <c r="K157" s="3"/>
      <c r="S157" s="27" t="s">
        <v>50</v>
      </c>
      <c r="T157" t="s">
        <v>1011</v>
      </c>
      <c r="U157">
        <v>11</v>
      </c>
      <c r="V157">
        <v>11</v>
      </c>
      <c r="W157">
        <v>1</v>
      </c>
      <c r="X157">
        <v>0</v>
      </c>
    </row>
    <row r="158" spans="11:24" x14ac:dyDescent="0.25">
      <c r="K158" s="3"/>
      <c r="S158" s="27" t="s">
        <v>50</v>
      </c>
      <c r="T158" t="s">
        <v>936</v>
      </c>
      <c r="U158">
        <v>15</v>
      </c>
      <c r="V158">
        <v>15</v>
      </c>
      <c r="W158">
        <v>1</v>
      </c>
      <c r="X158">
        <v>0</v>
      </c>
    </row>
    <row r="159" spans="11:24" x14ac:dyDescent="0.25">
      <c r="K159" s="3"/>
      <c r="S159" s="27" t="s">
        <v>46</v>
      </c>
      <c r="T159" t="s">
        <v>967</v>
      </c>
      <c r="U159">
        <v>10</v>
      </c>
      <c r="V159">
        <v>8</v>
      </c>
      <c r="W159">
        <v>0.8</v>
      </c>
      <c r="X159">
        <v>2</v>
      </c>
    </row>
    <row r="160" spans="11:24" x14ac:dyDescent="0.25">
      <c r="K160" s="3"/>
      <c r="S160" s="27" t="s">
        <v>46</v>
      </c>
      <c r="T160" t="s">
        <v>1102</v>
      </c>
      <c r="U160">
        <v>10</v>
      </c>
      <c r="V160">
        <v>10</v>
      </c>
      <c r="W160">
        <v>1</v>
      </c>
      <c r="X160">
        <v>0</v>
      </c>
    </row>
    <row r="161" spans="11:24" x14ac:dyDescent="0.25">
      <c r="K161" s="3"/>
      <c r="S161" s="28" t="s">
        <v>46</v>
      </c>
      <c r="T161" t="s">
        <v>912</v>
      </c>
      <c r="U161">
        <v>10</v>
      </c>
      <c r="V161">
        <v>10</v>
      </c>
      <c r="W161">
        <v>1</v>
      </c>
      <c r="X161">
        <v>0</v>
      </c>
    </row>
    <row r="162" spans="11:24" x14ac:dyDescent="0.25">
      <c r="K162" s="3"/>
      <c r="S162" s="27" t="s">
        <v>46</v>
      </c>
      <c r="T162" t="s">
        <v>894</v>
      </c>
      <c r="U162">
        <v>10</v>
      </c>
      <c r="V162">
        <v>10</v>
      </c>
      <c r="W162">
        <v>1</v>
      </c>
      <c r="X162">
        <v>0</v>
      </c>
    </row>
    <row r="163" spans="11:24" x14ac:dyDescent="0.25">
      <c r="K163" s="3"/>
      <c r="S163" s="27" t="s">
        <v>46</v>
      </c>
      <c r="T163" t="s">
        <v>1014</v>
      </c>
      <c r="U163">
        <v>10</v>
      </c>
      <c r="V163">
        <v>8</v>
      </c>
      <c r="W163">
        <v>0.8</v>
      </c>
      <c r="X163">
        <v>2</v>
      </c>
    </row>
    <row r="164" spans="11:24" x14ac:dyDescent="0.25">
      <c r="K164" s="3"/>
      <c r="S164" s="27" t="s">
        <v>46</v>
      </c>
      <c r="T164" t="s">
        <v>1015</v>
      </c>
      <c r="U164">
        <v>10</v>
      </c>
      <c r="V164">
        <v>7</v>
      </c>
      <c r="W164">
        <v>0.7</v>
      </c>
      <c r="X164">
        <v>3</v>
      </c>
    </row>
    <row r="165" spans="11:24" x14ac:dyDescent="0.25">
      <c r="K165" s="3"/>
      <c r="S165" s="27" t="s">
        <v>46</v>
      </c>
      <c r="T165" t="s">
        <v>908</v>
      </c>
      <c r="U165">
        <v>10</v>
      </c>
      <c r="V165">
        <v>9</v>
      </c>
      <c r="W165">
        <v>0.9</v>
      </c>
      <c r="X165">
        <v>1</v>
      </c>
    </row>
    <row r="166" spans="11:24" x14ac:dyDescent="0.25">
      <c r="K166" s="3"/>
      <c r="S166" s="27" t="s">
        <v>46</v>
      </c>
      <c r="T166" t="s">
        <v>1101</v>
      </c>
      <c r="U166">
        <v>5</v>
      </c>
      <c r="V166">
        <v>5</v>
      </c>
      <c r="W166">
        <v>1</v>
      </c>
      <c r="X166">
        <v>0</v>
      </c>
    </row>
    <row r="167" spans="11:24" x14ac:dyDescent="0.25">
      <c r="K167" s="3"/>
      <c r="S167" s="27" t="s">
        <v>46</v>
      </c>
      <c r="T167" t="s">
        <v>1103</v>
      </c>
      <c r="U167">
        <v>9</v>
      </c>
      <c r="V167">
        <v>9</v>
      </c>
      <c r="W167">
        <v>1</v>
      </c>
      <c r="X167">
        <v>0</v>
      </c>
    </row>
    <row r="168" spans="11:24" x14ac:dyDescent="0.25">
      <c r="K168" s="3"/>
      <c r="S168" s="27" t="s">
        <v>46</v>
      </c>
      <c r="T168" t="s">
        <v>1104</v>
      </c>
      <c r="U168">
        <v>10</v>
      </c>
      <c r="V168">
        <v>8</v>
      </c>
      <c r="W168">
        <v>0.8</v>
      </c>
      <c r="X168">
        <v>2</v>
      </c>
    </row>
    <row r="169" spans="11:24" x14ac:dyDescent="0.25">
      <c r="K169" s="3"/>
      <c r="S169" s="27" t="s">
        <v>44</v>
      </c>
      <c r="T169" t="s">
        <v>894</v>
      </c>
      <c r="U169">
        <v>18</v>
      </c>
      <c r="V169">
        <v>18</v>
      </c>
      <c r="W169">
        <v>1</v>
      </c>
      <c r="X169">
        <v>0</v>
      </c>
    </row>
    <row r="170" spans="11:24" x14ac:dyDescent="0.25">
      <c r="K170" s="3"/>
      <c r="S170" s="27" t="s">
        <v>44</v>
      </c>
      <c r="T170" t="s">
        <v>897</v>
      </c>
      <c r="U170">
        <v>18</v>
      </c>
      <c r="V170">
        <v>17</v>
      </c>
      <c r="W170">
        <v>0.94444444444444442</v>
      </c>
      <c r="X170">
        <v>1</v>
      </c>
    </row>
    <row r="171" spans="11:24" x14ac:dyDescent="0.25">
      <c r="K171" s="3"/>
      <c r="S171" s="28" t="s">
        <v>44</v>
      </c>
      <c r="T171" t="s">
        <v>898</v>
      </c>
      <c r="U171">
        <v>18</v>
      </c>
      <c r="V171">
        <v>15</v>
      </c>
      <c r="W171">
        <v>0.83333333333333337</v>
      </c>
      <c r="X171">
        <v>3</v>
      </c>
    </row>
    <row r="172" spans="11:24" x14ac:dyDescent="0.25">
      <c r="K172" s="3"/>
      <c r="S172" s="27" t="s">
        <v>72</v>
      </c>
      <c r="T172" t="s">
        <v>940</v>
      </c>
      <c r="U172">
        <v>17</v>
      </c>
      <c r="V172">
        <v>17</v>
      </c>
      <c r="W172">
        <v>1</v>
      </c>
      <c r="X172">
        <v>0</v>
      </c>
    </row>
    <row r="173" spans="11:24" x14ac:dyDescent="0.25">
      <c r="K173" s="3"/>
      <c r="S173" s="27" t="s">
        <v>19</v>
      </c>
      <c r="T173" t="s">
        <v>1019</v>
      </c>
      <c r="U173">
        <v>5</v>
      </c>
      <c r="V173">
        <v>5</v>
      </c>
      <c r="W173">
        <v>1</v>
      </c>
      <c r="X173">
        <v>0</v>
      </c>
    </row>
    <row r="174" spans="11:24" x14ac:dyDescent="0.25">
      <c r="K174" s="3"/>
      <c r="S174" s="27" t="s">
        <v>19</v>
      </c>
      <c r="T174" t="s">
        <v>1109</v>
      </c>
      <c r="U174">
        <v>0</v>
      </c>
      <c r="V174">
        <v>0</v>
      </c>
      <c r="W174" t="e">
        <v>#DIV/0!</v>
      </c>
      <c r="X174">
        <v>0</v>
      </c>
    </row>
    <row r="175" spans="11:24" x14ac:dyDescent="0.25">
      <c r="K175" s="3"/>
      <c r="S175" s="27" t="s">
        <v>19</v>
      </c>
      <c r="T175" t="s">
        <v>1110</v>
      </c>
      <c r="U175">
        <v>0</v>
      </c>
      <c r="V175">
        <v>0</v>
      </c>
      <c r="W175" t="e">
        <v>#DIV/0!</v>
      </c>
      <c r="X175">
        <v>0</v>
      </c>
    </row>
    <row r="176" spans="11:24" x14ac:dyDescent="0.25">
      <c r="K176" s="3"/>
      <c r="S176" s="27" t="s">
        <v>19</v>
      </c>
      <c r="T176" t="s">
        <v>922</v>
      </c>
      <c r="U176">
        <v>5</v>
      </c>
      <c r="V176">
        <v>5</v>
      </c>
      <c r="W176">
        <v>1</v>
      </c>
      <c r="X176">
        <v>0</v>
      </c>
    </row>
    <row r="177" spans="11:24" x14ac:dyDescent="0.25">
      <c r="K177" s="3"/>
      <c r="S177" s="27" t="s">
        <v>19</v>
      </c>
      <c r="T177" t="s">
        <v>1020</v>
      </c>
      <c r="U177">
        <v>5</v>
      </c>
      <c r="V177">
        <v>5</v>
      </c>
      <c r="W177">
        <v>1</v>
      </c>
      <c r="X177">
        <v>0</v>
      </c>
    </row>
    <row r="178" spans="11:24" x14ac:dyDescent="0.25">
      <c r="K178" s="3"/>
      <c r="S178" s="27" t="s">
        <v>19</v>
      </c>
      <c r="T178" t="s">
        <v>1023</v>
      </c>
      <c r="U178">
        <v>16</v>
      </c>
      <c r="V178">
        <v>16</v>
      </c>
      <c r="W178">
        <v>1</v>
      </c>
      <c r="X178">
        <v>0</v>
      </c>
    </row>
    <row r="179" spans="11:24" x14ac:dyDescent="0.25">
      <c r="K179" s="3"/>
      <c r="S179" s="27" t="s">
        <v>19</v>
      </c>
      <c r="T179" t="s">
        <v>1024</v>
      </c>
      <c r="U179">
        <v>12</v>
      </c>
      <c r="V179">
        <v>12</v>
      </c>
      <c r="W179">
        <v>1</v>
      </c>
      <c r="X179">
        <v>0</v>
      </c>
    </row>
    <row r="180" spans="11:24" x14ac:dyDescent="0.25">
      <c r="K180" s="3"/>
      <c r="S180" s="27" t="s">
        <v>19</v>
      </c>
      <c r="T180" t="s">
        <v>1022</v>
      </c>
      <c r="U180">
        <v>6</v>
      </c>
      <c r="V180">
        <v>6</v>
      </c>
      <c r="W180">
        <v>1</v>
      </c>
      <c r="X180">
        <v>0</v>
      </c>
    </row>
    <row r="181" spans="11:24" x14ac:dyDescent="0.25">
      <c r="K181" s="3"/>
      <c r="S181" s="28" t="s">
        <v>19</v>
      </c>
      <c r="T181" t="s">
        <v>1105</v>
      </c>
      <c r="U181">
        <v>6</v>
      </c>
      <c r="V181">
        <v>5</v>
      </c>
      <c r="W181">
        <v>0.83333333333333337</v>
      </c>
      <c r="X181">
        <v>1</v>
      </c>
    </row>
    <row r="182" spans="11:24" x14ac:dyDescent="0.25">
      <c r="K182" s="3"/>
      <c r="S182" s="27" t="s">
        <v>19</v>
      </c>
      <c r="T182" t="s">
        <v>969</v>
      </c>
      <c r="U182">
        <v>5</v>
      </c>
      <c r="V182">
        <v>4</v>
      </c>
      <c r="W182">
        <v>0.8</v>
      </c>
      <c r="X182">
        <v>1</v>
      </c>
    </row>
    <row r="183" spans="11:24" x14ac:dyDescent="0.25">
      <c r="K183" s="3"/>
      <c r="S183" s="27" t="s">
        <v>19</v>
      </c>
      <c r="T183" t="s">
        <v>941</v>
      </c>
      <c r="U183">
        <v>5</v>
      </c>
      <c r="V183">
        <v>5</v>
      </c>
      <c r="W183">
        <v>1</v>
      </c>
      <c r="X183">
        <v>0</v>
      </c>
    </row>
    <row r="184" spans="11:24" x14ac:dyDescent="0.25">
      <c r="K184" s="3"/>
      <c r="S184" s="28" t="s">
        <v>19</v>
      </c>
      <c r="T184" t="s">
        <v>899</v>
      </c>
      <c r="U184">
        <v>12</v>
      </c>
      <c r="V184">
        <v>9</v>
      </c>
      <c r="W184">
        <v>0.75</v>
      </c>
      <c r="X184">
        <v>3</v>
      </c>
    </row>
    <row r="185" spans="11:24" x14ac:dyDescent="0.25">
      <c r="K185" s="3"/>
      <c r="S185" s="28" t="s">
        <v>19</v>
      </c>
      <c r="T185" t="s">
        <v>1025</v>
      </c>
      <c r="U185">
        <v>22</v>
      </c>
      <c r="V185">
        <v>21</v>
      </c>
      <c r="W185">
        <v>0.95454545454545459</v>
      </c>
      <c r="X185">
        <v>1</v>
      </c>
    </row>
    <row r="186" spans="11:24" x14ac:dyDescent="0.25">
      <c r="K186" s="3"/>
      <c r="S186" s="27" t="s">
        <v>19</v>
      </c>
      <c r="T186" t="s">
        <v>968</v>
      </c>
      <c r="U186">
        <v>5</v>
      </c>
      <c r="V186">
        <v>3</v>
      </c>
      <c r="W186">
        <v>0.6</v>
      </c>
      <c r="X186">
        <v>2</v>
      </c>
    </row>
    <row r="187" spans="11:24" x14ac:dyDescent="0.25">
      <c r="K187" s="3"/>
      <c r="S187" s="27" t="s">
        <v>19</v>
      </c>
      <c r="T187" t="s">
        <v>1017</v>
      </c>
      <c r="U187">
        <v>5</v>
      </c>
      <c r="V187">
        <v>5</v>
      </c>
      <c r="W187">
        <v>1</v>
      </c>
      <c r="X187">
        <v>0</v>
      </c>
    </row>
    <row r="188" spans="11:24" x14ac:dyDescent="0.25">
      <c r="K188" s="3"/>
      <c r="S188" s="27" t="s">
        <v>19</v>
      </c>
      <c r="T188" t="s">
        <v>1018</v>
      </c>
      <c r="U188">
        <v>5</v>
      </c>
      <c r="V188">
        <v>5</v>
      </c>
      <c r="W188">
        <v>1</v>
      </c>
      <c r="X188">
        <v>0</v>
      </c>
    </row>
    <row r="189" spans="11:24" x14ac:dyDescent="0.25">
      <c r="K189" s="3"/>
      <c r="S189" s="27" t="s">
        <v>19</v>
      </c>
      <c r="T189" t="s">
        <v>1108</v>
      </c>
      <c r="U189">
        <v>5</v>
      </c>
      <c r="V189">
        <v>5</v>
      </c>
      <c r="W189">
        <v>1</v>
      </c>
      <c r="X189">
        <v>0</v>
      </c>
    </row>
    <row r="190" spans="11:24" x14ac:dyDescent="0.25">
      <c r="K190" s="3"/>
      <c r="S190" s="27" t="s">
        <v>19</v>
      </c>
      <c r="T190" t="s">
        <v>1002</v>
      </c>
      <c r="U190">
        <v>5</v>
      </c>
      <c r="V190">
        <v>5</v>
      </c>
      <c r="W190">
        <v>1</v>
      </c>
      <c r="X190">
        <v>0</v>
      </c>
    </row>
    <row r="191" spans="11:24" x14ac:dyDescent="0.25">
      <c r="K191" s="3"/>
      <c r="S191" s="27" t="s">
        <v>19</v>
      </c>
      <c r="T191" t="s">
        <v>1021</v>
      </c>
      <c r="U191">
        <v>5</v>
      </c>
      <c r="V191">
        <v>5</v>
      </c>
      <c r="W191">
        <v>1</v>
      </c>
      <c r="X191">
        <v>0</v>
      </c>
    </row>
    <row r="192" spans="11:24" x14ac:dyDescent="0.25">
      <c r="K192" s="3"/>
      <c r="S192" s="27" t="s">
        <v>19</v>
      </c>
      <c r="T192" t="s">
        <v>1107</v>
      </c>
      <c r="U192">
        <v>7</v>
      </c>
      <c r="V192">
        <v>7</v>
      </c>
      <c r="W192">
        <v>1</v>
      </c>
      <c r="X192">
        <v>0</v>
      </c>
    </row>
    <row r="193" spans="11:24" x14ac:dyDescent="0.25">
      <c r="K193" s="3"/>
      <c r="S193" s="27" t="s">
        <v>19</v>
      </c>
      <c r="T193" t="s">
        <v>1106</v>
      </c>
      <c r="U193">
        <v>7</v>
      </c>
      <c r="V193">
        <v>7</v>
      </c>
      <c r="W193">
        <v>1</v>
      </c>
      <c r="X193">
        <v>0</v>
      </c>
    </row>
    <row r="194" spans="11:24" x14ac:dyDescent="0.25">
      <c r="K194" s="3"/>
      <c r="S194" s="27" t="s">
        <v>19</v>
      </c>
      <c r="T194" t="s">
        <v>972</v>
      </c>
      <c r="U194">
        <v>5</v>
      </c>
      <c r="V194">
        <v>5</v>
      </c>
      <c r="W194">
        <v>1</v>
      </c>
      <c r="X194">
        <v>0</v>
      </c>
    </row>
    <row r="195" spans="11:24" x14ac:dyDescent="0.25">
      <c r="K195" s="3"/>
      <c r="S195" s="27" t="s">
        <v>19</v>
      </c>
      <c r="T195" t="s">
        <v>992</v>
      </c>
      <c r="U195">
        <v>5</v>
      </c>
      <c r="V195">
        <v>5</v>
      </c>
      <c r="W195">
        <v>1</v>
      </c>
      <c r="X195">
        <v>0</v>
      </c>
    </row>
    <row r="196" spans="11:24" x14ac:dyDescent="0.25">
      <c r="K196" s="3"/>
      <c r="S196" s="27" t="s">
        <v>19</v>
      </c>
      <c r="T196" t="s">
        <v>942</v>
      </c>
      <c r="U196">
        <v>7</v>
      </c>
      <c r="V196">
        <v>6</v>
      </c>
      <c r="W196">
        <v>0.8571428571428571</v>
      </c>
      <c r="X196">
        <v>1</v>
      </c>
    </row>
    <row r="197" spans="11:24" x14ac:dyDescent="0.25">
      <c r="K197" s="3"/>
      <c r="S197" s="27" t="s">
        <v>19</v>
      </c>
      <c r="T197" t="s">
        <v>1016</v>
      </c>
      <c r="U197">
        <v>5</v>
      </c>
      <c r="V197">
        <v>5</v>
      </c>
      <c r="W197">
        <v>1</v>
      </c>
      <c r="X197">
        <v>0</v>
      </c>
    </row>
    <row r="198" spans="11:24" x14ac:dyDescent="0.25">
      <c r="K198" s="3"/>
      <c r="S198" s="27" t="s">
        <v>86</v>
      </c>
      <c r="T198" t="s">
        <v>943</v>
      </c>
      <c r="U198">
        <v>6</v>
      </c>
      <c r="V198">
        <v>1</v>
      </c>
      <c r="W198">
        <v>0.16666666666666666</v>
      </c>
      <c r="X198">
        <v>5</v>
      </c>
    </row>
    <row r="199" spans="11:24" x14ac:dyDescent="0.25">
      <c r="K199" s="3"/>
      <c r="S199" s="27" t="s">
        <v>83</v>
      </c>
      <c r="T199" t="s">
        <v>1026</v>
      </c>
      <c r="U199">
        <v>5</v>
      </c>
      <c r="V199">
        <v>5</v>
      </c>
      <c r="W199">
        <v>1</v>
      </c>
      <c r="X199">
        <v>0</v>
      </c>
    </row>
    <row r="200" spans="11:24" x14ac:dyDescent="0.25">
      <c r="K200" s="3"/>
      <c r="S200" s="27" t="s">
        <v>83</v>
      </c>
      <c r="T200" t="s">
        <v>1111</v>
      </c>
      <c r="U200">
        <v>5</v>
      </c>
      <c r="V200">
        <v>4</v>
      </c>
      <c r="W200">
        <v>0.8</v>
      </c>
      <c r="X200">
        <v>1</v>
      </c>
    </row>
    <row r="201" spans="11:24" x14ac:dyDescent="0.25">
      <c r="K201" s="3"/>
      <c r="S201" s="27" t="s">
        <v>83</v>
      </c>
      <c r="T201" t="s">
        <v>944</v>
      </c>
      <c r="U201">
        <v>5</v>
      </c>
      <c r="V201">
        <v>5</v>
      </c>
      <c r="W201">
        <v>1</v>
      </c>
      <c r="X201">
        <v>0</v>
      </c>
    </row>
    <row r="202" spans="11:24" x14ac:dyDescent="0.25">
      <c r="K202" s="3"/>
      <c r="S202" s="27" t="s">
        <v>83</v>
      </c>
      <c r="T202" t="s">
        <v>970</v>
      </c>
      <c r="U202">
        <v>2</v>
      </c>
      <c r="V202">
        <v>1</v>
      </c>
      <c r="W202">
        <v>0.5</v>
      </c>
      <c r="X202">
        <v>1</v>
      </c>
    </row>
    <row r="203" spans="11:24" x14ac:dyDescent="0.25">
      <c r="K203" s="3"/>
      <c r="S203" s="27" t="s">
        <v>25</v>
      </c>
      <c r="T203" t="s">
        <v>913</v>
      </c>
      <c r="U203">
        <v>11</v>
      </c>
      <c r="V203">
        <v>11</v>
      </c>
      <c r="W203">
        <v>1</v>
      </c>
      <c r="X203">
        <v>0</v>
      </c>
    </row>
    <row r="204" spans="11:24" x14ac:dyDescent="0.25">
      <c r="K204" s="3"/>
      <c r="S204" s="27" t="s">
        <v>25</v>
      </c>
      <c r="T204" t="s">
        <v>1115</v>
      </c>
      <c r="U204">
        <v>5</v>
      </c>
      <c r="V204">
        <v>3</v>
      </c>
      <c r="W204">
        <v>0.6</v>
      </c>
      <c r="X204">
        <v>2</v>
      </c>
    </row>
    <row r="205" spans="11:24" x14ac:dyDescent="0.25">
      <c r="K205" s="3"/>
      <c r="S205" s="27" t="s">
        <v>25</v>
      </c>
      <c r="T205" t="s">
        <v>1123</v>
      </c>
      <c r="U205">
        <v>0</v>
      </c>
      <c r="V205">
        <v>0</v>
      </c>
      <c r="W205" t="e">
        <v>#DIV/0!</v>
      </c>
      <c r="X205">
        <v>0</v>
      </c>
    </row>
    <row r="206" spans="11:24" x14ac:dyDescent="0.25">
      <c r="K206" s="3"/>
      <c r="S206" s="27" t="s">
        <v>25</v>
      </c>
      <c r="T206" t="s">
        <v>1122</v>
      </c>
      <c r="U206">
        <v>0</v>
      </c>
      <c r="V206">
        <v>0</v>
      </c>
      <c r="W206" t="e">
        <v>#DIV/0!</v>
      </c>
      <c r="X206">
        <v>0</v>
      </c>
    </row>
    <row r="207" spans="11:24" x14ac:dyDescent="0.25">
      <c r="K207" s="3"/>
      <c r="S207" s="27" t="s">
        <v>25</v>
      </c>
      <c r="T207" t="s">
        <v>1027</v>
      </c>
      <c r="U207">
        <v>6</v>
      </c>
      <c r="V207">
        <v>6</v>
      </c>
      <c r="W207">
        <v>1</v>
      </c>
      <c r="X207">
        <v>0</v>
      </c>
    </row>
    <row r="208" spans="11:24" x14ac:dyDescent="0.25">
      <c r="K208" s="3"/>
      <c r="S208" s="27" t="s">
        <v>25</v>
      </c>
      <c r="T208" t="s">
        <v>909</v>
      </c>
      <c r="U208">
        <v>12</v>
      </c>
      <c r="V208">
        <v>12</v>
      </c>
      <c r="W208">
        <v>1</v>
      </c>
      <c r="X208">
        <v>0</v>
      </c>
    </row>
    <row r="209" spans="11:24" x14ac:dyDescent="0.25">
      <c r="K209" s="3"/>
      <c r="S209" s="27" t="s">
        <v>25</v>
      </c>
      <c r="T209" t="s">
        <v>1028</v>
      </c>
      <c r="U209">
        <v>5</v>
      </c>
      <c r="V209">
        <v>2</v>
      </c>
      <c r="W209">
        <v>0.4</v>
      </c>
      <c r="X209">
        <v>3</v>
      </c>
    </row>
    <row r="210" spans="11:24" x14ac:dyDescent="0.25">
      <c r="K210" s="3"/>
      <c r="S210" s="28" t="s">
        <v>25</v>
      </c>
      <c r="T210" t="s">
        <v>953</v>
      </c>
      <c r="U210">
        <v>0</v>
      </c>
      <c r="V210">
        <v>0</v>
      </c>
      <c r="W210" t="e">
        <v>#DIV/0!</v>
      </c>
      <c r="X210">
        <v>0</v>
      </c>
    </row>
    <row r="211" spans="11:24" x14ac:dyDescent="0.25">
      <c r="K211" s="3"/>
      <c r="S211" s="28" t="s">
        <v>25</v>
      </c>
      <c r="T211" t="s">
        <v>925</v>
      </c>
      <c r="U211">
        <v>5</v>
      </c>
      <c r="V211">
        <v>3</v>
      </c>
      <c r="W211">
        <v>0.6</v>
      </c>
      <c r="X211">
        <v>2</v>
      </c>
    </row>
    <row r="212" spans="11:24" x14ac:dyDescent="0.25">
      <c r="K212" s="3"/>
      <c r="S212" s="27" t="s">
        <v>25</v>
      </c>
      <c r="T212" t="s">
        <v>1117</v>
      </c>
      <c r="U212">
        <v>0</v>
      </c>
      <c r="V212">
        <v>0</v>
      </c>
      <c r="W212" t="e">
        <v>#DIV/0!</v>
      </c>
      <c r="X212">
        <v>0</v>
      </c>
    </row>
    <row r="213" spans="11:24" x14ac:dyDescent="0.25">
      <c r="K213" s="3"/>
      <c r="S213" s="27" t="s">
        <v>25</v>
      </c>
      <c r="T213" t="s">
        <v>924</v>
      </c>
      <c r="U213">
        <v>6</v>
      </c>
      <c r="V213">
        <v>5</v>
      </c>
      <c r="W213">
        <v>0.83333333333333337</v>
      </c>
      <c r="X213">
        <v>1</v>
      </c>
    </row>
    <row r="214" spans="11:24" x14ac:dyDescent="0.25">
      <c r="K214" s="3"/>
      <c r="S214" s="27" t="s">
        <v>25</v>
      </c>
      <c r="T214" t="s">
        <v>1116</v>
      </c>
      <c r="U214">
        <v>16</v>
      </c>
      <c r="V214">
        <v>15</v>
      </c>
      <c r="W214">
        <v>0.9375</v>
      </c>
      <c r="X214">
        <v>1</v>
      </c>
    </row>
    <row r="215" spans="11:24" x14ac:dyDescent="0.25">
      <c r="K215" s="3"/>
      <c r="S215" s="28" t="s">
        <v>25</v>
      </c>
      <c r="T215" t="s">
        <v>972</v>
      </c>
      <c r="U215">
        <v>16</v>
      </c>
      <c r="V215">
        <v>16</v>
      </c>
      <c r="W215">
        <v>1</v>
      </c>
      <c r="X215">
        <v>0</v>
      </c>
    </row>
    <row r="216" spans="11:24" x14ac:dyDescent="0.25">
      <c r="K216" s="3"/>
      <c r="S216" s="27" t="s">
        <v>25</v>
      </c>
      <c r="T216" t="s">
        <v>955</v>
      </c>
      <c r="U216">
        <v>16</v>
      </c>
      <c r="V216">
        <v>13</v>
      </c>
      <c r="W216">
        <v>0.8125</v>
      </c>
      <c r="X216">
        <v>3</v>
      </c>
    </row>
    <row r="217" spans="11:24" x14ac:dyDescent="0.25">
      <c r="K217" s="3"/>
      <c r="S217" s="27" t="s">
        <v>25</v>
      </c>
      <c r="T217" t="s">
        <v>1112</v>
      </c>
      <c r="U217">
        <v>11</v>
      </c>
      <c r="V217">
        <v>11</v>
      </c>
      <c r="W217">
        <v>1</v>
      </c>
      <c r="X217">
        <v>0</v>
      </c>
    </row>
    <row r="218" spans="11:24" x14ac:dyDescent="0.25">
      <c r="K218" s="3"/>
      <c r="S218" s="27" t="s">
        <v>25</v>
      </c>
      <c r="T218" t="s">
        <v>1114</v>
      </c>
      <c r="U218">
        <v>5</v>
      </c>
      <c r="V218">
        <v>5</v>
      </c>
      <c r="W218">
        <v>1</v>
      </c>
      <c r="X218">
        <v>0</v>
      </c>
    </row>
    <row r="219" spans="11:24" x14ac:dyDescent="0.25">
      <c r="K219" s="3"/>
      <c r="S219" s="27" t="s">
        <v>25</v>
      </c>
      <c r="T219" t="s">
        <v>1124</v>
      </c>
      <c r="U219">
        <v>0</v>
      </c>
      <c r="V219">
        <v>0</v>
      </c>
      <c r="W219" t="e">
        <v>#DIV/0!</v>
      </c>
      <c r="X219">
        <v>0</v>
      </c>
    </row>
    <row r="220" spans="11:24" x14ac:dyDescent="0.25">
      <c r="K220" s="3"/>
      <c r="S220" s="27" t="s">
        <v>25</v>
      </c>
      <c r="T220" t="s">
        <v>971</v>
      </c>
      <c r="U220">
        <v>5</v>
      </c>
      <c r="V220">
        <v>3</v>
      </c>
      <c r="W220">
        <v>0.6</v>
      </c>
      <c r="X220">
        <v>2</v>
      </c>
    </row>
    <row r="221" spans="11:24" x14ac:dyDescent="0.25">
      <c r="K221" s="3"/>
      <c r="S221" s="27" t="s">
        <v>25</v>
      </c>
      <c r="T221" t="s">
        <v>1120</v>
      </c>
      <c r="U221">
        <v>0</v>
      </c>
      <c r="V221">
        <v>0</v>
      </c>
      <c r="W221" t="e">
        <v>#DIV/0!</v>
      </c>
      <c r="X221">
        <v>0</v>
      </c>
    </row>
    <row r="222" spans="11:24" x14ac:dyDescent="0.25">
      <c r="K222" s="3"/>
      <c r="S222" s="27" t="s">
        <v>25</v>
      </c>
      <c r="T222" t="s">
        <v>1113</v>
      </c>
      <c r="U222">
        <v>5</v>
      </c>
      <c r="V222">
        <v>3</v>
      </c>
      <c r="W222">
        <v>0.6</v>
      </c>
      <c r="X222">
        <v>2</v>
      </c>
    </row>
    <row r="223" spans="11:24" x14ac:dyDescent="0.25">
      <c r="K223" s="3"/>
      <c r="S223" s="27" t="s">
        <v>25</v>
      </c>
      <c r="T223" t="s">
        <v>1118</v>
      </c>
      <c r="U223">
        <v>0</v>
      </c>
      <c r="V223">
        <v>0</v>
      </c>
      <c r="W223" t="e">
        <v>#DIV/0!</v>
      </c>
      <c r="X223">
        <v>0</v>
      </c>
    </row>
    <row r="224" spans="11:24" x14ac:dyDescent="0.25">
      <c r="K224" s="3"/>
      <c r="S224" s="27" t="s">
        <v>25</v>
      </c>
      <c r="T224" t="s">
        <v>1119</v>
      </c>
      <c r="U224">
        <v>0</v>
      </c>
      <c r="V224">
        <v>0</v>
      </c>
      <c r="W224" t="e">
        <v>#DIV/0!</v>
      </c>
      <c r="X224">
        <v>0</v>
      </c>
    </row>
    <row r="225" spans="11:24" x14ac:dyDescent="0.25">
      <c r="K225" s="3"/>
      <c r="S225" s="27" t="s">
        <v>25</v>
      </c>
      <c r="T225" t="s">
        <v>1121</v>
      </c>
      <c r="U225">
        <v>0</v>
      </c>
      <c r="V225">
        <v>0</v>
      </c>
      <c r="W225" t="e">
        <v>#DIV/0!</v>
      </c>
      <c r="X225">
        <v>0</v>
      </c>
    </row>
    <row r="226" spans="11:24" x14ac:dyDescent="0.25">
      <c r="K226" s="3"/>
      <c r="S226" s="27" t="s">
        <v>35</v>
      </c>
      <c r="T226" t="s">
        <v>1030</v>
      </c>
      <c r="U226">
        <v>18</v>
      </c>
      <c r="V226">
        <v>18</v>
      </c>
      <c r="W226">
        <v>1</v>
      </c>
      <c r="X226">
        <v>0</v>
      </c>
    </row>
    <row r="227" spans="11:24" x14ac:dyDescent="0.25">
      <c r="K227" s="3"/>
      <c r="S227" s="27" t="s">
        <v>35</v>
      </c>
      <c r="T227" t="s">
        <v>915</v>
      </c>
      <c r="U227">
        <v>18</v>
      </c>
      <c r="V227">
        <v>14</v>
      </c>
      <c r="W227">
        <v>0.77777777777777779</v>
      </c>
      <c r="X227">
        <v>4</v>
      </c>
    </row>
    <row r="228" spans="11:24" x14ac:dyDescent="0.25">
      <c r="K228" s="3"/>
      <c r="S228" s="27" t="s">
        <v>35</v>
      </c>
      <c r="T228" t="s">
        <v>1029</v>
      </c>
      <c r="U228">
        <v>18</v>
      </c>
      <c r="V228">
        <v>7</v>
      </c>
      <c r="W228">
        <v>0.3888888888888889</v>
      </c>
      <c r="X228">
        <v>11</v>
      </c>
    </row>
    <row r="229" spans="11:24" x14ac:dyDescent="0.25">
      <c r="K229" s="3"/>
      <c r="S229" s="27" t="s">
        <v>35</v>
      </c>
      <c r="T229" t="s">
        <v>945</v>
      </c>
      <c r="U229">
        <v>18</v>
      </c>
      <c r="V229">
        <v>15</v>
      </c>
      <c r="W229">
        <v>0.83333333333333337</v>
      </c>
      <c r="X229">
        <v>3</v>
      </c>
    </row>
    <row r="230" spans="11:24" x14ac:dyDescent="0.25">
      <c r="K230" s="3"/>
      <c r="S230" s="27" t="s">
        <v>35</v>
      </c>
      <c r="T230" t="s">
        <v>908</v>
      </c>
      <c r="U230">
        <v>18</v>
      </c>
      <c r="V230">
        <v>18</v>
      </c>
      <c r="W230">
        <v>1</v>
      </c>
      <c r="X230">
        <v>0</v>
      </c>
    </row>
    <row r="231" spans="11:24" x14ac:dyDescent="0.25">
      <c r="K231" s="3"/>
      <c r="S231" s="27" t="s">
        <v>35</v>
      </c>
      <c r="T231" t="s">
        <v>955</v>
      </c>
      <c r="U231">
        <v>18</v>
      </c>
      <c r="V231">
        <v>16</v>
      </c>
      <c r="W231">
        <v>0.88888888888888884</v>
      </c>
      <c r="X231">
        <v>2</v>
      </c>
    </row>
    <row r="232" spans="11:24" x14ac:dyDescent="0.25">
      <c r="K232" s="3"/>
      <c r="S232" s="27" t="s">
        <v>35</v>
      </c>
      <c r="T232" t="s">
        <v>973</v>
      </c>
      <c r="U232">
        <v>18</v>
      </c>
      <c r="V232">
        <v>18</v>
      </c>
      <c r="W232">
        <v>1</v>
      </c>
      <c r="X232">
        <v>0</v>
      </c>
    </row>
    <row r="233" spans="11:24" x14ac:dyDescent="0.25">
      <c r="K233" s="3"/>
      <c r="S233" s="27" t="s">
        <v>35</v>
      </c>
      <c r="T233" t="s">
        <v>914</v>
      </c>
      <c r="U233">
        <v>18</v>
      </c>
      <c r="V233">
        <v>13</v>
      </c>
      <c r="W233">
        <v>0.72222222222222221</v>
      </c>
      <c r="X233">
        <v>5</v>
      </c>
    </row>
    <row r="234" spans="11:24" x14ac:dyDescent="0.25">
      <c r="K234" s="3"/>
      <c r="S234" s="27" t="s">
        <v>87</v>
      </c>
      <c r="T234" t="s">
        <v>973</v>
      </c>
      <c r="U234">
        <v>14</v>
      </c>
      <c r="V234">
        <v>11</v>
      </c>
      <c r="W234">
        <v>0.7857142857142857</v>
      </c>
      <c r="X234">
        <v>3</v>
      </c>
    </row>
    <row r="235" spans="11:24" x14ac:dyDescent="0.25">
      <c r="K235" s="3"/>
      <c r="S235" s="27" t="s">
        <v>29</v>
      </c>
      <c r="T235" t="s">
        <v>896</v>
      </c>
      <c r="U235">
        <v>16</v>
      </c>
      <c r="V235">
        <v>15</v>
      </c>
      <c r="W235">
        <v>0.9375</v>
      </c>
      <c r="X235">
        <v>1</v>
      </c>
    </row>
    <row r="236" spans="11:24" x14ac:dyDescent="0.25">
      <c r="K236" s="3"/>
      <c r="S236" s="27" t="s">
        <v>29</v>
      </c>
      <c r="T236" t="s">
        <v>1123</v>
      </c>
      <c r="U236">
        <v>0</v>
      </c>
      <c r="V236">
        <v>0</v>
      </c>
      <c r="W236" t="e">
        <v>#DIV/0!</v>
      </c>
      <c r="X236">
        <v>0</v>
      </c>
    </row>
    <row r="237" spans="11:24" x14ac:dyDescent="0.25">
      <c r="K237" s="3"/>
      <c r="S237" s="27" t="s">
        <v>29</v>
      </c>
      <c r="T237" t="s">
        <v>1032</v>
      </c>
      <c r="U237">
        <v>11</v>
      </c>
      <c r="V237">
        <v>10</v>
      </c>
      <c r="W237">
        <v>0.90909090909090906</v>
      </c>
      <c r="X237">
        <v>1</v>
      </c>
    </row>
    <row r="238" spans="11:24" x14ac:dyDescent="0.25">
      <c r="K238" s="3"/>
      <c r="S238" s="28" t="s">
        <v>29</v>
      </c>
      <c r="T238" t="s">
        <v>945</v>
      </c>
      <c r="U238">
        <v>11</v>
      </c>
      <c r="V238">
        <v>9</v>
      </c>
      <c r="W238">
        <v>0.81818181818181823</v>
      </c>
      <c r="X238">
        <v>2</v>
      </c>
    </row>
    <row r="239" spans="11:24" x14ac:dyDescent="0.25">
      <c r="K239" s="3"/>
      <c r="S239" s="27" t="s">
        <v>29</v>
      </c>
      <c r="T239" t="s">
        <v>953</v>
      </c>
      <c r="U239">
        <v>0</v>
      </c>
      <c r="V239">
        <v>0</v>
      </c>
      <c r="W239" t="e">
        <v>#DIV/0!</v>
      </c>
      <c r="X239">
        <v>0</v>
      </c>
    </row>
    <row r="240" spans="11:24" x14ac:dyDescent="0.25">
      <c r="K240" s="3"/>
      <c r="S240" s="27" t="s">
        <v>29</v>
      </c>
      <c r="T240" t="s">
        <v>972</v>
      </c>
      <c r="U240">
        <v>16</v>
      </c>
      <c r="V240">
        <v>10</v>
      </c>
      <c r="W240">
        <v>0.625</v>
      </c>
      <c r="X240">
        <v>6</v>
      </c>
    </row>
    <row r="241" spans="11:24" x14ac:dyDescent="0.25">
      <c r="K241" s="3"/>
      <c r="S241" s="27" t="s">
        <v>29</v>
      </c>
      <c r="T241" t="s">
        <v>1275</v>
      </c>
      <c r="U241">
        <v>11</v>
      </c>
      <c r="V241">
        <v>11</v>
      </c>
      <c r="W241">
        <v>1</v>
      </c>
      <c r="X241">
        <v>0</v>
      </c>
    </row>
    <row r="242" spans="11:24" x14ac:dyDescent="0.25">
      <c r="K242" s="3"/>
      <c r="S242" s="27" t="s">
        <v>29</v>
      </c>
      <c r="T242" t="s">
        <v>994</v>
      </c>
      <c r="U242">
        <v>11</v>
      </c>
      <c r="V242">
        <v>11</v>
      </c>
      <c r="W242">
        <v>1</v>
      </c>
      <c r="X242">
        <v>0</v>
      </c>
    </row>
    <row r="243" spans="11:24" x14ac:dyDescent="0.25">
      <c r="K243" s="3"/>
      <c r="S243" s="27" t="s">
        <v>29</v>
      </c>
      <c r="T243" t="s">
        <v>1124</v>
      </c>
      <c r="U243">
        <v>0</v>
      </c>
      <c r="V243">
        <v>0</v>
      </c>
      <c r="W243" t="e">
        <v>#DIV/0!</v>
      </c>
      <c r="X243">
        <v>0</v>
      </c>
    </row>
    <row r="244" spans="11:24" x14ac:dyDescent="0.25">
      <c r="K244" s="3"/>
      <c r="S244" s="27" t="s">
        <v>29</v>
      </c>
      <c r="T244" t="s">
        <v>1120</v>
      </c>
      <c r="U244">
        <v>0</v>
      </c>
      <c r="V244">
        <v>0</v>
      </c>
      <c r="W244" t="e">
        <v>#DIV/0!</v>
      </c>
      <c r="X244">
        <v>0</v>
      </c>
    </row>
    <row r="245" spans="11:24" x14ac:dyDescent="0.25">
      <c r="K245" s="3"/>
      <c r="S245" s="27" t="s">
        <v>29</v>
      </c>
      <c r="T245" t="s">
        <v>1118</v>
      </c>
      <c r="U245">
        <v>0</v>
      </c>
      <c r="V245">
        <v>0</v>
      </c>
      <c r="W245" t="e">
        <v>#DIV/0!</v>
      </c>
      <c r="X245">
        <v>0</v>
      </c>
    </row>
    <row r="246" spans="11:24" x14ac:dyDescent="0.25">
      <c r="K246" s="3"/>
      <c r="S246" s="28" t="s">
        <v>29</v>
      </c>
      <c r="T246" t="s">
        <v>1031</v>
      </c>
      <c r="U246">
        <v>5</v>
      </c>
      <c r="V246">
        <v>5</v>
      </c>
      <c r="W246">
        <v>1</v>
      </c>
      <c r="X246">
        <v>0</v>
      </c>
    </row>
    <row r="247" spans="11:24" x14ac:dyDescent="0.25">
      <c r="K247" s="3"/>
      <c r="S247" s="28" t="s">
        <v>23</v>
      </c>
      <c r="T247" t="s">
        <v>1126</v>
      </c>
      <c r="U247">
        <v>21</v>
      </c>
      <c r="V247">
        <v>21</v>
      </c>
      <c r="W247">
        <v>1</v>
      </c>
      <c r="X247">
        <v>0</v>
      </c>
    </row>
    <row r="248" spans="11:24" x14ac:dyDescent="0.25">
      <c r="K248" s="3"/>
      <c r="S248" s="27" t="s">
        <v>23</v>
      </c>
      <c r="T248" t="s">
        <v>1100</v>
      </c>
      <c r="U248">
        <v>21</v>
      </c>
      <c r="V248">
        <v>21</v>
      </c>
      <c r="W248">
        <v>1</v>
      </c>
      <c r="X248">
        <v>0</v>
      </c>
    </row>
    <row r="249" spans="11:24" x14ac:dyDescent="0.25">
      <c r="K249" s="3"/>
      <c r="S249" s="27" t="s">
        <v>23</v>
      </c>
      <c r="T249" t="s">
        <v>1125</v>
      </c>
      <c r="U249">
        <v>6</v>
      </c>
      <c r="V249">
        <v>6</v>
      </c>
      <c r="W249">
        <v>1</v>
      </c>
      <c r="X249">
        <v>0</v>
      </c>
    </row>
    <row r="250" spans="11:24" x14ac:dyDescent="0.25">
      <c r="K250" s="3"/>
      <c r="S250" s="27" t="s">
        <v>23</v>
      </c>
      <c r="T250" t="s">
        <v>975</v>
      </c>
      <c r="U250">
        <v>21</v>
      </c>
      <c r="V250">
        <v>21</v>
      </c>
      <c r="W250">
        <v>1</v>
      </c>
      <c r="X250">
        <v>0</v>
      </c>
    </row>
    <row r="251" spans="11:24" x14ac:dyDescent="0.25">
      <c r="K251" s="3"/>
      <c r="S251" s="27" t="s">
        <v>23</v>
      </c>
      <c r="T251" t="s">
        <v>907</v>
      </c>
      <c r="U251">
        <v>21</v>
      </c>
      <c r="V251">
        <v>21</v>
      </c>
      <c r="W251">
        <v>1</v>
      </c>
      <c r="X251">
        <v>0</v>
      </c>
    </row>
    <row r="252" spans="11:24" x14ac:dyDescent="0.25">
      <c r="K252" s="3"/>
      <c r="S252" s="27" t="s">
        <v>23</v>
      </c>
      <c r="T252" t="s">
        <v>974</v>
      </c>
      <c r="U252">
        <v>21</v>
      </c>
      <c r="V252">
        <v>20</v>
      </c>
      <c r="W252">
        <v>0.95238095238095233</v>
      </c>
      <c r="X252">
        <v>1</v>
      </c>
    </row>
    <row r="253" spans="11:24" x14ac:dyDescent="0.25">
      <c r="K253" s="3"/>
      <c r="S253" s="27" t="s">
        <v>23</v>
      </c>
      <c r="T253" t="s">
        <v>1127</v>
      </c>
      <c r="U253">
        <v>21</v>
      </c>
      <c r="V253">
        <v>21</v>
      </c>
      <c r="W253">
        <v>1</v>
      </c>
      <c r="X253">
        <v>0</v>
      </c>
    </row>
    <row r="254" spans="11:24" x14ac:dyDescent="0.25">
      <c r="K254" s="3"/>
      <c r="S254" s="27" t="s">
        <v>74</v>
      </c>
      <c r="T254" t="s">
        <v>1033</v>
      </c>
      <c r="U254">
        <v>6</v>
      </c>
      <c r="V254">
        <v>6</v>
      </c>
      <c r="W254">
        <v>1</v>
      </c>
      <c r="X254">
        <v>0</v>
      </c>
    </row>
    <row r="255" spans="11:24" x14ac:dyDescent="0.25">
      <c r="K255" s="3"/>
      <c r="S255" s="27" t="s">
        <v>52</v>
      </c>
      <c r="T255" t="s">
        <v>969</v>
      </c>
      <c r="U255">
        <v>28</v>
      </c>
      <c r="V255">
        <v>27</v>
      </c>
      <c r="W255">
        <v>0.9642857142857143</v>
      </c>
      <c r="X255">
        <v>1</v>
      </c>
    </row>
    <row r="256" spans="11:24" x14ac:dyDescent="0.25">
      <c r="K256" s="3"/>
      <c r="S256" s="27" t="s">
        <v>52</v>
      </c>
      <c r="T256" t="s">
        <v>1004</v>
      </c>
      <c r="U256">
        <v>28</v>
      </c>
      <c r="V256">
        <v>28</v>
      </c>
      <c r="W256">
        <v>1</v>
      </c>
      <c r="X256">
        <v>0</v>
      </c>
    </row>
    <row r="257" spans="11:24" x14ac:dyDescent="0.25">
      <c r="K257" s="3"/>
      <c r="S257" s="27" t="s">
        <v>52</v>
      </c>
      <c r="T257" t="s">
        <v>1128</v>
      </c>
      <c r="U257">
        <v>7</v>
      </c>
      <c r="V257">
        <v>7</v>
      </c>
      <c r="W257">
        <v>1</v>
      </c>
      <c r="X257">
        <v>0</v>
      </c>
    </row>
    <row r="258" spans="11:24" x14ac:dyDescent="0.25">
      <c r="K258" s="3"/>
      <c r="S258" s="28" t="s">
        <v>52</v>
      </c>
      <c r="T258" t="s">
        <v>1129</v>
      </c>
      <c r="U258">
        <v>7</v>
      </c>
      <c r="V258">
        <v>6</v>
      </c>
      <c r="W258">
        <v>0.8571428571428571</v>
      </c>
      <c r="X258">
        <v>1</v>
      </c>
    </row>
    <row r="259" spans="11:24" x14ac:dyDescent="0.25">
      <c r="K259" s="3"/>
      <c r="S259" s="27" t="s">
        <v>52</v>
      </c>
      <c r="T259" t="s">
        <v>1130</v>
      </c>
      <c r="U259">
        <v>14</v>
      </c>
      <c r="V259">
        <v>13</v>
      </c>
      <c r="W259">
        <v>0.9285714285714286</v>
      </c>
      <c r="X259">
        <v>1</v>
      </c>
    </row>
    <row r="260" spans="11:24" x14ac:dyDescent="0.25">
      <c r="K260" s="3"/>
      <c r="S260" s="27" t="s">
        <v>81</v>
      </c>
      <c r="T260" t="s">
        <v>900</v>
      </c>
      <c r="U260">
        <v>10</v>
      </c>
      <c r="V260">
        <v>10</v>
      </c>
      <c r="W260">
        <v>1</v>
      </c>
      <c r="X260">
        <v>0</v>
      </c>
    </row>
    <row r="261" spans="11:24" x14ac:dyDescent="0.25">
      <c r="K261" s="3"/>
      <c r="S261" s="27" t="s">
        <v>58</v>
      </c>
      <c r="T261" t="s">
        <v>946</v>
      </c>
      <c r="U261">
        <v>17</v>
      </c>
      <c r="V261">
        <v>17</v>
      </c>
      <c r="W261">
        <v>1</v>
      </c>
      <c r="X261">
        <v>0</v>
      </c>
    </row>
    <row r="262" spans="11:24" x14ac:dyDescent="0.25">
      <c r="K262" s="3"/>
      <c r="S262" s="27" t="s">
        <v>58</v>
      </c>
      <c r="T262" t="s">
        <v>1131</v>
      </c>
      <c r="U262">
        <v>17</v>
      </c>
      <c r="V262">
        <v>17</v>
      </c>
      <c r="W262">
        <v>1</v>
      </c>
      <c r="X262">
        <v>0</v>
      </c>
    </row>
    <row r="263" spans="11:24" x14ac:dyDescent="0.25">
      <c r="K263" s="3"/>
      <c r="S263" s="27" t="s">
        <v>58</v>
      </c>
      <c r="T263" t="s">
        <v>922</v>
      </c>
      <c r="U263">
        <v>17</v>
      </c>
      <c r="V263">
        <v>17</v>
      </c>
      <c r="W263">
        <v>1</v>
      </c>
      <c r="X263">
        <v>0</v>
      </c>
    </row>
    <row r="264" spans="11:24" x14ac:dyDescent="0.25">
      <c r="K264" s="3"/>
      <c r="S264" s="27" t="s">
        <v>58</v>
      </c>
      <c r="T264" t="s">
        <v>894</v>
      </c>
      <c r="U264">
        <v>17</v>
      </c>
      <c r="V264">
        <v>17</v>
      </c>
      <c r="W264">
        <v>1</v>
      </c>
      <c r="X264">
        <v>0</v>
      </c>
    </row>
    <row r="265" spans="11:24" x14ac:dyDescent="0.25">
      <c r="K265" s="3"/>
      <c r="S265" s="28" t="s">
        <v>58</v>
      </c>
      <c r="T265" t="s">
        <v>1037</v>
      </c>
      <c r="U265">
        <v>17</v>
      </c>
      <c r="V265">
        <v>17</v>
      </c>
      <c r="W265">
        <v>1</v>
      </c>
      <c r="X265">
        <v>0</v>
      </c>
    </row>
    <row r="266" spans="11:24" x14ac:dyDescent="0.25">
      <c r="K266" s="3"/>
      <c r="S266" s="28" t="s">
        <v>58</v>
      </c>
      <c r="T266" t="s">
        <v>929</v>
      </c>
      <c r="U266">
        <v>17</v>
      </c>
      <c r="V266">
        <v>17</v>
      </c>
      <c r="W266">
        <v>1</v>
      </c>
      <c r="X266">
        <v>0</v>
      </c>
    </row>
    <row r="267" spans="11:24" x14ac:dyDescent="0.25">
      <c r="K267" s="3"/>
      <c r="S267" s="27" t="s">
        <v>15</v>
      </c>
      <c r="T267" t="s">
        <v>1154</v>
      </c>
      <c r="U267">
        <v>5</v>
      </c>
      <c r="V267">
        <v>5</v>
      </c>
      <c r="W267">
        <v>1</v>
      </c>
      <c r="X267">
        <v>0</v>
      </c>
    </row>
    <row r="268" spans="11:24" x14ac:dyDescent="0.25">
      <c r="K268" s="3"/>
      <c r="S268" s="27" t="s">
        <v>15</v>
      </c>
      <c r="T268" t="s">
        <v>1142</v>
      </c>
      <c r="U268">
        <v>6</v>
      </c>
      <c r="V268">
        <v>6</v>
      </c>
      <c r="W268">
        <v>1</v>
      </c>
      <c r="X268">
        <v>0</v>
      </c>
    </row>
    <row r="269" spans="11:24" x14ac:dyDescent="0.25">
      <c r="K269" s="3"/>
      <c r="S269" s="27" t="s">
        <v>15</v>
      </c>
      <c r="T269" t="s">
        <v>1177</v>
      </c>
      <c r="U269">
        <v>5</v>
      </c>
      <c r="V269">
        <v>5</v>
      </c>
      <c r="W269">
        <v>1</v>
      </c>
      <c r="X269">
        <v>0</v>
      </c>
    </row>
    <row r="270" spans="11:24" x14ac:dyDescent="0.25">
      <c r="K270" s="3"/>
      <c r="S270" s="27" t="s">
        <v>15</v>
      </c>
      <c r="T270" t="s">
        <v>1160</v>
      </c>
      <c r="U270">
        <v>5</v>
      </c>
      <c r="V270">
        <v>5</v>
      </c>
      <c r="W270">
        <v>1</v>
      </c>
      <c r="X270">
        <v>0</v>
      </c>
    </row>
    <row r="271" spans="11:24" x14ac:dyDescent="0.25">
      <c r="K271" s="3"/>
      <c r="S271" s="28" t="s">
        <v>15</v>
      </c>
      <c r="T271" t="s">
        <v>1039</v>
      </c>
      <c r="U271">
        <v>5</v>
      </c>
      <c r="V271">
        <v>5</v>
      </c>
      <c r="W271">
        <v>1</v>
      </c>
      <c r="X271">
        <v>0</v>
      </c>
    </row>
    <row r="272" spans="11:24" x14ac:dyDescent="0.25">
      <c r="K272" s="3"/>
      <c r="S272" s="28" t="s">
        <v>15</v>
      </c>
      <c r="T272" t="s">
        <v>1156</v>
      </c>
      <c r="U272">
        <v>5</v>
      </c>
      <c r="V272">
        <v>5</v>
      </c>
      <c r="W272">
        <v>1</v>
      </c>
      <c r="X272">
        <v>0</v>
      </c>
    </row>
    <row r="273" spans="11:24" x14ac:dyDescent="0.25">
      <c r="K273" s="3"/>
      <c r="S273" s="28" t="s">
        <v>15</v>
      </c>
      <c r="T273" t="s">
        <v>1047</v>
      </c>
      <c r="U273">
        <v>10</v>
      </c>
      <c r="V273">
        <v>9</v>
      </c>
      <c r="W273">
        <v>0.9</v>
      </c>
      <c r="X273">
        <v>1</v>
      </c>
    </row>
    <row r="274" spans="11:24" x14ac:dyDescent="0.25">
      <c r="K274" s="3"/>
      <c r="S274" s="27" t="s">
        <v>15</v>
      </c>
      <c r="T274" t="s">
        <v>1190</v>
      </c>
      <c r="U274">
        <v>0</v>
      </c>
      <c r="V274">
        <v>0</v>
      </c>
      <c r="W274" t="e">
        <v>#DIV/0!</v>
      </c>
      <c r="X274">
        <v>0</v>
      </c>
    </row>
    <row r="275" spans="11:24" x14ac:dyDescent="0.25">
      <c r="K275" s="3"/>
      <c r="S275" s="27" t="s">
        <v>15</v>
      </c>
      <c r="T275" t="s">
        <v>1144</v>
      </c>
      <c r="U275">
        <v>1</v>
      </c>
      <c r="V275">
        <v>1</v>
      </c>
      <c r="W275">
        <v>1</v>
      </c>
      <c r="X275">
        <v>0</v>
      </c>
    </row>
    <row r="276" spans="11:24" x14ac:dyDescent="0.25">
      <c r="K276" s="3"/>
      <c r="S276" s="27" t="s">
        <v>15</v>
      </c>
      <c r="T276" t="s">
        <v>922</v>
      </c>
      <c r="U276">
        <v>11</v>
      </c>
      <c r="V276">
        <v>11</v>
      </c>
      <c r="W276">
        <v>1</v>
      </c>
      <c r="X276">
        <v>0</v>
      </c>
    </row>
    <row r="277" spans="11:24" x14ac:dyDescent="0.25">
      <c r="K277" s="3"/>
      <c r="S277" s="27" t="s">
        <v>15</v>
      </c>
      <c r="T277" t="s">
        <v>947</v>
      </c>
      <c r="U277">
        <v>5</v>
      </c>
      <c r="V277">
        <v>4</v>
      </c>
      <c r="W277">
        <v>0.8</v>
      </c>
      <c r="X277">
        <v>1</v>
      </c>
    </row>
    <row r="278" spans="11:24" x14ac:dyDescent="0.25">
      <c r="K278" s="3"/>
      <c r="S278" s="27" t="s">
        <v>15</v>
      </c>
      <c r="T278" t="s">
        <v>1038</v>
      </c>
      <c r="U278">
        <v>5</v>
      </c>
      <c r="V278">
        <v>4</v>
      </c>
      <c r="W278">
        <v>0.8</v>
      </c>
      <c r="X278">
        <v>1</v>
      </c>
    </row>
    <row r="279" spans="11:24" x14ac:dyDescent="0.25">
      <c r="K279" s="3"/>
      <c r="S279" s="28" t="s">
        <v>15</v>
      </c>
      <c r="T279" t="s">
        <v>1185</v>
      </c>
      <c r="U279">
        <v>0</v>
      </c>
      <c r="V279">
        <v>0</v>
      </c>
      <c r="W279" t="e">
        <v>#DIV/0!</v>
      </c>
      <c r="X279">
        <v>0</v>
      </c>
    </row>
    <row r="280" spans="11:24" x14ac:dyDescent="0.25">
      <c r="K280" s="3"/>
      <c r="S280" s="27" t="s">
        <v>15</v>
      </c>
      <c r="T280" t="s">
        <v>1009</v>
      </c>
      <c r="U280">
        <v>4</v>
      </c>
      <c r="V280">
        <v>3</v>
      </c>
      <c r="W280">
        <v>0.75</v>
      </c>
      <c r="X280">
        <v>1</v>
      </c>
    </row>
    <row r="281" spans="11:24" x14ac:dyDescent="0.25">
      <c r="K281" s="3"/>
      <c r="S281" s="27" t="s">
        <v>15</v>
      </c>
      <c r="T281" t="s">
        <v>1189</v>
      </c>
      <c r="U281">
        <v>0</v>
      </c>
      <c r="V281">
        <v>0</v>
      </c>
      <c r="W281" t="e">
        <v>#DIV/0!</v>
      </c>
      <c r="X281">
        <v>0</v>
      </c>
    </row>
    <row r="282" spans="11:24" x14ac:dyDescent="0.25">
      <c r="K282" s="3"/>
      <c r="S282" s="27" t="s">
        <v>15</v>
      </c>
      <c r="T282" t="s">
        <v>1191</v>
      </c>
      <c r="U282">
        <v>0</v>
      </c>
      <c r="V282">
        <v>0</v>
      </c>
      <c r="W282" t="e">
        <v>#DIV/0!</v>
      </c>
      <c r="X282">
        <v>0</v>
      </c>
    </row>
    <row r="283" spans="11:24" x14ac:dyDescent="0.25">
      <c r="K283" s="3"/>
      <c r="S283" s="27" t="s">
        <v>15</v>
      </c>
      <c r="T283" t="s">
        <v>1045</v>
      </c>
      <c r="U283">
        <v>6</v>
      </c>
      <c r="V283">
        <v>6</v>
      </c>
      <c r="W283">
        <v>1</v>
      </c>
      <c r="X283">
        <v>0</v>
      </c>
    </row>
    <row r="284" spans="11:24" x14ac:dyDescent="0.25">
      <c r="K284" s="3"/>
      <c r="S284" s="27" t="s">
        <v>15</v>
      </c>
      <c r="T284" t="s">
        <v>1134</v>
      </c>
      <c r="U284">
        <v>5</v>
      </c>
      <c r="V284">
        <v>5</v>
      </c>
      <c r="W284">
        <v>1</v>
      </c>
      <c r="X284">
        <v>0</v>
      </c>
    </row>
    <row r="285" spans="11:24" x14ac:dyDescent="0.25">
      <c r="K285" s="3"/>
      <c r="S285" s="27" t="s">
        <v>15</v>
      </c>
      <c r="T285" t="s">
        <v>1161</v>
      </c>
      <c r="U285">
        <v>5</v>
      </c>
      <c r="V285">
        <v>5</v>
      </c>
      <c r="W285">
        <v>1</v>
      </c>
      <c r="X285">
        <v>0</v>
      </c>
    </row>
    <row r="286" spans="11:24" x14ac:dyDescent="0.25">
      <c r="K286" s="3"/>
      <c r="S286" s="27" t="s">
        <v>15</v>
      </c>
      <c r="T286" t="s">
        <v>1136</v>
      </c>
      <c r="U286">
        <v>6</v>
      </c>
      <c r="V286">
        <v>6</v>
      </c>
      <c r="W286">
        <v>1</v>
      </c>
      <c r="X286">
        <v>0</v>
      </c>
    </row>
    <row r="287" spans="11:24" x14ac:dyDescent="0.25">
      <c r="K287" s="3"/>
      <c r="S287" s="27" t="s">
        <v>15</v>
      </c>
      <c r="T287" t="s">
        <v>1182</v>
      </c>
      <c r="U287">
        <v>6</v>
      </c>
      <c r="V287">
        <v>6</v>
      </c>
      <c r="W287">
        <v>1</v>
      </c>
      <c r="X287">
        <v>0</v>
      </c>
    </row>
    <row r="288" spans="11:24" x14ac:dyDescent="0.25">
      <c r="K288" s="3"/>
      <c r="S288" s="27" t="s">
        <v>15</v>
      </c>
      <c r="T288" t="s">
        <v>1138</v>
      </c>
      <c r="U288">
        <v>5</v>
      </c>
      <c r="V288">
        <v>5</v>
      </c>
      <c r="W288">
        <v>1</v>
      </c>
      <c r="X288">
        <v>0</v>
      </c>
    </row>
    <row r="289" spans="11:24" x14ac:dyDescent="0.25">
      <c r="K289" s="3"/>
      <c r="S289" s="27" t="s">
        <v>15</v>
      </c>
      <c r="T289" t="s">
        <v>1163</v>
      </c>
      <c r="U289">
        <v>5</v>
      </c>
      <c r="V289">
        <v>5</v>
      </c>
      <c r="W289">
        <v>1</v>
      </c>
      <c r="X289">
        <v>0</v>
      </c>
    </row>
    <row r="290" spans="11:24" x14ac:dyDescent="0.25">
      <c r="K290" s="3"/>
      <c r="S290" s="27" t="s">
        <v>15</v>
      </c>
      <c r="T290" t="s">
        <v>1140</v>
      </c>
      <c r="U290">
        <v>5</v>
      </c>
      <c r="V290">
        <v>5</v>
      </c>
      <c r="W290">
        <v>1</v>
      </c>
      <c r="X290">
        <v>0</v>
      </c>
    </row>
    <row r="291" spans="11:24" x14ac:dyDescent="0.25">
      <c r="K291" s="3"/>
      <c r="S291" s="27" t="s">
        <v>15</v>
      </c>
      <c r="T291" t="s">
        <v>1175</v>
      </c>
      <c r="U291">
        <v>6</v>
      </c>
      <c r="V291">
        <v>6</v>
      </c>
      <c r="W291">
        <v>1</v>
      </c>
      <c r="X291">
        <v>0</v>
      </c>
    </row>
    <row r="292" spans="11:24" x14ac:dyDescent="0.25">
      <c r="K292" s="3"/>
      <c r="S292" s="27" t="s">
        <v>15</v>
      </c>
      <c r="T292" t="s">
        <v>1046</v>
      </c>
      <c r="U292">
        <v>10</v>
      </c>
      <c r="V292">
        <v>9</v>
      </c>
      <c r="W292">
        <v>0.9</v>
      </c>
      <c r="X292">
        <v>1</v>
      </c>
    </row>
    <row r="293" spans="11:24" x14ac:dyDescent="0.25">
      <c r="K293" s="3"/>
      <c r="S293" s="27" t="s">
        <v>15</v>
      </c>
      <c r="T293" t="s">
        <v>1165</v>
      </c>
      <c r="U293">
        <v>6</v>
      </c>
      <c r="V293">
        <v>6</v>
      </c>
      <c r="W293">
        <v>1</v>
      </c>
      <c r="X293">
        <v>0</v>
      </c>
    </row>
    <row r="294" spans="11:24" x14ac:dyDescent="0.25">
      <c r="K294" s="3"/>
      <c r="S294" s="27" t="s">
        <v>15</v>
      </c>
      <c r="T294" t="s">
        <v>1044</v>
      </c>
      <c r="U294">
        <v>5</v>
      </c>
      <c r="V294">
        <v>5</v>
      </c>
      <c r="W294">
        <v>1</v>
      </c>
      <c r="X294">
        <v>0</v>
      </c>
    </row>
    <row r="295" spans="11:24" x14ac:dyDescent="0.25">
      <c r="K295" s="3"/>
      <c r="S295" s="27" t="s">
        <v>15</v>
      </c>
      <c r="T295" t="s">
        <v>1146</v>
      </c>
      <c r="U295">
        <v>5</v>
      </c>
      <c r="V295">
        <v>5</v>
      </c>
      <c r="W295">
        <v>1</v>
      </c>
      <c r="X295">
        <v>0</v>
      </c>
    </row>
    <row r="296" spans="11:24" x14ac:dyDescent="0.25">
      <c r="K296" s="3"/>
      <c r="S296" s="27" t="s">
        <v>15</v>
      </c>
      <c r="T296" t="s">
        <v>1041</v>
      </c>
      <c r="U296">
        <v>5</v>
      </c>
      <c r="V296">
        <v>5</v>
      </c>
      <c r="W296">
        <v>1</v>
      </c>
      <c r="X296">
        <v>0</v>
      </c>
    </row>
    <row r="297" spans="11:24" x14ac:dyDescent="0.25">
      <c r="K297" s="3"/>
      <c r="S297" s="27" t="s">
        <v>15</v>
      </c>
      <c r="T297" t="s">
        <v>1148</v>
      </c>
      <c r="U297">
        <v>5</v>
      </c>
      <c r="V297">
        <v>5</v>
      </c>
      <c r="W297">
        <v>1</v>
      </c>
      <c r="X297">
        <v>0</v>
      </c>
    </row>
    <row r="298" spans="11:24" x14ac:dyDescent="0.25">
      <c r="K298" s="3"/>
      <c r="S298" s="27" t="s">
        <v>15</v>
      </c>
      <c r="T298" t="s">
        <v>1180</v>
      </c>
      <c r="U298">
        <v>5</v>
      </c>
      <c r="V298">
        <v>5</v>
      </c>
      <c r="W298">
        <v>1</v>
      </c>
      <c r="X298">
        <v>0</v>
      </c>
    </row>
    <row r="299" spans="11:24" x14ac:dyDescent="0.25">
      <c r="K299" s="3"/>
      <c r="S299" s="27" t="s">
        <v>15</v>
      </c>
      <c r="T299" t="s">
        <v>1149</v>
      </c>
      <c r="U299">
        <v>5</v>
      </c>
      <c r="V299">
        <v>5</v>
      </c>
      <c r="W299">
        <v>1</v>
      </c>
      <c r="X299">
        <v>0</v>
      </c>
    </row>
    <row r="300" spans="11:24" x14ac:dyDescent="0.25">
      <c r="K300" s="3"/>
      <c r="S300" s="27" t="s">
        <v>15</v>
      </c>
      <c r="T300" t="s">
        <v>1167</v>
      </c>
      <c r="U300">
        <v>6</v>
      </c>
      <c r="V300">
        <v>6</v>
      </c>
      <c r="W300">
        <v>1</v>
      </c>
      <c r="X300">
        <v>0</v>
      </c>
    </row>
    <row r="301" spans="11:24" x14ac:dyDescent="0.25">
      <c r="K301" s="3"/>
      <c r="S301" s="27" t="s">
        <v>15</v>
      </c>
      <c r="T301" t="s">
        <v>1151</v>
      </c>
      <c r="U301">
        <v>9</v>
      </c>
      <c r="V301">
        <v>9</v>
      </c>
      <c r="W301">
        <v>1</v>
      </c>
      <c r="X301">
        <v>0</v>
      </c>
    </row>
    <row r="302" spans="11:24" x14ac:dyDescent="0.25">
      <c r="K302" s="3"/>
      <c r="S302" s="27" t="s">
        <v>15</v>
      </c>
      <c r="T302" t="s">
        <v>1187</v>
      </c>
      <c r="U302">
        <v>0</v>
      </c>
      <c r="V302">
        <v>0</v>
      </c>
      <c r="W302" t="e">
        <v>#DIV/0!</v>
      </c>
      <c r="X302">
        <v>0</v>
      </c>
    </row>
    <row r="303" spans="11:24" x14ac:dyDescent="0.25">
      <c r="K303" s="3"/>
      <c r="S303" s="27" t="s">
        <v>15</v>
      </c>
      <c r="T303" t="s">
        <v>976</v>
      </c>
      <c r="U303">
        <v>5</v>
      </c>
      <c r="V303">
        <v>5</v>
      </c>
      <c r="W303">
        <v>1</v>
      </c>
      <c r="X303">
        <v>0</v>
      </c>
    </row>
    <row r="304" spans="11:24" x14ac:dyDescent="0.25">
      <c r="K304" s="3"/>
      <c r="S304" s="27" t="s">
        <v>15</v>
      </c>
      <c r="T304" t="s">
        <v>1152</v>
      </c>
      <c r="U304">
        <v>5</v>
      </c>
      <c r="V304">
        <v>5</v>
      </c>
      <c r="W304">
        <v>1</v>
      </c>
      <c r="X304">
        <v>0</v>
      </c>
    </row>
    <row r="305" spans="11:24" x14ac:dyDescent="0.25">
      <c r="K305" s="3"/>
      <c r="S305" s="27" t="s">
        <v>15</v>
      </c>
      <c r="T305" t="s">
        <v>1186</v>
      </c>
      <c r="U305">
        <v>0</v>
      </c>
      <c r="V305">
        <v>0</v>
      </c>
      <c r="W305" t="e">
        <v>#DIV/0!</v>
      </c>
      <c r="X305">
        <v>0</v>
      </c>
    </row>
    <row r="306" spans="11:24" x14ac:dyDescent="0.25">
      <c r="K306" s="3"/>
      <c r="S306" s="27" t="s">
        <v>15</v>
      </c>
      <c r="T306" t="s">
        <v>1169</v>
      </c>
      <c r="U306">
        <v>6</v>
      </c>
      <c r="V306">
        <v>6</v>
      </c>
      <c r="W306">
        <v>1</v>
      </c>
      <c r="X306">
        <v>0</v>
      </c>
    </row>
    <row r="307" spans="11:24" x14ac:dyDescent="0.25">
      <c r="K307" s="3"/>
      <c r="S307" s="27" t="s">
        <v>15</v>
      </c>
      <c r="T307" t="s">
        <v>977</v>
      </c>
      <c r="U307">
        <v>10</v>
      </c>
      <c r="V307">
        <v>10</v>
      </c>
      <c r="W307">
        <v>1</v>
      </c>
      <c r="X307">
        <v>0</v>
      </c>
    </row>
    <row r="308" spans="11:24" x14ac:dyDescent="0.25">
      <c r="K308" s="3"/>
      <c r="S308" s="27" t="s">
        <v>15</v>
      </c>
      <c r="T308" t="s">
        <v>1183</v>
      </c>
      <c r="U308">
        <v>5</v>
      </c>
      <c r="V308">
        <v>5</v>
      </c>
      <c r="W308">
        <v>1</v>
      </c>
      <c r="X308">
        <v>0</v>
      </c>
    </row>
    <row r="309" spans="11:24" x14ac:dyDescent="0.25">
      <c r="K309" s="3"/>
      <c r="S309" s="27" t="s">
        <v>15</v>
      </c>
      <c r="T309" t="s">
        <v>1298</v>
      </c>
      <c r="U309">
        <v>0</v>
      </c>
      <c r="V309">
        <v>0</v>
      </c>
      <c r="W309" t="e">
        <v>#DIV/0!</v>
      </c>
      <c r="X309">
        <v>0</v>
      </c>
    </row>
    <row r="310" spans="11:24" x14ac:dyDescent="0.25">
      <c r="K310" s="3"/>
      <c r="S310" s="27" t="s">
        <v>15</v>
      </c>
      <c r="T310" t="s">
        <v>1132</v>
      </c>
      <c r="U310">
        <v>5</v>
      </c>
      <c r="V310">
        <v>5</v>
      </c>
      <c r="W310">
        <v>1</v>
      </c>
      <c r="X310">
        <v>0</v>
      </c>
    </row>
    <row r="311" spans="11:24" x14ac:dyDescent="0.25">
      <c r="K311" s="3"/>
      <c r="S311" s="27" t="s">
        <v>15</v>
      </c>
      <c r="T311" t="s">
        <v>1171</v>
      </c>
      <c r="U311">
        <v>10</v>
      </c>
      <c r="V311">
        <v>10</v>
      </c>
      <c r="W311">
        <v>1</v>
      </c>
      <c r="X311">
        <v>0</v>
      </c>
    </row>
    <row r="312" spans="11:24" x14ac:dyDescent="0.25">
      <c r="K312" s="3"/>
      <c r="S312" s="27" t="s">
        <v>15</v>
      </c>
      <c r="T312" t="s">
        <v>1157</v>
      </c>
      <c r="U312">
        <v>1</v>
      </c>
      <c r="V312">
        <v>1</v>
      </c>
      <c r="W312">
        <v>1</v>
      </c>
      <c r="X312">
        <v>0</v>
      </c>
    </row>
    <row r="313" spans="11:24" x14ac:dyDescent="0.25">
      <c r="K313" s="3"/>
      <c r="S313" s="27" t="s">
        <v>15</v>
      </c>
      <c r="T313" t="s">
        <v>1179</v>
      </c>
      <c r="U313">
        <v>5</v>
      </c>
      <c r="V313">
        <v>5</v>
      </c>
      <c r="W313">
        <v>1</v>
      </c>
      <c r="X313">
        <v>0</v>
      </c>
    </row>
    <row r="314" spans="11:24" x14ac:dyDescent="0.25">
      <c r="K314" s="3"/>
      <c r="S314" s="27" t="s">
        <v>15</v>
      </c>
      <c r="T314" t="s">
        <v>1159</v>
      </c>
      <c r="U314">
        <v>5</v>
      </c>
      <c r="V314">
        <v>5</v>
      </c>
      <c r="W314">
        <v>1</v>
      </c>
      <c r="X314">
        <v>0</v>
      </c>
    </row>
    <row r="315" spans="11:24" x14ac:dyDescent="0.25">
      <c r="K315" s="3"/>
      <c r="S315" s="27" t="s">
        <v>15</v>
      </c>
      <c r="T315" t="s">
        <v>1173</v>
      </c>
      <c r="U315">
        <v>5</v>
      </c>
      <c r="V315">
        <v>5</v>
      </c>
      <c r="W315">
        <v>1</v>
      </c>
      <c r="X315">
        <v>0</v>
      </c>
    </row>
    <row r="316" spans="11:24" x14ac:dyDescent="0.25">
      <c r="K316" s="3"/>
      <c r="S316" s="27" t="s">
        <v>15</v>
      </c>
      <c r="T316" t="s">
        <v>1133</v>
      </c>
      <c r="U316">
        <v>6</v>
      </c>
      <c r="V316">
        <v>6</v>
      </c>
      <c r="W316">
        <v>1</v>
      </c>
      <c r="X316">
        <v>0</v>
      </c>
    </row>
    <row r="317" spans="11:24" x14ac:dyDescent="0.25">
      <c r="K317" s="3"/>
      <c r="S317" s="27" t="s">
        <v>15</v>
      </c>
      <c r="T317" t="s">
        <v>1135</v>
      </c>
      <c r="U317">
        <v>6</v>
      </c>
      <c r="V317">
        <v>6</v>
      </c>
      <c r="W317">
        <v>1</v>
      </c>
      <c r="X317">
        <v>0</v>
      </c>
    </row>
    <row r="318" spans="11:24" x14ac:dyDescent="0.25">
      <c r="K318" s="3"/>
      <c r="S318" s="27" t="s">
        <v>15</v>
      </c>
      <c r="T318" t="s">
        <v>1137</v>
      </c>
      <c r="U318">
        <v>5</v>
      </c>
      <c r="V318">
        <v>5</v>
      </c>
      <c r="W318">
        <v>1</v>
      </c>
      <c r="X318">
        <v>0</v>
      </c>
    </row>
    <row r="319" spans="11:24" x14ac:dyDescent="0.25">
      <c r="K319" s="3"/>
      <c r="S319" s="27" t="s">
        <v>15</v>
      </c>
      <c r="T319" t="s">
        <v>1139</v>
      </c>
      <c r="U319">
        <v>6</v>
      </c>
      <c r="V319">
        <v>6</v>
      </c>
      <c r="W319">
        <v>1</v>
      </c>
      <c r="X319">
        <v>0</v>
      </c>
    </row>
    <row r="320" spans="11:24" x14ac:dyDescent="0.25">
      <c r="K320" s="3"/>
      <c r="S320" s="27" t="s">
        <v>15</v>
      </c>
      <c r="T320" t="s">
        <v>1141</v>
      </c>
      <c r="U320">
        <v>6</v>
      </c>
      <c r="V320">
        <v>6</v>
      </c>
      <c r="W320">
        <v>1</v>
      </c>
      <c r="X320">
        <v>0</v>
      </c>
    </row>
    <row r="321" spans="11:24" x14ac:dyDescent="0.25">
      <c r="K321" s="3"/>
      <c r="S321" s="27" t="s">
        <v>15</v>
      </c>
      <c r="T321" t="s">
        <v>1143</v>
      </c>
      <c r="U321">
        <v>5</v>
      </c>
      <c r="V321">
        <v>4</v>
      </c>
      <c r="W321">
        <v>0.8</v>
      </c>
      <c r="X321">
        <v>1</v>
      </c>
    </row>
    <row r="322" spans="11:24" x14ac:dyDescent="0.25">
      <c r="K322" s="3"/>
      <c r="S322" s="27" t="s">
        <v>15</v>
      </c>
      <c r="T322" t="s">
        <v>1145</v>
      </c>
      <c r="U322">
        <v>5</v>
      </c>
      <c r="V322">
        <v>5</v>
      </c>
      <c r="W322">
        <v>1</v>
      </c>
      <c r="X322">
        <v>0</v>
      </c>
    </row>
    <row r="323" spans="11:24" x14ac:dyDescent="0.25">
      <c r="K323" s="3"/>
      <c r="S323" s="27" t="s">
        <v>15</v>
      </c>
      <c r="T323" t="s">
        <v>1150</v>
      </c>
      <c r="U323">
        <v>5</v>
      </c>
      <c r="V323">
        <v>5</v>
      </c>
      <c r="W323">
        <v>1</v>
      </c>
      <c r="X323">
        <v>0</v>
      </c>
    </row>
    <row r="324" spans="11:24" x14ac:dyDescent="0.25">
      <c r="K324" s="3"/>
      <c r="S324" s="27" t="s">
        <v>15</v>
      </c>
      <c r="T324" t="s">
        <v>1010</v>
      </c>
      <c r="U324">
        <v>5</v>
      </c>
      <c r="V324">
        <v>5</v>
      </c>
      <c r="W324">
        <v>1</v>
      </c>
      <c r="X324">
        <v>0</v>
      </c>
    </row>
    <row r="325" spans="11:24" x14ac:dyDescent="0.25">
      <c r="K325" s="3"/>
      <c r="S325" s="27" t="s">
        <v>15</v>
      </c>
      <c r="T325" t="s">
        <v>1153</v>
      </c>
      <c r="U325">
        <v>10</v>
      </c>
      <c r="V325">
        <v>10</v>
      </c>
      <c r="W325">
        <v>1</v>
      </c>
      <c r="X325">
        <v>0</v>
      </c>
    </row>
    <row r="326" spans="11:24" x14ac:dyDescent="0.25">
      <c r="K326" s="3"/>
      <c r="S326" s="27" t="s">
        <v>15</v>
      </c>
      <c r="T326" t="s">
        <v>1155</v>
      </c>
      <c r="U326">
        <v>1</v>
      </c>
      <c r="V326">
        <v>1</v>
      </c>
      <c r="W326">
        <v>1</v>
      </c>
      <c r="X326">
        <v>0</v>
      </c>
    </row>
    <row r="327" spans="11:24" x14ac:dyDescent="0.25">
      <c r="K327" s="3"/>
      <c r="S327" s="27" t="s">
        <v>15</v>
      </c>
      <c r="T327" t="s">
        <v>1040</v>
      </c>
      <c r="U327">
        <v>5</v>
      </c>
      <c r="V327">
        <v>5</v>
      </c>
      <c r="W327">
        <v>1</v>
      </c>
      <c r="X327">
        <v>0</v>
      </c>
    </row>
    <row r="328" spans="11:24" x14ac:dyDescent="0.25">
      <c r="K328" s="3"/>
      <c r="S328" s="27" t="s">
        <v>15</v>
      </c>
      <c r="T328" t="s">
        <v>1158</v>
      </c>
      <c r="U328">
        <v>7</v>
      </c>
      <c r="V328">
        <v>7</v>
      </c>
      <c r="W328">
        <v>1</v>
      </c>
      <c r="X328">
        <v>0</v>
      </c>
    </row>
    <row r="329" spans="11:24" x14ac:dyDescent="0.25">
      <c r="K329" s="3"/>
      <c r="S329" s="27" t="s">
        <v>15</v>
      </c>
      <c r="T329" t="s">
        <v>916</v>
      </c>
      <c r="U329">
        <v>5</v>
      </c>
      <c r="V329">
        <v>5</v>
      </c>
      <c r="W329">
        <v>1</v>
      </c>
      <c r="X329">
        <v>0</v>
      </c>
    </row>
    <row r="330" spans="11:24" x14ac:dyDescent="0.25">
      <c r="K330" s="3"/>
      <c r="S330" s="27" t="s">
        <v>15</v>
      </c>
      <c r="T330" t="s">
        <v>1162</v>
      </c>
      <c r="U330">
        <v>5</v>
      </c>
      <c r="V330">
        <v>5</v>
      </c>
      <c r="W330">
        <v>1</v>
      </c>
      <c r="X330">
        <v>0</v>
      </c>
    </row>
    <row r="331" spans="11:24" x14ac:dyDescent="0.25">
      <c r="K331" s="3"/>
      <c r="S331" s="27" t="s">
        <v>15</v>
      </c>
      <c r="T331" t="s">
        <v>1164</v>
      </c>
      <c r="U331">
        <v>10</v>
      </c>
      <c r="V331">
        <v>10</v>
      </c>
      <c r="W331">
        <v>1</v>
      </c>
      <c r="X331">
        <v>0</v>
      </c>
    </row>
    <row r="332" spans="11:24" x14ac:dyDescent="0.25">
      <c r="K332" s="3"/>
      <c r="S332" s="27" t="s">
        <v>15</v>
      </c>
      <c r="T332" t="s">
        <v>1166</v>
      </c>
      <c r="U332">
        <v>1</v>
      </c>
      <c r="V332">
        <v>1</v>
      </c>
      <c r="W332">
        <v>1</v>
      </c>
      <c r="X332">
        <v>0</v>
      </c>
    </row>
    <row r="333" spans="11:24" x14ac:dyDescent="0.25">
      <c r="K333" s="3"/>
      <c r="S333" s="27" t="s">
        <v>15</v>
      </c>
      <c r="T333" t="s">
        <v>1168</v>
      </c>
      <c r="U333">
        <v>5</v>
      </c>
      <c r="V333">
        <v>5</v>
      </c>
      <c r="W333">
        <v>1</v>
      </c>
      <c r="X333">
        <v>0</v>
      </c>
    </row>
    <row r="334" spans="11:24" x14ac:dyDescent="0.25">
      <c r="K334" s="3"/>
      <c r="S334" s="27" t="s">
        <v>15</v>
      </c>
      <c r="T334" t="s">
        <v>1170</v>
      </c>
      <c r="U334">
        <v>5</v>
      </c>
      <c r="V334">
        <v>5</v>
      </c>
      <c r="W334">
        <v>1</v>
      </c>
      <c r="X334">
        <v>0</v>
      </c>
    </row>
    <row r="335" spans="11:24" x14ac:dyDescent="0.25">
      <c r="K335" s="3"/>
      <c r="S335" s="27" t="s">
        <v>15</v>
      </c>
      <c r="T335" t="s">
        <v>1172</v>
      </c>
      <c r="U335">
        <v>6</v>
      </c>
      <c r="V335">
        <v>4</v>
      </c>
      <c r="W335">
        <v>0.66666666666666663</v>
      </c>
      <c r="X335">
        <v>2</v>
      </c>
    </row>
    <row r="336" spans="11:24" x14ac:dyDescent="0.25">
      <c r="K336" s="3"/>
      <c r="S336" s="27" t="s">
        <v>15</v>
      </c>
      <c r="T336" t="s">
        <v>1174</v>
      </c>
      <c r="U336">
        <v>10</v>
      </c>
      <c r="V336">
        <v>10</v>
      </c>
      <c r="W336">
        <v>1</v>
      </c>
      <c r="X336">
        <v>0</v>
      </c>
    </row>
    <row r="337" spans="11:24" x14ac:dyDescent="0.25">
      <c r="K337" s="3"/>
      <c r="S337" s="27" t="s">
        <v>15</v>
      </c>
      <c r="T337" t="s">
        <v>1176</v>
      </c>
      <c r="U337">
        <v>1</v>
      </c>
      <c r="V337">
        <v>1</v>
      </c>
      <c r="W337">
        <v>1</v>
      </c>
      <c r="X337">
        <v>0</v>
      </c>
    </row>
    <row r="338" spans="11:24" x14ac:dyDescent="0.25">
      <c r="K338" s="3"/>
      <c r="S338" s="27" t="s">
        <v>15</v>
      </c>
      <c r="T338" t="s">
        <v>1188</v>
      </c>
      <c r="U338">
        <v>0</v>
      </c>
      <c r="V338">
        <v>0</v>
      </c>
      <c r="W338" t="e">
        <v>#DIV/0!</v>
      </c>
      <c r="X338">
        <v>0</v>
      </c>
    </row>
    <row r="339" spans="11:24" x14ac:dyDescent="0.25">
      <c r="K339" s="3"/>
      <c r="S339" s="27" t="s">
        <v>15</v>
      </c>
      <c r="T339" t="s">
        <v>1043</v>
      </c>
      <c r="U339">
        <v>5</v>
      </c>
      <c r="V339">
        <v>5</v>
      </c>
      <c r="W339">
        <v>1</v>
      </c>
      <c r="X339">
        <v>0</v>
      </c>
    </row>
    <row r="340" spans="11:24" x14ac:dyDescent="0.25">
      <c r="K340" s="3"/>
      <c r="S340" s="27" t="s">
        <v>15</v>
      </c>
      <c r="T340" t="s">
        <v>926</v>
      </c>
      <c r="U340">
        <v>6</v>
      </c>
      <c r="V340">
        <v>5</v>
      </c>
      <c r="W340">
        <v>0.83333333333333337</v>
      </c>
      <c r="X340">
        <v>1</v>
      </c>
    </row>
    <row r="341" spans="11:24" x14ac:dyDescent="0.25">
      <c r="K341" s="3"/>
      <c r="S341" s="27" t="s">
        <v>15</v>
      </c>
      <c r="T341" t="s">
        <v>1299</v>
      </c>
      <c r="U341">
        <v>0</v>
      </c>
      <c r="V341">
        <v>0</v>
      </c>
      <c r="W341" t="e">
        <v>#DIV/0!</v>
      </c>
      <c r="X341">
        <v>0</v>
      </c>
    </row>
    <row r="342" spans="11:24" x14ac:dyDescent="0.25">
      <c r="K342" s="3"/>
      <c r="S342" s="27" t="s">
        <v>15</v>
      </c>
      <c r="T342" t="s">
        <v>1178</v>
      </c>
      <c r="U342">
        <v>5</v>
      </c>
      <c r="V342">
        <v>4</v>
      </c>
      <c r="W342">
        <v>0.8</v>
      </c>
      <c r="X342">
        <v>1</v>
      </c>
    </row>
    <row r="343" spans="11:24" x14ac:dyDescent="0.25">
      <c r="K343" s="3"/>
      <c r="S343" s="27" t="s">
        <v>15</v>
      </c>
      <c r="T343" t="s">
        <v>1042</v>
      </c>
      <c r="U343">
        <v>6</v>
      </c>
      <c r="V343">
        <v>6</v>
      </c>
      <c r="W343">
        <v>1</v>
      </c>
      <c r="X343">
        <v>0</v>
      </c>
    </row>
    <row r="344" spans="11:24" x14ac:dyDescent="0.25">
      <c r="K344" s="3"/>
      <c r="S344" s="27" t="s">
        <v>15</v>
      </c>
      <c r="T344" t="s">
        <v>1079</v>
      </c>
      <c r="U344">
        <v>5</v>
      </c>
      <c r="V344">
        <v>5</v>
      </c>
      <c r="W344">
        <v>1</v>
      </c>
      <c r="X344">
        <v>0</v>
      </c>
    </row>
    <row r="345" spans="11:24" x14ac:dyDescent="0.25">
      <c r="K345" s="3"/>
      <c r="S345" s="27" t="s">
        <v>15</v>
      </c>
      <c r="T345" t="s">
        <v>1181</v>
      </c>
      <c r="U345">
        <v>10</v>
      </c>
      <c r="V345">
        <v>10</v>
      </c>
      <c r="W345">
        <v>1</v>
      </c>
      <c r="X345">
        <v>0</v>
      </c>
    </row>
    <row r="346" spans="11:24" x14ac:dyDescent="0.25">
      <c r="K346" s="3"/>
      <c r="S346" s="27" t="s">
        <v>15</v>
      </c>
      <c r="T346" t="s">
        <v>1056</v>
      </c>
      <c r="U346">
        <v>6</v>
      </c>
      <c r="V346">
        <v>5</v>
      </c>
      <c r="W346">
        <v>0.83333333333333337</v>
      </c>
      <c r="X346">
        <v>1</v>
      </c>
    </row>
    <row r="347" spans="11:24" x14ac:dyDescent="0.25">
      <c r="K347" s="3"/>
      <c r="S347" s="27" t="s">
        <v>15</v>
      </c>
      <c r="T347" t="s">
        <v>1184</v>
      </c>
      <c r="U347">
        <v>10</v>
      </c>
      <c r="V347">
        <v>10</v>
      </c>
      <c r="W347">
        <v>1</v>
      </c>
      <c r="X347">
        <v>0</v>
      </c>
    </row>
    <row r="348" spans="11:24" x14ac:dyDescent="0.25">
      <c r="K348" s="3"/>
      <c r="S348" s="27" t="s">
        <v>15</v>
      </c>
      <c r="T348" t="s">
        <v>1147</v>
      </c>
      <c r="U348">
        <v>1</v>
      </c>
      <c r="V348">
        <v>1</v>
      </c>
      <c r="W348">
        <v>1</v>
      </c>
      <c r="X348">
        <v>0</v>
      </c>
    </row>
    <row r="349" spans="11:24" x14ac:dyDescent="0.25">
      <c r="K349" s="3"/>
      <c r="S349" s="27" t="s">
        <v>77</v>
      </c>
      <c r="T349" t="s">
        <v>1008</v>
      </c>
      <c r="U349">
        <v>5</v>
      </c>
      <c r="V349">
        <v>5</v>
      </c>
      <c r="W349">
        <v>1</v>
      </c>
      <c r="X349">
        <v>0</v>
      </c>
    </row>
    <row r="350" spans="11:24" x14ac:dyDescent="0.25">
      <c r="K350" s="3"/>
      <c r="S350" s="27" t="s">
        <v>77</v>
      </c>
      <c r="T350" t="s">
        <v>908</v>
      </c>
      <c r="U350">
        <v>5</v>
      </c>
      <c r="V350">
        <v>5</v>
      </c>
      <c r="W350">
        <v>1</v>
      </c>
      <c r="X350">
        <v>0</v>
      </c>
    </row>
    <row r="351" spans="11:24" x14ac:dyDescent="0.25">
      <c r="K351" s="3"/>
      <c r="S351" s="27" t="s">
        <v>148</v>
      </c>
      <c r="T351" t="s">
        <v>1200</v>
      </c>
      <c r="U351">
        <v>0</v>
      </c>
      <c r="V351">
        <v>0</v>
      </c>
      <c r="W351" t="e">
        <v>#DIV/0!</v>
      </c>
      <c r="X351">
        <v>0</v>
      </c>
    </row>
    <row r="352" spans="11:24" x14ac:dyDescent="0.25">
      <c r="K352" s="3"/>
      <c r="S352" s="27" t="s">
        <v>148</v>
      </c>
      <c r="T352" t="s">
        <v>1194</v>
      </c>
      <c r="U352">
        <v>0</v>
      </c>
      <c r="V352">
        <v>0</v>
      </c>
      <c r="W352" t="e">
        <v>#DIV/0!</v>
      </c>
      <c r="X352">
        <v>0</v>
      </c>
    </row>
    <row r="353" spans="11:24" x14ac:dyDescent="0.25">
      <c r="K353" s="3"/>
      <c r="S353" s="27" t="s">
        <v>148</v>
      </c>
      <c r="T353" t="s">
        <v>1198</v>
      </c>
      <c r="U353">
        <v>0</v>
      </c>
      <c r="V353">
        <v>0</v>
      </c>
      <c r="W353" t="e">
        <v>#DIV/0!</v>
      </c>
      <c r="X353">
        <v>0</v>
      </c>
    </row>
    <row r="354" spans="11:24" x14ac:dyDescent="0.25">
      <c r="K354" s="3"/>
      <c r="S354" s="27" t="s">
        <v>148</v>
      </c>
      <c r="T354" t="s">
        <v>1196</v>
      </c>
      <c r="U354">
        <v>0</v>
      </c>
      <c r="V354">
        <v>0</v>
      </c>
      <c r="W354" t="e">
        <v>#DIV/0!</v>
      </c>
      <c r="X354">
        <v>0</v>
      </c>
    </row>
    <row r="355" spans="11:24" x14ac:dyDescent="0.25">
      <c r="K355" s="3"/>
      <c r="S355" s="27" t="s">
        <v>148</v>
      </c>
      <c r="T355" t="s">
        <v>1192</v>
      </c>
      <c r="U355">
        <v>0</v>
      </c>
      <c r="V355">
        <v>0</v>
      </c>
      <c r="W355" t="e">
        <v>#DIV/0!</v>
      </c>
      <c r="X355">
        <v>0</v>
      </c>
    </row>
    <row r="356" spans="11:24" x14ac:dyDescent="0.25">
      <c r="K356" s="3"/>
      <c r="S356" s="27" t="s">
        <v>148</v>
      </c>
      <c r="T356" t="s">
        <v>1193</v>
      </c>
      <c r="U356">
        <v>0</v>
      </c>
      <c r="V356">
        <v>0</v>
      </c>
      <c r="W356" t="e">
        <v>#DIV/0!</v>
      </c>
      <c r="X356">
        <v>0</v>
      </c>
    </row>
    <row r="357" spans="11:24" x14ac:dyDescent="0.25">
      <c r="K357" s="3"/>
      <c r="S357" s="27" t="s">
        <v>148</v>
      </c>
      <c r="T357" t="s">
        <v>1195</v>
      </c>
      <c r="U357">
        <v>0</v>
      </c>
      <c r="V357">
        <v>0</v>
      </c>
      <c r="W357" t="e">
        <v>#DIV/0!</v>
      </c>
      <c r="X357">
        <v>0</v>
      </c>
    </row>
    <row r="358" spans="11:24" x14ac:dyDescent="0.25">
      <c r="K358" s="3"/>
      <c r="S358" s="27" t="s">
        <v>148</v>
      </c>
      <c r="T358" t="s">
        <v>1197</v>
      </c>
      <c r="U358">
        <v>0</v>
      </c>
      <c r="V358">
        <v>0</v>
      </c>
      <c r="W358" t="e">
        <v>#DIV/0!</v>
      </c>
      <c r="X358">
        <v>0</v>
      </c>
    </row>
    <row r="359" spans="11:24" x14ac:dyDescent="0.25">
      <c r="K359" s="3"/>
      <c r="S359" s="27" t="s">
        <v>148</v>
      </c>
      <c r="T359" t="s">
        <v>1199</v>
      </c>
      <c r="U359">
        <v>0</v>
      </c>
      <c r="V359">
        <v>0</v>
      </c>
      <c r="W359" t="e">
        <v>#DIV/0!</v>
      </c>
      <c r="X359">
        <v>0</v>
      </c>
    </row>
    <row r="360" spans="11:24" x14ac:dyDescent="0.25">
      <c r="K360" s="3"/>
      <c r="S360" s="28" t="s">
        <v>148</v>
      </c>
      <c r="T360" t="s">
        <v>1201</v>
      </c>
      <c r="U360">
        <v>0</v>
      </c>
      <c r="V360">
        <v>0</v>
      </c>
      <c r="W360" t="e">
        <v>#DIV/0!</v>
      </c>
      <c r="X360">
        <v>0</v>
      </c>
    </row>
    <row r="361" spans="11:24" x14ac:dyDescent="0.25">
      <c r="K361" s="3"/>
      <c r="S361" s="27" t="s">
        <v>82</v>
      </c>
      <c r="T361" t="s">
        <v>1270</v>
      </c>
      <c r="U361">
        <v>5</v>
      </c>
      <c r="V361">
        <v>5</v>
      </c>
      <c r="W361">
        <v>1</v>
      </c>
      <c r="X361">
        <v>0</v>
      </c>
    </row>
    <row r="362" spans="11:24" x14ac:dyDescent="0.25">
      <c r="K362" s="3"/>
      <c r="S362" s="28" t="s">
        <v>82</v>
      </c>
      <c r="T362" t="s">
        <v>978</v>
      </c>
      <c r="U362">
        <v>5</v>
      </c>
      <c r="V362">
        <v>5</v>
      </c>
      <c r="W362">
        <v>1</v>
      </c>
      <c r="X362">
        <v>0</v>
      </c>
    </row>
    <row r="363" spans="11:24" x14ac:dyDescent="0.25">
      <c r="K363" s="3"/>
      <c r="S363" s="27" t="s">
        <v>17</v>
      </c>
      <c r="T363" t="s">
        <v>1204</v>
      </c>
      <c r="U363">
        <v>28</v>
      </c>
      <c r="V363">
        <v>28</v>
      </c>
      <c r="W363">
        <v>1</v>
      </c>
      <c r="X363">
        <v>0</v>
      </c>
    </row>
    <row r="364" spans="11:24" x14ac:dyDescent="0.25">
      <c r="K364" s="3"/>
      <c r="S364" s="27" t="s">
        <v>17</v>
      </c>
      <c r="T364" t="s">
        <v>1209</v>
      </c>
      <c r="U364">
        <v>0</v>
      </c>
      <c r="V364">
        <v>0</v>
      </c>
      <c r="W364" t="e">
        <v>#DIV/0!</v>
      </c>
      <c r="X364">
        <v>0</v>
      </c>
    </row>
    <row r="365" spans="11:24" x14ac:dyDescent="0.25">
      <c r="K365" s="3"/>
      <c r="S365" s="27" t="s">
        <v>17</v>
      </c>
      <c r="T365" t="s">
        <v>1300</v>
      </c>
      <c r="U365">
        <v>0</v>
      </c>
      <c r="V365">
        <v>0</v>
      </c>
      <c r="W365" t="e">
        <v>#DIV/0!</v>
      </c>
      <c r="X365">
        <v>0</v>
      </c>
    </row>
    <row r="366" spans="11:24" x14ac:dyDescent="0.25">
      <c r="K366" s="3"/>
      <c r="S366" s="27" t="s">
        <v>17</v>
      </c>
      <c r="T366" t="s">
        <v>1202</v>
      </c>
      <c r="U366">
        <v>28</v>
      </c>
      <c r="V366">
        <v>28</v>
      </c>
      <c r="W366">
        <v>1</v>
      </c>
      <c r="X366">
        <v>0</v>
      </c>
    </row>
    <row r="367" spans="11:24" x14ac:dyDescent="0.25">
      <c r="K367" s="3"/>
      <c r="S367" s="27" t="s">
        <v>17</v>
      </c>
      <c r="T367" t="s">
        <v>1203</v>
      </c>
      <c r="U367">
        <v>28</v>
      </c>
      <c r="V367">
        <v>28</v>
      </c>
      <c r="W367">
        <v>1</v>
      </c>
      <c r="X367">
        <v>0</v>
      </c>
    </row>
    <row r="368" spans="11:24" x14ac:dyDescent="0.25">
      <c r="K368" s="3"/>
      <c r="S368" s="27" t="s">
        <v>17</v>
      </c>
      <c r="T368" t="s">
        <v>1215</v>
      </c>
      <c r="U368">
        <v>0</v>
      </c>
      <c r="V368">
        <v>0</v>
      </c>
      <c r="W368" t="e">
        <v>#DIV/0!</v>
      </c>
      <c r="X368">
        <v>0</v>
      </c>
    </row>
    <row r="369" spans="11:24" x14ac:dyDescent="0.25">
      <c r="K369" s="3"/>
      <c r="S369" s="28" t="s">
        <v>17</v>
      </c>
      <c r="T369" t="s">
        <v>1051</v>
      </c>
      <c r="U369">
        <v>28</v>
      </c>
      <c r="V369">
        <v>28</v>
      </c>
      <c r="W369">
        <v>1</v>
      </c>
      <c r="X369">
        <v>0</v>
      </c>
    </row>
    <row r="370" spans="11:24" x14ac:dyDescent="0.25">
      <c r="K370" s="3"/>
      <c r="S370" s="27" t="s">
        <v>17</v>
      </c>
      <c r="T370" t="s">
        <v>1048</v>
      </c>
      <c r="U370">
        <v>28</v>
      </c>
      <c r="V370">
        <v>27</v>
      </c>
      <c r="W370">
        <v>0.9642857142857143</v>
      </c>
      <c r="X370">
        <v>1</v>
      </c>
    </row>
    <row r="371" spans="11:24" x14ac:dyDescent="0.25">
      <c r="K371" s="3"/>
      <c r="S371" s="27" t="s">
        <v>17</v>
      </c>
      <c r="T371" t="s">
        <v>948</v>
      </c>
      <c r="U371">
        <v>28</v>
      </c>
      <c r="V371">
        <v>27</v>
      </c>
      <c r="W371">
        <v>0.9642857142857143</v>
      </c>
      <c r="X371">
        <v>1</v>
      </c>
    </row>
    <row r="372" spans="11:24" x14ac:dyDescent="0.25">
      <c r="K372" s="3"/>
      <c r="S372" s="27" t="s">
        <v>17</v>
      </c>
      <c r="T372" t="s">
        <v>1217</v>
      </c>
      <c r="U372">
        <v>0</v>
      </c>
      <c r="V372">
        <v>0</v>
      </c>
      <c r="W372" t="e">
        <v>#DIV/0!</v>
      </c>
      <c r="X372">
        <v>0</v>
      </c>
    </row>
    <row r="373" spans="11:24" x14ac:dyDescent="0.25">
      <c r="K373" s="3"/>
      <c r="S373" s="27" t="s">
        <v>17</v>
      </c>
      <c r="T373" t="s">
        <v>1206</v>
      </c>
      <c r="U373">
        <v>0</v>
      </c>
      <c r="V373">
        <v>0</v>
      </c>
      <c r="W373" t="e">
        <v>#DIV/0!</v>
      </c>
      <c r="X373">
        <v>0</v>
      </c>
    </row>
    <row r="374" spans="11:24" x14ac:dyDescent="0.25">
      <c r="K374" s="3"/>
      <c r="S374" s="27" t="s">
        <v>17</v>
      </c>
      <c r="T374" t="s">
        <v>1212</v>
      </c>
      <c r="U374">
        <v>0</v>
      </c>
      <c r="V374">
        <v>0</v>
      </c>
      <c r="W374" t="e">
        <v>#DIV/0!</v>
      </c>
      <c r="X374">
        <v>0</v>
      </c>
    </row>
    <row r="375" spans="11:24" x14ac:dyDescent="0.25">
      <c r="K375" s="3"/>
      <c r="S375" s="27" t="s">
        <v>17</v>
      </c>
      <c r="T375" t="s">
        <v>1049</v>
      </c>
      <c r="U375">
        <v>28</v>
      </c>
      <c r="V375">
        <v>28</v>
      </c>
      <c r="W375">
        <v>1</v>
      </c>
      <c r="X375">
        <v>0</v>
      </c>
    </row>
    <row r="376" spans="11:24" x14ac:dyDescent="0.25">
      <c r="K376" s="3"/>
      <c r="S376" s="27" t="s">
        <v>17</v>
      </c>
      <c r="T376" t="s">
        <v>979</v>
      </c>
      <c r="U376">
        <v>28</v>
      </c>
      <c r="V376">
        <v>28</v>
      </c>
      <c r="W376">
        <v>1</v>
      </c>
      <c r="X376">
        <v>0</v>
      </c>
    </row>
    <row r="377" spans="11:24" x14ac:dyDescent="0.25">
      <c r="K377" s="3"/>
      <c r="S377" s="27" t="s">
        <v>17</v>
      </c>
      <c r="T377" t="s">
        <v>1210</v>
      </c>
      <c r="U377">
        <v>0</v>
      </c>
      <c r="V377">
        <v>0</v>
      </c>
      <c r="W377" t="e">
        <v>#DIV/0!</v>
      </c>
      <c r="X377">
        <v>0</v>
      </c>
    </row>
    <row r="378" spans="11:24" x14ac:dyDescent="0.25">
      <c r="K378" s="3"/>
      <c r="S378" s="27" t="s">
        <v>17</v>
      </c>
      <c r="T378" t="s">
        <v>1216</v>
      </c>
      <c r="U378">
        <v>0</v>
      </c>
      <c r="V378">
        <v>0</v>
      </c>
      <c r="W378" t="e">
        <v>#DIV/0!</v>
      </c>
      <c r="X378">
        <v>0</v>
      </c>
    </row>
    <row r="379" spans="11:24" x14ac:dyDescent="0.25">
      <c r="K379" s="3"/>
      <c r="S379" s="28" t="s">
        <v>17</v>
      </c>
      <c r="T379" t="s">
        <v>1207</v>
      </c>
      <c r="U379">
        <v>0</v>
      </c>
      <c r="V379">
        <v>0</v>
      </c>
      <c r="W379" t="e">
        <v>#DIV/0!</v>
      </c>
      <c r="X379">
        <v>0</v>
      </c>
    </row>
    <row r="380" spans="11:24" x14ac:dyDescent="0.25">
      <c r="K380" s="3"/>
      <c r="S380" s="27" t="s">
        <v>17</v>
      </c>
      <c r="T380" t="s">
        <v>1208</v>
      </c>
      <c r="U380">
        <v>0</v>
      </c>
      <c r="V380">
        <v>0</v>
      </c>
      <c r="W380" t="e">
        <v>#DIV/0!</v>
      </c>
      <c r="X380">
        <v>0</v>
      </c>
    </row>
    <row r="381" spans="11:24" x14ac:dyDescent="0.25">
      <c r="K381" s="3"/>
      <c r="S381" s="27" t="s">
        <v>17</v>
      </c>
      <c r="T381" t="s">
        <v>1050</v>
      </c>
      <c r="U381">
        <v>28</v>
      </c>
      <c r="V381">
        <v>26</v>
      </c>
      <c r="W381">
        <v>0.9285714285714286</v>
      </c>
      <c r="X381">
        <v>2</v>
      </c>
    </row>
    <row r="382" spans="11:24" x14ac:dyDescent="0.25">
      <c r="K382" s="3"/>
      <c r="S382" s="28" t="s">
        <v>17</v>
      </c>
      <c r="T382" t="s">
        <v>1211</v>
      </c>
      <c r="U382">
        <v>0</v>
      </c>
      <c r="V382">
        <v>0</v>
      </c>
      <c r="W382" t="e">
        <v>#DIV/0!</v>
      </c>
      <c r="X382">
        <v>0</v>
      </c>
    </row>
    <row r="383" spans="11:24" x14ac:dyDescent="0.25">
      <c r="K383" s="3"/>
      <c r="S383" s="27" t="s">
        <v>17</v>
      </c>
      <c r="T383" t="s">
        <v>1213</v>
      </c>
      <c r="U383">
        <v>0</v>
      </c>
      <c r="V383">
        <v>0</v>
      </c>
      <c r="W383" t="e">
        <v>#DIV/0!</v>
      </c>
      <c r="X383">
        <v>0</v>
      </c>
    </row>
    <row r="384" spans="11:24" x14ac:dyDescent="0.25">
      <c r="K384" s="3"/>
      <c r="S384" s="27" t="s">
        <v>17</v>
      </c>
      <c r="T384" t="s">
        <v>1214</v>
      </c>
      <c r="U384">
        <v>0</v>
      </c>
      <c r="V384">
        <v>0</v>
      </c>
      <c r="W384" t="e">
        <v>#DIV/0!</v>
      </c>
      <c r="X384">
        <v>0</v>
      </c>
    </row>
    <row r="385" spans="11:24" x14ac:dyDescent="0.25">
      <c r="K385" s="3"/>
      <c r="S385" s="27" t="s">
        <v>17</v>
      </c>
      <c r="T385" t="s">
        <v>1205</v>
      </c>
      <c r="U385">
        <v>28</v>
      </c>
      <c r="V385">
        <v>28</v>
      </c>
      <c r="W385">
        <v>1</v>
      </c>
      <c r="X385">
        <v>0</v>
      </c>
    </row>
    <row r="386" spans="11:24" x14ac:dyDescent="0.25">
      <c r="K386" s="3"/>
      <c r="S386" s="27" t="s">
        <v>62</v>
      </c>
      <c r="T386" t="s">
        <v>922</v>
      </c>
      <c r="U386">
        <v>21</v>
      </c>
      <c r="V386">
        <v>21</v>
      </c>
      <c r="W386">
        <v>1</v>
      </c>
      <c r="X386">
        <v>0</v>
      </c>
    </row>
    <row r="387" spans="11:24" x14ac:dyDescent="0.25">
      <c r="K387" s="3"/>
      <c r="S387" s="27" t="s">
        <v>62</v>
      </c>
      <c r="T387" t="s">
        <v>903</v>
      </c>
      <c r="U387">
        <v>21</v>
      </c>
      <c r="V387">
        <v>18</v>
      </c>
      <c r="W387">
        <v>0.8571428571428571</v>
      </c>
      <c r="X387">
        <v>3</v>
      </c>
    </row>
    <row r="388" spans="11:24" x14ac:dyDescent="0.25">
      <c r="K388" s="3"/>
      <c r="S388" s="27" t="s">
        <v>62</v>
      </c>
      <c r="T388" t="s">
        <v>1052</v>
      </c>
      <c r="U388">
        <v>21</v>
      </c>
      <c r="V388">
        <v>17</v>
      </c>
      <c r="W388">
        <v>0.80952380952380953</v>
      </c>
      <c r="X388">
        <v>4</v>
      </c>
    </row>
    <row r="389" spans="11:24" x14ac:dyDescent="0.25">
      <c r="K389" s="3"/>
      <c r="S389" s="27" t="s">
        <v>62</v>
      </c>
      <c r="T389" t="s">
        <v>927</v>
      </c>
      <c r="U389">
        <v>21</v>
      </c>
      <c r="V389">
        <v>10</v>
      </c>
      <c r="W389">
        <v>0.47619047619047616</v>
      </c>
      <c r="X389">
        <v>11</v>
      </c>
    </row>
    <row r="390" spans="11:24" x14ac:dyDescent="0.25">
      <c r="K390" s="3"/>
      <c r="S390" s="27" t="s">
        <v>886</v>
      </c>
      <c r="T390" t="s">
        <v>949</v>
      </c>
      <c r="U390">
        <v>11</v>
      </c>
      <c r="V390">
        <v>8</v>
      </c>
      <c r="W390">
        <v>0.72727272727272729</v>
      </c>
      <c r="X390">
        <v>3</v>
      </c>
    </row>
    <row r="391" spans="11:24" x14ac:dyDescent="0.25">
      <c r="K391" s="3"/>
      <c r="S391" s="27" t="s">
        <v>883</v>
      </c>
      <c r="T391" t="s">
        <v>1220</v>
      </c>
      <c r="U391">
        <v>5</v>
      </c>
      <c r="V391">
        <v>3</v>
      </c>
      <c r="W391">
        <v>0.6</v>
      </c>
      <c r="X391">
        <v>2</v>
      </c>
    </row>
    <row r="392" spans="11:24" x14ac:dyDescent="0.25">
      <c r="K392" s="3"/>
      <c r="S392" s="27" t="s">
        <v>883</v>
      </c>
      <c r="T392" t="s">
        <v>980</v>
      </c>
      <c r="U392">
        <v>5</v>
      </c>
      <c r="V392">
        <v>5</v>
      </c>
      <c r="W392">
        <v>1</v>
      </c>
      <c r="X392">
        <v>0</v>
      </c>
    </row>
    <row r="393" spans="11:24" x14ac:dyDescent="0.25">
      <c r="K393" s="3"/>
      <c r="S393" s="27" t="s">
        <v>883</v>
      </c>
      <c r="T393" t="s">
        <v>1039</v>
      </c>
      <c r="U393">
        <v>5</v>
      </c>
      <c r="V393">
        <v>5</v>
      </c>
      <c r="W393">
        <v>1</v>
      </c>
      <c r="X393">
        <v>0</v>
      </c>
    </row>
    <row r="394" spans="11:24" x14ac:dyDescent="0.25">
      <c r="K394" s="3"/>
      <c r="S394" s="27" t="s">
        <v>883</v>
      </c>
      <c r="T394" t="s">
        <v>1237</v>
      </c>
      <c r="U394">
        <v>5</v>
      </c>
      <c r="V394">
        <v>5</v>
      </c>
      <c r="W394">
        <v>1</v>
      </c>
      <c r="X394">
        <v>0</v>
      </c>
    </row>
    <row r="395" spans="11:24" x14ac:dyDescent="0.25">
      <c r="K395" s="3"/>
      <c r="S395" s="27" t="s">
        <v>883</v>
      </c>
      <c r="T395" t="s">
        <v>1224</v>
      </c>
      <c r="U395">
        <v>5</v>
      </c>
      <c r="V395">
        <v>3</v>
      </c>
      <c r="W395">
        <v>0.6</v>
      </c>
      <c r="X395">
        <v>2</v>
      </c>
    </row>
    <row r="396" spans="11:24" x14ac:dyDescent="0.25">
      <c r="K396" s="3"/>
      <c r="S396" s="27" t="s">
        <v>883</v>
      </c>
      <c r="T396" t="s">
        <v>982</v>
      </c>
      <c r="U396">
        <v>5</v>
      </c>
      <c r="V396">
        <v>5</v>
      </c>
      <c r="W396">
        <v>1</v>
      </c>
      <c r="X396">
        <v>0</v>
      </c>
    </row>
    <row r="397" spans="11:24" x14ac:dyDescent="0.25">
      <c r="K397" s="3"/>
      <c r="S397" s="27" t="s">
        <v>883</v>
      </c>
      <c r="T397" t="s">
        <v>1061</v>
      </c>
      <c r="U397">
        <v>6</v>
      </c>
      <c r="V397">
        <v>4</v>
      </c>
      <c r="W397">
        <v>0.66666666666666663</v>
      </c>
      <c r="X397">
        <v>2</v>
      </c>
    </row>
    <row r="398" spans="11:24" x14ac:dyDescent="0.25">
      <c r="K398" s="3"/>
      <c r="S398" s="27" t="s">
        <v>883</v>
      </c>
      <c r="T398" t="s">
        <v>1234</v>
      </c>
      <c r="U398">
        <v>5</v>
      </c>
      <c r="V398">
        <v>5</v>
      </c>
      <c r="W398">
        <v>1</v>
      </c>
      <c r="X398">
        <v>0</v>
      </c>
    </row>
    <row r="399" spans="11:24" x14ac:dyDescent="0.25">
      <c r="K399" s="3"/>
      <c r="S399" s="27" t="s">
        <v>883</v>
      </c>
      <c r="T399" t="s">
        <v>981</v>
      </c>
      <c r="U399">
        <v>5</v>
      </c>
      <c r="V399">
        <v>4</v>
      </c>
      <c r="W399">
        <v>0.8</v>
      </c>
      <c r="X399">
        <v>1</v>
      </c>
    </row>
    <row r="400" spans="11:24" x14ac:dyDescent="0.25">
      <c r="K400" s="3"/>
      <c r="S400" s="27" t="s">
        <v>883</v>
      </c>
      <c r="T400" t="s">
        <v>1228</v>
      </c>
      <c r="U400">
        <v>5</v>
      </c>
      <c r="V400">
        <v>5</v>
      </c>
      <c r="W400">
        <v>1</v>
      </c>
      <c r="X400">
        <v>0</v>
      </c>
    </row>
    <row r="401" spans="11:24" x14ac:dyDescent="0.25">
      <c r="K401" s="3"/>
      <c r="S401" s="27" t="s">
        <v>883</v>
      </c>
      <c r="T401" t="s">
        <v>917</v>
      </c>
      <c r="U401">
        <v>6</v>
      </c>
      <c r="V401">
        <v>6</v>
      </c>
      <c r="W401">
        <v>1</v>
      </c>
      <c r="X401">
        <v>0</v>
      </c>
    </row>
    <row r="402" spans="11:24" x14ac:dyDescent="0.25">
      <c r="K402" s="3"/>
      <c r="S402" s="27" t="s">
        <v>883</v>
      </c>
      <c r="T402" t="s">
        <v>1301</v>
      </c>
      <c r="U402">
        <v>1</v>
      </c>
      <c r="V402">
        <v>1</v>
      </c>
      <c r="W402">
        <v>1</v>
      </c>
      <c r="X402">
        <v>0</v>
      </c>
    </row>
    <row r="403" spans="11:24" x14ac:dyDescent="0.25">
      <c r="K403" s="3"/>
      <c r="S403" s="27" t="s">
        <v>883</v>
      </c>
      <c r="T403" t="s">
        <v>1223</v>
      </c>
      <c r="U403">
        <v>5</v>
      </c>
      <c r="V403">
        <v>4</v>
      </c>
      <c r="W403">
        <v>0.8</v>
      </c>
      <c r="X403">
        <v>1</v>
      </c>
    </row>
    <row r="404" spans="11:24" x14ac:dyDescent="0.25">
      <c r="K404" s="3"/>
      <c r="S404" s="27" t="s">
        <v>883</v>
      </c>
      <c r="T404" t="s">
        <v>1225</v>
      </c>
      <c r="U404">
        <v>5</v>
      </c>
      <c r="V404">
        <v>5</v>
      </c>
      <c r="W404">
        <v>1</v>
      </c>
      <c r="X404">
        <v>0</v>
      </c>
    </row>
    <row r="405" spans="11:24" x14ac:dyDescent="0.25">
      <c r="K405" s="3"/>
      <c r="S405" s="27" t="s">
        <v>883</v>
      </c>
      <c r="T405" t="s">
        <v>1232</v>
      </c>
      <c r="U405">
        <v>5</v>
      </c>
      <c r="V405">
        <v>5</v>
      </c>
      <c r="W405">
        <v>1</v>
      </c>
      <c r="X405">
        <v>0</v>
      </c>
    </row>
    <row r="406" spans="11:24" x14ac:dyDescent="0.25">
      <c r="K406" s="3"/>
      <c r="S406" s="27" t="s">
        <v>883</v>
      </c>
      <c r="T406" t="s">
        <v>1227</v>
      </c>
      <c r="U406">
        <v>5</v>
      </c>
      <c r="V406">
        <v>5</v>
      </c>
      <c r="W406">
        <v>1</v>
      </c>
      <c r="X406">
        <v>0</v>
      </c>
    </row>
    <row r="407" spans="11:24" x14ac:dyDescent="0.25">
      <c r="K407" s="3"/>
      <c r="S407" s="27" t="s">
        <v>883</v>
      </c>
      <c r="T407" t="s">
        <v>928</v>
      </c>
      <c r="U407">
        <v>12</v>
      </c>
      <c r="V407">
        <v>8</v>
      </c>
      <c r="W407">
        <v>0.66666666666666663</v>
      </c>
      <c r="X407">
        <v>4</v>
      </c>
    </row>
    <row r="408" spans="11:24" x14ac:dyDescent="0.25">
      <c r="K408" s="3"/>
      <c r="S408" s="27" t="s">
        <v>883</v>
      </c>
      <c r="T408" t="s">
        <v>1229</v>
      </c>
      <c r="U408">
        <v>5</v>
      </c>
      <c r="V408">
        <v>5</v>
      </c>
      <c r="W408">
        <v>1</v>
      </c>
      <c r="X408">
        <v>0</v>
      </c>
    </row>
    <row r="409" spans="11:24" x14ac:dyDescent="0.25">
      <c r="K409" s="3"/>
      <c r="S409" s="27" t="s">
        <v>883</v>
      </c>
      <c r="T409" t="s">
        <v>1055</v>
      </c>
      <c r="U409">
        <v>5</v>
      </c>
      <c r="V409">
        <v>5</v>
      </c>
      <c r="W409">
        <v>1</v>
      </c>
      <c r="X409">
        <v>0</v>
      </c>
    </row>
    <row r="410" spans="11:24" x14ac:dyDescent="0.25">
      <c r="K410" s="3"/>
      <c r="S410" s="27" t="s">
        <v>883</v>
      </c>
      <c r="T410" t="s">
        <v>1053</v>
      </c>
      <c r="U410">
        <v>5</v>
      </c>
      <c r="V410">
        <v>5</v>
      </c>
      <c r="W410">
        <v>1</v>
      </c>
      <c r="X410">
        <v>0</v>
      </c>
    </row>
    <row r="411" spans="11:24" x14ac:dyDescent="0.25">
      <c r="K411" s="3"/>
      <c r="S411" s="27" t="s">
        <v>883</v>
      </c>
      <c r="T411" t="s">
        <v>1218</v>
      </c>
      <c r="U411">
        <v>5</v>
      </c>
      <c r="V411">
        <v>5</v>
      </c>
      <c r="W411">
        <v>1</v>
      </c>
      <c r="X411">
        <v>0</v>
      </c>
    </row>
    <row r="412" spans="11:24" x14ac:dyDescent="0.25">
      <c r="K412" s="3"/>
      <c r="S412" s="28" t="s">
        <v>883</v>
      </c>
      <c r="T412" t="s">
        <v>1233</v>
      </c>
      <c r="U412">
        <v>5</v>
      </c>
      <c r="V412">
        <v>5</v>
      </c>
      <c r="W412">
        <v>1</v>
      </c>
      <c r="X412">
        <v>0</v>
      </c>
    </row>
    <row r="413" spans="11:24" x14ac:dyDescent="0.25">
      <c r="K413" s="3"/>
      <c r="S413" s="27" t="s">
        <v>883</v>
      </c>
      <c r="T413" t="s">
        <v>1057</v>
      </c>
      <c r="U413">
        <v>5</v>
      </c>
      <c r="V413">
        <v>5</v>
      </c>
      <c r="W413">
        <v>1</v>
      </c>
      <c r="X413">
        <v>0</v>
      </c>
    </row>
    <row r="414" spans="11:24" x14ac:dyDescent="0.25">
      <c r="K414" s="3"/>
      <c r="S414" s="27" t="s">
        <v>883</v>
      </c>
      <c r="T414" t="s">
        <v>1231</v>
      </c>
      <c r="U414">
        <v>5</v>
      </c>
      <c r="V414">
        <v>5</v>
      </c>
      <c r="W414">
        <v>1</v>
      </c>
      <c r="X414">
        <v>0</v>
      </c>
    </row>
    <row r="415" spans="11:24" x14ac:dyDescent="0.25">
      <c r="K415" s="3"/>
      <c r="S415" s="27" t="s">
        <v>883</v>
      </c>
      <c r="T415" t="s">
        <v>1059</v>
      </c>
      <c r="U415">
        <v>5</v>
      </c>
      <c r="V415">
        <v>5</v>
      </c>
      <c r="W415">
        <v>1</v>
      </c>
      <c r="X415">
        <v>0</v>
      </c>
    </row>
    <row r="416" spans="11:24" x14ac:dyDescent="0.25">
      <c r="K416" s="3"/>
      <c r="S416" s="28" t="s">
        <v>883</v>
      </c>
      <c r="T416" t="s">
        <v>1236</v>
      </c>
      <c r="U416">
        <v>5</v>
      </c>
      <c r="V416">
        <v>5</v>
      </c>
      <c r="W416">
        <v>1</v>
      </c>
      <c r="X416">
        <v>0</v>
      </c>
    </row>
    <row r="417" spans="11:24" x14ac:dyDescent="0.25">
      <c r="K417" s="3"/>
      <c r="S417" s="28" t="s">
        <v>883</v>
      </c>
      <c r="T417" t="s">
        <v>1271</v>
      </c>
      <c r="U417">
        <v>6</v>
      </c>
      <c r="V417">
        <v>3</v>
      </c>
      <c r="W417">
        <v>0.5</v>
      </c>
      <c r="X417">
        <v>3</v>
      </c>
    </row>
    <row r="418" spans="11:24" x14ac:dyDescent="0.25">
      <c r="K418" s="3"/>
      <c r="S418" s="27" t="s">
        <v>883</v>
      </c>
      <c r="T418" t="s">
        <v>1054</v>
      </c>
      <c r="U418">
        <v>5</v>
      </c>
      <c r="V418">
        <v>5</v>
      </c>
      <c r="W418">
        <v>1</v>
      </c>
      <c r="X418">
        <v>0</v>
      </c>
    </row>
    <row r="419" spans="11:24" x14ac:dyDescent="0.25">
      <c r="K419" s="3"/>
      <c r="S419" s="27" t="s">
        <v>883</v>
      </c>
      <c r="T419" t="s">
        <v>951</v>
      </c>
      <c r="U419">
        <v>5</v>
      </c>
      <c r="V419">
        <v>4</v>
      </c>
      <c r="W419">
        <v>0.8</v>
      </c>
      <c r="X419">
        <v>1</v>
      </c>
    </row>
    <row r="420" spans="11:24" x14ac:dyDescent="0.25">
      <c r="K420" s="3"/>
      <c r="S420" s="27" t="s">
        <v>883</v>
      </c>
      <c r="T420" t="s">
        <v>1058</v>
      </c>
      <c r="U420">
        <v>5</v>
      </c>
      <c r="V420">
        <v>5</v>
      </c>
      <c r="W420">
        <v>1</v>
      </c>
      <c r="X420">
        <v>0</v>
      </c>
    </row>
    <row r="421" spans="11:24" x14ac:dyDescent="0.25">
      <c r="K421" s="3"/>
      <c r="S421" s="27" t="s">
        <v>883</v>
      </c>
      <c r="T421" t="s">
        <v>950</v>
      </c>
      <c r="U421">
        <v>5</v>
      </c>
      <c r="V421">
        <v>5</v>
      </c>
      <c r="W421">
        <v>1</v>
      </c>
      <c r="X421">
        <v>0</v>
      </c>
    </row>
    <row r="422" spans="11:24" x14ac:dyDescent="0.25">
      <c r="K422" s="3"/>
      <c r="S422" s="27" t="s">
        <v>883</v>
      </c>
      <c r="T422" t="s">
        <v>1219</v>
      </c>
      <c r="U422">
        <v>5</v>
      </c>
      <c r="V422">
        <v>5</v>
      </c>
      <c r="W422">
        <v>1</v>
      </c>
      <c r="X422">
        <v>0</v>
      </c>
    </row>
    <row r="423" spans="11:24" x14ac:dyDescent="0.25">
      <c r="K423" s="3"/>
      <c r="S423" s="27" t="s">
        <v>883</v>
      </c>
      <c r="T423" t="s">
        <v>1221</v>
      </c>
      <c r="U423">
        <v>5</v>
      </c>
      <c r="V423">
        <v>5</v>
      </c>
      <c r="W423">
        <v>1</v>
      </c>
      <c r="X423">
        <v>0</v>
      </c>
    </row>
    <row r="424" spans="11:24" x14ac:dyDescent="0.25">
      <c r="K424" s="3"/>
      <c r="S424" s="27" t="s">
        <v>883</v>
      </c>
      <c r="T424" t="s">
        <v>1222</v>
      </c>
      <c r="U424">
        <v>5</v>
      </c>
      <c r="V424">
        <v>5</v>
      </c>
      <c r="W424">
        <v>1</v>
      </c>
      <c r="X424">
        <v>0</v>
      </c>
    </row>
    <row r="425" spans="11:24" x14ac:dyDescent="0.25">
      <c r="K425" s="3"/>
      <c r="S425" s="27" t="s">
        <v>883</v>
      </c>
      <c r="T425" t="s">
        <v>1060</v>
      </c>
      <c r="U425">
        <v>5</v>
      </c>
      <c r="V425">
        <v>5</v>
      </c>
      <c r="W425">
        <v>1</v>
      </c>
      <c r="X425">
        <v>0</v>
      </c>
    </row>
    <row r="426" spans="11:24" x14ac:dyDescent="0.25">
      <c r="K426" s="3"/>
      <c r="S426" s="27" t="s">
        <v>883</v>
      </c>
      <c r="T426" t="s">
        <v>1226</v>
      </c>
      <c r="U426">
        <v>5</v>
      </c>
      <c r="V426">
        <v>5</v>
      </c>
      <c r="W426">
        <v>1</v>
      </c>
      <c r="X426">
        <v>0</v>
      </c>
    </row>
    <row r="427" spans="11:24" x14ac:dyDescent="0.25">
      <c r="K427" s="3"/>
      <c r="S427" s="27" t="s">
        <v>883</v>
      </c>
      <c r="T427" t="s">
        <v>1230</v>
      </c>
      <c r="U427">
        <v>5</v>
      </c>
      <c r="V427">
        <v>5</v>
      </c>
      <c r="W427">
        <v>1</v>
      </c>
      <c r="X427">
        <v>0</v>
      </c>
    </row>
    <row r="428" spans="11:24" x14ac:dyDescent="0.25">
      <c r="K428" s="3"/>
      <c r="S428" s="27" t="s">
        <v>883</v>
      </c>
      <c r="T428" t="s">
        <v>907</v>
      </c>
      <c r="U428">
        <v>10</v>
      </c>
      <c r="V428">
        <v>10</v>
      </c>
      <c r="W428">
        <v>1</v>
      </c>
      <c r="X428">
        <v>0</v>
      </c>
    </row>
    <row r="429" spans="11:24" x14ac:dyDescent="0.25">
      <c r="K429" s="3"/>
      <c r="S429" s="27" t="s">
        <v>883</v>
      </c>
      <c r="T429" t="s">
        <v>926</v>
      </c>
      <c r="U429">
        <v>5</v>
      </c>
      <c r="V429">
        <v>5</v>
      </c>
      <c r="W429">
        <v>1</v>
      </c>
      <c r="X429">
        <v>0</v>
      </c>
    </row>
    <row r="430" spans="11:24" x14ac:dyDescent="0.25">
      <c r="K430" s="3"/>
      <c r="S430" s="27" t="s">
        <v>883</v>
      </c>
      <c r="T430" t="s">
        <v>1178</v>
      </c>
      <c r="U430">
        <v>5</v>
      </c>
      <c r="V430">
        <v>5</v>
      </c>
      <c r="W430">
        <v>1</v>
      </c>
      <c r="X430">
        <v>0</v>
      </c>
    </row>
    <row r="431" spans="11:24" x14ac:dyDescent="0.25">
      <c r="K431" s="3"/>
      <c r="S431" s="27" t="s">
        <v>883</v>
      </c>
      <c r="T431" t="s">
        <v>1235</v>
      </c>
      <c r="U431">
        <v>5</v>
      </c>
      <c r="V431">
        <v>5</v>
      </c>
      <c r="W431">
        <v>1</v>
      </c>
      <c r="X431">
        <v>0</v>
      </c>
    </row>
    <row r="432" spans="11:24" x14ac:dyDescent="0.25">
      <c r="K432" s="3"/>
      <c r="S432" s="27" t="s">
        <v>883</v>
      </c>
      <c r="T432" t="s">
        <v>1056</v>
      </c>
      <c r="U432">
        <v>5</v>
      </c>
      <c r="V432">
        <v>5</v>
      </c>
      <c r="W432">
        <v>1</v>
      </c>
      <c r="X432">
        <v>0</v>
      </c>
    </row>
    <row r="433" spans="11:24" x14ac:dyDescent="0.25">
      <c r="K433" s="3"/>
      <c r="S433" s="27" t="s">
        <v>885</v>
      </c>
      <c r="T433" t="s">
        <v>939</v>
      </c>
      <c r="U433">
        <v>5</v>
      </c>
      <c r="V433">
        <v>5</v>
      </c>
      <c r="W433">
        <v>1</v>
      </c>
      <c r="X433">
        <v>0</v>
      </c>
    </row>
    <row r="434" spans="11:24" x14ac:dyDescent="0.25">
      <c r="K434" s="3"/>
      <c r="S434" s="27" t="s">
        <v>884</v>
      </c>
      <c r="T434" t="s">
        <v>1036</v>
      </c>
      <c r="U434">
        <v>31</v>
      </c>
      <c r="V434">
        <v>26</v>
      </c>
      <c r="W434">
        <v>0.83870967741935487</v>
      </c>
      <c r="X434">
        <v>5</v>
      </c>
    </row>
    <row r="435" spans="11:24" x14ac:dyDescent="0.25">
      <c r="K435" s="3"/>
      <c r="S435" s="27" t="s">
        <v>884</v>
      </c>
      <c r="T435" t="s">
        <v>895</v>
      </c>
      <c r="U435">
        <v>31</v>
      </c>
      <c r="V435">
        <v>28</v>
      </c>
      <c r="W435">
        <v>0.90322580645161288</v>
      </c>
      <c r="X435">
        <v>3</v>
      </c>
    </row>
    <row r="436" spans="11:24" x14ac:dyDescent="0.25">
      <c r="K436" s="3"/>
      <c r="S436" s="27" t="s">
        <v>884</v>
      </c>
      <c r="T436" t="s">
        <v>1035</v>
      </c>
      <c r="U436">
        <v>26</v>
      </c>
      <c r="V436">
        <v>26</v>
      </c>
      <c r="W436">
        <v>1</v>
      </c>
      <c r="X436">
        <v>0</v>
      </c>
    </row>
    <row r="437" spans="11:24" x14ac:dyDescent="0.25">
      <c r="K437" s="3"/>
      <c r="S437" s="27" t="s">
        <v>884</v>
      </c>
      <c r="T437" t="s">
        <v>1034</v>
      </c>
      <c r="U437">
        <v>5</v>
      </c>
      <c r="V437">
        <v>5</v>
      </c>
      <c r="W437">
        <v>1</v>
      </c>
      <c r="X437">
        <v>0</v>
      </c>
    </row>
    <row r="438" spans="11:24" x14ac:dyDescent="0.25">
      <c r="K438" s="3"/>
      <c r="S438" s="27" t="s">
        <v>884</v>
      </c>
      <c r="T438" t="s">
        <v>975</v>
      </c>
      <c r="U438">
        <v>31</v>
      </c>
      <c r="V438">
        <v>27</v>
      </c>
      <c r="W438">
        <v>0.87096774193548387</v>
      </c>
      <c r="X438">
        <v>4</v>
      </c>
    </row>
    <row r="439" spans="11:24" x14ac:dyDescent="0.25">
      <c r="K439" s="3"/>
      <c r="S439" s="27" t="s">
        <v>884</v>
      </c>
      <c r="T439" t="s">
        <v>902</v>
      </c>
      <c r="U439">
        <v>31</v>
      </c>
      <c r="V439">
        <v>31</v>
      </c>
      <c r="W439">
        <v>1</v>
      </c>
      <c r="X439">
        <v>0</v>
      </c>
    </row>
    <row r="440" spans="11:24" x14ac:dyDescent="0.25">
      <c r="K440" s="3"/>
      <c r="S440" s="27"/>
      <c r="W440"/>
      <c r="X440"/>
    </row>
    <row r="441" spans="11:24" x14ac:dyDescent="0.25">
      <c r="K441" s="3"/>
      <c r="S441" s="27"/>
      <c r="W441"/>
      <c r="X441"/>
    </row>
    <row r="442" spans="11:24" x14ac:dyDescent="0.25">
      <c r="K442" s="3"/>
      <c r="S442" s="27"/>
      <c r="W442"/>
      <c r="X442"/>
    </row>
    <row r="443" spans="11:24" x14ac:dyDescent="0.25">
      <c r="K443" s="3"/>
      <c r="S443" s="27"/>
      <c r="W443"/>
      <c r="X443"/>
    </row>
    <row r="444" spans="11:24" x14ac:dyDescent="0.25">
      <c r="K444" s="3"/>
      <c r="S444" s="27"/>
      <c r="W444"/>
      <c r="X444"/>
    </row>
    <row r="445" spans="11:24" x14ac:dyDescent="0.25">
      <c r="K445" s="3"/>
      <c r="S445" s="27"/>
      <c r="W445"/>
      <c r="X445"/>
    </row>
    <row r="446" spans="11:24" x14ac:dyDescent="0.25">
      <c r="K446" s="3"/>
      <c r="S446" s="27"/>
      <c r="W446"/>
      <c r="X446"/>
    </row>
    <row r="447" spans="11:24" ht="14.45" customHeight="1" x14ac:dyDescent="0.25">
      <c r="K447" s="3"/>
      <c r="S447" s="27"/>
      <c r="W447"/>
      <c r="X447"/>
    </row>
    <row r="448" spans="11:24" ht="14.45" customHeight="1" x14ac:dyDescent="0.25">
      <c r="K448" s="3"/>
      <c r="S448" s="27"/>
      <c r="W448"/>
      <c r="X448"/>
    </row>
    <row r="449" spans="11:24" ht="14.45" customHeight="1" x14ac:dyDescent="0.25">
      <c r="K449" s="3"/>
      <c r="S449" s="27"/>
      <c r="W449"/>
      <c r="X449"/>
    </row>
    <row r="450" spans="11:24" ht="14.45" customHeight="1" x14ac:dyDescent="0.25">
      <c r="K450" s="3"/>
      <c r="S450" s="27"/>
      <c r="W450"/>
      <c r="X450"/>
    </row>
    <row r="451" spans="11:24" ht="14.45" customHeight="1" x14ac:dyDescent="0.25">
      <c r="K451" s="3"/>
      <c r="S451" s="27"/>
      <c r="W451"/>
      <c r="X451"/>
    </row>
    <row r="452" spans="11:24" ht="14.45" customHeight="1" x14ac:dyDescent="0.25">
      <c r="K452" s="3"/>
      <c r="S452" s="27"/>
      <c r="W452"/>
      <c r="X452"/>
    </row>
    <row r="453" spans="11:24" ht="14.45" customHeight="1" x14ac:dyDescent="0.25">
      <c r="K453" s="3"/>
      <c r="S453" s="27"/>
      <c r="W453"/>
      <c r="X453"/>
    </row>
    <row r="454" spans="11:24" ht="14.45" customHeight="1" x14ac:dyDescent="0.25">
      <c r="K454" s="3"/>
      <c r="S454" s="27"/>
      <c r="W454"/>
      <c r="X454"/>
    </row>
    <row r="455" spans="11:24" ht="14.45" customHeight="1" x14ac:dyDescent="0.25">
      <c r="K455" s="3"/>
      <c r="S455" s="27"/>
      <c r="W455"/>
      <c r="X455"/>
    </row>
    <row r="456" spans="11:24" ht="14.45" customHeight="1" x14ac:dyDescent="0.25">
      <c r="K456" s="3"/>
      <c r="S456" s="27"/>
      <c r="W456"/>
      <c r="X456"/>
    </row>
    <row r="457" spans="11:24" ht="14.45" customHeight="1" x14ac:dyDescent="0.25">
      <c r="K457" s="3"/>
      <c r="S457" s="27"/>
      <c r="W457"/>
      <c r="X457"/>
    </row>
    <row r="458" spans="11:24" ht="14.45" customHeight="1" x14ac:dyDescent="0.25">
      <c r="K458" s="3"/>
      <c r="S458" s="27"/>
      <c r="W458"/>
      <c r="X458"/>
    </row>
    <row r="459" spans="11:24" ht="14.45" customHeight="1" x14ac:dyDescent="0.25">
      <c r="K459" s="3"/>
      <c r="S459" s="27"/>
      <c r="W459"/>
      <c r="X459"/>
    </row>
    <row r="460" spans="11:24" ht="14.45" customHeight="1" x14ac:dyDescent="0.25">
      <c r="K460" s="3"/>
      <c r="S460" s="27"/>
      <c r="W460"/>
      <c r="X460"/>
    </row>
    <row r="461" spans="11:24" ht="14.45" customHeight="1" x14ac:dyDescent="0.25">
      <c r="K461" s="3"/>
      <c r="S461" s="27"/>
      <c r="W461"/>
      <c r="X461"/>
    </row>
    <row r="462" spans="11:24" ht="14.45" customHeight="1" x14ac:dyDescent="0.25">
      <c r="K462" s="3"/>
      <c r="S462" s="28"/>
      <c r="W462"/>
      <c r="X462"/>
    </row>
    <row r="463" spans="11:24" ht="14.45" customHeight="1" x14ac:dyDescent="0.25">
      <c r="K463" s="3"/>
      <c r="S463" s="28"/>
      <c r="W463"/>
      <c r="X463"/>
    </row>
    <row r="464" spans="11:24" ht="14.45" customHeight="1" x14ac:dyDescent="0.25">
      <c r="K464" s="3"/>
      <c r="S464" s="27"/>
      <c r="W464"/>
      <c r="X464"/>
    </row>
    <row r="465" spans="11:24" ht="14.45" customHeight="1" x14ac:dyDescent="0.25">
      <c r="K465" s="3"/>
      <c r="S465" s="27"/>
      <c r="W465"/>
      <c r="X465"/>
    </row>
    <row r="466" spans="11:24" ht="14.45" customHeight="1" x14ac:dyDescent="0.25">
      <c r="K466" s="3"/>
      <c r="S466" s="27"/>
      <c r="W466"/>
      <c r="X466"/>
    </row>
    <row r="467" spans="11:24" ht="14.45" customHeight="1" x14ac:dyDescent="0.25">
      <c r="K467" s="3"/>
      <c r="S467" s="27"/>
      <c r="W467"/>
      <c r="X467"/>
    </row>
    <row r="468" spans="11:24" ht="14.45" customHeight="1" x14ac:dyDescent="0.25">
      <c r="K468" s="3"/>
      <c r="S468" s="27"/>
      <c r="W468"/>
      <c r="X468"/>
    </row>
    <row r="469" spans="11:24" ht="14.45" customHeight="1" x14ac:dyDescent="0.25">
      <c r="K469" s="3"/>
      <c r="S469" s="28"/>
      <c r="W469"/>
      <c r="X469"/>
    </row>
    <row r="470" spans="11:24" ht="14.45" customHeight="1" x14ac:dyDescent="0.25">
      <c r="K470" s="3"/>
      <c r="S470" s="27"/>
      <c r="W470"/>
      <c r="X470"/>
    </row>
    <row r="471" spans="11:24" ht="14.45" customHeight="1" x14ac:dyDescent="0.25">
      <c r="K471" s="3"/>
      <c r="S471" s="27"/>
      <c r="W471"/>
      <c r="X471"/>
    </row>
    <row r="472" spans="11:24" ht="14.45" customHeight="1" x14ac:dyDescent="0.25">
      <c r="K472" s="3"/>
      <c r="S472" s="27"/>
      <c r="W472"/>
      <c r="X472"/>
    </row>
    <row r="473" spans="11:24" ht="14.45" customHeight="1" x14ac:dyDescent="0.25">
      <c r="K473" s="3"/>
      <c r="S473" s="28"/>
      <c r="W473"/>
      <c r="X473"/>
    </row>
    <row r="474" spans="11:24" ht="14.45" customHeight="1" x14ac:dyDescent="0.25">
      <c r="K474" s="3"/>
      <c r="S474" s="28"/>
      <c r="W474"/>
      <c r="X474"/>
    </row>
    <row r="475" spans="11:24" ht="14.45" customHeight="1" x14ac:dyDescent="0.25">
      <c r="K475" s="3"/>
      <c r="S475" s="27"/>
      <c r="W475"/>
      <c r="X475"/>
    </row>
    <row r="476" spans="11:24" ht="14.45" customHeight="1" x14ac:dyDescent="0.25">
      <c r="K476" s="3"/>
      <c r="S476" s="27"/>
      <c r="W476"/>
      <c r="X476"/>
    </row>
    <row r="477" spans="11:24" ht="14.45" customHeight="1" x14ac:dyDescent="0.25">
      <c r="K477" s="3"/>
      <c r="S477" s="27"/>
      <c r="W477"/>
      <c r="X477"/>
    </row>
    <row r="478" spans="11:24" ht="14.45" customHeight="1" x14ac:dyDescent="0.25">
      <c r="K478" s="3"/>
      <c r="S478" s="27"/>
      <c r="W478"/>
      <c r="X478"/>
    </row>
    <row r="479" spans="11:24" ht="14.45" customHeight="1" x14ac:dyDescent="0.25">
      <c r="K479" s="3"/>
      <c r="S479" s="27"/>
      <c r="W479"/>
      <c r="X479"/>
    </row>
    <row r="480" spans="11:24" ht="14.45" customHeight="1" x14ac:dyDescent="0.25">
      <c r="K480" s="3"/>
      <c r="S480" s="28"/>
      <c r="W480"/>
      <c r="X480"/>
    </row>
    <row r="481" spans="11:24" ht="14.45" customHeight="1" x14ac:dyDescent="0.25">
      <c r="K481" s="3"/>
      <c r="S481" s="28"/>
      <c r="W481"/>
      <c r="X481"/>
    </row>
    <row r="482" spans="11:24" ht="14.45" customHeight="1" x14ac:dyDescent="0.25">
      <c r="K482" s="3"/>
      <c r="S482" s="78"/>
      <c r="T482" s="39"/>
      <c r="U482" s="39"/>
      <c r="V482" s="39"/>
      <c r="W482" s="68"/>
      <c r="X482" s="39"/>
    </row>
    <row r="483" spans="11:24" ht="14.45" customHeight="1" x14ac:dyDescent="0.25">
      <c r="K483" s="3"/>
      <c r="S483" s="78"/>
      <c r="T483" s="39"/>
      <c r="U483" s="39"/>
      <c r="V483" s="39"/>
      <c r="W483" s="68"/>
      <c r="X483" s="39"/>
    </row>
    <row r="484" spans="11:24" ht="14.45" customHeight="1" x14ac:dyDescent="0.25">
      <c r="K484" s="3"/>
      <c r="S484" s="78"/>
      <c r="T484" s="39"/>
      <c r="U484" s="39"/>
      <c r="V484" s="39"/>
      <c r="W484" s="68"/>
      <c r="X484" s="39"/>
    </row>
    <row r="485" spans="11:24" ht="14.45" customHeight="1" x14ac:dyDescent="0.25">
      <c r="K485" s="3"/>
      <c r="S485" s="78"/>
      <c r="T485" s="39"/>
      <c r="U485" s="39"/>
      <c r="V485" s="39"/>
      <c r="W485" s="68"/>
      <c r="X485" s="39"/>
    </row>
    <row r="486" spans="11:24" ht="14.45" customHeight="1" x14ac:dyDescent="0.25">
      <c r="K486" s="3"/>
      <c r="S486" s="78"/>
      <c r="T486" s="39"/>
      <c r="U486" s="39"/>
      <c r="V486" s="39"/>
      <c r="W486" s="68"/>
      <c r="X486" s="39"/>
    </row>
    <row r="487" spans="11:24" ht="14.45" customHeight="1" x14ac:dyDescent="0.25">
      <c r="K487" s="3"/>
      <c r="S487" s="78"/>
      <c r="T487" s="39"/>
      <c r="U487" s="39"/>
      <c r="V487" s="39"/>
      <c r="W487" s="68"/>
      <c r="X487" s="39"/>
    </row>
    <row r="488" spans="11:24" ht="14.45" customHeight="1" x14ac:dyDescent="0.25">
      <c r="K488" s="3"/>
      <c r="S488" s="78"/>
      <c r="T488" s="39"/>
      <c r="U488" s="39"/>
      <c r="V488" s="39"/>
      <c r="W488" s="68"/>
      <c r="X488" s="39"/>
    </row>
    <row r="489" spans="11:24" ht="14.45" customHeight="1" x14ac:dyDescent="0.25">
      <c r="K489" s="3"/>
      <c r="S489" s="78"/>
      <c r="T489" s="39"/>
      <c r="U489" s="39"/>
      <c r="V489" s="39"/>
      <c r="W489" s="68"/>
      <c r="X489" s="39"/>
    </row>
    <row r="490" spans="11:24" ht="14.45" customHeight="1" x14ac:dyDescent="0.25">
      <c r="K490" s="3"/>
      <c r="S490" s="78"/>
      <c r="T490" s="39"/>
      <c r="U490" s="39"/>
      <c r="V490" s="39"/>
      <c r="W490" s="68"/>
      <c r="X490" s="39"/>
    </row>
    <row r="491" spans="11:24" ht="14.45" customHeight="1" x14ac:dyDescent="0.25">
      <c r="K491" s="3"/>
      <c r="S491" s="102"/>
      <c r="T491" s="39"/>
      <c r="U491" s="39"/>
      <c r="V491" s="39"/>
      <c r="W491" s="68"/>
      <c r="X491" s="39"/>
    </row>
    <row r="492" spans="11:24" ht="14.45" customHeight="1" x14ac:dyDescent="0.25">
      <c r="K492" s="3"/>
      <c r="S492" s="78"/>
      <c r="T492" s="39"/>
      <c r="U492" s="39"/>
      <c r="V492" s="39"/>
      <c r="W492" s="68"/>
      <c r="X492" s="39"/>
    </row>
    <row r="493" spans="11:24" ht="14.45" customHeight="1" x14ac:dyDescent="0.25">
      <c r="K493" s="3"/>
      <c r="S493" s="78"/>
      <c r="T493" s="39"/>
      <c r="U493" s="39"/>
      <c r="V493" s="39"/>
      <c r="W493" s="68"/>
      <c r="X493" s="39"/>
    </row>
    <row r="494" spans="11:24" ht="14.45" customHeight="1" x14ac:dyDescent="0.25">
      <c r="K494" s="3"/>
      <c r="S494" s="78"/>
      <c r="T494" s="39"/>
      <c r="U494" s="39"/>
      <c r="V494" s="39"/>
      <c r="W494" s="68"/>
      <c r="X494" s="39"/>
    </row>
    <row r="495" spans="11:24" ht="14.45" customHeight="1" x14ac:dyDescent="0.25">
      <c r="K495" s="3"/>
      <c r="S495" s="78"/>
      <c r="T495" s="39"/>
      <c r="U495" s="39"/>
      <c r="V495" s="39"/>
      <c r="W495" s="68"/>
      <c r="X495" s="39"/>
    </row>
    <row r="496" spans="11:24" ht="14.45" customHeight="1" x14ac:dyDescent="0.25">
      <c r="K496" s="3"/>
      <c r="S496" s="102"/>
      <c r="T496" s="39"/>
      <c r="U496" s="39"/>
      <c r="V496" s="39"/>
      <c r="W496" s="68"/>
      <c r="X496" s="39"/>
    </row>
    <row r="497" spans="11:24" ht="14.45" customHeight="1" x14ac:dyDescent="0.25">
      <c r="K497" s="3"/>
      <c r="S497" s="102"/>
      <c r="T497" s="39"/>
      <c r="U497" s="39"/>
      <c r="V497" s="39"/>
      <c r="W497" s="68"/>
      <c r="X497" s="39"/>
    </row>
    <row r="498" spans="11:24" ht="14.45" customHeight="1" x14ac:dyDescent="0.25">
      <c r="K498" s="3"/>
      <c r="S498" s="78"/>
      <c r="T498" s="39"/>
      <c r="U498" s="39"/>
      <c r="V498" s="39"/>
      <c r="W498" s="68"/>
      <c r="X498" s="39"/>
    </row>
    <row r="499" spans="11:24" ht="14.45" customHeight="1" x14ac:dyDescent="0.25">
      <c r="K499" s="3"/>
      <c r="S499" s="78"/>
      <c r="T499" s="39"/>
      <c r="U499" s="39"/>
      <c r="V499" s="39"/>
      <c r="W499" s="68"/>
      <c r="X499" s="39"/>
    </row>
    <row r="500" spans="11:24" ht="14.45" customHeight="1" x14ac:dyDescent="0.25">
      <c r="K500" s="3"/>
      <c r="S500" s="78"/>
      <c r="T500" s="39"/>
      <c r="U500" s="39"/>
      <c r="V500" s="39"/>
      <c r="W500" s="68"/>
      <c r="X500" s="39"/>
    </row>
    <row r="501" spans="11:24" ht="14.45" customHeight="1" x14ac:dyDescent="0.25">
      <c r="K501" s="3"/>
      <c r="S501" s="78"/>
      <c r="T501" s="39"/>
      <c r="U501" s="39"/>
      <c r="V501" s="39"/>
      <c r="W501" s="68"/>
      <c r="X501" s="39"/>
    </row>
    <row r="502" spans="11:24" ht="14.45" customHeight="1" x14ac:dyDescent="0.25">
      <c r="K502" s="3"/>
      <c r="S502" s="102"/>
      <c r="T502" s="39"/>
      <c r="U502" s="39"/>
      <c r="V502" s="39"/>
      <c r="W502" s="68"/>
      <c r="X502" s="39"/>
    </row>
    <row r="503" spans="11:24" ht="14.45" customHeight="1" x14ac:dyDescent="0.25">
      <c r="K503" s="3"/>
      <c r="S503" s="102"/>
      <c r="T503" s="39"/>
      <c r="U503" s="39"/>
      <c r="V503" s="39"/>
      <c r="W503" s="68"/>
      <c r="X503" s="39"/>
    </row>
    <row r="504" spans="11:24" ht="14.45" customHeight="1" x14ac:dyDescent="0.25">
      <c r="K504" s="3"/>
      <c r="S504" s="78"/>
      <c r="T504" s="39"/>
      <c r="U504" s="39"/>
      <c r="V504" s="39"/>
      <c r="W504" s="68"/>
      <c r="X504" s="39"/>
    </row>
    <row r="505" spans="11:24" ht="14.45" customHeight="1" x14ac:dyDescent="0.25">
      <c r="K505" s="3"/>
      <c r="S505" s="78"/>
      <c r="T505" s="39"/>
      <c r="U505" s="39"/>
      <c r="V505" s="39"/>
      <c r="W505" s="68"/>
      <c r="X505" s="39"/>
    </row>
    <row r="506" spans="11:24" ht="14.45" customHeight="1" x14ac:dyDescent="0.25">
      <c r="K506" s="3"/>
      <c r="S506" s="78"/>
      <c r="T506" s="39"/>
      <c r="U506" s="39"/>
      <c r="V506" s="39"/>
      <c r="W506" s="68"/>
      <c r="X506" s="39"/>
    </row>
    <row r="507" spans="11:24" ht="14.45" customHeight="1" x14ac:dyDescent="0.25">
      <c r="K507" s="3"/>
      <c r="S507" s="27"/>
      <c r="X507"/>
    </row>
    <row r="508" spans="11:24" ht="14.45" customHeight="1" x14ac:dyDescent="0.25">
      <c r="K508" s="3"/>
      <c r="S508" s="27"/>
      <c r="X508"/>
    </row>
    <row r="509" spans="11:24" ht="14.45" customHeight="1" x14ac:dyDescent="0.25">
      <c r="K509" s="3"/>
      <c r="S509" s="27"/>
      <c r="X509"/>
    </row>
    <row r="510" spans="11:24" ht="14.45" customHeight="1" x14ac:dyDescent="0.25">
      <c r="K510" s="3"/>
      <c r="S510" s="27"/>
    </row>
    <row r="511" spans="11:24" ht="14.45" customHeight="1" x14ac:dyDescent="0.25">
      <c r="K511" s="3"/>
      <c r="S511" s="27"/>
    </row>
    <row r="512" spans="11:24" ht="14.45" customHeight="1" x14ac:dyDescent="0.25">
      <c r="K512" s="3"/>
      <c r="S512" s="27"/>
    </row>
    <row r="513" spans="11:19" ht="14.45" customHeight="1" x14ac:dyDescent="0.25">
      <c r="K513" s="3"/>
      <c r="S513" s="27"/>
    </row>
    <row r="514" spans="11:19" ht="14.45" customHeight="1" x14ac:dyDescent="0.25">
      <c r="K514" s="3"/>
      <c r="S514" s="27"/>
    </row>
    <row r="515" spans="11:19" ht="14.45" customHeight="1" x14ac:dyDescent="0.25">
      <c r="K515" s="3"/>
      <c r="S515" s="27"/>
    </row>
    <row r="516" spans="11:19" x14ac:dyDescent="0.25">
      <c r="K516" s="3"/>
    </row>
    <row r="517" spans="11:19" x14ac:dyDescent="0.25">
      <c r="K517" s="3"/>
      <c r="S517" s="27"/>
    </row>
    <row r="518" spans="11:19" x14ac:dyDescent="0.25">
      <c r="K518" s="3"/>
    </row>
    <row r="519" spans="11:19" x14ac:dyDescent="0.25">
      <c r="K519" s="3"/>
    </row>
    <row r="520" spans="11:19" x14ac:dyDescent="0.25">
      <c r="K520" s="3"/>
      <c r="S520" s="27"/>
    </row>
    <row r="521" spans="11:19" x14ac:dyDescent="0.25">
      <c r="K521" s="3"/>
      <c r="S521" s="27"/>
    </row>
    <row r="522" spans="11:19" x14ac:dyDescent="0.25">
      <c r="K522" s="3"/>
    </row>
    <row r="523" spans="11:19" x14ac:dyDescent="0.25">
      <c r="K523" s="3"/>
    </row>
    <row r="524" spans="11:19" x14ac:dyDescent="0.25">
      <c r="K524" s="3"/>
    </row>
    <row r="525" spans="11:19" x14ac:dyDescent="0.25">
      <c r="K525" s="3"/>
    </row>
    <row r="526" spans="11:19" x14ac:dyDescent="0.25">
      <c r="K526" s="3"/>
    </row>
    <row r="527" spans="11:19" x14ac:dyDescent="0.25">
      <c r="K527" s="3"/>
    </row>
    <row r="528" spans="11:19" x14ac:dyDescent="0.25">
      <c r="K528" s="3"/>
    </row>
    <row r="529" spans="11:11" x14ac:dyDescent="0.25">
      <c r="K529" s="3"/>
    </row>
    <row r="530" spans="11:11" x14ac:dyDescent="0.25">
      <c r="K530" s="3"/>
    </row>
    <row r="531" spans="11:11" x14ac:dyDescent="0.25">
      <c r="K531" s="3"/>
    </row>
    <row r="532" spans="11:11" x14ac:dyDescent="0.25">
      <c r="K532" s="3"/>
    </row>
    <row r="533" spans="11:11" x14ac:dyDescent="0.25">
      <c r="K533" s="3"/>
    </row>
    <row r="534" spans="11:11" x14ac:dyDescent="0.25">
      <c r="K534" s="3"/>
    </row>
    <row r="535" spans="11:11" x14ac:dyDescent="0.25">
      <c r="K535" s="3"/>
    </row>
    <row r="536" spans="11:11" x14ac:dyDescent="0.25">
      <c r="K536" s="3"/>
    </row>
    <row r="537" spans="11:11" x14ac:dyDescent="0.25">
      <c r="K537" s="3"/>
    </row>
    <row r="538" spans="11:11" x14ac:dyDescent="0.25">
      <c r="K538" s="3"/>
    </row>
    <row r="539" spans="11:11" x14ac:dyDescent="0.25">
      <c r="K539" s="3"/>
    </row>
    <row r="540" spans="11:11" x14ac:dyDescent="0.25">
      <c r="K540" s="3"/>
    </row>
    <row r="541" spans="11:11" x14ac:dyDescent="0.25">
      <c r="K541" s="3"/>
    </row>
    <row r="542" spans="11:11" x14ac:dyDescent="0.25">
      <c r="K542" s="3"/>
    </row>
    <row r="543" spans="11:11" x14ac:dyDescent="0.25">
      <c r="K543" s="3"/>
    </row>
    <row r="544" spans="11:11" x14ac:dyDescent="0.25">
      <c r="K544" s="3"/>
    </row>
    <row r="545" spans="11:11" x14ac:dyDescent="0.25">
      <c r="K545" s="3"/>
    </row>
    <row r="546" spans="11:11" x14ac:dyDescent="0.25">
      <c r="K546" s="3"/>
    </row>
    <row r="547" spans="11:11" x14ac:dyDescent="0.25">
      <c r="K547" s="3"/>
    </row>
    <row r="548" spans="11:11" x14ac:dyDescent="0.25">
      <c r="K548" s="3"/>
    </row>
    <row r="549" spans="11:11" x14ac:dyDescent="0.25">
      <c r="K549" s="3"/>
    </row>
    <row r="550" spans="11:11" x14ac:dyDescent="0.25">
      <c r="K550" s="3"/>
    </row>
    <row r="551" spans="11:11" x14ac:dyDescent="0.25">
      <c r="K551" s="3"/>
    </row>
    <row r="552" spans="11:11" x14ac:dyDescent="0.25">
      <c r="K552" s="3"/>
    </row>
    <row r="553" spans="11:11" x14ac:dyDescent="0.25">
      <c r="K553" s="3"/>
    </row>
    <row r="554" spans="11:11" x14ac:dyDescent="0.25">
      <c r="K554" s="3"/>
    </row>
    <row r="555" spans="11:11" x14ac:dyDescent="0.25">
      <c r="K555" s="3"/>
    </row>
    <row r="556" spans="11:11" x14ac:dyDescent="0.25">
      <c r="K556" s="3"/>
    </row>
    <row r="557" spans="11:11" x14ac:dyDescent="0.25">
      <c r="K557" s="3"/>
    </row>
    <row r="558" spans="11:11" x14ac:dyDescent="0.25">
      <c r="K558" s="3"/>
    </row>
    <row r="559" spans="11:11" x14ac:dyDescent="0.25">
      <c r="K559" s="3"/>
    </row>
    <row r="560" spans="11:11" x14ac:dyDescent="0.25">
      <c r="K560" s="3"/>
    </row>
    <row r="561" spans="11:11" x14ac:dyDescent="0.25">
      <c r="K561" s="3"/>
    </row>
    <row r="562" spans="11:11" x14ac:dyDescent="0.25">
      <c r="K562" s="3"/>
    </row>
    <row r="563" spans="11:11" x14ac:dyDescent="0.25">
      <c r="K563" s="3"/>
    </row>
    <row r="564" spans="11:11" x14ac:dyDescent="0.25">
      <c r="K564" s="3"/>
    </row>
    <row r="565" spans="11:11" x14ac:dyDescent="0.25">
      <c r="K565" s="3"/>
    </row>
    <row r="566" spans="11:11" x14ac:dyDescent="0.25">
      <c r="K566" s="3"/>
    </row>
    <row r="567" spans="11:11" x14ac:dyDescent="0.25">
      <c r="K567" s="3"/>
    </row>
    <row r="568" spans="11:11" x14ac:dyDescent="0.25">
      <c r="K568" s="3"/>
    </row>
    <row r="569" spans="11:11" x14ac:dyDescent="0.25">
      <c r="K569" s="3"/>
    </row>
    <row r="570" spans="11:11" x14ac:dyDescent="0.25">
      <c r="K570" s="3"/>
    </row>
    <row r="571" spans="11:11" x14ac:dyDescent="0.25">
      <c r="K571" s="3"/>
    </row>
    <row r="572" spans="11:11" x14ac:dyDescent="0.25">
      <c r="K572" s="3"/>
    </row>
    <row r="573" spans="11:11" x14ac:dyDescent="0.25">
      <c r="K573" s="3"/>
    </row>
    <row r="574" spans="11:11" x14ac:dyDescent="0.25">
      <c r="K574" s="3"/>
    </row>
    <row r="575" spans="11:11" x14ac:dyDescent="0.25">
      <c r="K575" s="3"/>
    </row>
    <row r="576" spans="11:11" x14ac:dyDescent="0.25">
      <c r="K576" s="3"/>
    </row>
    <row r="577" spans="11:11" x14ac:dyDescent="0.25">
      <c r="K577" s="3"/>
    </row>
    <row r="578" spans="11:11" x14ac:dyDescent="0.25">
      <c r="K578" s="3"/>
    </row>
    <row r="579" spans="11:11" x14ac:dyDescent="0.25">
      <c r="K579" s="3"/>
    </row>
    <row r="580" spans="11:11" x14ac:dyDescent="0.25">
      <c r="K580" s="3"/>
    </row>
    <row r="581" spans="11:11" x14ac:dyDescent="0.25">
      <c r="K581" s="3"/>
    </row>
    <row r="582" spans="11:11" x14ac:dyDescent="0.25">
      <c r="K582" s="3"/>
    </row>
    <row r="583" spans="11:11" x14ac:dyDescent="0.25">
      <c r="K583" s="3"/>
    </row>
    <row r="584" spans="11:11" x14ac:dyDescent="0.25">
      <c r="K584" s="3"/>
    </row>
    <row r="585" spans="11:11" x14ac:dyDescent="0.25">
      <c r="K585" s="3"/>
    </row>
    <row r="586" spans="11:11" x14ac:dyDescent="0.25">
      <c r="K586" s="3"/>
    </row>
    <row r="587" spans="11:11" x14ac:dyDescent="0.25">
      <c r="K587" s="3"/>
    </row>
    <row r="588" spans="11:11" x14ac:dyDescent="0.25">
      <c r="K588" s="3"/>
    </row>
    <row r="589" spans="11:11" x14ac:dyDescent="0.25">
      <c r="K589" s="3"/>
    </row>
    <row r="590" spans="11:11" x14ac:dyDescent="0.25">
      <c r="K590" s="3"/>
    </row>
    <row r="591" spans="11:11" x14ac:dyDescent="0.25">
      <c r="K591" s="3"/>
    </row>
    <row r="592" spans="11:11" x14ac:dyDescent="0.25">
      <c r="K592" s="3"/>
    </row>
    <row r="593" spans="11:11" x14ac:dyDescent="0.25">
      <c r="K593" s="3"/>
    </row>
    <row r="594" spans="11:11" x14ac:dyDescent="0.25">
      <c r="K594" s="3"/>
    </row>
    <row r="595" spans="11:11" x14ac:dyDescent="0.25">
      <c r="K595" s="3"/>
    </row>
    <row r="596" spans="11:11" x14ac:dyDescent="0.25">
      <c r="K596" s="3"/>
    </row>
    <row r="597" spans="11:11" x14ac:dyDescent="0.25">
      <c r="K597" s="3"/>
    </row>
    <row r="598" spans="11:11" x14ac:dyDescent="0.25">
      <c r="K598" s="3"/>
    </row>
    <row r="599" spans="11:11" x14ac:dyDescent="0.25">
      <c r="K599" s="3"/>
    </row>
    <row r="600" spans="11:11" x14ac:dyDescent="0.25">
      <c r="K600" s="3"/>
    </row>
    <row r="601" spans="11:11" x14ac:dyDescent="0.25">
      <c r="K601" s="3"/>
    </row>
    <row r="602" spans="11:11" x14ac:dyDescent="0.25">
      <c r="K602" s="3"/>
    </row>
    <row r="603" spans="11:11" x14ac:dyDescent="0.25">
      <c r="K603" s="3"/>
    </row>
    <row r="604" spans="11:11" x14ac:dyDescent="0.25">
      <c r="K604" s="3"/>
    </row>
    <row r="605" spans="11:11" x14ac:dyDescent="0.25">
      <c r="K605" s="3"/>
    </row>
    <row r="606" spans="11:11" x14ac:dyDescent="0.25">
      <c r="K606" s="3"/>
    </row>
    <row r="607" spans="11:11" x14ac:dyDescent="0.25">
      <c r="K607" s="3"/>
    </row>
    <row r="608" spans="11:11" x14ac:dyDescent="0.25">
      <c r="K608" s="3"/>
    </row>
    <row r="609" spans="11:11" x14ac:dyDescent="0.25">
      <c r="K609" s="3"/>
    </row>
    <row r="610" spans="11:11" x14ac:dyDescent="0.25">
      <c r="K610" s="3"/>
    </row>
    <row r="611" spans="11:11" x14ac:dyDescent="0.25">
      <c r="K611" s="3"/>
    </row>
    <row r="612" spans="11:11" x14ac:dyDescent="0.25">
      <c r="K612" s="3"/>
    </row>
    <row r="613" spans="11:11" x14ac:dyDescent="0.25">
      <c r="K613" s="3"/>
    </row>
    <row r="614" spans="11:11" x14ac:dyDescent="0.25">
      <c r="K614" s="3"/>
    </row>
    <row r="615" spans="11:11" x14ac:dyDescent="0.25">
      <c r="K615" s="3"/>
    </row>
    <row r="616" spans="11:11" x14ac:dyDescent="0.25">
      <c r="K616" s="3"/>
    </row>
    <row r="617" spans="11:11" x14ac:dyDescent="0.25">
      <c r="K617" s="3"/>
    </row>
    <row r="618" spans="11:11" x14ac:dyDescent="0.25">
      <c r="K618" s="3"/>
    </row>
    <row r="619" spans="11:11" x14ac:dyDescent="0.25">
      <c r="K619" s="3"/>
    </row>
    <row r="620" spans="11:11" x14ac:dyDescent="0.25">
      <c r="K620" s="3"/>
    </row>
    <row r="621" spans="11:11" x14ac:dyDescent="0.25">
      <c r="K621" s="3"/>
    </row>
    <row r="622" spans="11:11" x14ac:dyDescent="0.25">
      <c r="K622" s="3"/>
    </row>
    <row r="623" spans="11:11" x14ac:dyDescent="0.25">
      <c r="K623" s="3"/>
    </row>
    <row r="624" spans="11:11" x14ac:dyDescent="0.25">
      <c r="K624" s="3"/>
    </row>
    <row r="625" spans="11:11" x14ac:dyDescent="0.25">
      <c r="K625" s="3"/>
    </row>
    <row r="626" spans="11:11" x14ac:dyDescent="0.25">
      <c r="K626" s="3"/>
    </row>
    <row r="627" spans="11:11" x14ac:dyDescent="0.25">
      <c r="K627" s="3"/>
    </row>
    <row r="628" spans="11:11" x14ac:dyDescent="0.25">
      <c r="K628" s="3"/>
    </row>
    <row r="629" spans="11:11" x14ac:dyDescent="0.25">
      <c r="K629" s="3"/>
    </row>
    <row r="630" spans="11:11" x14ac:dyDescent="0.25">
      <c r="K630" s="3"/>
    </row>
    <row r="631" spans="11:11" x14ac:dyDescent="0.25">
      <c r="K631" s="3"/>
    </row>
    <row r="632" spans="11:11" x14ac:dyDescent="0.25">
      <c r="K632" s="3"/>
    </row>
    <row r="633" spans="11:11" x14ac:dyDescent="0.25">
      <c r="K633" s="3"/>
    </row>
    <row r="634" spans="11:11" x14ac:dyDescent="0.25">
      <c r="K634" s="3"/>
    </row>
    <row r="635" spans="11:11" x14ac:dyDescent="0.25">
      <c r="K635" s="3"/>
    </row>
    <row r="636" spans="11:11" x14ac:dyDescent="0.25">
      <c r="K636" s="3"/>
    </row>
    <row r="637" spans="11:11" x14ac:dyDescent="0.25">
      <c r="K637" s="3"/>
    </row>
    <row r="638" spans="11:11" x14ac:dyDescent="0.25">
      <c r="K638" s="3"/>
    </row>
    <row r="639" spans="11:11" x14ac:dyDescent="0.25">
      <c r="K639" s="3"/>
    </row>
    <row r="640" spans="11:11" x14ac:dyDescent="0.25">
      <c r="K640" s="3"/>
    </row>
    <row r="641" spans="11:11" x14ac:dyDescent="0.25">
      <c r="K641" s="3"/>
    </row>
    <row r="642" spans="11:11" x14ac:dyDescent="0.25">
      <c r="K642" s="3"/>
    </row>
    <row r="643" spans="11:11" x14ac:dyDescent="0.25">
      <c r="K643" s="3"/>
    </row>
    <row r="644" spans="11:11" x14ac:dyDescent="0.25">
      <c r="K644" s="3"/>
    </row>
    <row r="645" spans="11:11" x14ac:dyDescent="0.25">
      <c r="K645" s="3"/>
    </row>
    <row r="646" spans="11:11" x14ac:dyDescent="0.25">
      <c r="K646" s="3"/>
    </row>
    <row r="647" spans="11:11" x14ac:dyDescent="0.25">
      <c r="K647" s="3"/>
    </row>
    <row r="648" spans="11:11" x14ac:dyDescent="0.25">
      <c r="K648" s="3"/>
    </row>
    <row r="649" spans="11:11" x14ac:dyDescent="0.25">
      <c r="K649" s="3"/>
    </row>
    <row r="650" spans="11:11" x14ac:dyDescent="0.25">
      <c r="K650" s="3"/>
    </row>
    <row r="651" spans="11:11" x14ac:dyDescent="0.25">
      <c r="K651" s="3"/>
    </row>
    <row r="652" spans="11:11" x14ac:dyDescent="0.25">
      <c r="K652" s="3"/>
    </row>
    <row r="653" spans="11:11" x14ac:dyDescent="0.25">
      <c r="K653" s="3"/>
    </row>
    <row r="654" spans="11:11" x14ac:dyDescent="0.25">
      <c r="K654" s="3"/>
    </row>
    <row r="655" spans="11:11" x14ac:dyDescent="0.25">
      <c r="K655" s="3"/>
    </row>
    <row r="656" spans="11:11" x14ac:dyDescent="0.25">
      <c r="K656" s="3"/>
    </row>
    <row r="657" spans="2:11" x14ac:dyDescent="0.25">
      <c r="K657" s="3"/>
    </row>
    <row r="658" spans="2:11" x14ac:dyDescent="0.25">
      <c r="K658" s="3"/>
    </row>
    <row r="659" spans="2:11" x14ac:dyDescent="0.25">
      <c r="K659" s="3"/>
    </row>
    <row r="660" spans="2:11" x14ac:dyDescent="0.25">
      <c r="K660" s="3"/>
    </row>
    <row r="661" spans="2:11" x14ac:dyDescent="0.25">
      <c r="B661" s="49"/>
      <c r="C661" s="49"/>
      <c r="D661" s="40"/>
      <c r="E661" s="40"/>
      <c r="F661" s="40"/>
      <c r="G661" s="40"/>
      <c r="H661" s="40"/>
      <c r="I661" s="40"/>
      <c r="J661" s="44"/>
      <c r="K661" s="57"/>
    </row>
    <row r="662" spans="2:11" x14ac:dyDescent="0.25">
      <c r="B662" s="49"/>
      <c r="C662" s="49"/>
      <c r="D662" s="40"/>
      <c r="E662" s="40"/>
      <c r="F662" s="40"/>
      <c r="G662" s="40"/>
      <c r="H662" s="40"/>
      <c r="I662" s="40"/>
      <c r="J662" s="44"/>
      <c r="K662" s="57"/>
    </row>
    <row r="663" spans="2:11" x14ac:dyDescent="0.25">
      <c r="B663" s="49"/>
      <c r="C663" s="49"/>
      <c r="D663" s="40"/>
      <c r="E663" s="40"/>
      <c r="F663" s="40"/>
      <c r="G663" s="40"/>
      <c r="H663" s="40"/>
      <c r="I663" s="40"/>
      <c r="J663" s="44"/>
      <c r="K663" s="57"/>
    </row>
    <row r="664" spans="2:11" x14ac:dyDescent="0.25">
      <c r="B664" s="49"/>
      <c r="C664" s="49"/>
      <c r="D664" s="40"/>
      <c r="E664" s="40"/>
      <c r="F664" s="40"/>
      <c r="G664" s="40"/>
      <c r="H664" s="40"/>
      <c r="I664" s="40"/>
      <c r="J664" s="44"/>
      <c r="K664" s="57"/>
    </row>
    <row r="665" spans="2:11" x14ac:dyDescent="0.25">
      <c r="B665" s="49"/>
      <c r="C665" s="49"/>
      <c r="D665" s="40"/>
      <c r="E665" s="40"/>
      <c r="F665" s="40"/>
      <c r="G665" s="40"/>
      <c r="H665" s="40"/>
      <c r="I665" s="40"/>
      <c r="J665" s="44"/>
      <c r="K665" s="57"/>
    </row>
    <row r="666" spans="2:11" x14ac:dyDescent="0.25">
      <c r="B666" s="49"/>
      <c r="C666" s="49"/>
      <c r="D666" s="40"/>
      <c r="E666" s="40"/>
      <c r="F666" s="40"/>
      <c r="G666" s="40"/>
      <c r="H666" s="40"/>
      <c r="I666" s="40"/>
      <c r="J666" s="44"/>
      <c r="K666" s="57"/>
    </row>
    <row r="667" spans="2:11" x14ac:dyDescent="0.25">
      <c r="B667" s="49"/>
      <c r="C667" s="49"/>
      <c r="D667" s="40"/>
      <c r="E667" s="40"/>
      <c r="F667" s="40"/>
      <c r="G667" s="40"/>
      <c r="H667" s="40"/>
      <c r="I667" s="40"/>
      <c r="J667" s="44"/>
      <c r="K667" s="57"/>
    </row>
    <row r="668" spans="2:11" x14ac:dyDescent="0.25">
      <c r="B668" s="49"/>
      <c r="C668" s="49"/>
      <c r="D668" s="40"/>
      <c r="E668" s="40"/>
      <c r="F668" s="40"/>
      <c r="G668" s="40"/>
      <c r="H668" s="40"/>
      <c r="I668" s="40"/>
      <c r="J668" s="44"/>
      <c r="K668" s="57"/>
    </row>
    <row r="669" spans="2:11" x14ac:dyDescent="0.25">
      <c r="B669" s="49"/>
      <c r="C669" s="49"/>
      <c r="D669" s="40"/>
      <c r="E669" s="40"/>
      <c r="F669" s="40"/>
      <c r="G669" s="40"/>
      <c r="H669" s="40"/>
      <c r="I669" s="40"/>
      <c r="J669" s="44"/>
      <c r="K669" s="57"/>
    </row>
    <row r="670" spans="2:11" x14ac:dyDescent="0.25">
      <c r="B670" s="49"/>
      <c r="C670" s="49"/>
      <c r="D670" s="40"/>
      <c r="E670" s="40"/>
      <c r="F670" s="40"/>
      <c r="G670" s="40"/>
      <c r="H670" s="40"/>
      <c r="I670" s="40"/>
      <c r="J670" s="44"/>
      <c r="K670" s="57"/>
    </row>
    <row r="671" spans="2:11" x14ac:dyDescent="0.25">
      <c r="B671" s="49"/>
      <c r="C671" s="49"/>
      <c r="D671" s="40"/>
      <c r="E671" s="40"/>
      <c r="F671" s="40"/>
      <c r="G671" s="40"/>
      <c r="H671" s="40"/>
      <c r="I671" s="40"/>
      <c r="J671" s="44"/>
      <c r="K671" s="57"/>
    </row>
    <row r="672" spans="2:11" x14ac:dyDescent="0.25">
      <c r="B672" s="49"/>
      <c r="C672" s="49"/>
      <c r="D672" s="40"/>
      <c r="E672" s="40"/>
      <c r="F672" s="40"/>
      <c r="G672" s="40"/>
      <c r="H672" s="40"/>
      <c r="I672" s="40"/>
      <c r="J672" s="44"/>
      <c r="K672" s="57"/>
    </row>
    <row r="673" spans="2:11" x14ac:dyDescent="0.25">
      <c r="B673" s="49"/>
      <c r="C673" s="49"/>
      <c r="D673" s="40"/>
      <c r="E673" s="40"/>
      <c r="F673" s="40"/>
      <c r="G673" s="40"/>
      <c r="H673" s="40"/>
      <c r="I673" s="40"/>
      <c r="J673" s="44"/>
      <c r="K673" s="57"/>
    </row>
    <row r="674" spans="2:11" x14ac:dyDescent="0.25">
      <c r="B674" s="49"/>
      <c r="C674" s="49"/>
      <c r="D674" s="40"/>
      <c r="E674" s="40"/>
      <c r="F674" s="40"/>
      <c r="G674" s="40"/>
      <c r="H674" s="40"/>
      <c r="I674" s="40"/>
      <c r="J674" s="44"/>
      <c r="K674" s="57"/>
    </row>
    <row r="675" spans="2:11" x14ac:dyDescent="0.25">
      <c r="B675" s="49"/>
      <c r="C675" s="49"/>
      <c r="D675" s="40"/>
      <c r="E675" s="40"/>
      <c r="F675" s="40"/>
      <c r="G675" s="40"/>
      <c r="H675" s="40"/>
      <c r="I675" s="40"/>
      <c r="J675" s="44"/>
      <c r="K675" s="57"/>
    </row>
    <row r="676" spans="2:11" x14ac:dyDescent="0.25">
      <c r="B676" s="49"/>
      <c r="C676" s="49"/>
      <c r="D676" s="40"/>
      <c r="E676" s="40"/>
      <c r="F676" s="40"/>
      <c r="G676" s="40"/>
      <c r="H676" s="40"/>
      <c r="I676" s="40"/>
      <c r="J676" s="44"/>
      <c r="K676" s="57"/>
    </row>
    <row r="677" spans="2:11" x14ac:dyDescent="0.25">
      <c r="B677" s="49"/>
      <c r="C677" s="49"/>
      <c r="D677" s="40"/>
      <c r="E677" s="40"/>
      <c r="F677" s="40"/>
      <c r="G677" s="40"/>
      <c r="H677" s="40"/>
      <c r="I677" s="40"/>
      <c r="J677" s="44"/>
      <c r="K677" s="57"/>
    </row>
    <row r="678" spans="2:11" x14ac:dyDescent="0.25">
      <c r="B678" s="49"/>
      <c r="C678" s="49"/>
      <c r="D678" s="40"/>
      <c r="E678" s="40"/>
      <c r="F678" s="40"/>
      <c r="G678" s="40"/>
      <c r="H678" s="40"/>
      <c r="I678" s="40"/>
      <c r="J678" s="44"/>
      <c r="K678" s="57"/>
    </row>
    <row r="679" spans="2:11" x14ac:dyDescent="0.25">
      <c r="B679" s="49"/>
      <c r="C679" s="49"/>
      <c r="D679" s="40"/>
      <c r="E679" s="40"/>
      <c r="F679" s="40"/>
      <c r="G679" s="40"/>
      <c r="H679" s="40"/>
      <c r="I679" s="40"/>
      <c r="J679" s="44"/>
      <c r="K679" s="57"/>
    </row>
    <row r="680" spans="2:11" x14ac:dyDescent="0.25">
      <c r="B680" s="49"/>
      <c r="C680" s="49"/>
      <c r="D680" s="40"/>
      <c r="E680" s="40"/>
      <c r="F680" s="40"/>
      <c r="G680" s="40"/>
      <c r="H680" s="40"/>
      <c r="I680" s="40"/>
      <c r="J680" s="44"/>
      <c r="K680" s="57"/>
    </row>
    <row r="681" spans="2:11" x14ac:dyDescent="0.25">
      <c r="B681" s="50"/>
      <c r="C681" s="50"/>
      <c r="D681" s="54"/>
      <c r="E681" s="54"/>
      <c r="F681" s="54"/>
      <c r="G681" s="54"/>
      <c r="H681" s="54"/>
      <c r="I681" s="54"/>
      <c r="J681" s="91"/>
      <c r="K681" s="58"/>
    </row>
    <row r="682" spans="2:11" x14ac:dyDescent="0.25">
      <c r="B682" s="49"/>
      <c r="C682" s="49"/>
      <c r="D682" s="40"/>
      <c r="E682" s="40"/>
      <c r="F682" s="40"/>
      <c r="G682" s="40"/>
      <c r="H682" s="40"/>
      <c r="I682" s="40"/>
      <c r="J682" s="44"/>
      <c r="K682" s="57"/>
    </row>
    <row r="683" spans="2:11" x14ac:dyDescent="0.25">
      <c r="B683" s="49"/>
      <c r="C683" s="49"/>
      <c r="D683" s="40"/>
      <c r="E683" s="40"/>
      <c r="F683" s="40"/>
      <c r="G683" s="40"/>
      <c r="H683" s="40"/>
      <c r="I683" s="40"/>
      <c r="J683" s="44"/>
      <c r="K683" s="57"/>
    </row>
    <row r="684" spans="2:11" x14ac:dyDescent="0.25">
      <c r="B684" s="49"/>
      <c r="C684" s="49"/>
      <c r="D684" s="40"/>
      <c r="E684" s="40"/>
      <c r="F684" s="40"/>
      <c r="G684" s="40"/>
      <c r="H684" s="40"/>
      <c r="I684" s="40"/>
      <c r="J684" s="44"/>
      <c r="K684" s="57"/>
    </row>
    <row r="685" spans="2:11" x14ac:dyDescent="0.25">
      <c r="B685" s="49"/>
      <c r="C685" s="49"/>
      <c r="D685" s="40"/>
      <c r="E685" s="40"/>
      <c r="F685" s="40"/>
      <c r="G685" s="40"/>
      <c r="H685" s="40"/>
      <c r="I685" s="40"/>
      <c r="J685" s="44"/>
      <c r="K685" s="57"/>
    </row>
    <row r="686" spans="2:11" x14ac:dyDescent="0.25">
      <c r="B686" s="49"/>
      <c r="C686" s="49"/>
      <c r="D686" s="40"/>
      <c r="E686" s="40"/>
      <c r="F686" s="40"/>
      <c r="G686" s="40"/>
      <c r="H686" s="40"/>
      <c r="I686" s="40"/>
      <c r="J686" s="44"/>
      <c r="K686" s="57"/>
    </row>
    <row r="687" spans="2:11" x14ac:dyDescent="0.25">
      <c r="B687" s="49"/>
      <c r="C687" s="49"/>
      <c r="D687" s="40"/>
      <c r="E687" s="40"/>
      <c r="F687" s="40"/>
      <c r="G687" s="40"/>
      <c r="H687" s="40"/>
      <c r="I687" s="40"/>
      <c r="J687" s="44"/>
      <c r="K687" s="57"/>
    </row>
    <row r="688" spans="2:11" x14ac:dyDescent="0.25">
      <c r="B688" s="49"/>
      <c r="C688" s="49"/>
      <c r="D688" s="40"/>
      <c r="E688" s="40"/>
      <c r="F688" s="40"/>
      <c r="G688" s="40"/>
      <c r="H688" s="40"/>
      <c r="I688" s="40"/>
      <c r="J688" s="44"/>
      <c r="K688" s="57"/>
    </row>
    <row r="689" spans="2:11" x14ac:dyDescent="0.25">
      <c r="B689" s="49"/>
      <c r="C689" s="49"/>
      <c r="D689" s="40"/>
      <c r="E689" s="40"/>
      <c r="F689" s="40"/>
      <c r="G689" s="40"/>
      <c r="H689" s="40"/>
      <c r="I689" s="40"/>
      <c r="J689" s="44"/>
      <c r="K689" s="57"/>
    </row>
    <row r="690" spans="2:11" x14ac:dyDescent="0.25">
      <c r="B690" s="49"/>
      <c r="C690" s="49"/>
      <c r="D690" s="40"/>
      <c r="E690" s="40"/>
      <c r="F690" s="40"/>
      <c r="G690" s="40"/>
      <c r="H690" s="40"/>
      <c r="I690" s="40"/>
      <c r="J690" s="44"/>
      <c r="K690" s="57"/>
    </row>
    <row r="691" spans="2:11" x14ac:dyDescent="0.25">
      <c r="B691" s="49"/>
      <c r="C691" s="49"/>
      <c r="D691" s="40"/>
      <c r="E691" s="40"/>
      <c r="F691" s="40"/>
      <c r="G691" s="40"/>
      <c r="H691" s="40"/>
      <c r="I691" s="40"/>
      <c r="J691" s="44"/>
      <c r="K691" s="57"/>
    </row>
    <row r="692" spans="2:11" x14ac:dyDescent="0.25">
      <c r="B692" s="49"/>
      <c r="C692" s="49"/>
      <c r="D692" s="40"/>
      <c r="E692" s="40"/>
      <c r="F692" s="40"/>
      <c r="G692" s="40"/>
      <c r="H692" s="40"/>
      <c r="I692" s="40"/>
      <c r="J692" s="44"/>
      <c r="K692" s="57"/>
    </row>
    <row r="693" spans="2:11" x14ac:dyDescent="0.25">
      <c r="B693" s="49"/>
      <c r="C693" s="49"/>
      <c r="D693" s="40"/>
      <c r="E693" s="40"/>
      <c r="F693" s="40"/>
      <c r="G693" s="40"/>
      <c r="H693" s="40"/>
      <c r="I693" s="40"/>
      <c r="J693" s="44"/>
      <c r="K693" s="57"/>
    </row>
    <row r="694" spans="2:11" x14ac:dyDescent="0.25">
      <c r="B694" s="49"/>
      <c r="C694" s="49"/>
      <c r="D694" s="40"/>
      <c r="E694" s="40"/>
      <c r="F694" s="40"/>
      <c r="G694" s="40"/>
      <c r="H694" s="40"/>
      <c r="I694" s="40"/>
      <c r="J694" s="44"/>
      <c r="K694" s="57"/>
    </row>
    <row r="695" spans="2:11" x14ac:dyDescent="0.25">
      <c r="B695" s="49"/>
      <c r="C695" s="49"/>
      <c r="D695" s="40"/>
      <c r="E695" s="40"/>
      <c r="F695" s="40"/>
      <c r="G695" s="40"/>
      <c r="H695" s="40"/>
      <c r="I695" s="40"/>
      <c r="J695" s="44"/>
      <c r="K695" s="57"/>
    </row>
    <row r="696" spans="2:11" x14ac:dyDescent="0.25">
      <c r="B696" s="49"/>
      <c r="C696" s="49"/>
      <c r="D696" s="40"/>
      <c r="E696" s="40"/>
      <c r="F696" s="40"/>
      <c r="G696" s="40"/>
      <c r="H696" s="40"/>
      <c r="I696" s="40"/>
      <c r="J696" s="44"/>
      <c r="K696" s="57"/>
    </row>
    <row r="697" spans="2:11" x14ac:dyDescent="0.25">
      <c r="B697" s="49"/>
      <c r="C697" s="49"/>
      <c r="D697" s="40"/>
      <c r="E697" s="40"/>
      <c r="F697" s="40"/>
      <c r="G697" s="40"/>
      <c r="H697" s="40"/>
      <c r="I697" s="40"/>
      <c r="J697" s="44"/>
      <c r="K697" s="57"/>
    </row>
    <row r="698" spans="2:11" x14ac:dyDescent="0.25">
      <c r="B698" s="49"/>
      <c r="C698" s="49"/>
      <c r="D698" s="40"/>
      <c r="E698" s="40"/>
      <c r="F698" s="40"/>
      <c r="G698" s="40"/>
      <c r="H698" s="40"/>
      <c r="I698" s="40"/>
      <c r="J698" s="44"/>
      <c r="K698" s="57"/>
    </row>
    <row r="699" spans="2:11" x14ac:dyDescent="0.25">
      <c r="B699" s="49"/>
      <c r="C699" s="49"/>
      <c r="D699" s="40"/>
      <c r="E699" s="40"/>
      <c r="F699" s="40"/>
      <c r="G699" s="40"/>
      <c r="H699" s="40"/>
      <c r="I699" s="40"/>
      <c r="J699" s="44"/>
      <c r="K699" s="57"/>
    </row>
    <row r="700" spans="2:11" x14ac:dyDescent="0.25">
      <c r="B700" s="49"/>
      <c r="C700" s="49"/>
      <c r="D700" s="40"/>
      <c r="E700" s="40"/>
      <c r="F700" s="40"/>
      <c r="G700" s="40"/>
      <c r="H700" s="40"/>
      <c r="I700" s="40"/>
      <c r="J700" s="44"/>
      <c r="K700" s="57"/>
    </row>
    <row r="701" spans="2:11" x14ac:dyDescent="0.25">
      <c r="B701" s="49"/>
      <c r="C701" s="49"/>
      <c r="D701" s="40"/>
      <c r="E701" s="40"/>
      <c r="F701" s="40"/>
      <c r="G701" s="40"/>
      <c r="H701" s="40"/>
      <c r="I701" s="40"/>
      <c r="J701" s="44"/>
      <c r="K701" s="57"/>
    </row>
    <row r="702" spans="2:11" x14ac:dyDescent="0.25">
      <c r="B702" s="49"/>
      <c r="C702" s="49"/>
      <c r="D702" s="40"/>
      <c r="E702" s="40"/>
      <c r="F702" s="40"/>
      <c r="G702" s="40"/>
      <c r="H702" s="40"/>
      <c r="I702" s="40"/>
      <c r="J702" s="44"/>
      <c r="K702" s="57"/>
    </row>
    <row r="703" spans="2:11" x14ac:dyDescent="0.25">
      <c r="B703" s="49"/>
      <c r="C703" s="49"/>
      <c r="D703" s="40"/>
      <c r="E703" s="40"/>
      <c r="F703" s="40"/>
      <c r="G703" s="40"/>
      <c r="H703" s="40"/>
      <c r="I703" s="40"/>
      <c r="J703" s="44"/>
      <c r="K703" s="57"/>
    </row>
    <row r="704" spans="2:11" x14ac:dyDescent="0.25">
      <c r="B704" s="49"/>
      <c r="C704" s="49"/>
      <c r="D704" s="40"/>
      <c r="E704" s="40"/>
      <c r="F704" s="40"/>
      <c r="G704" s="40"/>
      <c r="H704" s="40"/>
      <c r="I704" s="40"/>
      <c r="J704" s="44"/>
      <c r="K704" s="57"/>
    </row>
    <row r="705" spans="2:11" x14ac:dyDescent="0.25">
      <c r="B705" s="49"/>
      <c r="C705" s="49"/>
      <c r="D705" s="40"/>
      <c r="E705" s="40"/>
      <c r="F705" s="40"/>
      <c r="G705" s="40"/>
      <c r="H705" s="40"/>
      <c r="I705" s="40"/>
      <c r="J705" s="44"/>
      <c r="K705" s="57"/>
    </row>
    <row r="706" spans="2:11" x14ac:dyDescent="0.25">
      <c r="B706" s="49"/>
      <c r="C706" s="49"/>
      <c r="D706" s="40"/>
      <c r="E706" s="40"/>
      <c r="F706" s="40"/>
      <c r="G706" s="40"/>
      <c r="H706" s="40"/>
      <c r="I706" s="40"/>
      <c r="J706" s="44"/>
      <c r="K706" s="57"/>
    </row>
    <row r="707" spans="2:11" x14ac:dyDescent="0.25">
      <c r="B707" s="49"/>
      <c r="C707" s="49"/>
      <c r="D707" s="40"/>
      <c r="E707" s="40"/>
      <c r="F707" s="40"/>
      <c r="G707" s="40"/>
      <c r="H707" s="40"/>
      <c r="I707" s="40"/>
      <c r="J707" s="44"/>
      <c r="K707" s="57"/>
    </row>
    <row r="708" spans="2:11" x14ac:dyDescent="0.25">
      <c r="B708" s="49"/>
      <c r="C708" s="49"/>
      <c r="D708" s="40"/>
      <c r="E708" s="40"/>
      <c r="F708" s="40"/>
      <c r="G708" s="40"/>
      <c r="H708" s="40"/>
      <c r="I708" s="40"/>
      <c r="J708" s="44"/>
      <c r="K708" s="57"/>
    </row>
    <row r="709" spans="2:11" x14ac:dyDescent="0.25">
      <c r="B709" s="49"/>
      <c r="C709" s="49"/>
      <c r="D709" s="40"/>
      <c r="E709" s="40"/>
      <c r="F709" s="40"/>
      <c r="G709" s="40"/>
      <c r="H709" s="40"/>
      <c r="I709" s="40"/>
      <c r="J709" s="44"/>
      <c r="K709" s="57"/>
    </row>
    <row r="710" spans="2:11" x14ac:dyDescent="0.25">
      <c r="B710" s="49"/>
      <c r="C710" s="49"/>
      <c r="D710" s="40"/>
      <c r="E710" s="40"/>
      <c r="F710" s="40"/>
      <c r="G710" s="40"/>
      <c r="H710" s="40"/>
      <c r="I710" s="40"/>
      <c r="J710" s="44"/>
      <c r="K710" s="57"/>
    </row>
    <row r="711" spans="2:11" x14ac:dyDescent="0.25">
      <c r="B711" s="49"/>
      <c r="C711" s="49"/>
      <c r="D711" s="40"/>
      <c r="E711" s="40"/>
      <c r="F711" s="40"/>
      <c r="G711" s="40"/>
      <c r="H711" s="40"/>
      <c r="I711" s="40"/>
      <c r="J711" s="44"/>
      <c r="K711" s="57"/>
    </row>
    <row r="712" spans="2:11" x14ac:dyDescent="0.25">
      <c r="B712" s="49"/>
      <c r="C712" s="49"/>
      <c r="D712" s="40"/>
      <c r="E712" s="40"/>
      <c r="F712" s="40"/>
      <c r="G712" s="40"/>
      <c r="H712" s="40"/>
      <c r="I712" s="40"/>
      <c r="J712" s="44"/>
      <c r="K712" s="57"/>
    </row>
    <row r="713" spans="2:11" x14ac:dyDescent="0.25">
      <c r="B713" s="49"/>
      <c r="C713" s="49"/>
      <c r="D713" s="40"/>
      <c r="E713" s="40"/>
      <c r="F713" s="40"/>
      <c r="G713" s="40"/>
      <c r="H713" s="40"/>
      <c r="I713" s="40"/>
      <c r="J713" s="44"/>
      <c r="K713" s="57"/>
    </row>
    <row r="714" spans="2:11" x14ac:dyDescent="0.25">
      <c r="B714" s="49"/>
      <c r="C714" s="49"/>
      <c r="D714" s="40"/>
      <c r="E714" s="40"/>
      <c r="F714" s="40"/>
      <c r="G714" s="40"/>
      <c r="H714" s="40"/>
      <c r="I714" s="40"/>
      <c r="J714" s="44"/>
      <c r="K714" s="57"/>
    </row>
    <row r="715" spans="2:11" x14ac:dyDescent="0.25">
      <c r="B715" s="49"/>
      <c r="C715" s="49"/>
      <c r="D715" s="40"/>
      <c r="E715" s="40"/>
      <c r="F715" s="40"/>
      <c r="G715" s="40"/>
      <c r="H715" s="40"/>
      <c r="I715" s="40"/>
      <c r="J715" s="44"/>
      <c r="K715" s="57"/>
    </row>
    <row r="716" spans="2:11" x14ac:dyDescent="0.25">
      <c r="B716" s="49"/>
      <c r="C716" s="49"/>
      <c r="D716" s="40"/>
      <c r="E716" s="40"/>
      <c r="F716" s="40"/>
      <c r="G716" s="40"/>
      <c r="H716" s="40"/>
      <c r="I716" s="40"/>
      <c r="J716" s="44"/>
      <c r="K716" s="57"/>
    </row>
    <row r="717" spans="2:11" x14ac:dyDescent="0.25">
      <c r="B717" s="49"/>
      <c r="C717" s="49"/>
      <c r="D717" s="40"/>
      <c r="E717" s="40"/>
      <c r="F717" s="40"/>
      <c r="G717" s="40"/>
      <c r="H717" s="40"/>
      <c r="I717" s="40"/>
      <c r="J717" s="44"/>
      <c r="K717" s="57"/>
    </row>
    <row r="718" spans="2:11" x14ac:dyDescent="0.25">
      <c r="B718" s="49"/>
      <c r="C718" s="49"/>
      <c r="D718" s="40"/>
      <c r="E718" s="40"/>
      <c r="F718" s="40"/>
      <c r="G718" s="40"/>
      <c r="H718" s="40"/>
      <c r="I718" s="40"/>
      <c r="J718" s="44"/>
      <c r="K718" s="57"/>
    </row>
    <row r="719" spans="2:11" x14ac:dyDescent="0.25">
      <c r="B719" s="49"/>
      <c r="C719" s="49"/>
      <c r="D719" s="40"/>
      <c r="E719" s="40"/>
      <c r="F719" s="40"/>
      <c r="G719" s="40"/>
      <c r="H719" s="40"/>
      <c r="I719" s="40"/>
      <c r="J719" s="44"/>
      <c r="K719" s="57"/>
    </row>
    <row r="720" spans="2:11" x14ac:dyDescent="0.25">
      <c r="B720" s="49"/>
      <c r="C720" s="49"/>
      <c r="D720" s="40"/>
      <c r="E720" s="40"/>
      <c r="F720" s="40"/>
      <c r="G720" s="40"/>
      <c r="H720" s="40"/>
      <c r="I720" s="40"/>
      <c r="J720" s="44"/>
      <c r="K720" s="57"/>
    </row>
    <row r="721" spans="2:11" x14ac:dyDescent="0.25">
      <c r="B721" s="49"/>
      <c r="C721" s="49"/>
      <c r="D721" s="40"/>
      <c r="E721" s="40"/>
      <c r="F721" s="40"/>
      <c r="G721" s="40"/>
      <c r="H721" s="40"/>
      <c r="I721" s="40"/>
      <c r="J721" s="44"/>
      <c r="K721" s="57"/>
    </row>
    <row r="722" spans="2:11" x14ac:dyDescent="0.25">
      <c r="B722" s="49"/>
      <c r="C722" s="49"/>
      <c r="D722" s="40"/>
      <c r="E722" s="40"/>
      <c r="F722" s="40"/>
      <c r="G722" s="40"/>
      <c r="H722" s="40"/>
      <c r="I722" s="40"/>
      <c r="J722" s="44"/>
      <c r="K722" s="57"/>
    </row>
    <row r="723" spans="2:11" x14ac:dyDescent="0.25">
      <c r="B723" s="49"/>
      <c r="C723" s="49"/>
      <c r="D723" s="40"/>
      <c r="E723" s="40"/>
      <c r="F723" s="40"/>
      <c r="G723" s="40"/>
      <c r="H723" s="40"/>
      <c r="I723" s="40"/>
      <c r="J723" s="44"/>
      <c r="K723" s="57"/>
    </row>
    <row r="724" spans="2:11" x14ac:dyDescent="0.25">
      <c r="B724" s="49"/>
      <c r="C724" s="49"/>
      <c r="D724" s="40"/>
      <c r="E724" s="40"/>
      <c r="F724" s="40"/>
      <c r="G724" s="40"/>
      <c r="H724" s="40"/>
      <c r="I724" s="40"/>
      <c r="J724" s="44"/>
      <c r="K724" s="57"/>
    </row>
    <row r="725" spans="2:11" x14ac:dyDescent="0.25">
      <c r="B725" s="49"/>
      <c r="C725" s="49"/>
      <c r="D725" s="40"/>
      <c r="E725" s="40"/>
      <c r="F725" s="40"/>
      <c r="G725" s="40"/>
      <c r="H725" s="40"/>
      <c r="I725" s="40"/>
      <c r="J725" s="44"/>
      <c r="K725" s="57"/>
    </row>
    <row r="726" spans="2:11" x14ac:dyDescent="0.25">
      <c r="B726" s="49"/>
      <c r="C726" s="49"/>
      <c r="D726" s="40"/>
      <c r="E726" s="40"/>
      <c r="F726" s="40"/>
      <c r="G726" s="40"/>
      <c r="H726" s="40"/>
      <c r="I726" s="40"/>
      <c r="J726" s="44"/>
      <c r="K726" s="57"/>
    </row>
    <row r="727" spans="2:11" x14ac:dyDescent="0.25">
      <c r="B727" s="49"/>
      <c r="C727" s="49"/>
      <c r="D727" s="40"/>
      <c r="E727" s="40"/>
      <c r="F727" s="40"/>
      <c r="G727" s="40"/>
      <c r="H727" s="40"/>
      <c r="I727" s="40"/>
      <c r="J727" s="44"/>
      <c r="K727" s="57"/>
    </row>
    <row r="728" spans="2:11" x14ac:dyDescent="0.25">
      <c r="B728" s="49"/>
      <c r="C728" s="49"/>
      <c r="D728" s="40"/>
      <c r="E728" s="40"/>
      <c r="F728" s="40"/>
      <c r="G728" s="49"/>
      <c r="H728" s="49"/>
      <c r="I728" s="49"/>
      <c r="J728" s="92"/>
      <c r="K728" s="57"/>
    </row>
    <row r="729" spans="2:11" x14ac:dyDescent="0.25">
      <c r="B729" s="49"/>
      <c r="C729" s="49"/>
      <c r="D729" s="40"/>
      <c r="E729" s="40"/>
      <c r="F729" s="40"/>
      <c r="G729" s="49"/>
      <c r="H729" s="49"/>
      <c r="I729" s="49"/>
      <c r="J729" s="92"/>
      <c r="K729" s="57"/>
    </row>
    <row r="730" spans="2:11" x14ac:dyDescent="0.25">
      <c r="B730" s="49"/>
      <c r="C730" s="49"/>
      <c r="D730" s="40"/>
      <c r="E730" s="40"/>
      <c r="F730" s="40"/>
      <c r="G730" s="49"/>
      <c r="H730" s="49"/>
      <c r="I730" s="49"/>
      <c r="J730" s="92"/>
      <c r="K730" s="57"/>
    </row>
    <row r="731" spans="2:11" x14ac:dyDescent="0.25">
      <c r="B731" s="49"/>
      <c r="C731" s="49"/>
      <c r="D731" s="40"/>
      <c r="E731" s="40"/>
      <c r="F731" s="40"/>
      <c r="G731" s="49"/>
      <c r="H731" s="49"/>
      <c r="I731" s="49"/>
      <c r="J731" s="92"/>
      <c r="K731" s="57"/>
    </row>
    <row r="732" spans="2:11" x14ac:dyDescent="0.25">
      <c r="B732" s="49"/>
      <c r="C732" s="49"/>
      <c r="D732" s="40"/>
      <c r="E732" s="40"/>
      <c r="F732" s="40"/>
      <c r="G732" s="49"/>
      <c r="H732" s="49"/>
      <c r="I732" s="49"/>
      <c r="J732" s="92"/>
      <c r="K732" s="57"/>
    </row>
    <row r="733" spans="2:11" x14ac:dyDescent="0.25">
      <c r="B733" s="49"/>
      <c r="C733" s="49"/>
      <c r="D733" s="40"/>
      <c r="E733" s="40"/>
      <c r="F733" s="40"/>
      <c r="G733" s="49"/>
      <c r="H733" s="49"/>
      <c r="I733" s="49"/>
      <c r="J733" s="92"/>
      <c r="K733" s="57"/>
    </row>
    <row r="734" spans="2:11" x14ac:dyDescent="0.25">
      <c r="B734" s="49"/>
      <c r="C734" s="49"/>
      <c r="D734" s="40"/>
      <c r="E734" s="40"/>
      <c r="F734" s="40"/>
      <c r="G734" s="49"/>
      <c r="H734" s="49"/>
      <c r="I734" s="49"/>
      <c r="J734" s="92"/>
      <c r="K734" s="57"/>
    </row>
    <row r="735" spans="2:11" x14ac:dyDescent="0.25">
      <c r="B735" s="49"/>
      <c r="C735" s="49"/>
      <c r="D735" s="40"/>
      <c r="E735" s="40"/>
      <c r="F735" s="40"/>
      <c r="G735" s="49"/>
      <c r="H735" s="49"/>
      <c r="I735" s="49"/>
      <c r="J735" s="92"/>
      <c r="K735" s="57"/>
    </row>
    <row r="736" spans="2:11" x14ac:dyDescent="0.25">
      <c r="B736" s="49"/>
      <c r="C736" s="49"/>
      <c r="D736" s="40"/>
      <c r="E736" s="40"/>
      <c r="F736" s="40"/>
      <c r="G736" s="49"/>
      <c r="H736" s="49"/>
      <c r="I736" s="49"/>
      <c r="J736" s="92"/>
      <c r="K736" s="57"/>
    </row>
    <row r="737" spans="2:11" x14ac:dyDescent="0.25">
      <c r="B737" s="49"/>
      <c r="C737" s="49"/>
      <c r="D737" s="40"/>
      <c r="E737" s="40"/>
      <c r="F737" s="40"/>
      <c r="G737" s="49"/>
      <c r="H737" s="49"/>
      <c r="I737" s="49"/>
      <c r="J737" s="92"/>
      <c r="K737" s="57"/>
    </row>
    <row r="738" spans="2:11" x14ac:dyDescent="0.25">
      <c r="B738" s="49"/>
      <c r="C738" s="49"/>
      <c r="D738" s="40"/>
      <c r="E738" s="40"/>
      <c r="F738" s="40"/>
      <c r="G738" s="49"/>
      <c r="H738" s="49"/>
      <c r="I738" s="49"/>
      <c r="J738" s="92"/>
      <c r="K738" s="57"/>
    </row>
    <row r="739" spans="2:11" x14ac:dyDescent="0.25">
      <c r="B739" s="49"/>
      <c r="C739" s="49"/>
      <c r="D739" s="40"/>
      <c r="E739" s="40"/>
      <c r="F739" s="40"/>
      <c r="G739" s="49"/>
      <c r="H739" s="49"/>
      <c r="I739" s="49"/>
      <c r="J739" s="92"/>
      <c r="K739" s="57"/>
    </row>
    <row r="740" spans="2:11" x14ac:dyDescent="0.25">
      <c r="B740" s="49"/>
      <c r="C740" s="49"/>
      <c r="D740" s="40"/>
      <c r="E740" s="40"/>
      <c r="F740" s="40"/>
      <c r="G740" s="49"/>
      <c r="H740" s="49"/>
      <c r="I740" s="49"/>
      <c r="J740" s="92"/>
      <c r="K740" s="57"/>
    </row>
    <row r="741" spans="2:11" x14ac:dyDescent="0.25">
      <c r="B741" s="50"/>
      <c r="C741" s="51"/>
      <c r="D741" s="43"/>
      <c r="E741" s="43"/>
      <c r="F741" s="43"/>
      <c r="G741" s="51"/>
      <c r="H741" s="51"/>
      <c r="I741" s="51"/>
      <c r="J741" s="93"/>
      <c r="K741" s="57"/>
    </row>
    <row r="742" spans="2:11" x14ac:dyDescent="0.25">
      <c r="B742" s="50"/>
      <c r="C742" s="51"/>
      <c r="D742" s="23"/>
      <c r="E742" s="23"/>
      <c r="F742" s="23"/>
      <c r="G742" s="51"/>
      <c r="H742" s="51"/>
      <c r="I742" s="51"/>
      <c r="J742" s="93"/>
      <c r="K742" s="57"/>
    </row>
    <row r="743" spans="2:11" x14ac:dyDescent="0.25">
      <c r="B743" s="50"/>
      <c r="C743" s="51"/>
      <c r="D743" s="23"/>
      <c r="E743" s="23"/>
      <c r="F743" s="23"/>
      <c r="G743" s="51"/>
      <c r="H743" s="51"/>
      <c r="I743" s="51"/>
      <c r="J743" s="93"/>
      <c r="K743" s="57"/>
    </row>
    <row r="744" spans="2:11" x14ac:dyDescent="0.25">
      <c r="B744" s="50"/>
      <c r="C744" s="51"/>
      <c r="D744" s="23"/>
      <c r="E744" s="23"/>
      <c r="F744" s="23"/>
      <c r="G744" s="51"/>
      <c r="H744" s="51"/>
      <c r="I744" s="51"/>
      <c r="J744" s="93"/>
      <c r="K744" s="57"/>
    </row>
    <row r="745" spans="2:11" x14ac:dyDescent="0.25">
      <c r="B745" s="50"/>
      <c r="C745" s="51"/>
      <c r="D745" s="23"/>
      <c r="E745" s="23"/>
      <c r="F745" s="23"/>
      <c r="G745" s="51"/>
      <c r="H745" s="51"/>
      <c r="I745" s="51"/>
      <c r="J745" s="93"/>
      <c r="K745" s="57"/>
    </row>
    <row r="746" spans="2:11" x14ac:dyDescent="0.25">
      <c r="B746" s="50"/>
      <c r="C746" s="51"/>
      <c r="D746" s="23"/>
      <c r="E746" s="23"/>
      <c r="F746" s="23"/>
      <c r="G746" s="51"/>
      <c r="H746" s="51"/>
      <c r="I746" s="51"/>
      <c r="J746" s="93"/>
      <c r="K746" s="57"/>
    </row>
    <row r="747" spans="2:11" x14ac:dyDescent="0.25">
      <c r="B747" s="52"/>
      <c r="C747" s="53"/>
      <c r="D747" s="23"/>
      <c r="E747" s="23"/>
      <c r="F747" s="23"/>
      <c r="G747" s="53"/>
      <c r="H747" s="53"/>
      <c r="I747" s="53"/>
      <c r="J747" s="94"/>
      <c r="K747" s="57"/>
    </row>
    <row r="748" spans="2:11" x14ac:dyDescent="0.25">
      <c r="B748" s="52"/>
      <c r="C748" s="53"/>
      <c r="D748" s="23"/>
      <c r="E748" s="23"/>
      <c r="F748" s="23"/>
      <c r="G748" s="53"/>
      <c r="H748" s="53"/>
      <c r="I748" s="53"/>
      <c r="J748" s="94"/>
      <c r="K748" s="57"/>
    </row>
    <row r="749" spans="2:11" x14ac:dyDescent="0.25">
      <c r="B749" s="52"/>
      <c r="C749" s="53"/>
      <c r="D749" s="23"/>
      <c r="E749" s="23"/>
      <c r="F749" s="23"/>
      <c r="G749" s="53"/>
      <c r="H749" s="53"/>
      <c r="I749" s="53"/>
      <c r="J749" s="94"/>
      <c r="K749" s="57"/>
    </row>
    <row r="750" spans="2:11" x14ac:dyDescent="0.25">
      <c r="B750" s="52"/>
      <c r="C750" s="53"/>
      <c r="D750" s="23"/>
      <c r="E750" s="23"/>
      <c r="F750" s="23"/>
      <c r="G750" s="53"/>
      <c r="H750" s="53"/>
      <c r="I750" s="53"/>
      <c r="J750" s="94"/>
      <c r="K750" s="57"/>
    </row>
    <row r="751" spans="2:11" x14ac:dyDescent="0.25">
      <c r="B751" s="52"/>
      <c r="C751" s="53"/>
      <c r="D751" s="23"/>
      <c r="E751" s="23"/>
      <c r="F751" s="23"/>
      <c r="G751" s="53"/>
      <c r="H751" s="53"/>
      <c r="I751" s="53"/>
      <c r="J751" s="94"/>
      <c r="K751" s="57"/>
    </row>
    <row r="752" spans="2:11" x14ac:dyDescent="0.25">
      <c r="B752" s="52"/>
      <c r="C752" s="53"/>
      <c r="D752" s="23"/>
      <c r="E752" s="23"/>
      <c r="F752" s="23"/>
      <c r="G752" s="53"/>
      <c r="H752" s="53"/>
      <c r="I752" s="53"/>
      <c r="J752" s="94"/>
      <c r="K752" s="57"/>
    </row>
    <row r="753" spans="2:11" x14ac:dyDescent="0.25">
      <c r="B753" s="52"/>
      <c r="C753" s="53"/>
      <c r="D753" s="23"/>
      <c r="E753" s="23"/>
      <c r="F753" s="23"/>
      <c r="G753" s="53"/>
      <c r="H753" s="53"/>
      <c r="I753" s="53"/>
      <c r="J753" s="94"/>
      <c r="K753" s="57"/>
    </row>
    <row r="754" spans="2:11" x14ac:dyDescent="0.25">
      <c r="B754" s="52"/>
      <c r="C754" s="53"/>
      <c r="D754" s="23"/>
      <c r="E754" s="23"/>
      <c r="F754" s="23"/>
      <c r="G754" s="53"/>
      <c r="H754" s="53"/>
      <c r="I754" s="53"/>
      <c r="J754" s="94"/>
      <c r="K754" s="57"/>
    </row>
    <row r="755" spans="2:11" x14ac:dyDescent="0.25">
      <c r="B755" s="23"/>
      <c r="C755" s="23"/>
      <c r="D755" s="23"/>
      <c r="E755" s="23"/>
      <c r="F755" s="23"/>
      <c r="G755" s="23"/>
      <c r="H755" s="23"/>
      <c r="I755" s="23"/>
      <c r="J755" s="95"/>
      <c r="K755" s="57"/>
    </row>
    <row r="756" spans="2:11" x14ac:dyDescent="0.25">
      <c r="B756" s="23"/>
      <c r="C756" s="23"/>
      <c r="D756" s="23"/>
      <c r="E756" s="23"/>
      <c r="F756" s="23"/>
      <c r="G756" s="23"/>
      <c r="H756" s="23"/>
      <c r="I756" s="23"/>
      <c r="J756" s="95"/>
      <c r="K756" s="57"/>
    </row>
    <row r="757" spans="2:11" x14ac:dyDescent="0.25">
      <c r="B757" s="23"/>
      <c r="C757" s="23"/>
      <c r="D757" s="23"/>
      <c r="E757" s="23"/>
      <c r="F757" s="23"/>
      <c r="G757" s="23"/>
      <c r="H757" s="23"/>
      <c r="I757" s="23"/>
      <c r="J757" s="95"/>
      <c r="K757" s="57"/>
    </row>
    <row r="758" spans="2:11" x14ac:dyDescent="0.25">
      <c r="B758" s="23"/>
      <c r="C758" s="23"/>
      <c r="D758" s="23"/>
      <c r="E758" s="23"/>
      <c r="F758" s="23"/>
      <c r="G758" s="23"/>
      <c r="H758" s="23"/>
      <c r="I758" s="23"/>
      <c r="J758" s="95"/>
      <c r="K758" s="57"/>
    </row>
    <row r="759" spans="2:11" x14ac:dyDescent="0.25">
      <c r="B759" s="23"/>
      <c r="C759" s="23"/>
      <c r="D759" s="23"/>
      <c r="E759" s="23"/>
      <c r="F759" s="23"/>
      <c r="G759" s="23"/>
      <c r="H759" s="23"/>
      <c r="I759" s="23"/>
      <c r="J759" s="95"/>
      <c r="K759" s="57"/>
    </row>
    <row r="760" spans="2:11" x14ac:dyDescent="0.25">
      <c r="B760" s="23"/>
      <c r="C760" s="23"/>
      <c r="D760" s="23"/>
      <c r="E760" s="23"/>
      <c r="F760" s="23"/>
      <c r="G760" s="23"/>
      <c r="H760" s="23"/>
      <c r="I760" s="23"/>
      <c r="J760" s="95"/>
      <c r="K760" s="57"/>
    </row>
    <row r="761" spans="2:11" x14ac:dyDescent="0.25">
      <c r="B761" s="23"/>
      <c r="C761" s="23"/>
      <c r="D761" s="23"/>
      <c r="E761" s="23"/>
      <c r="F761" s="23"/>
      <c r="G761" s="23"/>
      <c r="H761" s="23"/>
      <c r="I761" s="23"/>
      <c r="J761" s="95"/>
      <c r="K761" s="57"/>
    </row>
    <row r="762" spans="2:11" x14ac:dyDescent="0.25">
      <c r="B762" s="23"/>
      <c r="C762" s="23"/>
      <c r="D762" s="23"/>
      <c r="E762" s="23"/>
      <c r="F762" s="23"/>
      <c r="G762" s="23"/>
      <c r="H762" s="23"/>
      <c r="I762" s="23"/>
      <c r="J762" s="95"/>
      <c r="K762" s="57"/>
    </row>
    <row r="763" spans="2:11" x14ac:dyDescent="0.25">
      <c r="B763" s="23"/>
      <c r="C763" s="23"/>
      <c r="D763" s="23"/>
      <c r="E763" s="23"/>
      <c r="F763" s="23"/>
      <c r="G763" s="23"/>
      <c r="H763" s="23"/>
      <c r="I763" s="23"/>
      <c r="J763" s="95"/>
      <c r="K763" s="57"/>
    </row>
  </sheetData>
  <autoFilter ref="B1:J1" xr:uid="{F8EEB3E9-2821-4AA7-89FF-AFCBECC1F130}"/>
  <mergeCells count="1">
    <mergeCell ref="M3:P4"/>
  </mergeCells>
  <conditionalFormatting sqref="X482:X4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98:X50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D16A-8A9E-487D-AD74-DFE70FAD530C}">
  <sheetPr>
    <tabColor theme="8" tint="0.39997558519241921"/>
  </sheetPr>
  <dimension ref="A1:N53"/>
  <sheetViews>
    <sheetView showGridLines="0" tabSelected="1" topLeftCell="A2" zoomScale="65" zoomScaleNormal="65" workbookViewId="0">
      <selection activeCell="F4" sqref="F4:H27"/>
    </sheetView>
  </sheetViews>
  <sheetFormatPr baseColWidth="10" defaultColWidth="11.42578125" defaultRowHeight="15" x14ac:dyDescent="0.25"/>
  <cols>
    <col min="1" max="1" width="20.42578125" bestFit="1" customWidth="1"/>
    <col min="2" max="2" width="28.28515625" style="3" customWidth="1"/>
    <col min="5" max="5" width="11.42578125" customWidth="1"/>
    <col min="6" max="6" width="9.28515625" bestFit="1" customWidth="1"/>
    <col min="7" max="7" width="32.7109375" bestFit="1" customWidth="1"/>
    <col min="8" max="8" width="24.7109375" style="3" customWidth="1"/>
    <col min="11" max="11" width="3" customWidth="1"/>
    <col min="12" max="12" width="6.85546875" customWidth="1"/>
    <col min="13" max="13" width="42.7109375" customWidth="1"/>
    <col min="14" max="14" width="22.42578125" customWidth="1"/>
  </cols>
  <sheetData>
    <row r="1" spans="1:14" ht="14.45" customHeight="1" x14ac:dyDescent="0.25">
      <c r="A1" s="119" t="s">
        <v>1246</v>
      </c>
      <c r="B1" s="119"/>
    </row>
    <row r="2" spans="1:14" ht="28.9" customHeight="1" x14ac:dyDescent="0.25">
      <c r="A2" s="119"/>
      <c r="B2" s="119"/>
      <c r="F2" s="120" t="s">
        <v>1247</v>
      </c>
      <c r="G2" s="120"/>
      <c r="H2" s="120"/>
      <c r="L2" s="120" t="s">
        <v>1247</v>
      </c>
      <c r="M2" s="120"/>
      <c r="N2" s="120"/>
    </row>
    <row r="3" spans="1:14" ht="28.9" customHeight="1" x14ac:dyDescent="0.25">
      <c r="A3" s="119"/>
      <c r="B3" s="119"/>
      <c r="F3" s="120"/>
      <c r="G3" s="120"/>
      <c r="H3" s="120"/>
      <c r="L3" s="120"/>
      <c r="M3" s="120"/>
      <c r="N3" s="120"/>
    </row>
    <row r="4" spans="1:14" ht="14.45" customHeight="1" x14ac:dyDescent="0.25">
      <c r="F4" s="48" t="s">
        <v>861</v>
      </c>
      <c r="G4" s="89" t="s">
        <v>879</v>
      </c>
      <c r="H4" s="90" t="s">
        <v>1248</v>
      </c>
      <c r="L4" s="48" t="s">
        <v>861</v>
      </c>
      <c r="M4" s="89" t="s">
        <v>879</v>
      </c>
      <c r="N4" s="90" t="s">
        <v>1248</v>
      </c>
    </row>
    <row r="5" spans="1:14" ht="14.45" customHeight="1" x14ac:dyDescent="0.25">
      <c r="F5" t="str">
        <f>VLOOKUP(G5,'asignacion operaciones'!D:H,5,0)</f>
        <v>Poniente</v>
      </c>
      <c r="G5" s="24" t="s">
        <v>82</v>
      </c>
      <c r="H5" s="26">
        <v>0.5</v>
      </c>
      <c r="L5" t="s">
        <v>1330</v>
      </c>
      <c r="M5" s="24" t="s">
        <v>83</v>
      </c>
      <c r="N5" s="26">
        <v>0.68214285714285716</v>
      </c>
    </row>
    <row r="6" spans="1:14" ht="14.45" customHeight="1" x14ac:dyDescent="0.25">
      <c r="A6" s="48" t="s">
        <v>89</v>
      </c>
      <c r="B6" s="48" t="s">
        <v>1249</v>
      </c>
      <c r="F6" t="str">
        <f>VLOOKUP(G6,'asignacion operaciones'!D:H,5,0)</f>
        <v>Poniente</v>
      </c>
      <c r="G6" s="24" t="s">
        <v>85</v>
      </c>
      <c r="H6" s="26">
        <v>0.87058823529411766</v>
      </c>
      <c r="L6" t="s">
        <v>1330</v>
      </c>
      <c r="M6" s="24" t="s">
        <v>25</v>
      </c>
      <c r="N6" s="26">
        <v>0.81164257058408196</v>
      </c>
    </row>
    <row r="7" spans="1:14" ht="14.45" customHeight="1" x14ac:dyDescent="0.25">
      <c r="A7" s="24" t="s">
        <v>91</v>
      </c>
      <c r="B7" s="25">
        <v>0.79969829880194654</v>
      </c>
      <c r="F7" t="str">
        <f>VLOOKUP(G7,'asignacion operaciones'!D:H,5,0)</f>
        <v>Poniente</v>
      </c>
      <c r="G7" s="24" t="s">
        <v>19</v>
      </c>
      <c r="H7" s="26">
        <v>0.87351100651855351</v>
      </c>
      <c r="L7" t="s">
        <v>1330</v>
      </c>
      <c r="M7" s="24" t="s">
        <v>87</v>
      </c>
      <c r="N7" s="26">
        <v>0.8973480017006803</v>
      </c>
    </row>
    <row r="8" spans="1:14" ht="14.45" customHeight="1" x14ac:dyDescent="0.25">
      <c r="A8" s="24" t="s">
        <v>92</v>
      </c>
      <c r="B8" s="25">
        <v>0.91752073267955003</v>
      </c>
      <c r="F8" t="str">
        <f>VLOOKUP(G8,'asignacion operaciones'!D:H,5,0)</f>
        <v>Poniente</v>
      </c>
      <c r="G8" s="24" t="s">
        <v>17</v>
      </c>
      <c r="H8" s="26">
        <v>0.89325054668910353</v>
      </c>
      <c r="L8" t="s">
        <v>1330</v>
      </c>
      <c r="M8" s="24" t="s">
        <v>81</v>
      </c>
      <c r="N8" s="26">
        <v>0.9</v>
      </c>
    </row>
    <row r="9" spans="1:14" ht="14.45" customHeight="1" x14ac:dyDescent="0.25">
      <c r="A9" s="48" t="s">
        <v>93</v>
      </c>
      <c r="B9" s="61">
        <v>0.87591848154235497</v>
      </c>
      <c r="F9" t="str">
        <f>VLOOKUP(G9,'asignacion operaciones'!D:H,5,0)</f>
        <v>Poniente</v>
      </c>
      <c r="G9" s="24" t="s">
        <v>52</v>
      </c>
      <c r="H9" s="26">
        <v>0.90115176490176496</v>
      </c>
      <c r="L9" t="s">
        <v>1330</v>
      </c>
      <c r="M9" s="24" t="s">
        <v>66</v>
      </c>
      <c r="N9" s="26">
        <v>0.91256819723486393</v>
      </c>
    </row>
    <row r="10" spans="1:14" ht="14.45" customHeight="1" x14ac:dyDescent="0.25">
      <c r="F10" t="str">
        <f>VLOOKUP(G10,'asignacion operaciones'!D:H,5,0)</f>
        <v>Poniente</v>
      </c>
      <c r="G10" s="24" t="s">
        <v>13</v>
      </c>
      <c r="H10" s="26">
        <v>0.92562597008899294</v>
      </c>
      <c r="L10" t="s">
        <v>1330</v>
      </c>
      <c r="M10" s="24" t="s">
        <v>173</v>
      </c>
      <c r="N10" s="26">
        <v>0.91458185316287244</v>
      </c>
    </row>
    <row r="11" spans="1:14" ht="14.45" customHeight="1" x14ac:dyDescent="0.25">
      <c r="A11" s="48" t="s">
        <v>89</v>
      </c>
      <c r="B11" s="61" t="s">
        <v>1249</v>
      </c>
      <c r="F11" t="str">
        <f>VLOOKUP(G11,'asignacion operaciones'!D:H,5,0)</f>
        <v>Poniente</v>
      </c>
      <c r="G11" s="24" t="s">
        <v>77</v>
      </c>
      <c r="H11" s="26">
        <v>0.93208333333333337</v>
      </c>
      <c r="L11" t="s">
        <v>1330</v>
      </c>
      <c r="M11" s="24" t="s">
        <v>886</v>
      </c>
      <c r="N11" s="26">
        <v>0.9642857142857143</v>
      </c>
    </row>
    <row r="12" spans="1:14" ht="14.45" customHeight="1" x14ac:dyDescent="0.25">
      <c r="A12" s="24" t="s">
        <v>97</v>
      </c>
      <c r="B12" s="25">
        <v>0.6999569156517067</v>
      </c>
      <c r="F12" t="str">
        <f>VLOOKUP(G12,'asignacion operaciones'!D:H,5,0)</f>
        <v>Poniente</v>
      </c>
      <c r="G12" s="24" t="s">
        <v>46</v>
      </c>
      <c r="H12" s="26">
        <v>0.93462568112329192</v>
      </c>
      <c r="L12" t="s">
        <v>1330</v>
      </c>
      <c r="M12" s="24" t="s">
        <v>33</v>
      </c>
      <c r="N12" s="26">
        <v>0.96471452066525287</v>
      </c>
    </row>
    <row r="13" spans="1:14" ht="14.45" customHeight="1" x14ac:dyDescent="0.25">
      <c r="A13" s="24" t="s">
        <v>98</v>
      </c>
      <c r="B13" s="25">
        <v>0.90898402670921197</v>
      </c>
      <c r="F13" t="str">
        <f>VLOOKUP(G13,'asignacion operaciones'!D:H,5,0)</f>
        <v>Poniente</v>
      </c>
      <c r="G13" s="24" t="s">
        <v>68</v>
      </c>
      <c r="H13" s="26">
        <v>0.94608744082428298</v>
      </c>
      <c r="L13" t="s">
        <v>1330</v>
      </c>
      <c r="M13" s="24" t="s">
        <v>42</v>
      </c>
      <c r="N13" s="26">
        <v>0.97213143746462927</v>
      </c>
    </row>
    <row r="14" spans="1:14" ht="14.45" customHeight="1" x14ac:dyDescent="0.25">
      <c r="A14" s="24" t="s">
        <v>96</v>
      </c>
      <c r="B14" s="25">
        <v>0.91346581395768933</v>
      </c>
      <c r="F14" t="str">
        <f>VLOOKUP(G14,'asignacion operaciones'!D:H,5,0)</f>
        <v>Poniente</v>
      </c>
      <c r="G14" s="24" t="s">
        <v>44</v>
      </c>
      <c r="H14" s="26">
        <v>0.94815699598308301</v>
      </c>
      <c r="L14" t="s">
        <v>1330</v>
      </c>
      <c r="M14" s="24" t="s">
        <v>35</v>
      </c>
      <c r="N14" s="26">
        <v>0.97261385238152842</v>
      </c>
    </row>
    <row r="15" spans="1:14" ht="14.45" customHeight="1" x14ac:dyDescent="0.25">
      <c r="A15" s="24" t="s">
        <v>99</v>
      </c>
      <c r="B15" s="25">
        <v>0.92263188147707709</v>
      </c>
      <c r="F15" t="str">
        <f>VLOOKUP(G15,'asignacion operaciones'!D:H,5,0)</f>
        <v>Poniente</v>
      </c>
      <c r="G15" s="24" t="s">
        <v>40</v>
      </c>
      <c r="H15" s="26">
        <v>0.95804240562305087</v>
      </c>
      <c r="L15" t="s">
        <v>1330</v>
      </c>
      <c r="M15" s="24" t="s">
        <v>29</v>
      </c>
      <c r="N15" s="26">
        <v>0.97948026011751499</v>
      </c>
    </row>
    <row r="16" spans="1:14" ht="14.45" customHeight="1" x14ac:dyDescent="0.25">
      <c r="A16" s="48" t="s">
        <v>93</v>
      </c>
      <c r="B16" s="61">
        <v>0.88</v>
      </c>
      <c r="F16" t="str">
        <f>VLOOKUP(G16,'asignacion operaciones'!D:H,5,0)</f>
        <v>Poniente</v>
      </c>
      <c r="G16" s="24" t="s">
        <v>15</v>
      </c>
      <c r="H16" s="26">
        <v>0.96612172954330955</v>
      </c>
      <c r="L16" t="s">
        <v>1330</v>
      </c>
      <c r="M16" s="24" t="s">
        <v>133</v>
      </c>
      <c r="N16" s="26">
        <v>0.98130224425488144</v>
      </c>
    </row>
    <row r="17" spans="1:14" ht="14.45" customHeight="1" x14ac:dyDescent="0.25">
      <c r="F17" t="str">
        <f>VLOOKUP(G17,'asignacion operaciones'!D:H,5,0)</f>
        <v>Poniente</v>
      </c>
      <c r="G17" s="24" t="s">
        <v>883</v>
      </c>
      <c r="H17" s="26">
        <v>0.96656485217759713</v>
      </c>
      <c r="L17" t="s">
        <v>1330</v>
      </c>
      <c r="M17" s="24" t="s">
        <v>72</v>
      </c>
      <c r="N17" s="26">
        <v>0.98397435897435892</v>
      </c>
    </row>
    <row r="18" spans="1:14" ht="14.45" customHeight="1" x14ac:dyDescent="0.25">
      <c r="A18" s="48" t="s">
        <v>89</v>
      </c>
      <c r="B18" s="61" t="s">
        <v>1249</v>
      </c>
      <c r="F18" t="str">
        <f>VLOOKUP(G18,'asignacion operaciones'!D:H,5,0)</f>
        <v>Poniente</v>
      </c>
      <c r="G18" s="24" t="s">
        <v>48</v>
      </c>
      <c r="H18" s="26">
        <v>0.96765139793472366</v>
      </c>
      <c r="L18" t="s">
        <v>1330</v>
      </c>
      <c r="M18" s="24" t="s">
        <v>70</v>
      </c>
      <c r="N18" s="26">
        <v>0.98633156966490299</v>
      </c>
    </row>
    <row r="19" spans="1:14" ht="14.45" customHeight="1" x14ac:dyDescent="0.25">
      <c r="A19" s="24" t="s">
        <v>101</v>
      </c>
      <c r="B19" s="25">
        <v>0.32485723031177577</v>
      </c>
      <c r="F19" t="str">
        <f>VLOOKUP(G19,'asignacion operaciones'!D:H,5,0)</f>
        <v>Poniente</v>
      </c>
      <c r="G19" s="24" t="s">
        <v>50</v>
      </c>
      <c r="H19" s="26">
        <v>0.97439722113635141</v>
      </c>
      <c r="L19" t="s">
        <v>1330</v>
      </c>
      <c r="M19" s="24" t="s">
        <v>175</v>
      </c>
      <c r="N19" s="26">
        <v>1</v>
      </c>
    </row>
    <row r="20" spans="1:14" ht="14.45" customHeight="1" x14ac:dyDescent="0.25">
      <c r="A20" s="24" t="s">
        <v>100</v>
      </c>
      <c r="B20" s="25">
        <v>0.87853886208633669</v>
      </c>
      <c r="F20" t="str">
        <f>VLOOKUP(G20,'asignacion operaciones'!D:H,5,0)</f>
        <v>Poniente</v>
      </c>
      <c r="G20" s="24" t="s">
        <v>27</v>
      </c>
      <c r="H20" s="26">
        <v>0.97522421754912414</v>
      </c>
      <c r="L20" t="s">
        <v>1330</v>
      </c>
      <c r="M20" s="24" t="s">
        <v>31</v>
      </c>
      <c r="N20" s="26">
        <v>1</v>
      </c>
    </row>
    <row r="21" spans="1:14" ht="14.45" customHeight="1" x14ac:dyDescent="0.25">
      <c r="A21" s="24" t="s">
        <v>114</v>
      </c>
      <c r="B21" s="25">
        <v>0.94436004794508721</v>
      </c>
      <c r="F21" t="str">
        <f>VLOOKUP(G21,'asignacion operaciones'!D:H,5,0)</f>
        <v>Poniente</v>
      </c>
      <c r="G21" s="24" t="s">
        <v>58</v>
      </c>
      <c r="H21" s="26">
        <v>0.97672498329397117</v>
      </c>
      <c r="L21" t="s">
        <v>1330</v>
      </c>
      <c r="M21" s="24" t="s">
        <v>86</v>
      </c>
      <c r="N21" s="26">
        <v>1</v>
      </c>
    </row>
    <row r="22" spans="1:14" ht="14.45" customHeight="1" x14ac:dyDescent="0.25">
      <c r="A22" s="24" t="s">
        <v>872</v>
      </c>
      <c r="B22" s="25">
        <v>0.90691210257020882</v>
      </c>
      <c r="F22" t="str">
        <f>VLOOKUP(G22,'asignacion operaciones'!D:H,5,0)</f>
        <v>Poniente</v>
      </c>
      <c r="G22" s="24" t="s">
        <v>64</v>
      </c>
      <c r="H22" s="26">
        <v>0.97805555555555557</v>
      </c>
    </row>
    <row r="23" spans="1:14" ht="14.45" customHeight="1" x14ac:dyDescent="0.25">
      <c r="A23" s="24" t="s">
        <v>104</v>
      </c>
      <c r="B23" s="25">
        <v>0.88727507168970887</v>
      </c>
      <c r="F23" t="str">
        <f>VLOOKUP(G23,'asignacion operaciones'!D:H,5,0)</f>
        <v>Poniente</v>
      </c>
      <c r="G23" s="24" t="s">
        <v>23</v>
      </c>
      <c r="H23" s="26">
        <v>0.98140743257109231</v>
      </c>
    </row>
    <row r="24" spans="1:14" ht="14.45" customHeight="1" x14ac:dyDescent="0.25">
      <c r="A24" s="24" t="s">
        <v>103</v>
      </c>
      <c r="B24" s="25">
        <v>0.99217715408603535</v>
      </c>
      <c r="F24" t="str">
        <f>VLOOKUP(G24,'asignacion operaciones'!D:H,5,0)</f>
        <v xml:space="preserve">Poniente </v>
      </c>
      <c r="G24" s="24" t="s">
        <v>884</v>
      </c>
      <c r="H24" s="26">
        <v>0.98526240339067561</v>
      </c>
    </row>
    <row r="25" spans="1:14" ht="14.45" customHeight="1" x14ac:dyDescent="0.25">
      <c r="A25" s="24" t="s">
        <v>107</v>
      </c>
      <c r="B25" s="25">
        <v>0.22755219279809444</v>
      </c>
      <c r="F25" t="str">
        <f>VLOOKUP(G25,'asignacion operaciones'!D:H,5,0)</f>
        <v>Poniente</v>
      </c>
      <c r="G25" s="24" t="s">
        <v>62</v>
      </c>
      <c r="H25" s="26">
        <v>0.99320016631440344</v>
      </c>
    </row>
    <row r="26" spans="1:14" ht="14.45" customHeight="1" x14ac:dyDescent="0.25">
      <c r="A26" s="24" t="s">
        <v>111</v>
      </c>
      <c r="B26" s="25">
        <v>0.82352786724686666</v>
      </c>
      <c r="F26" t="str">
        <f>VLOOKUP(G26,'asignacion operaciones'!D:H,5,0)</f>
        <v>Poniente</v>
      </c>
      <c r="G26" s="24" t="s">
        <v>885</v>
      </c>
      <c r="H26" s="26">
        <v>1</v>
      </c>
    </row>
    <row r="27" spans="1:14" ht="14.45" customHeight="1" x14ac:dyDescent="0.25">
      <c r="A27" s="24" t="s">
        <v>106</v>
      </c>
      <c r="B27" s="25">
        <v>0.97258288351090361</v>
      </c>
      <c r="F27" t="str">
        <f>VLOOKUP(G27,'asignacion operaciones'!D:H,5,0)</f>
        <v>Poniente</v>
      </c>
      <c r="G27" s="24" t="s">
        <v>74</v>
      </c>
      <c r="H27" s="26">
        <v>1</v>
      </c>
    </row>
    <row r="28" spans="1:14" ht="14.45" customHeight="1" x14ac:dyDescent="0.25">
      <c r="A28" s="24" t="s">
        <v>113</v>
      </c>
      <c r="B28" s="25">
        <v>0.98354072606329002</v>
      </c>
      <c r="G28" s="24"/>
      <c r="H28" s="26"/>
    </row>
    <row r="29" spans="1:14" ht="14.45" customHeight="1" x14ac:dyDescent="0.25">
      <c r="A29" s="24" t="s">
        <v>873</v>
      </c>
      <c r="B29" s="25">
        <v>0.9545644941478274</v>
      </c>
      <c r="G29" s="24"/>
      <c r="H29" s="26"/>
    </row>
    <row r="30" spans="1:14" ht="14.45" customHeight="1" x14ac:dyDescent="0.25">
      <c r="A30" s="24" t="s">
        <v>110</v>
      </c>
      <c r="B30" s="25">
        <v>0.94710779315452998</v>
      </c>
      <c r="G30" s="24"/>
      <c r="H30" s="26"/>
    </row>
    <row r="31" spans="1:14" ht="14.45" customHeight="1" x14ac:dyDescent="0.25">
      <c r="A31" s="24" t="s">
        <v>108</v>
      </c>
      <c r="B31" s="25">
        <v>0.9905028500336418</v>
      </c>
      <c r="G31" s="24"/>
      <c r="H31" s="26"/>
    </row>
    <row r="32" spans="1:14" ht="14.45" customHeight="1" x14ac:dyDescent="0.25">
      <c r="A32" s="24" t="s">
        <v>112</v>
      </c>
      <c r="B32" s="25">
        <v>0.92464400308972661</v>
      </c>
      <c r="G32" s="24"/>
      <c r="H32" s="26"/>
    </row>
    <row r="33" spans="1:8" ht="14.45" customHeight="1" x14ac:dyDescent="0.25">
      <c r="A33" s="24" t="s">
        <v>105</v>
      </c>
      <c r="B33" s="25">
        <v>0.82106331884605699</v>
      </c>
      <c r="G33" s="24"/>
      <c r="H33" s="26"/>
    </row>
    <row r="34" spans="1:8" ht="14.45" customHeight="1" x14ac:dyDescent="0.25">
      <c r="A34" s="24" t="s">
        <v>109</v>
      </c>
      <c r="B34" s="25">
        <v>0.92268890325189357</v>
      </c>
      <c r="G34" s="24"/>
      <c r="H34" s="26"/>
    </row>
    <row r="35" spans="1:8" ht="14.45" customHeight="1" x14ac:dyDescent="0.25">
      <c r="A35" s="24" t="s">
        <v>1272</v>
      </c>
      <c r="B35" s="25">
        <v>0.97612644822253625</v>
      </c>
      <c r="G35" s="24"/>
      <c r="H35" s="26"/>
    </row>
    <row r="36" spans="1:8" ht="14.45" customHeight="1" x14ac:dyDescent="0.25">
      <c r="A36" s="24" t="s">
        <v>1273</v>
      </c>
      <c r="B36" s="25">
        <v>0.95090101133822202</v>
      </c>
      <c r="G36" s="24"/>
      <c r="H36" s="26"/>
    </row>
    <row r="37" spans="1:8" ht="14.45" customHeight="1" x14ac:dyDescent="0.25">
      <c r="A37" s="24" t="s">
        <v>102</v>
      </c>
      <c r="B37" s="25">
        <v>0.95454545454545459</v>
      </c>
      <c r="G37" s="24"/>
      <c r="H37" s="26"/>
    </row>
    <row r="38" spans="1:8" ht="14.45" customHeight="1" x14ac:dyDescent="0.25">
      <c r="A38" s="24" t="s">
        <v>1277</v>
      </c>
      <c r="B38" s="25">
        <v>0.98252260080820453</v>
      </c>
      <c r="G38" s="24"/>
      <c r="H38" s="26"/>
    </row>
    <row r="39" spans="1:8" ht="14.45" customHeight="1" x14ac:dyDescent="0.25">
      <c r="A39" s="24" t="s">
        <v>1274</v>
      </c>
      <c r="B39" s="25">
        <v>0.89593225402048948</v>
      </c>
      <c r="G39" s="24"/>
      <c r="H39" s="26"/>
    </row>
    <row r="40" spans="1:8" x14ac:dyDescent="0.25">
      <c r="A40" s="24" t="s">
        <v>1284</v>
      </c>
      <c r="B40" s="25">
        <v>0.96111111111111114</v>
      </c>
      <c r="G40" s="24"/>
      <c r="H40" s="26"/>
    </row>
    <row r="41" spans="1:8" x14ac:dyDescent="0.25">
      <c r="A41" s="61" t="s">
        <v>93</v>
      </c>
      <c r="B41" s="61">
        <v>0.87591848154235463</v>
      </c>
      <c r="G41" s="24"/>
      <c r="H41" s="26"/>
    </row>
    <row r="42" spans="1:8" x14ac:dyDescent="0.25">
      <c r="A42" s="3"/>
      <c r="G42" s="24"/>
      <c r="H42" s="26"/>
    </row>
    <row r="43" spans="1:8" x14ac:dyDescent="0.25">
      <c r="A43" s="3"/>
      <c r="G43" s="24"/>
      <c r="H43" s="26"/>
    </row>
    <row r="44" spans="1:8" x14ac:dyDescent="0.25">
      <c r="A44" s="3"/>
      <c r="H44" s="26"/>
    </row>
    <row r="45" spans="1:8" x14ac:dyDescent="0.25">
      <c r="A45" s="3"/>
      <c r="G45" s="24"/>
      <c r="H45" s="26"/>
    </row>
    <row r="46" spans="1:8" x14ac:dyDescent="0.25">
      <c r="A46" s="3"/>
      <c r="G46" s="24"/>
      <c r="H46" s="26"/>
    </row>
    <row r="47" spans="1:8" x14ac:dyDescent="0.25">
      <c r="A47" s="3"/>
      <c r="H47" s="26"/>
    </row>
    <row r="48" spans="1:8" x14ac:dyDescent="0.25">
      <c r="H48" s="26"/>
    </row>
    <row r="51" spans="8:8" x14ac:dyDescent="0.25">
      <c r="H51"/>
    </row>
    <row r="52" spans="8:8" x14ac:dyDescent="0.25">
      <c r="H52"/>
    </row>
    <row r="53" spans="8:8" x14ac:dyDescent="0.25">
      <c r="H53"/>
    </row>
  </sheetData>
  <autoFilter ref="F4:H4" xr:uid="{426ED16A-8A9E-487D-AD74-DFE70FAD530C}">
    <sortState xmlns:xlrd2="http://schemas.microsoft.com/office/spreadsheetml/2017/richdata2" ref="F5:H27">
      <sortCondition ref="H4"/>
    </sortState>
  </autoFilter>
  <mergeCells count="3">
    <mergeCell ref="A1:B3"/>
    <mergeCell ref="F2:H3"/>
    <mergeCell ref="L2:N3"/>
  </mergeCells>
  <conditionalFormatting sqref="B19:B40 B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B40 B4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45 H4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AA83-C76F-4F96-AB0B-B515715EECB0}">
  <dimension ref="C1:I51"/>
  <sheetViews>
    <sheetView workbookViewId="0">
      <selection activeCell="I10" sqref="I10"/>
    </sheetView>
  </sheetViews>
  <sheetFormatPr baseColWidth="10" defaultColWidth="11.42578125" defaultRowHeight="15" customHeight="1" x14ac:dyDescent="0.25"/>
  <cols>
    <col min="4" max="4" width="35" bestFit="1" customWidth="1"/>
    <col min="5" max="5" width="18.5703125" bestFit="1" customWidth="1"/>
    <col min="6" max="6" width="34.140625" bestFit="1" customWidth="1"/>
    <col min="7" max="7" width="37.42578125" bestFit="1" customWidth="1"/>
  </cols>
  <sheetData>
    <row r="1" spans="3:9" ht="15" customHeight="1" x14ac:dyDescent="0.25">
      <c r="D1" t="s">
        <v>1250</v>
      </c>
      <c r="E1" t="s">
        <v>1251</v>
      </c>
      <c r="F1" t="s">
        <v>1252</v>
      </c>
      <c r="G1" t="s">
        <v>1253</v>
      </c>
      <c r="H1" t="s">
        <v>861</v>
      </c>
    </row>
    <row r="2" spans="3:9" ht="15" customHeight="1" x14ac:dyDescent="0.25">
      <c r="D2" s="24" t="s">
        <v>33</v>
      </c>
      <c r="E2" s="59" t="s">
        <v>91</v>
      </c>
      <c r="F2" s="59" t="s">
        <v>97</v>
      </c>
      <c r="G2" s="59" t="s">
        <v>109</v>
      </c>
      <c r="H2" s="60" t="s">
        <v>1254</v>
      </c>
      <c r="I2" s="59" t="s">
        <v>1278</v>
      </c>
    </row>
    <row r="3" spans="3:9" ht="15" customHeight="1" x14ac:dyDescent="0.25">
      <c r="D3" s="63" t="s">
        <v>66</v>
      </c>
      <c r="E3" s="59" t="s">
        <v>91</v>
      </c>
      <c r="F3" s="59" t="s">
        <v>97</v>
      </c>
      <c r="G3" s="59" t="s">
        <v>101</v>
      </c>
      <c r="H3" s="60" t="s">
        <v>1254</v>
      </c>
      <c r="I3" s="59" t="s">
        <v>1279</v>
      </c>
    </row>
    <row r="4" spans="3:9" ht="15" customHeight="1" x14ac:dyDescent="0.25">
      <c r="D4" s="63" t="s">
        <v>70</v>
      </c>
      <c r="E4" s="59" t="s">
        <v>91</v>
      </c>
      <c r="F4" s="59" t="s">
        <v>97</v>
      </c>
      <c r="G4" s="59" t="s">
        <v>107</v>
      </c>
      <c r="H4" s="60" t="s">
        <v>1254</v>
      </c>
      <c r="I4" s="59" t="s">
        <v>1280</v>
      </c>
    </row>
    <row r="5" spans="3:9" ht="15" customHeight="1" x14ac:dyDescent="0.25">
      <c r="D5" s="63" t="s">
        <v>42</v>
      </c>
      <c r="E5" s="59" t="s">
        <v>91</v>
      </c>
      <c r="F5" s="59" t="s">
        <v>97</v>
      </c>
      <c r="G5" s="59" t="s">
        <v>108</v>
      </c>
      <c r="H5" s="60" t="s">
        <v>1254</v>
      </c>
      <c r="I5" s="59" t="s">
        <v>1281</v>
      </c>
    </row>
    <row r="6" spans="3:9" ht="15" customHeight="1" x14ac:dyDescent="0.25">
      <c r="D6" s="63" t="s">
        <v>173</v>
      </c>
      <c r="E6" s="59" t="s">
        <v>91</v>
      </c>
      <c r="F6" s="59" t="s">
        <v>96</v>
      </c>
      <c r="G6" s="59" t="s">
        <v>100</v>
      </c>
      <c r="H6" s="60" t="s">
        <v>1254</v>
      </c>
      <c r="I6" s="59" t="s">
        <v>1282</v>
      </c>
    </row>
    <row r="7" spans="3:9" ht="15" customHeight="1" x14ac:dyDescent="0.25">
      <c r="D7" s="63" t="s">
        <v>133</v>
      </c>
      <c r="E7" s="59" t="s">
        <v>91</v>
      </c>
      <c r="F7" s="59" t="s">
        <v>96</v>
      </c>
      <c r="G7" s="59" t="s">
        <v>1272</v>
      </c>
      <c r="H7" s="60" t="s">
        <v>1254</v>
      </c>
    </row>
    <row r="8" spans="3:9" ht="15" customHeight="1" x14ac:dyDescent="0.25">
      <c r="D8" s="63" t="s">
        <v>175</v>
      </c>
      <c r="E8" s="59" t="s">
        <v>91</v>
      </c>
      <c r="F8" s="59" t="s">
        <v>96</v>
      </c>
      <c r="G8" s="59" t="s">
        <v>100</v>
      </c>
      <c r="H8" s="60" t="s">
        <v>1254</v>
      </c>
      <c r="I8" s="59" t="s">
        <v>1282</v>
      </c>
    </row>
    <row r="9" spans="3:9" ht="15" customHeight="1" x14ac:dyDescent="0.25">
      <c r="D9" s="63" t="s">
        <v>31</v>
      </c>
      <c r="E9" s="59" t="s">
        <v>91</v>
      </c>
      <c r="F9" s="59" t="s">
        <v>97</v>
      </c>
      <c r="G9" s="59" t="s">
        <v>108</v>
      </c>
      <c r="H9" s="60" t="s">
        <v>1254</v>
      </c>
      <c r="I9" s="59" t="s">
        <v>1281</v>
      </c>
    </row>
    <row r="10" spans="3:9" ht="15" customHeight="1" x14ac:dyDescent="0.25">
      <c r="C10">
        <v>0</v>
      </c>
      <c r="D10" s="63" t="s">
        <v>38</v>
      </c>
      <c r="E10" s="59" t="s">
        <v>91</v>
      </c>
      <c r="F10" s="59" t="s">
        <v>97</v>
      </c>
      <c r="G10" s="59" t="s">
        <v>102</v>
      </c>
      <c r="H10" s="60" t="s">
        <v>1254</v>
      </c>
      <c r="I10" s="59" t="s">
        <v>1283</v>
      </c>
    </row>
    <row r="11" spans="3:9" ht="15" customHeight="1" x14ac:dyDescent="0.25">
      <c r="D11" s="63" t="s">
        <v>72</v>
      </c>
      <c r="E11" s="59" t="s">
        <v>91</v>
      </c>
      <c r="F11" s="59" t="s">
        <v>97</v>
      </c>
      <c r="G11" s="59" t="s">
        <v>1284</v>
      </c>
      <c r="H11" s="60" t="s">
        <v>1254</v>
      </c>
      <c r="I11" s="59"/>
    </row>
    <row r="12" spans="3:9" ht="15" customHeight="1" x14ac:dyDescent="0.25">
      <c r="D12" s="63" t="s">
        <v>84</v>
      </c>
      <c r="E12" s="59" t="s">
        <v>91</v>
      </c>
      <c r="F12" s="59" t="s">
        <v>97</v>
      </c>
      <c r="G12" s="59" t="s">
        <v>108</v>
      </c>
      <c r="H12" s="60" t="s">
        <v>1254</v>
      </c>
      <c r="I12" s="59"/>
    </row>
    <row r="13" spans="3:9" ht="15" customHeight="1" x14ac:dyDescent="0.25">
      <c r="D13" s="63" t="s">
        <v>86</v>
      </c>
      <c r="E13" s="59" t="s">
        <v>91</v>
      </c>
      <c r="F13" s="59" t="s">
        <v>97</v>
      </c>
      <c r="G13" s="59" t="s">
        <v>1284</v>
      </c>
      <c r="H13" s="60" t="s">
        <v>1254</v>
      </c>
      <c r="I13" s="59"/>
    </row>
    <row r="14" spans="3:9" ht="15" customHeight="1" x14ac:dyDescent="0.25">
      <c r="D14" s="63" t="s">
        <v>83</v>
      </c>
      <c r="E14" s="59" t="s">
        <v>91</v>
      </c>
      <c r="F14" s="59" t="s">
        <v>96</v>
      </c>
      <c r="G14" s="59" t="s">
        <v>100</v>
      </c>
      <c r="H14" s="60" t="s">
        <v>1254</v>
      </c>
      <c r="I14" s="59" t="s">
        <v>1282</v>
      </c>
    </row>
    <row r="15" spans="3:9" ht="15" customHeight="1" x14ac:dyDescent="0.25">
      <c r="D15" s="77" t="s">
        <v>25</v>
      </c>
      <c r="E15" s="59" t="s">
        <v>91</v>
      </c>
      <c r="F15" s="59" t="s">
        <v>96</v>
      </c>
      <c r="G15" s="59" t="s">
        <v>105</v>
      </c>
      <c r="H15" s="60" t="s">
        <v>1254</v>
      </c>
      <c r="I15" s="59" t="s">
        <v>1285</v>
      </c>
    </row>
    <row r="16" spans="3:9" ht="15" customHeight="1" x14ac:dyDescent="0.25">
      <c r="D16" s="63" t="s">
        <v>35</v>
      </c>
      <c r="E16" s="59" t="s">
        <v>91</v>
      </c>
      <c r="F16" s="59" t="s">
        <v>97</v>
      </c>
      <c r="G16" s="59" t="s">
        <v>1273</v>
      </c>
      <c r="H16" s="60" t="s">
        <v>1254</v>
      </c>
      <c r="I16" s="59" t="s">
        <v>1286</v>
      </c>
    </row>
    <row r="17" spans="4:9" ht="15" customHeight="1" x14ac:dyDescent="0.25">
      <c r="D17" s="63" t="s">
        <v>87</v>
      </c>
      <c r="E17" s="59" t="s">
        <v>91</v>
      </c>
      <c r="F17" s="59" t="s">
        <v>97</v>
      </c>
      <c r="G17" s="59" t="s">
        <v>1273</v>
      </c>
      <c r="H17" s="60" t="s">
        <v>1254</v>
      </c>
      <c r="I17" s="59" t="s">
        <v>1286</v>
      </c>
    </row>
    <row r="18" spans="4:9" ht="15" customHeight="1" x14ac:dyDescent="0.25">
      <c r="D18" s="63" t="s">
        <v>29</v>
      </c>
      <c r="E18" s="59" t="s">
        <v>91</v>
      </c>
      <c r="F18" s="59" t="s">
        <v>96</v>
      </c>
      <c r="G18" s="59" t="s">
        <v>103</v>
      </c>
      <c r="H18" s="60" t="s">
        <v>1254</v>
      </c>
      <c r="I18" s="59" t="s">
        <v>1287</v>
      </c>
    </row>
    <row r="19" spans="4:9" ht="15" customHeight="1" x14ac:dyDescent="0.25">
      <c r="D19" s="63" t="s">
        <v>81</v>
      </c>
      <c r="E19" s="59" t="s">
        <v>91</v>
      </c>
      <c r="F19" s="59" t="s">
        <v>97</v>
      </c>
      <c r="G19" s="59" t="s">
        <v>1284</v>
      </c>
      <c r="H19" s="60" t="s">
        <v>1254</v>
      </c>
      <c r="I19" s="59"/>
    </row>
    <row r="20" spans="4:9" ht="15" customHeight="1" x14ac:dyDescent="0.25">
      <c r="D20" s="63" t="s">
        <v>54</v>
      </c>
      <c r="E20" s="59" t="s">
        <v>91</v>
      </c>
      <c r="F20" s="59" t="s">
        <v>96</v>
      </c>
      <c r="G20" s="59" t="s">
        <v>1272</v>
      </c>
      <c r="H20" s="60" t="s">
        <v>1254</v>
      </c>
    </row>
    <row r="21" spans="4:9" ht="15" customHeight="1" x14ac:dyDescent="0.25">
      <c r="D21" s="63" t="s">
        <v>75</v>
      </c>
      <c r="E21" s="59" t="s">
        <v>91</v>
      </c>
      <c r="F21" s="59" t="s">
        <v>97</v>
      </c>
      <c r="G21" s="59" t="s">
        <v>107</v>
      </c>
      <c r="H21" s="60" t="s">
        <v>1254</v>
      </c>
      <c r="I21" s="59" t="s">
        <v>1280</v>
      </c>
    </row>
    <row r="22" spans="4:9" ht="15" customHeight="1" x14ac:dyDescent="0.25">
      <c r="D22" s="63" t="s">
        <v>60</v>
      </c>
      <c r="E22" s="59" t="s">
        <v>91</v>
      </c>
      <c r="F22" s="59" t="s">
        <v>97</v>
      </c>
      <c r="G22" s="59" t="s">
        <v>101</v>
      </c>
      <c r="H22" s="60" t="s">
        <v>1254</v>
      </c>
      <c r="I22" s="59" t="s">
        <v>1279</v>
      </c>
    </row>
    <row r="23" spans="4:9" x14ac:dyDescent="0.25">
      <c r="D23" s="39" t="s">
        <v>886</v>
      </c>
      <c r="E23" s="59" t="s">
        <v>91</v>
      </c>
      <c r="F23" s="59" t="s">
        <v>97</v>
      </c>
      <c r="G23" s="59" t="s">
        <v>102</v>
      </c>
      <c r="H23" s="60" t="s">
        <v>1254</v>
      </c>
      <c r="I23" s="59" t="s">
        <v>1283</v>
      </c>
    </row>
    <row r="24" spans="4:9" x14ac:dyDescent="0.25">
      <c r="D24" s="63" t="s">
        <v>85</v>
      </c>
      <c r="E24" s="59" t="s">
        <v>92</v>
      </c>
      <c r="F24" s="59" t="s">
        <v>98</v>
      </c>
      <c r="G24" s="59" t="s">
        <v>111</v>
      </c>
      <c r="H24" s="60" t="s">
        <v>1255</v>
      </c>
      <c r="I24" s="59" t="s">
        <v>1288</v>
      </c>
    </row>
    <row r="25" spans="4:9" x14ac:dyDescent="0.25">
      <c r="D25" s="63" t="s">
        <v>27</v>
      </c>
      <c r="E25" s="59" t="s">
        <v>92</v>
      </c>
      <c r="F25" s="59" t="s">
        <v>98</v>
      </c>
      <c r="G25" s="59" t="s">
        <v>106</v>
      </c>
      <c r="H25" s="60" t="s">
        <v>1255</v>
      </c>
      <c r="I25" s="59" t="s">
        <v>1289</v>
      </c>
    </row>
    <row r="26" spans="4:9" x14ac:dyDescent="0.25">
      <c r="D26" s="108" t="s">
        <v>79</v>
      </c>
      <c r="E26" s="59" t="s">
        <v>92</v>
      </c>
      <c r="F26" s="59" t="s">
        <v>98</v>
      </c>
      <c r="G26" s="59" t="s">
        <v>111</v>
      </c>
      <c r="H26" s="60" t="s">
        <v>1255</v>
      </c>
      <c r="I26" s="59" t="s">
        <v>1288</v>
      </c>
    </row>
    <row r="27" spans="4:9" x14ac:dyDescent="0.25">
      <c r="D27" s="63" t="s">
        <v>40</v>
      </c>
      <c r="E27" s="59" t="s">
        <v>92</v>
      </c>
      <c r="F27" s="59" t="s">
        <v>99</v>
      </c>
      <c r="G27" s="59" t="s">
        <v>873</v>
      </c>
      <c r="H27" s="60" t="s">
        <v>1255</v>
      </c>
      <c r="I27" s="59" t="s">
        <v>1290</v>
      </c>
    </row>
    <row r="28" spans="4:9" x14ac:dyDescent="0.25">
      <c r="D28" s="63" t="s">
        <v>64</v>
      </c>
      <c r="E28" s="59" t="s">
        <v>92</v>
      </c>
      <c r="F28" s="59" t="s">
        <v>98</v>
      </c>
      <c r="G28" s="59" t="s">
        <v>106</v>
      </c>
      <c r="H28" s="60" t="s">
        <v>1255</v>
      </c>
      <c r="I28" s="59" t="s">
        <v>1289</v>
      </c>
    </row>
    <row r="29" spans="4:9" x14ac:dyDescent="0.25">
      <c r="D29" s="63" t="s">
        <v>68</v>
      </c>
      <c r="E29" s="59" t="s">
        <v>92</v>
      </c>
      <c r="F29" s="59" t="s">
        <v>99</v>
      </c>
      <c r="G29" s="59" t="s">
        <v>110</v>
      </c>
      <c r="H29" s="60" t="s">
        <v>1255</v>
      </c>
      <c r="I29" s="59" t="s">
        <v>1290</v>
      </c>
    </row>
    <row r="30" spans="4:9" x14ac:dyDescent="0.25">
      <c r="D30" s="63" t="s">
        <v>48</v>
      </c>
      <c r="E30" s="59" t="s">
        <v>92</v>
      </c>
      <c r="F30" s="59" t="s">
        <v>98</v>
      </c>
      <c r="G30" s="59" t="s">
        <v>104</v>
      </c>
      <c r="H30" s="60" t="s">
        <v>1255</v>
      </c>
      <c r="I30" s="59" t="s">
        <v>1291</v>
      </c>
    </row>
    <row r="31" spans="4:9" x14ac:dyDescent="0.25">
      <c r="D31" s="63" t="s">
        <v>13</v>
      </c>
      <c r="E31" s="59" t="s">
        <v>92</v>
      </c>
      <c r="F31" s="59" t="s">
        <v>99</v>
      </c>
      <c r="G31" s="59" t="s">
        <v>114</v>
      </c>
      <c r="H31" s="60" t="s">
        <v>1255</v>
      </c>
      <c r="I31" s="59" t="s">
        <v>1292</v>
      </c>
    </row>
    <row r="32" spans="4:9" x14ac:dyDescent="0.25">
      <c r="D32" s="77" t="s">
        <v>50</v>
      </c>
      <c r="E32" s="59" t="s">
        <v>92</v>
      </c>
      <c r="F32" s="59" t="s">
        <v>99</v>
      </c>
      <c r="G32" s="59" t="s">
        <v>114</v>
      </c>
      <c r="H32" s="60" t="s">
        <v>1255</v>
      </c>
      <c r="I32" s="59" t="s">
        <v>1292</v>
      </c>
    </row>
    <row r="33" spans="4:9" x14ac:dyDescent="0.25">
      <c r="D33" t="s">
        <v>885</v>
      </c>
      <c r="E33" s="59" t="s">
        <v>92</v>
      </c>
      <c r="F33" s="59" t="s">
        <v>98</v>
      </c>
      <c r="G33" s="59" t="s">
        <v>104</v>
      </c>
      <c r="H33" s="60" t="s">
        <v>1255</v>
      </c>
      <c r="I33" s="59" t="s">
        <v>1291</v>
      </c>
    </row>
    <row r="34" spans="4:9" x14ac:dyDescent="0.25">
      <c r="D34" s="63" t="s">
        <v>46</v>
      </c>
      <c r="E34" s="59" t="s">
        <v>92</v>
      </c>
      <c r="F34" s="59" t="s">
        <v>98</v>
      </c>
      <c r="G34" s="59" t="s">
        <v>111</v>
      </c>
      <c r="H34" s="60" t="s">
        <v>1255</v>
      </c>
      <c r="I34" s="59" t="s">
        <v>1288</v>
      </c>
    </row>
    <row r="35" spans="4:9" x14ac:dyDescent="0.25">
      <c r="D35" s="63" t="s">
        <v>44</v>
      </c>
      <c r="E35" s="59" t="s">
        <v>92</v>
      </c>
      <c r="F35" s="59" t="s">
        <v>99</v>
      </c>
      <c r="G35" s="59" t="s">
        <v>110</v>
      </c>
      <c r="H35" s="60" t="s">
        <v>1255</v>
      </c>
      <c r="I35" s="59" t="s">
        <v>1290</v>
      </c>
    </row>
    <row r="36" spans="4:9" x14ac:dyDescent="0.25">
      <c r="D36" s="63" t="s">
        <v>19</v>
      </c>
      <c r="E36" s="59" t="s">
        <v>92</v>
      </c>
      <c r="F36" s="59" t="s">
        <v>98</v>
      </c>
      <c r="G36" s="59" t="s">
        <v>104</v>
      </c>
      <c r="H36" s="60" t="s">
        <v>1255</v>
      </c>
      <c r="I36" s="59" t="s">
        <v>1291</v>
      </c>
    </row>
    <row r="37" spans="4:9" x14ac:dyDescent="0.25">
      <c r="D37" s="63" t="s">
        <v>23</v>
      </c>
      <c r="E37" s="59" t="s">
        <v>92</v>
      </c>
      <c r="F37" s="59" t="s">
        <v>98</v>
      </c>
      <c r="G37" s="59" t="s">
        <v>1277</v>
      </c>
      <c r="H37" s="60" t="s">
        <v>1255</v>
      </c>
      <c r="I37" t="s">
        <v>1293</v>
      </c>
    </row>
    <row r="38" spans="4:9" x14ac:dyDescent="0.25">
      <c r="D38" s="39" t="s">
        <v>74</v>
      </c>
      <c r="E38" s="59" t="s">
        <v>92</v>
      </c>
      <c r="F38" s="59" t="s">
        <v>98</v>
      </c>
      <c r="G38" s="59" t="s">
        <v>112</v>
      </c>
      <c r="H38" s="60" t="s">
        <v>1255</v>
      </c>
      <c r="I38" s="59" t="s">
        <v>1294</v>
      </c>
    </row>
    <row r="39" spans="4:9" x14ac:dyDescent="0.25">
      <c r="D39" s="63" t="s">
        <v>52</v>
      </c>
      <c r="E39" s="59" t="s">
        <v>92</v>
      </c>
      <c r="F39" s="59" t="s">
        <v>98</v>
      </c>
      <c r="G39" s="59" t="s">
        <v>111</v>
      </c>
      <c r="H39" s="60" t="s">
        <v>1255</v>
      </c>
      <c r="I39" s="59" t="s">
        <v>1288</v>
      </c>
    </row>
    <row r="40" spans="4:9" x14ac:dyDescent="0.25">
      <c r="D40" s="27" t="s">
        <v>884</v>
      </c>
      <c r="E40" s="59" t="s">
        <v>92</v>
      </c>
      <c r="F40" s="59" t="s">
        <v>98</v>
      </c>
      <c r="G40" s="59" t="s">
        <v>106</v>
      </c>
      <c r="H40" s="60" t="s">
        <v>1256</v>
      </c>
      <c r="I40" s="59" t="s">
        <v>1289</v>
      </c>
    </row>
    <row r="41" spans="4:9" x14ac:dyDescent="0.25">
      <c r="D41" s="63" t="s">
        <v>58</v>
      </c>
      <c r="E41" s="59" t="s">
        <v>92</v>
      </c>
      <c r="F41" s="59" t="s">
        <v>99</v>
      </c>
      <c r="G41" s="59" t="s">
        <v>113</v>
      </c>
      <c r="H41" s="60" t="s">
        <v>1255</v>
      </c>
      <c r="I41" s="59" t="s">
        <v>1295</v>
      </c>
    </row>
    <row r="42" spans="4:9" x14ac:dyDescent="0.25">
      <c r="D42" s="63" t="s">
        <v>73</v>
      </c>
      <c r="E42" s="59" t="s">
        <v>92</v>
      </c>
      <c r="F42" s="59" t="s">
        <v>98</v>
      </c>
      <c r="G42" s="59" t="s">
        <v>104</v>
      </c>
      <c r="H42" s="60" t="s">
        <v>1255</v>
      </c>
      <c r="I42" s="59" t="s">
        <v>1291</v>
      </c>
    </row>
    <row r="43" spans="4:9" x14ac:dyDescent="0.25">
      <c r="D43" s="63" t="s">
        <v>88</v>
      </c>
      <c r="E43" s="59" t="s">
        <v>92</v>
      </c>
      <c r="F43" s="59" t="s">
        <v>98</v>
      </c>
      <c r="G43" s="59" t="s">
        <v>106</v>
      </c>
      <c r="H43" s="60" t="s">
        <v>1255</v>
      </c>
      <c r="I43" s="59" t="s">
        <v>1289</v>
      </c>
    </row>
    <row r="44" spans="4:9" x14ac:dyDescent="0.25">
      <c r="D44" s="63" t="s">
        <v>15</v>
      </c>
      <c r="E44" s="59" t="s">
        <v>92</v>
      </c>
      <c r="F44" s="59" t="s">
        <v>99</v>
      </c>
      <c r="G44" s="59" t="s">
        <v>112</v>
      </c>
      <c r="H44" s="60" t="s">
        <v>1255</v>
      </c>
      <c r="I44" s="59" t="s">
        <v>1294</v>
      </c>
    </row>
    <row r="45" spans="4:9" x14ac:dyDescent="0.25">
      <c r="D45" s="39" t="s">
        <v>77</v>
      </c>
      <c r="E45" s="59" t="s">
        <v>92</v>
      </c>
      <c r="F45" s="59" t="s">
        <v>98</v>
      </c>
      <c r="G45" s="59" t="s">
        <v>104</v>
      </c>
      <c r="H45" s="60" t="s">
        <v>1255</v>
      </c>
      <c r="I45" s="59" t="s">
        <v>1291</v>
      </c>
    </row>
    <row r="46" spans="4:9" x14ac:dyDescent="0.25">
      <c r="D46" s="63" t="s">
        <v>78</v>
      </c>
      <c r="E46" s="59" t="s">
        <v>92</v>
      </c>
      <c r="F46" s="59" t="s">
        <v>98</v>
      </c>
      <c r="G46" s="59" t="s">
        <v>111</v>
      </c>
      <c r="H46" s="60" t="s">
        <v>1255</v>
      </c>
      <c r="I46" s="59" t="s">
        <v>1288</v>
      </c>
    </row>
    <row r="47" spans="4:9" x14ac:dyDescent="0.25">
      <c r="D47" s="63" t="s">
        <v>148</v>
      </c>
      <c r="E47" s="59" t="s">
        <v>92</v>
      </c>
      <c r="F47" s="59" t="s">
        <v>99</v>
      </c>
      <c r="G47" s="59" t="s">
        <v>104</v>
      </c>
      <c r="H47" s="60" t="s">
        <v>1255</v>
      </c>
      <c r="I47" s="59" t="s">
        <v>1291</v>
      </c>
    </row>
    <row r="48" spans="4:9" x14ac:dyDescent="0.25">
      <c r="D48" s="79" t="s">
        <v>82</v>
      </c>
      <c r="E48" s="59" t="s">
        <v>92</v>
      </c>
      <c r="F48" s="59" t="s">
        <v>98</v>
      </c>
      <c r="G48" s="59" t="s">
        <v>111</v>
      </c>
      <c r="H48" s="60" t="s">
        <v>1255</v>
      </c>
      <c r="I48" s="59" t="s">
        <v>1288</v>
      </c>
    </row>
    <row r="49" spans="4:9" ht="15" customHeight="1" x14ac:dyDescent="0.25">
      <c r="D49" s="79" t="s">
        <v>17</v>
      </c>
      <c r="E49" s="59" t="s">
        <v>92</v>
      </c>
      <c r="F49" s="59" t="s">
        <v>98</v>
      </c>
      <c r="G49" s="59" t="s">
        <v>1310</v>
      </c>
      <c r="H49" s="60" t="s">
        <v>1255</v>
      </c>
      <c r="I49" s="59" t="s">
        <v>1296</v>
      </c>
    </row>
    <row r="50" spans="4:9" ht="15" customHeight="1" x14ac:dyDescent="0.25">
      <c r="D50" s="79" t="s">
        <v>62</v>
      </c>
      <c r="E50" s="59" t="s">
        <v>92</v>
      </c>
      <c r="F50" s="59" t="s">
        <v>98</v>
      </c>
      <c r="G50" s="59" t="s">
        <v>113</v>
      </c>
      <c r="H50" s="60" t="s">
        <v>1255</v>
      </c>
      <c r="I50" s="59" t="s">
        <v>1295</v>
      </c>
    </row>
    <row r="51" spans="4:9" ht="15" customHeight="1" x14ac:dyDescent="0.25">
      <c r="D51" t="s">
        <v>883</v>
      </c>
      <c r="E51" s="59" t="s">
        <v>92</v>
      </c>
      <c r="F51" s="59" t="s">
        <v>99</v>
      </c>
      <c r="G51" s="59" t="s">
        <v>1274</v>
      </c>
      <c r="H51" s="60" t="s">
        <v>1255</v>
      </c>
      <c r="I51" s="59" t="s">
        <v>1297</v>
      </c>
    </row>
  </sheetData>
  <autoFilter ref="C1:H51" xr:uid="{218EAA83-C76F-4F96-AB0B-B515715EECB0}"/>
  <conditionalFormatting sqref="D1">
    <cfRule type="duplicateValues" dxfId="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66B4-C75A-453B-B3DA-510D55115B49}">
  <sheetPr>
    <tabColor rgb="FFFFFF00"/>
  </sheetPr>
  <dimension ref="A1:BF763"/>
  <sheetViews>
    <sheetView showGridLines="0" zoomScale="70" zoomScaleNormal="70" workbookViewId="0">
      <selection activeCell="BH11" sqref="BH11"/>
    </sheetView>
  </sheetViews>
  <sheetFormatPr baseColWidth="10" defaultColWidth="9.140625" defaultRowHeight="15" x14ac:dyDescent="0.25"/>
  <cols>
    <col min="2" max="2" width="14.42578125" customWidth="1"/>
    <col min="3" max="6" width="9.140625" style="21"/>
    <col min="9" max="9" width="13.85546875" bestFit="1" customWidth="1"/>
    <col min="10" max="10" width="25.5703125" bestFit="1" customWidth="1"/>
    <col min="11" max="11" width="15.28515625" bestFit="1" customWidth="1"/>
    <col min="12" max="13" width="5" bestFit="1" customWidth="1"/>
    <col min="14" max="14" width="5" customWidth="1"/>
    <col min="15" max="15" width="9.140625" style="4"/>
    <col min="17" max="17" width="13.85546875" bestFit="1" customWidth="1"/>
    <col min="18" max="18" width="14" bestFit="1" customWidth="1"/>
    <col min="19" max="19" width="33.7109375" bestFit="1" customWidth="1"/>
    <col min="20" max="20" width="8.42578125" bestFit="1" customWidth="1"/>
    <col min="21" max="21" width="19.7109375" bestFit="1" customWidth="1"/>
    <col min="22" max="22" width="12.28515625" bestFit="1" customWidth="1"/>
    <col min="23" max="23" width="15.42578125" bestFit="1" customWidth="1"/>
    <col min="24" max="24" width="3.5703125" bestFit="1" customWidth="1"/>
    <col min="25" max="25" width="6.140625" bestFit="1" customWidth="1"/>
    <col min="26" max="26" width="6.42578125" bestFit="1" customWidth="1"/>
    <col min="27" max="27" width="14.42578125" bestFit="1" customWidth="1"/>
    <col min="29" max="29" width="17.85546875" bestFit="1" customWidth="1"/>
    <col min="30" max="30" width="11.28515625" bestFit="1" customWidth="1"/>
    <col min="31" max="31" width="13.5703125" bestFit="1" customWidth="1"/>
    <col min="32" max="32" width="18" bestFit="1" customWidth="1"/>
    <col min="35" max="35" width="31.28515625" bestFit="1" customWidth="1"/>
    <col min="36" max="36" width="18" bestFit="1" customWidth="1"/>
    <col min="37" max="38" width="19" bestFit="1" customWidth="1"/>
    <col min="53" max="53" width="15.7109375" bestFit="1" customWidth="1"/>
    <col min="54" max="54" width="18.28515625" style="24" customWidth="1"/>
    <col min="58" max="58" width="9.140625" style="3"/>
  </cols>
  <sheetData>
    <row r="1" spans="1:58" x14ac:dyDescent="0.25">
      <c r="A1" t="s">
        <v>115</v>
      </c>
      <c r="B1" t="s">
        <v>3</v>
      </c>
      <c r="C1" t="s">
        <v>116</v>
      </c>
      <c r="D1" t="s">
        <v>117</v>
      </c>
      <c r="E1" t="s">
        <v>10</v>
      </c>
      <c r="F1" s="4" t="s">
        <v>9</v>
      </c>
      <c r="I1" t="s">
        <v>115</v>
      </c>
      <c r="J1" t="s">
        <v>3</v>
      </c>
      <c r="K1" t="s">
        <v>11</v>
      </c>
      <c r="L1" t="s">
        <v>116</v>
      </c>
      <c r="M1" t="s">
        <v>117</v>
      </c>
      <c r="N1" t="s">
        <v>10</v>
      </c>
      <c r="O1" s="4" t="s">
        <v>9</v>
      </c>
      <c r="P1" s="4"/>
      <c r="R1" s="22" t="s">
        <v>115</v>
      </c>
      <c r="S1" s="22" t="s">
        <v>3</v>
      </c>
      <c r="T1" s="22" t="s">
        <v>118</v>
      </c>
      <c r="U1" s="22" t="s">
        <v>119</v>
      </c>
      <c r="V1" s="22" t="s">
        <v>120</v>
      </c>
      <c r="W1" s="22" t="s">
        <v>11</v>
      </c>
      <c r="X1" s="22" t="s">
        <v>116</v>
      </c>
      <c r="Y1" s="22" t="s">
        <v>117</v>
      </c>
      <c r="Z1" s="22" t="s">
        <v>10</v>
      </c>
      <c r="AA1" s="22" t="s">
        <v>9</v>
      </c>
    </row>
    <row r="2" spans="1:58" x14ac:dyDescent="0.25">
      <c r="A2" t="e" cm="1">
        <f t="array" ref="A2">_xlfn.GROUPBY(
_xlfn.HSTACK(#REF!,#REF!),
_xlfn.HSTACK(#REF!,#REF!),
_xleta.SUM,
0,1,,#REF!=1)</f>
        <v>#REF!</v>
      </c>
      <c r="E2" s="21">
        <f t="shared" ref="E2:E51" si="0">C2-D2</f>
        <v>0</v>
      </c>
      <c r="F2" s="29" t="e">
        <f t="shared" ref="F2:F51" si="1">D2/C2</f>
        <v>#DIV/0!</v>
      </c>
      <c r="G2" s="4"/>
      <c r="I2" t="e" cm="1">
        <f t="array" ref="I2">_xlfn.GROUPBY(
 _xlfn.HSTACK(#REF!,#REF!,#REF!),
_xlfn.HSTACK(#REF!,#REF!),
_xleta.SUM,
0,1,,#REF!=1)</f>
        <v>#REF!</v>
      </c>
      <c r="N2">
        <f t="shared" ref="N2:N65" si="2">L2-M2</f>
        <v>0</v>
      </c>
      <c r="O2" s="4" t="e" cm="1">
        <f t="array" ref="O2">INDEX(_xlfn.ANCHORARRAY(I2),,5)/INDEX(_xlfn.ANCHORARRAY(I2),,4)</f>
        <v>#REF!</v>
      </c>
      <c r="R2" s="23" t="s">
        <v>12</v>
      </c>
      <c r="S2" s="23" t="s">
        <v>66</v>
      </c>
      <c r="T2" s="23" t="str">
        <f>VLOOKUP(S2,'asignacion operaciones'!D:E,2,0)</f>
        <v>Julio Bazan</v>
      </c>
      <c r="U2" s="23" t="str">
        <f>VLOOKUP(S2,'asignacion operaciones'!D:F,3,0)</f>
        <v>Edgar Cabrera</v>
      </c>
      <c r="V2" s="23" t="str">
        <f>VLOOKUP(S2,'asignacion operaciones'!D:G,4,0)</f>
        <v>Alvaro Salinas</v>
      </c>
      <c r="W2" s="23" t="s">
        <v>180</v>
      </c>
      <c r="X2" s="23">
        <v>11</v>
      </c>
      <c r="Y2" s="23">
        <v>5</v>
      </c>
      <c r="Z2" s="23">
        <v>6</v>
      </c>
      <c r="AA2" s="31">
        <f t="shared" ref="AA2:AA65" si="3">Y2/X2</f>
        <v>0.45454545454545453</v>
      </c>
      <c r="AC2" s="85" t="s">
        <v>89</v>
      </c>
      <c r="AD2" t="s">
        <v>122</v>
      </c>
      <c r="AE2" t="s">
        <v>123</v>
      </c>
      <c r="AF2" t="s">
        <v>124</v>
      </c>
      <c r="AG2" t="s">
        <v>1245</v>
      </c>
      <c r="AI2" s="85" t="s">
        <v>89</v>
      </c>
      <c r="AJ2" t="s">
        <v>124</v>
      </c>
      <c r="BA2" s="32" t="s">
        <v>115</v>
      </c>
      <c r="BB2" s="37" t="s">
        <v>1257</v>
      </c>
      <c r="BC2" s="32" t="s">
        <v>116</v>
      </c>
      <c r="BD2" s="32" t="s">
        <v>117</v>
      </c>
      <c r="BE2" s="32" t="s">
        <v>10</v>
      </c>
      <c r="BF2" s="33" t="s">
        <v>9</v>
      </c>
    </row>
    <row r="3" spans="1:58" x14ac:dyDescent="0.25">
      <c r="E3" s="21">
        <f t="shared" si="0"/>
        <v>0</v>
      </c>
      <c r="F3" s="29" t="e">
        <f t="shared" si="1"/>
        <v>#DIV/0!</v>
      </c>
      <c r="G3" s="4"/>
      <c r="N3">
        <f t="shared" si="2"/>
        <v>0</v>
      </c>
      <c r="R3" s="23" t="s">
        <v>12</v>
      </c>
      <c r="S3" s="23" t="s">
        <v>42</v>
      </c>
      <c r="T3" s="23" t="str">
        <f>VLOOKUP(S3,'asignacion operaciones'!D:E,2,0)</f>
        <v>Julio Bazan</v>
      </c>
      <c r="U3" s="23" t="str">
        <f>VLOOKUP(S3,'asignacion operaciones'!D:F,3,0)</f>
        <v>Edgar Cabrera</v>
      </c>
      <c r="V3" s="23" t="str">
        <f>VLOOKUP(S3,'asignacion operaciones'!D:G,4,0)</f>
        <v>Palacios Ricardo de Jesus</v>
      </c>
      <c r="W3" s="23" t="s">
        <v>206</v>
      </c>
      <c r="X3" s="23">
        <v>10</v>
      </c>
      <c r="Y3" s="23">
        <v>4</v>
      </c>
      <c r="Z3" s="23">
        <v>6</v>
      </c>
      <c r="AA3" s="31">
        <f t="shared" si="3"/>
        <v>0.4</v>
      </c>
      <c r="AC3" s="24" t="s">
        <v>91</v>
      </c>
      <c r="AD3">
        <v>1514</v>
      </c>
      <c r="AE3">
        <v>1418</v>
      </c>
      <c r="AF3" s="25">
        <v>0.93659180977542933</v>
      </c>
      <c r="AG3">
        <f>AF3*2.5</f>
        <v>2.3414795244385731</v>
      </c>
      <c r="AI3" s="24" t="s">
        <v>127</v>
      </c>
      <c r="AJ3" s="25">
        <v>0.967741935483871</v>
      </c>
      <c r="BA3" s="30" t="s">
        <v>12</v>
      </c>
      <c r="BB3" s="38" t="s">
        <v>86</v>
      </c>
      <c r="BC3" s="30">
        <v>6</v>
      </c>
      <c r="BD3" s="30">
        <v>2</v>
      </c>
      <c r="BE3" s="30">
        <v>4</v>
      </c>
      <c r="BF3" s="34">
        <v>0.33333333333333331</v>
      </c>
    </row>
    <row r="4" spans="1:58" x14ac:dyDescent="0.25">
      <c r="E4" s="21">
        <f t="shared" si="0"/>
        <v>0</v>
      </c>
      <c r="F4" s="29" t="e">
        <f t="shared" si="1"/>
        <v>#DIV/0!</v>
      </c>
      <c r="G4" s="4"/>
      <c r="N4">
        <f t="shared" si="2"/>
        <v>0</v>
      </c>
      <c r="R4" s="23" t="s">
        <v>12</v>
      </c>
      <c r="S4" s="23" t="s">
        <v>40</v>
      </c>
      <c r="T4" s="23" t="str">
        <f>VLOOKUP(S4,'asignacion operaciones'!D:E,2,0)</f>
        <v xml:space="preserve">Ricardo Balderas Reyes </v>
      </c>
      <c r="U4" s="23" t="str">
        <f>VLOOKUP(S4,'asignacion operaciones'!D:F,3,0)</f>
        <v>Victor Limas Rdz</v>
      </c>
      <c r="V4" s="23" t="str">
        <f>VLOOKUP(S4,'asignacion operaciones'!D:G,4,0)</f>
        <v xml:space="preserve">Luis Ortiz </v>
      </c>
      <c r="W4" s="23" t="s">
        <v>317</v>
      </c>
      <c r="X4" s="23">
        <v>6</v>
      </c>
      <c r="Y4" s="23">
        <v>0</v>
      </c>
      <c r="Z4" s="23">
        <v>6</v>
      </c>
      <c r="AA4" s="31">
        <f t="shared" si="3"/>
        <v>0</v>
      </c>
      <c r="AC4" s="24" t="s">
        <v>93</v>
      </c>
      <c r="AD4">
        <v>1514</v>
      </c>
      <c r="AE4">
        <v>1418</v>
      </c>
      <c r="AF4" s="25">
        <v>0.93659180977542933</v>
      </c>
      <c r="AG4">
        <f t="shared" ref="AG4" si="4">AF4*2.5</f>
        <v>2.3414795244385731</v>
      </c>
      <c r="AI4" s="24" t="s">
        <v>131</v>
      </c>
      <c r="AJ4" s="25">
        <v>0.96183206106870234</v>
      </c>
      <c r="BA4" s="30" t="s">
        <v>12</v>
      </c>
      <c r="BB4" s="38" t="s">
        <v>70</v>
      </c>
      <c r="BC4" s="30">
        <v>33</v>
      </c>
      <c r="BD4" s="30">
        <v>12</v>
      </c>
      <c r="BE4" s="30">
        <v>21</v>
      </c>
      <c r="BF4" s="34">
        <v>0.36363636363636365</v>
      </c>
    </row>
    <row r="5" spans="1:58" x14ac:dyDescent="0.25">
      <c r="E5" s="21">
        <f t="shared" si="0"/>
        <v>0</v>
      </c>
      <c r="F5" s="29" t="e">
        <f t="shared" si="1"/>
        <v>#DIV/0!</v>
      </c>
      <c r="G5" s="4"/>
      <c r="N5">
        <f t="shared" si="2"/>
        <v>0</v>
      </c>
      <c r="R5" s="23" t="s">
        <v>12</v>
      </c>
      <c r="S5" s="23" t="s">
        <v>54</v>
      </c>
      <c r="T5" s="23" t="str">
        <f>VLOOKUP(S5,'asignacion operaciones'!D:E,2,0)</f>
        <v>Julio Bazan</v>
      </c>
      <c r="U5" s="23" t="str">
        <f>VLOOKUP(S5,'asignacion operaciones'!D:F,3,0)</f>
        <v>Sadam Morales</v>
      </c>
      <c r="V5" s="23" t="str">
        <f>VLOOKUP(S5,'asignacion operaciones'!D:G,4,0)</f>
        <v>Roman Marcelo</v>
      </c>
      <c r="W5" s="23" t="s">
        <v>603</v>
      </c>
      <c r="X5" s="23">
        <v>6</v>
      </c>
      <c r="Y5" s="23">
        <v>0</v>
      </c>
      <c r="Z5" s="23">
        <v>6</v>
      </c>
      <c r="AA5" s="31">
        <f t="shared" si="3"/>
        <v>0</v>
      </c>
      <c r="AI5" s="24" t="s">
        <v>113</v>
      </c>
      <c r="AJ5" s="25">
        <v>0.94117647058823528</v>
      </c>
      <c r="AU5">
        <v>300</v>
      </c>
      <c r="AV5">
        <f>AU5/6</f>
        <v>50</v>
      </c>
      <c r="BA5" s="30" t="s">
        <v>12</v>
      </c>
      <c r="BB5" s="38" t="s">
        <v>81</v>
      </c>
      <c r="BC5" s="30">
        <v>11</v>
      </c>
      <c r="BD5" s="30">
        <v>6</v>
      </c>
      <c r="BE5" s="30">
        <v>5</v>
      </c>
      <c r="BF5" s="34">
        <v>0.54545454545454541</v>
      </c>
    </row>
    <row r="6" spans="1:58" x14ac:dyDescent="0.25">
      <c r="E6" s="21">
        <f t="shared" si="0"/>
        <v>0</v>
      </c>
      <c r="F6" s="29" t="e">
        <f t="shared" si="1"/>
        <v>#DIV/0!</v>
      </c>
      <c r="G6" s="4"/>
      <c r="N6">
        <f t="shared" si="2"/>
        <v>0</v>
      </c>
      <c r="R6" s="23" t="s">
        <v>12</v>
      </c>
      <c r="S6" s="23" t="s">
        <v>66</v>
      </c>
      <c r="T6" s="23" t="str">
        <f>VLOOKUP(S6,'asignacion operaciones'!D:E,2,0)</f>
        <v>Julio Bazan</v>
      </c>
      <c r="U6" s="23" t="str">
        <f>VLOOKUP(S6,'asignacion operaciones'!D:F,3,0)</f>
        <v>Edgar Cabrera</v>
      </c>
      <c r="V6" s="23" t="str">
        <f>VLOOKUP(S6,'asignacion operaciones'!D:G,4,0)</f>
        <v>Alvaro Salinas</v>
      </c>
      <c r="W6" s="23" t="s">
        <v>185</v>
      </c>
      <c r="X6" s="23">
        <v>6</v>
      </c>
      <c r="Y6" s="23">
        <v>1</v>
      </c>
      <c r="Z6" s="23">
        <v>5</v>
      </c>
      <c r="AA6" s="31">
        <f t="shared" si="3"/>
        <v>0.16666666666666666</v>
      </c>
      <c r="AI6" s="24" t="s">
        <v>93</v>
      </c>
      <c r="AJ6" s="25">
        <v>0.96</v>
      </c>
      <c r="BA6" s="30" t="s">
        <v>12</v>
      </c>
      <c r="BB6" s="38" t="s">
        <v>62</v>
      </c>
      <c r="BC6" s="30">
        <v>68</v>
      </c>
      <c r="BD6" s="30">
        <v>44</v>
      </c>
      <c r="BE6" s="30">
        <v>24</v>
      </c>
      <c r="BF6" s="34">
        <v>0.6470588235294118</v>
      </c>
    </row>
    <row r="7" spans="1:58" x14ac:dyDescent="0.25">
      <c r="E7" s="21">
        <f t="shared" si="0"/>
        <v>0</v>
      </c>
      <c r="F7" s="29" t="e">
        <f t="shared" si="1"/>
        <v>#DIV/0!</v>
      </c>
      <c r="G7" s="4"/>
      <c r="N7">
        <f t="shared" si="2"/>
        <v>0</v>
      </c>
      <c r="R7" s="23" t="s">
        <v>12</v>
      </c>
      <c r="S7" s="23" t="s">
        <v>70</v>
      </c>
      <c r="T7" s="23" t="str">
        <f>VLOOKUP(S7,'asignacion operaciones'!D:E,2,0)</f>
        <v>Julio Bazan</v>
      </c>
      <c r="U7" s="23" t="str">
        <f>VLOOKUP(S7,'asignacion operaciones'!D:F,3,0)</f>
        <v>Edgar Cabrera</v>
      </c>
      <c r="V7" s="23" t="str">
        <f>VLOOKUP(S7,'asignacion operaciones'!D:G,4,0)</f>
        <v>Cruz Lara</v>
      </c>
      <c r="W7" s="23" t="s">
        <v>191</v>
      </c>
      <c r="X7" s="23">
        <v>6</v>
      </c>
      <c r="Y7" s="23">
        <v>1</v>
      </c>
      <c r="Z7" s="23">
        <v>5</v>
      </c>
      <c r="AA7" s="31">
        <f t="shared" si="3"/>
        <v>0.16666666666666666</v>
      </c>
      <c r="AC7" s="85" t="s">
        <v>89</v>
      </c>
      <c r="AD7" t="s">
        <v>122</v>
      </c>
      <c r="AE7" t="s">
        <v>123</v>
      </c>
      <c r="AF7" t="s">
        <v>124</v>
      </c>
      <c r="BA7" s="30" t="s">
        <v>12</v>
      </c>
      <c r="BB7" s="38" t="s">
        <v>66</v>
      </c>
      <c r="BC7" s="30">
        <v>88</v>
      </c>
      <c r="BD7" s="30">
        <v>63</v>
      </c>
      <c r="BE7" s="30">
        <v>25</v>
      </c>
      <c r="BF7" s="34">
        <v>0.71590909090909094</v>
      </c>
    </row>
    <row r="8" spans="1:58" x14ac:dyDescent="0.25">
      <c r="E8" s="21">
        <f t="shared" si="0"/>
        <v>0</v>
      </c>
      <c r="F8" s="29" t="e">
        <f t="shared" si="1"/>
        <v>#DIV/0!</v>
      </c>
      <c r="G8" s="4"/>
      <c r="N8">
        <f t="shared" si="2"/>
        <v>0</v>
      </c>
      <c r="R8" s="23" t="s">
        <v>12</v>
      </c>
      <c r="S8" s="23" t="s">
        <v>70</v>
      </c>
      <c r="T8" s="23" t="str">
        <f>VLOOKUP(S8,'asignacion operaciones'!D:E,2,0)</f>
        <v>Julio Bazan</v>
      </c>
      <c r="U8" s="23" t="str">
        <f>VLOOKUP(S8,'asignacion operaciones'!D:F,3,0)</f>
        <v>Edgar Cabrera</v>
      </c>
      <c r="V8" s="23" t="str">
        <f>VLOOKUP(S8,'asignacion operaciones'!D:G,4,0)</f>
        <v>Cruz Lara</v>
      </c>
      <c r="W8" s="23" t="s">
        <v>196</v>
      </c>
      <c r="X8" s="23">
        <v>5</v>
      </c>
      <c r="Y8" s="23">
        <v>0</v>
      </c>
      <c r="Z8" s="23">
        <v>5</v>
      </c>
      <c r="AA8" s="31">
        <f t="shared" si="3"/>
        <v>0</v>
      </c>
      <c r="AC8" s="24" t="s">
        <v>98</v>
      </c>
      <c r="AD8">
        <v>1254</v>
      </c>
      <c r="AE8">
        <v>1188</v>
      </c>
      <c r="AF8" s="25">
        <v>0.94736842105263153</v>
      </c>
      <c r="AG8">
        <f t="shared" ref="AG8:AG13" si="5">AF8*2.5</f>
        <v>2.3684210526315788</v>
      </c>
      <c r="BA8" s="30" t="s">
        <v>12</v>
      </c>
      <c r="BB8" s="38" t="s">
        <v>42</v>
      </c>
      <c r="BC8" s="30">
        <v>100</v>
      </c>
      <c r="BD8" s="30">
        <v>76</v>
      </c>
      <c r="BE8" s="30">
        <v>24</v>
      </c>
      <c r="BF8" s="34">
        <v>0.76</v>
      </c>
    </row>
    <row r="9" spans="1:58" x14ac:dyDescent="0.25">
      <c r="E9" s="21">
        <f t="shared" si="0"/>
        <v>0</v>
      </c>
      <c r="F9" s="29" t="e">
        <f t="shared" si="1"/>
        <v>#DIV/0!</v>
      </c>
      <c r="G9" s="4"/>
      <c r="N9">
        <f t="shared" si="2"/>
        <v>0</v>
      </c>
      <c r="R9" s="23" t="s">
        <v>12</v>
      </c>
      <c r="S9" s="23" t="s">
        <v>42</v>
      </c>
      <c r="T9" s="23" t="str">
        <f>VLOOKUP(S9,'asignacion operaciones'!D:E,2,0)</f>
        <v>Julio Bazan</v>
      </c>
      <c r="U9" s="23" t="str">
        <f>VLOOKUP(S9,'asignacion operaciones'!D:F,3,0)</f>
        <v>Edgar Cabrera</v>
      </c>
      <c r="V9" s="23" t="str">
        <f>VLOOKUP(S9,'asignacion operaciones'!D:G,4,0)</f>
        <v>Palacios Ricardo de Jesus</v>
      </c>
      <c r="W9" s="23" t="s">
        <v>197</v>
      </c>
      <c r="X9" s="23">
        <v>21</v>
      </c>
      <c r="Y9" s="23">
        <v>16</v>
      </c>
      <c r="Z9" s="23">
        <v>5</v>
      </c>
      <c r="AA9" s="31">
        <f t="shared" si="3"/>
        <v>0.76190476190476186</v>
      </c>
      <c r="AC9" s="24" t="s">
        <v>93</v>
      </c>
      <c r="AD9">
        <v>1254</v>
      </c>
      <c r="AE9">
        <v>1188</v>
      </c>
      <c r="AF9" s="25">
        <v>0.94736842105263153</v>
      </c>
      <c r="AG9">
        <f t="shared" si="5"/>
        <v>2.3684210526315788</v>
      </c>
      <c r="BA9" s="30" t="s">
        <v>12</v>
      </c>
      <c r="BB9" s="38" t="s">
        <v>133</v>
      </c>
      <c r="BC9" s="30">
        <v>263</v>
      </c>
      <c r="BD9" s="30">
        <v>201</v>
      </c>
      <c r="BE9" s="30">
        <v>62</v>
      </c>
      <c r="BF9" s="34">
        <v>0.76425855513307983</v>
      </c>
    </row>
    <row r="10" spans="1:58" x14ac:dyDescent="0.25">
      <c r="E10" s="21">
        <f t="shared" si="0"/>
        <v>0</v>
      </c>
      <c r="F10" s="29" t="e">
        <f t="shared" si="1"/>
        <v>#DIV/0!</v>
      </c>
      <c r="G10" s="4"/>
      <c r="N10">
        <f t="shared" si="2"/>
        <v>0</v>
      </c>
      <c r="R10" s="23" t="s">
        <v>12</v>
      </c>
      <c r="S10" s="23" t="s">
        <v>42</v>
      </c>
      <c r="T10" s="23" t="str">
        <f>VLOOKUP(S10,'asignacion operaciones'!D:E,2,0)</f>
        <v>Julio Bazan</v>
      </c>
      <c r="U10" s="23" t="str">
        <f>VLOOKUP(S10,'asignacion operaciones'!D:F,3,0)</f>
        <v>Edgar Cabrera</v>
      </c>
      <c r="V10" s="23" t="str">
        <f>VLOOKUP(S10,'asignacion operaciones'!D:G,4,0)</f>
        <v>Palacios Ricardo de Jesus</v>
      </c>
      <c r="W10" s="23" t="s">
        <v>202</v>
      </c>
      <c r="X10" s="23">
        <v>5</v>
      </c>
      <c r="Y10" s="23">
        <v>0</v>
      </c>
      <c r="Z10" s="23">
        <v>5</v>
      </c>
      <c r="AA10" s="31">
        <f t="shared" si="3"/>
        <v>0</v>
      </c>
      <c r="AG10">
        <f t="shared" si="5"/>
        <v>0</v>
      </c>
      <c r="BA10" s="30" t="s">
        <v>12</v>
      </c>
      <c r="BB10" s="38" t="s">
        <v>40</v>
      </c>
      <c r="BC10" s="30">
        <v>102</v>
      </c>
      <c r="BD10" s="30">
        <v>79</v>
      </c>
      <c r="BE10" s="30">
        <v>23</v>
      </c>
      <c r="BF10" s="34">
        <v>0.77450980392156865</v>
      </c>
    </row>
    <row r="11" spans="1:58" x14ac:dyDescent="0.25">
      <c r="E11" s="21">
        <f t="shared" si="0"/>
        <v>0</v>
      </c>
      <c r="F11" s="29" t="e">
        <f t="shared" si="1"/>
        <v>#DIV/0!</v>
      </c>
      <c r="G11" s="4"/>
      <c r="N11">
        <f t="shared" si="2"/>
        <v>0</v>
      </c>
      <c r="R11" s="23" t="s">
        <v>12</v>
      </c>
      <c r="S11" s="23" t="s">
        <v>23</v>
      </c>
      <c r="T11" s="23" t="str">
        <f>VLOOKUP(S11,'asignacion operaciones'!D:E,2,0)</f>
        <v xml:space="preserve">Ricardo Balderas Reyes </v>
      </c>
      <c r="U11" s="23" t="str">
        <f>VLOOKUP(S11,'asignacion operaciones'!D:F,3,0)</f>
        <v>Orlando Hernandez</v>
      </c>
      <c r="V11" s="23" t="str">
        <f>VLOOKUP(S11,'asignacion operaciones'!D:G,4,0)</f>
        <v xml:space="preserve">Manuel Flores </v>
      </c>
      <c r="W11" s="23" t="s">
        <v>572</v>
      </c>
      <c r="X11" s="23">
        <v>6</v>
      </c>
      <c r="Y11" s="23">
        <v>1</v>
      </c>
      <c r="Z11" s="23">
        <v>5</v>
      </c>
      <c r="AA11" s="31">
        <f t="shared" si="3"/>
        <v>0.16666666666666666</v>
      </c>
      <c r="AG11">
        <f t="shared" si="5"/>
        <v>0</v>
      </c>
      <c r="BA11" s="30" t="s">
        <v>12</v>
      </c>
      <c r="BB11" s="38" t="s">
        <v>54</v>
      </c>
      <c r="BC11" s="30">
        <v>107</v>
      </c>
      <c r="BD11" s="30">
        <v>83</v>
      </c>
      <c r="BE11" s="30">
        <v>24</v>
      </c>
      <c r="BF11" s="34">
        <v>0.77570093457943923</v>
      </c>
    </row>
    <row r="12" spans="1:58" x14ac:dyDescent="0.25">
      <c r="E12" s="21">
        <f t="shared" si="0"/>
        <v>0</v>
      </c>
      <c r="F12" s="29" t="e">
        <f t="shared" si="1"/>
        <v>#DIV/0!</v>
      </c>
      <c r="G12" s="4"/>
      <c r="N12">
        <f t="shared" si="2"/>
        <v>0</v>
      </c>
      <c r="R12" s="23" t="s">
        <v>12</v>
      </c>
      <c r="S12" s="23" t="s">
        <v>81</v>
      </c>
      <c r="T12" s="23" t="str">
        <f>VLOOKUP(S12,'asignacion operaciones'!D:E,2,0)</f>
        <v>Julio Bazan</v>
      </c>
      <c r="U12" s="23" t="str">
        <f>VLOOKUP(S12,'asignacion operaciones'!D:F,3,0)</f>
        <v>Edgar Cabrera</v>
      </c>
      <c r="V12" s="23" t="str">
        <f>VLOOKUP(S12,'asignacion operaciones'!D:G,4,0)</f>
        <v xml:space="preserve">Jonathan Nieto </v>
      </c>
      <c r="W12" s="23" t="s">
        <v>601</v>
      </c>
      <c r="X12" s="23">
        <v>6</v>
      </c>
      <c r="Y12" s="23">
        <v>1</v>
      </c>
      <c r="Z12" s="23">
        <v>5</v>
      </c>
      <c r="AA12" s="31">
        <f t="shared" si="3"/>
        <v>0.16666666666666666</v>
      </c>
      <c r="AG12">
        <f t="shared" si="5"/>
        <v>0</v>
      </c>
      <c r="BA12" s="30" t="s">
        <v>12</v>
      </c>
      <c r="BB12" s="38" t="s">
        <v>72</v>
      </c>
      <c r="BC12" s="30">
        <v>16</v>
      </c>
      <c r="BD12" s="30">
        <v>13</v>
      </c>
      <c r="BE12" s="30">
        <v>3</v>
      </c>
      <c r="BF12" s="35">
        <v>0.8125</v>
      </c>
    </row>
    <row r="13" spans="1:58" x14ac:dyDescent="0.25">
      <c r="E13" s="21">
        <f t="shared" si="0"/>
        <v>0</v>
      </c>
      <c r="F13" s="29" t="e">
        <f t="shared" si="1"/>
        <v>#DIV/0!</v>
      </c>
      <c r="G13" s="4"/>
      <c r="N13">
        <f t="shared" si="2"/>
        <v>0</v>
      </c>
      <c r="R13" s="23" t="s">
        <v>12</v>
      </c>
      <c r="S13" s="23" t="s">
        <v>54</v>
      </c>
      <c r="T13" s="23" t="str">
        <f>VLOOKUP(S13,'asignacion operaciones'!D:E,2,0)</f>
        <v>Julio Bazan</v>
      </c>
      <c r="U13" s="23" t="str">
        <f>VLOOKUP(S13,'asignacion operaciones'!D:F,3,0)</f>
        <v>Sadam Morales</v>
      </c>
      <c r="V13" s="23" t="str">
        <f>VLOOKUP(S13,'asignacion operaciones'!D:G,4,0)</f>
        <v>Roman Marcelo</v>
      </c>
      <c r="W13" s="23" t="s">
        <v>611</v>
      </c>
      <c r="X13" s="23">
        <v>6</v>
      </c>
      <c r="Y13" s="23">
        <v>1</v>
      </c>
      <c r="Z13" s="23">
        <v>5</v>
      </c>
      <c r="AA13" s="31">
        <f t="shared" si="3"/>
        <v>0.16666666666666666</v>
      </c>
      <c r="AG13">
        <f t="shared" si="5"/>
        <v>0</v>
      </c>
      <c r="BA13" s="30" t="s">
        <v>12</v>
      </c>
      <c r="BB13" s="38" t="s">
        <v>75</v>
      </c>
      <c r="BC13" s="30">
        <v>16</v>
      </c>
      <c r="BD13" s="30">
        <v>13</v>
      </c>
      <c r="BE13" s="30">
        <v>3</v>
      </c>
      <c r="BF13" s="35">
        <v>0.8125</v>
      </c>
    </row>
    <row r="14" spans="1:58" x14ac:dyDescent="0.25">
      <c r="E14" s="21">
        <f t="shared" si="0"/>
        <v>0</v>
      </c>
      <c r="F14" s="29" t="e">
        <f t="shared" si="1"/>
        <v>#DIV/0!</v>
      </c>
      <c r="G14" s="4"/>
      <c r="N14">
        <f t="shared" si="2"/>
        <v>0</v>
      </c>
      <c r="R14" s="23" t="s">
        <v>12</v>
      </c>
      <c r="S14" s="23" t="s">
        <v>148</v>
      </c>
      <c r="T14" s="23" t="str">
        <f>VLOOKUP(S14,'asignacion operaciones'!D:E,2,0)</f>
        <v xml:space="preserve">Ricardo Balderas Reyes </v>
      </c>
      <c r="U14" s="23" t="str">
        <f>VLOOKUP(S14,'asignacion operaciones'!D:F,3,0)</f>
        <v>Victor Limas Rdz</v>
      </c>
      <c r="V14" s="23" t="str">
        <f>VLOOKUP(S14,'asignacion operaciones'!D:G,4,0)</f>
        <v>Claudia Chavira</v>
      </c>
      <c r="W14" s="23" t="s">
        <v>766</v>
      </c>
      <c r="X14" s="23">
        <v>10</v>
      </c>
      <c r="Y14" s="23">
        <v>5</v>
      </c>
      <c r="Z14" s="23">
        <v>5</v>
      </c>
      <c r="AA14" s="31">
        <f t="shared" si="3"/>
        <v>0.5</v>
      </c>
      <c r="BA14" s="30" t="s">
        <v>12</v>
      </c>
      <c r="BB14" s="38" t="s">
        <v>74</v>
      </c>
      <c r="BC14" s="30">
        <v>6</v>
      </c>
      <c r="BD14" s="30">
        <v>5</v>
      </c>
      <c r="BE14" s="30">
        <v>1</v>
      </c>
      <c r="BF14" s="35">
        <v>0.83333333333333337</v>
      </c>
    </row>
    <row r="15" spans="1:58" x14ac:dyDescent="0.25">
      <c r="E15" s="21">
        <f t="shared" si="0"/>
        <v>0</v>
      </c>
      <c r="F15" s="29" t="e">
        <f t="shared" si="1"/>
        <v>#DIV/0!</v>
      </c>
      <c r="G15" s="4"/>
      <c r="N15">
        <f t="shared" si="2"/>
        <v>0</v>
      </c>
      <c r="R15" s="23" t="s">
        <v>12</v>
      </c>
      <c r="S15" s="23" t="s">
        <v>17</v>
      </c>
      <c r="T15" s="23" t="str">
        <f>VLOOKUP(S15,'asignacion operaciones'!D:E,2,0)</f>
        <v xml:space="preserve">Ricardo Balderas Reyes </v>
      </c>
      <c r="U15" s="23" t="str">
        <f>VLOOKUP(S15,'asignacion operaciones'!D:F,3,0)</f>
        <v>Orlando Hernandez</v>
      </c>
      <c r="V15" s="23" t="str">
        <f>VLOOKUP(S15,'asignacion operaciones'!D:G,4,0)</f>
        <v>Cielo Paredes</v>
      </c>
      <c r="W15" s="23" t="s">
        <v>837</v>
      </c>
      <c r="X15" s="23">
        <v>10</v>
      </c>
      <c r="Y15" s="23">
        <v>5</v>
      </c>
      <c r="Z15" s="23">
        <v>5</v>
      </c>
      <c r="AA15" s="31">
        <f t="shared" si="3"/>
        <v>0.5</v>
      </c>
      <c r="BA15" s="30" t="s">
        <v>12</v>
      </c>
      <c r="BB15" s="38" t="s">
        <v>44</v>
      </c>
      <c r="BC15" s="30">
        <v>51</v>
      </c>
      <c r="BD15" s="30">
        <v>43</v>
      </c>
      <c r="BE15" s="30">
        <v>8</v>
      </c>
      <c r="BF15" s="35">
        <v>0.84313725490196079</v>
      </c>
    </row>
    <row r="16" spans="1:58" x14ac:dyDescent="0.25">
      <c r="E16" s="21">
        <f t="shared" si="0"/>
        <v>0</v>
      </c>
      <c r="F16" s="29" t="e">
        <f t="shared" si="1"/>
        <v>#DIV/0!</v>
      </c>
      <c r="G16" s="4"/>
      <c r="N16">
        <f t="shared" si="2"/>
        <v>0</v>
      </c>
      <c r="R16" s="23" t="s">
        <v>12</v>
      </c>
      <c r="S16" s="23" t="s">
        <v>62</v>
      </c>
      <c r="T16" s="23" t="str">
        <f>VLOOKUP(S16,'asignacion operaciones'!D:E,2,0)</f>
        <v xml:space="preserve">Ricardo Balderas Reyes </v>
      </c>
      <c r="U16" s="23" t="str">
        <f>VLOOKUP(S16,'asignacion operaciones'!D:F,3,0)</f>
        <v>Orlando Hernandez</v>
      </c>
      <c r="V16" s="23" t="str">
        <f>VLOOKUP(S16,'asignacion operaciones'!D:G,4,0)</f>
        <v>Gustavo Hernandez</v>
      </c>
      <c r="W16" s="23" t="s">
        <v>848</v>
      </c>
      <c r="X16" s="23">
        <v>17</v>
      </c>
      <c r="Y16" s="23">
        <v>12</v>
      </c>
      <c r="Z16" s="23">
        <v>5</v>
      </c>
      <c r="AA16" s="31">
        <f t="shared" si="3"/>
        <v>0.70588235294117652</v>
      </c>
      <c r="BA16" s="30" t="s">
        <v>12</v>
      </c>
      <c r="BB16" s="38" t="s">
        <v>73</v>
      </c>
      <c r="BC16" s="30">
        <v>72</v>
      </c>
      <c r="BD16" s="30">
        <v>62</v>
      </c>
      <c r="BE16" s="30">
        <v>10</v>
      </c>
      <c r="BF16" s="35">
        <v>0.86111111111111116</v>
      </c>
    </row>
    <row r="17" spans="5:58" x14ac:dyDescent="0.25">
      <c r="E17" s="21">
        <f t="shared" si="0"/>
        <v>0</v>
      </c>
      <c r="F17" s="29" t="e">
        <f t="shared" si="1"/>
        <v>#DIV/0!</v>
      </c>
      <c r="G17" s="4"/>
      <c r="N17">
        <f t="shared" si="2"/>
        <v>0</v>
      </c>
      <c r="R17" s="23" t="s">
        <v>12</v>
      </c>
      <c r="S17" s="23" t="s">
        <v>62</v>
      </c>
      <c r="T17" s="23" t="str">
        <f>VLOOKUP(S17,'asignacion operaciones'!D:E,2,0)</f>
        <v xml:space="preserve">Ricardo Balderas Reyes </v>
      </c>
      <c r="U17" s="23" t="str">
        <f>VLOOKUP(S17,'asignacion operaciones'!D:F,3,0)</f>
        <v>Orlando Hernandez</v>
      </c>
      <c r="V17" s="23" t="str">
        <f>VLOOKUP(S17,'asignacion operaciones'!D:G,4,0)</f>
        <v>Gustavo Hernandez</v>
      </c>
      <c r="W17" s="23" t="s">
        <v>854</v>
      </c>
      <c r="X17" s="23">
        <v>5</v>
      </c>
      <c r="Y17" s="23">
        <v>0</v>
      </c>
      <c r="Z17" s="23">
        <v>5</v>
      </c>
      <c r="AA17" s="31">
        <f t="shared" si="3"/>
        <v>0</v>
      </c>
      <c r="AC17" s="85" t="s">
        <v>89</v>
      </c>
      <c r="AD17" t="s">
        <v>122</v>
      </c>
      <c r="AE17" t="s">
        <v>123</v>
      </c>
      <c r="AF17" t="s">
        <v>124</v>
      </c>
      <c r="BA17" s="30" t="s">
        <v>12</v>
      </c>
      <c r="BB17" s="38" t="s">
        <v>85</v>
      </c>
      <c r="BC17" s="30">
        <v>17</v>
      </c>
      <c r="BD17" s="30">
        <v>15</v>
      </c>
      <c r="BE17" s="30">
        <v>2</v>
      </c>
      <c r="BF17" s="35">
        <v>0.88235294117647056</v>
      </c>
    </row>
    <row r="18" spans="5:58" x14ac:dyDescent="0.25">
      <c r="E18" s="21">
        <f t="shared" si="0"/>
        <v>0</v>
      </c>
      <c r="F18" s="29" t="e">
        <f t="shared" si="1"/>
        <v>#DIV/0!</v>
      </c>
      <c r="G18" s="4"/>
      <c r="N18">
        <f t="shared" si="2"/>
        <v>0</v>
      </c>
      <c r="R18" s="23" t="s">
        <v>12</v>
      </c>
      <c r="S18" s="23" t="s">
        <v>66</v>
      </c>
      <c r="T18" s="23" t="str">
        <f>VLOOKUP(S18,'asignacion operaciones'!D:E,2,0)</f>
        <v>Julio Bazan</v>
      </c>
      <c r="U18" s="23" t="str">
        <f>VLOOKUP(S18,'asignacion operaciones'!D:F,3,0)</f>
        <v>Edgar Cabrera</v>
      </c>
      <c r="V18" s="23" t="str">
        <f>VLOOKUP(S18,'asignacion operaciones'!D:G,4,0)</f>
        <v>Alvaro Salinas</v>
      </c>
      <c r="W18" s="23" t="s">
        <v>184</v>
      </c>
      <c r="X18" s="23">
        <v>6</v>
      </c>
      <c r="Y18" s="23">
        <v>2</v>
      </c>
      <c r="Z18" s="23">
        <v>4</v>
      </c>
      <c r="AA18" s="31">
        <f t="shared" si="3"/>
        <v>0.33333333333333331</v>
      </c>
      <c r="AC18" s="24" t="s">
        <v>113</v>
      </c>
      <c r="AD18">
        <v>102</v>
      </c>
      <c r="AE18">
        <v>96</v>
      </c>
      <c r="AF18" s="25">
        <v>0.94117647058823528</v>
      </c>
      <c r="AG18">
        <f t="shared" ref="AG18:AG44" si="6">AF18*2.5</f>
        <v>2.3529411764705883</v>
      </c>
      <c r="BA18" s="30" t="s">
        <v>12</v>
      </c>
      <c r="BB18" s="38" t="s">
        <v>82</v>
      </c>
      <c r="BC18" s="30">
        <v>17</v>
      </c>
      <c r="BD18" s="30">
        <v>15</v>
      </c>
      <c r="BE18" s="30">
        <v>2</v>
      </c>
      <c r="BF18" s="35">
        <v>0.88235294117647056</v>
      </c>
    </row>
    <row r="19" spans="5:58" x14ac:dyDescent="0.25">
      <c r="E19" s="21">
        <f t="shared" si="0"/>
        <v>0</v>
      </c>
      <c r="F19" s="29" t="e">
        <f t="shared" si="1"/>
        <v>#DIV/0!</v>
      </c>
      <c r="G19" s="4"/>
      <c r="N19">
        <f t="shared" si="2"/>
        <v>0</v>
      </c>
      <c r="R19" s="23" t="s">
        <v>12</v>
      </c>
      <c r="S19" s="23" t="s">
        <v>70</v>
      </c>
      <c r="T19" s="23" t="str">
        <f>VLOOKUP(S19,'asignacion operaciones'!D:E,2,0)</f>
        <v>Julio Bazan</v>
      </c>
      <c r="U19" s="23" t="str">
        <f>VLOOKUP(S19,'asignacion operaciones'!D:F,3,0)</f>
        <v>Edgar Cabrera</v>
      </c>
      <c r="V19" s="23" t="str">
        <f>VLOOKUP(S19,'asignacion operaciones'!D:G,4,0)</f>
        <v>Cruz Lara</v>
      </c>
      <c r="W19" s="23" t="s">
        <v>192</v>
      </c>
      <c r="X19" s="23">
        <v>6</v>
      </c>
      <c r="Y19" s="23">
        <v>2</v>
      </c>
      <c r="Z19" s="23">
        <v>4</v>
      </c>
      <c r="AA19" s="31">
        <f t="shared" si="3"/>
        <v>0.33333333333333331</v>
      </c>
      <c r="AC19" s="24" t="s">
        <v>131</v>
      </c>
      <c r="AD19">
        <v>131</v>
      </c>
      <c r="AE19">
        <v>126</v>
      </c>
      <c r="AF19" s="25">
        <v>0.96183206106870234</v>
      </c>
      <c r="AG19">
        <f t="shared" si="6"/>
        <v>2.4045801526717558</v>
      </c>
      <c r="BA19" s="30" t="s">
        <v>12</v>
      </c>
      <c r="BB19" s="38" t="s">
        <v>35</v>
      </c>
      <c r="BC19" s="30">
        <v>88</v>
      </c>
      <c r="BD19" s="30">
        <v>78</v>
      </c>
      <c r="BE19" s="30">
        <v>10</v>
      </c>
      <c r="BF19" s="35">
        <v>0.88636363636363635</v>
      </c>
    </row>
    <row r="20" spans="5:58" x14ac:dyDescent="0.25">
      <c r="E20" s="21">
        <f t="shared" si="0"/>
        <v>0</v>
      </c>
      <c r="F20" s="29" t="e">
        <f t="shared" si="1"/>
        <v>#DIV/0!</v>
      </c>
      <c r="G20" s="4"/>
      <c r="N20">
        <f t="shared" si="2"/>
        <v>0</v>
      </c>
      <c r="R20" s="23" t="s">
        <v>12</v>
      </c>
      <c r="S20" s="23" t="s">
        <v>70</v>
      </c>
      <c r="T20" s="23" t="str">
        <f>VLOOKUP(S20,'asignacion operaciones'!D:E,2,0)</f>
        <v>Julio Bazan</v>
      </c>
      <c r="U20" s="23" t="str">
        <f>VLOOKUP(S20,'asignacion operaciones'!D:F,3,0)</f>
        <v>Edgar Cabrera</v>
      </c>
      <c r="V20" s="23" t="str">
        <f>VLOOKUP(S20,'asignacion operaciones'!D:G,4,0)</f>
        <v>Cruz Lara</v>
      </c>
      <c r="W20" s="23" t="s">
        <v>193</v>
      </c>
      <c r="X20" s="23">
        <v>6</v>
      </c>
      <c r="Y20" s="23">
        <v>2</v>
      </c>
      <c r="Z20" s="23">
        <v>4</v>
      </c>
      <c r="AA20" s="31">
        <f t="shared" si="3"/>
        <v>0.33333333333333331</v>
      </c>
      <c r="AC20" s="24" t="s">
        <v>127</v>
      </c>
      <c r="AD20">
        <v>217</v>
      </c>
      <c r="AE20">
        <v>210</v>
      </c>
      <c r="AF20" s="25">
        <v>0.967741935483871</v>
      </c>
      <c r="AG20">
        <f t="shared" si="6"/>
        <v>2.4193548387096775</v>
      </c>
      <c r="BA20" s="30" t="s">
        <v>12</v>
      </c>
      <c r="BB20" s="38" t="s">
        <v>23</v>
      </c>
      <c r="BC20" s="30">
        <v>125</v>
      </c>
      <c r="BD20" s="30">
        <v>111</v>
      </c>
      <c r="BE20" s="30">
        <v>14</v>
      </c>
      <c r="BF20" s="35">
        <v>0.88800000000000001</v>
      </c>
    </row>
    <row r="21" spans="5:58" x14ac:dyDescent="0.25">
      <c r="E21" s="21">
        <f t="shared" si="0"/>
        <v>0</v>
      </c>
      <c r="F21" s="29" t="e">
        <f t="shared" si="1"/>
        <v>#DIV/0!</v>
      </c>
      <c r="G21" s="4"/>
      <c r="N21">
        <f t="shared" si="2"/>
        <v>0</v>
      </c>
      <c r="R21" s="23" t="s">
        <v>12</v>
      </c>
      <c r="S21" s="23" t="s">
        <v>133</v>
      </c>
      <c r="T21" s="23" t="str">
        <f>VLOOKUP(S21,'asignacion operaciones'!D:E,2,0)</f>
        <v>Julio Bazan</v>
      </c>
      <c r="U21" s="23" t="str">
        <f>VLOOKUP(S21,'asignacion operaciones'!D:F,3,0)</f>
        <v>Sadam Morales</v>
      </c>
      <c r="V21" s="23" t="str">
        <f>VLOOKUP(S21,'asignacion operaciones'!D:G,4,0)</f>
        <v>Roman Marcelo</v>
      </c>
      <c r="W21" s="23" t="s">
        <v>274</v>
      </c>
      <c r="X21" s="23">
        <v>6</v>
      </c>
      <c r="Y21" s="23">
        <v>2</v>
      </c>
      <c r="Z21" s="23">
        <v>4</v>
      </c>
      <c r="AA21" s="31">
        <f t="shared" si="3"/>
        <v>0.33333333333333331</v>
      </c>
      <c r="AC21" s="24" t="s">
        <v>93</v>
      </c>
      <c r="AD21">
        <v>450</v>
      </c>
      <c r="AE21">
        <v>432</v>
      </c>
      <c r="AF21" s="25">
        <v>0.96</v>
      </c>
      <c r="AG21">
        <f t="shared" si="6"/>
        <v>2.4</v>
      </c>
      <c r="BA21" s="30" t="s">
        <v>12</v>
      </c>
      <c r="BB21" s="38" t="s">
        <v>58</v>
      </c>
      <c r="BC21" s="30">
        <v>102</v>
      </c>
      <c r="BD21" s="30">
        <v>91</v>
      </c>
      <c r="BE21" s="30">
        <v>11</v>
      </c>
      <c r="BF21" s="35">
        <v>0.89215686274509809</v>
      </c>
    </row>
    <row r="22" spans="5:58" x14ac:dyDescent="0.25">
      <c r="E22" s="21">
        <f t="shared" si="0"/>
        <v>0</v>
      </c>
      <c r="F22" s="29" t="e">
        <f t="shared" si="1"/>
        <v>#DIV/0!</v>
      </c>
      <c r="G22" s="4"/>
      <c r="N22">
        <f t="shared" si="2"/>
        <v>0</v>
      </c>
      <c r="R22" s="23" t="s">
        <v>12</v>
      </c>
      <c r="S22" s="23" t="s">
        <v>133</v>
      </c>
      <c r="T22" s="23" t="str">
        <f>VLOOKUP(S22,'asignacion operaciones'!D:E,2,0)</f>
        <v>Julio Bazan</v>
      </c>
      <c r="U22" s="23" t="str">
        <f>VLOOKUP(S22,'asignacion operaciones'!D:F,3,0)</f>
        <v>Sadam Morales</v>
      </c>
      <c r="V22" s="23" t="str">
        <f>VLOOKUP(S22,'asignacion operaciones'!D:G,4,0)</f>
        <v>Roman Marcelo</v>
      </c>
      <c r="W22" s="23" t="s">
        <v>276</v>
      </c>
      <c r="X22" s="23">
        <v>5</v>
      </c>
      <c r="Y22" s="23">
        <v>1</v>
      </c>
      <c r="Z22" s="23">
        <v>4</v>
      </c>
      <c r="AA22" s="31">
        <f t="shared" si="3"/>
        <v>0.2</v>
      </c>
      <c r="AG22">
        <f t="shared" si="6"/>
        <v>0</v>
      </c>
      <c r="BA22" s="30" t="s">
        <v>12</v>
      </c>
      <c r="BB22" s="38" t="s">
        <v>29</v>
      </c>
      <c r="BC22" s="30">
        <v>121</v>
      </c>
      <c r="BD22" s="30">
        <v>108</v>
      </c>
      <c r="BE22" s="30">
        <v>13</v>
      </c>
      <c r="BF22" s="35">
        <v>0.8925619834710744</v>
      </c>
    </row>
    <row r="23" spans="5:58" x14ac:dyDescent="0.25">
      <c r="E23" s="21">
        <f t="shared" si="0"/>
        <v>0</v>
      </c>
      <c r="F23" s="29" t="e">
        <f t="shared" si="1"/>
        <v>#DIV/0!</v>
      </c>
      <c r="G23" s="4"/>
      <c r="N23">
        <f t="shared" si="2"/>
        <v>0</v>
      </c>
      <c r="R23" s="23" t="s">
        <v>12</v>
      </c>
      <c r="S23" s="23" t="s">
        <v>133</v>
      </c>
      <c r="T23" s="23" t="str">
        <f>VLOOKUP(S23,'asignacion operaciones'!D:E,2,0)</f>
        <v>Julio Bazan</v>
      </c>
      <c r="U23" s="23" t="str">
        <f>VLOOKUP(S23,'asignacion operaciones'!D:F,3,0)</f>
        <v>Sadam Morales</v>
      </c>
      <c r="V23" s="23" t="str">
        <f>VLOOKUP(S23,'asignacion operaciones'!D:G,4,0)</f>
        <v>Roman Marcelo</v>
      </c>
      <c r="W23" s="23" t="s">
        <v>285</v>
      </c>
      <c r="X23" s="23">
        <v>5</v>
      </c>
      <c r="Y23" s="23">
        <v>1</v>
      </c>
      <c r="Z23" s="23">
        <v>4</v>
      </c>
      <c r="AA23" s="31">
        <f t="shared" si="3"/>
        <v>0.2</v>
      </c>
      <c r="AG23">
        <f t="shared" si="6"/>
        <v>0</v>
      </c>
      <c r="BA23" s="30" t="s">
        <v>12</v>
      </c>
      <c r="BB23" s="38" t="s">
        <v>50</v>
      </c>
      <c r="BC23" s="30">
        <v>111</v>
      </c>
      <c r="BD23" s="30">
        <v>100</v>
      </c>
      <c r="BE23" s="30">
        <v>11</v>
      </c>
      <c r="BF23" s="35">
        <v>0.90090090090090091</v>
      </c>
    </row>
    <row r="24" spans="5:58" x14ac:dyDescent="0.25">
      <c r="E24" s="21">
        <f t="shared" si="0"/>
        <v>0</v>
      </c>
      <c r="F24" s="29" t="e">
        <f t="shared" si="1"/>
        <v>#DIV/0!</v>
      </c>
      <c r="G24" s="4"/>
      <c r="N24">
        <f t="shared" si="2"/>
        <v>0</v>
      </c>
      <c r="R24" s="23" t="s">
        <v>12</v>
      </c>
      <c r="S24" s="23" t="s">
        <v>133</v>
      </c>
      <c r="T24" s="23" t="str">
        <f>VLOOKUP(S24,'asignacion operaciones'!D:E,2,0)</f>
        <v>Julio Bazan</v>
      </c>
      <c r="U24" s="23" t="str">
        <f>VLOOKUP(S24,'asignacion operaciones'!D:F,3,0)</f>
        <v>Sadam Morales</v>
      </c>
      <c r="V24" s="23" t="str">
        <f>VLOOKUP(S24,'asignacion operaciones'!D:G,4,0)</f>
        <v>Roman Marcelo</v>
      </c>
      <c r="W24" s="23" t="s">
        <v>289</v>
      </c>
      <c r="X24" s="23">
        <v>5</v>
      </c>
      <c r="Y24" s="23">
        <v>1</v>
      </c>
      <c r="Z24" s="23">
        <v>4</v>
      </c>
      <c r="AA24" s="31">
        <f t="shared" si="3"/>
        <v>0.2</v>
      </c>
      <c r="AG24">
        <f t="shared" si="6"/>
        <v>0</v>
      </c>
      <c r="BA24" s="30" t="s">
        <v>12</v>
      </c>
      <c r="BB24" s="38" t="s">
        <v>25</v>
      </c>
      <c r="BC24" s="30">
        <v>167</v>
      </c>
      <c r="BD24" s="30">
        <v>151</v>
      </c>
      <c r="BE24" s="30">
        <v>16</v>
      </c>
      <c r="BF24" s="35">
        <v>0.90419161676646709</v>
      </c>
    </row>
    <row r="25" spans="5:58" x14ac:dyDescent="0.25">
      <c r="E25" s="21">
        <f t="shared" si="0"/>
        <v>0</v>
      </c>
      <c r="F25" s="29" t="e">
        <f t="shared" si="1"/>
        <v>#DIV/0!</v>
      </c>
      <c r="G25" s="4"/>
      <c r="N25">
        <f t="shared" si="2"/>
        <v>0</v>
      </c>
      <c r="R25" s="23" t="s">
        <v>12</v>
      </c>
      <c r="S25" s="23" t="s">
        <v>133</v>
      </c>
      <c r="T25" s="23" t="str">
        <f>VLOOKUP(S25,'asignacion operaciones'!D:E,2,0)</f>
        <v>Julio Bazan</v>
      </c>
      <c r="U25" s="23" t="str">
        <f>VLOOKUP(S25,'asignacion operaciones'!D:F,3,0)</f>
        <v>Sadam Morales</v>
      </c>
      <c r="V25" s="23" t="str">
        <f>VLOOKUP(S25,'asignacion operaciones'!D:G,4,0)</f>
        <v>Roman Marcelo</v>
      </c>
      <c r="W25" s="23" t="s">
        <v>290</v>
      </c>
      <c r="X25" s="23">
        <v>5</v>
      </c>
      <c r="Y25" s="23">
        <v>1</v>
      </c>
      <c r="Z25" s="23">
        <v>4</v>
      </c>
      <c r="AA25" s="31">
        <f t="shared" si="3"/>
        <v>0.2</v>
      </c>
      <c r="AG25">
        <f t="shared" si="6"/>
        <v>0</v>
      </c>
      <c r="BA25" s="30" t="s">
        <v>12</v>
      </c>
      <c r="BB25" s="38" t="s">
        <v>52</v>
      </c>
      <c r="BC25" s="30">
        <v>44</v>
      </c>
      <c r="BD25" s="30">
        <v>40</v>
      </c>
      <c r="BE25" s="30">
        <v>4</v>
      </c>
      <c r="BF25" s="35">
        <v>0.90909090909090906</v>
      </c>
    </row>
    <row r="26" spans="5:58" x14ac:dyDescent="0.25">
      <c r="E26" s="21">
        <f t="shared" si="0"/>
        <v>0</v>
      </c>
      <c r="F26" s="29" t="e">
        <f t="shared" si="1"/>
        <v>#DIV/0!</v>
      </c>
      <c r="G26" s="4"/>
      <c r="N26">
        <f t="shared" si="2"/>
        <v>0</v>
      </c>
      <c r="R26" s="23" t="s">
        <v>12</v>
      </c>
      <c r="S26" s="23" t="s">
        <v>133</v>
      </c>
      <c r="T26" s="23" t="str">
        <f>VLOOKUP(S26,'asignacion operaciones'!D:E,2,0)</f>
        <v>Julio Bazan</v>
      </c>
      <c r="U26" s="23" t="str">
        <f>VLOOKUP(S26,'asignacion operaciones'!D:F,3,0)</f>
        <v>Sadam Morales</v>
      </c>
      <c r="V26" s="23" t="str">
        <f>VLOOKUP(S26,'asignacion operaciones'!D:G,4,0)</f>
        <v>Roman Marcelo</v>
      </c>
      <c r="W26" s="23" t="s">
        <v>291</v>
      </c>
      <c r="X26" s="23">
        <v>5</v>
      </c>
      <c r="Y26" s="23">
        <v>1</v>
      </c>
      <c r="Z26" s="23">
        <v>4</v>
      </c>
      <c r="AA26" s="31">
        <f t="shared" si="3"/>
        <v>0.2</v>
      </c>
      <c r="AG26">
        <f t="shared" si="6"/>
        <v>0</v>
      </c>
      <c r="BA26" s="30" t="s">
        <v>12</v>
      </c>
      <c r="BB26" s="38" t="s">
        <v>60</v>
      </c>
      <c r="BC26" s="30">
        <v>45</v>
      </c>
      <c r="BD26" s="30">
        <v>41</v>
      </c>
      <c r="BE26" s="30">
        <v>4</v>
      </c>
      <c r="BF26" s="35">
        <v>0.91111111111111109</v>
      </c>
    </row>
    <row r="27" spans="5:58" x14ac:dyDescent="0.25">
      <c r="E27" s="21">
        <f t="shared" si="0"/>
        <v>0</v>
      </c>
      <c r="F27" s="29" t="e">
        <f t="shared" si="1"/>
        <v>#DIV/0!</v>
      </c>
      <c r="G27" s="4"/>
      <c r="N27">
        <f t="shared" si="2"/>
        <v>0</v>
      </c>
      <c r="R27" s="23" t="s">
        <v>12</v>
      </c>
      <c r="S27" s="23" t="s">
        <v>40</v>
      </c>
      <c r="T27" s="23" t="str">
        <f>VLOOKUP(S27,'asignacion operaciones'!D:E,2,0)</f>
        <v xml:space="preserve">Ricardo Balderas Reyes </v>
      </c>
      <c r="U27" s="23" t="str">
        <f>VLOOKUP(S27,'asignacion operaciones'!D:F,3,0)</f>
        <v>Victor Limas Rdz</v>
      </c>
      <c r="V27" s="23" t="str">
        <f>VLOOKUP(S27,'asignacion operaciones'!D:G,4,0)</f>
        <v xml:space="preserve">Luis Ortiz </v>
      </c>
      <c r="W27" s="23" t="s">
        <v>310</v>
      </c>
      <c r="X27" s="23">
        <v>6</v>
      </c>
      <c r="Y27" s="23">
        <v>2</v>
      </c>
      <c r="Z27" s="23">
        <v>4</v>
      </c>
      <c r="AA27" s="31">
        <f t="shared" si="3"/>
        <v>0.33333333333333331</v>
      </c>
      <c r="AG27">
        <f t="shared" si="6"/>
        <v>0</v>
      </c>
      <c r="BA27" s="30" t="s">
        <v>12</v>
      </c>
      <c r="BB27" s="38" t="s">
        <v>15</v>
      </c>
      <c r="BC27" s="30">
        <v>488</v>
      </c>
      <c r="BD27" s="30">
        <v>447</v>
      </c>
      <c r="BE27" s="30">
        <v>41</v>
      </c>
      <c r="BF27" s="35">
        <v>0.91598360655737709</v>
      </c>
    </row>
    <row r="28" spans="5:58" x14ac:dyDescent="0.25">
      <c r="E28" s="21">
        <f t="shared" si="0"/>
        <v>0</v>
      </c>
      <c r="F28" s="29" t="e">
        <f t="shared" si="1"/>
        <v>#DIV/0!</v>
      </c>
      <c r="G28" s="4"/>
      <c r="N28">
        <f t="shared" si="2"/>
        <v>0</v>
      </c>
      <c r="R28" s="23" t="s">
        <v>12</v>
      </c>
      <c r="S28" s="23" t="s">
        <v>40</v>
      </c>
      <c r="T28" s="23" t="str">
        <f>VLOOKUP(S28,'asignacion operaciones'!D:E,2,0)</f>
        <v xml:space="preserve">Ricardo Balderas Reyes </v>
      </c>
      <c r="U28" s="23" t="str">
        <f>VLOOKUP(S28,'asignacion operaciones'!D:F,3,0)</f>
        <v>Victor Limas Rdz</v>
      </c>
      <c r="V28" s="23" t="str">
        <f>VLOOKUP(S28,'asignacion operaciones'!D:G,4,0)</f>
        <v xml:space="preserve">Luis Ortiz </v>
      </c>
      <c r="W28" s="23" t="s">
        <v>319</v>
      </c>
      <c r="X28" s="23">
        <v>5</v>
      </c>
      <c r="Y28" s="23">
        <v>1</v>
      </c>
      <c r="Z28" s="23">
        <v>4</v>
      </c>
      <c r="AA28" s="31">
        <f t="shared" si="3"/>
        <v>0.2</v>
      </c>
      <c r="AG28">
        <f t="shared" si="6"/>
        <v>0</v>
      </c>
      <c r="BA28" s="30" t="s">
        <v>12</v>
      </c>
      <c r="BB28" s="38" t="s">
        <v>27</v>
      </c>
      <c r="BC28" s="30">
        <v>123</v>
      </c>
      <c r="BD28" s="30">
        <v>113</v>
      </c>
      <c r="BE28" s="30">
        <v>10</v>
      </c>
      <c r="BF28" s="35">
        <v>0.91869918699186992</v>
      </c>
    </row>
    <row r="29" spans="5:58" x14ac:dyDescent="0.25">
      <c r="E29" s="21">
        <f t="shared" si="0"/>
        <v>0</v>
      </c>
      <c r="F29" s="29" t="e">
        <f t="shared" si="1"/>
        <v>#DIV/0!</v>
      </c>
      <c r="G29" s="4"/>
      <c r="N29">
        <f t="shared" si="2"/>
        <v>0</v>
      </c>
      <c r="R29" s="23" t="s">
        <v>12</v>
      </c>
      <c r="S29" s="23" t="s">
        <v>86</v>
      </c>
      <c r="T29" s="23" t="str">
        <f>VLOOKUP(S29,'asignacion operaciones'!D:E,2,0)</f>
        <v>Julio Bazan</v>
      </c>
      <c r="U29" s="23" t="str">
        <f>VLOOKUP(S29,'asignacion operaciones'!D:F,3,0)</f>
        <v>Edgar Cabrera</v>
      </c>
      <c r="V29" s="23" t="str">
        <f>VLOOKUP(S29,'asignacion operaciones'!D:G,4,0)</f>
        <v xml:space="preserve">Jonathan Nieto </v>
      </c>
      <c r="W29" s="23" t="s">
        <v>500</v>
      </c>
      <c r="X29" s="23">
        <v>6</v>
      </c>
      <c r="Y29" s="23">
        <v>2</v>
      </c>
      <c r="Z29" s="23">
        <v>4</v>
      </c>
      <c r="AA29" s="31">
        <f t="shared" si="3"/>
        <v>0.33333333333333331</v>
      </c>
      <c r="AG29">
        <f t="shared" si="6"/>
        <v>0</v>
      </c>
      <c r="BA29" s="30" t="s">
        <v>12</v>
      </c>
      <c r="BB29" s="38" t="s">
        <v>148</v>
      </c>
      <c r="BC29" s="30">
        <v>125</v>
      </c>
      <c r="BD29" s="30">
        <v>115</v>
      </c>
      <c r="BE29" s="30">
        <v>10</v>
      </c>
      <c r="BF29" s="35">
        <v>0.92</v>
      </c>
    </row>
    <row r="30" spans="5:58" x14ac:dyDescent="0.25">
      <c r="E30" s="21">
        <f t="shared" si="0"/>
        <v>0</v>
      </c>
      <c r="F30" s="29" t="e">
        <f t="shared" si="1"/>
        <v>#DIV/0!</v>
      </c>
      <c r="G30" s="4"/>
      <c r="N30">
        <f t="shared" si="2"/>
        <v>0</v>
      </c>
      <c r="R30" s="23" t="s">
        <v>12</v>
      </c>
      <c r="S30" s="23" t="s">
        <v>25</v>
      </c>
      <c r="T30" s="23" t="str">
        <f>VLOOKUP(S30,'asignacion operaciones'!D:E,2,0)</f>
        <v>Julio Bazan</v>
      </c>
      <c r="U30" s="23" t="str">
        <f>VLOOKUP(S30,'asignacion operaciones'!D:F,3,0)</f>
        <v>Sadam Morales</v>
      </c>
      <c r="V30" s="23" t="str">
        <f>VLOOKUP(S30,'asignacion operaciones'!D:G,4,0)</f>
        <v xml:space="preserve">Ricardo Perez de leon </v>
      </c>
      <c r="W30" s="23" t="s">
        <v>512</v>
      </c>
      <c r="X30" s="23">
        <v>6</v>
      </c>
      <c r="Y30" s="23">
        <v>2</v>
      </c>
      <c r="Z30" s="23">
        <v>4</v>
      </c>
      <c r="AA30" s="31">
        <f t="shared" si="3"/>
        <v>0.33333333333333331</v>
      </c>
      <c r="AG30">
        <f t="shared" si="6"/>
        <v>0</v>
      </c>
      <c r="BA30" s="30" t="s">
        <v>12</v>
      </c>
      <c r="BB30" s="38" t="s">
        <v>38</v>
      </c>
      <c r="BC30" s="30">
        <v>109</v>
      </c>
      <c r="BD30" s="30">
        <v>102</v>
      </c>
      <c r="BE30" s="30">
        <v>7</v>
      </c>
      <c r="BF30" s="35">
        <v>0.93577981651376152</v>
      </c>
    </row>
    <row r="31" spans="5:58" x14ac:dyDescent="0.25">
      <c r="E31" s="21">
        <f t="shared" si="0"/>
        <v>0</v>
      </c>
      <c r="F31" s="29" t="e">
        <f t="shared" si="1"/>
        <v>#DIV/0!</v>
      </c>
      <c r="G31" s="4"/>
      <c r="N31">
        <f t="shared" si="2"/>
        <v>0</v>
      </c>
      <c r="R31" s="23" t="s">
        <v>12</v>
      </c>
      <c r="S31" s="23" t="s">
        <v>23</v>
      </c>
      <c r="T31" s="23" t="str">
        <f>VLOOKUP(S31,'asignacion operaciones'!D:E,2,0)</f>
        <v xml:space="preserve">Ricardo Balderas Reyes </v>
      </c>
      <c r="U31" s="23" t="str">
        <f>VLOOKUP(S31,'asignacion operaciones'!D:F,3,0)</f>
        <v>Orlando Hernandez</v>
      </c>
      <c r="V31" s="23" t="str">
        <f>VLOOKUP(S31,'asignacion operaciones'!D:G,4,0)</f>
        <v xml:space="preserve">Manuel Flores </v>
      </c>
      <c r="W31" s="23" t="s">
        <v>576</v>
      </c>
      <c r="X31" s="23">
        <v>6</v>
      </c>
      <c r="Y31" s="23">
        <v>2</v>
      </c>
      <c r="Z31" s="23">
        <v>4</v>
      </c>
      <c r="AA31" s="31">
        <f t="shared" si="3"/>
        <v>0.33333333333333331</v>
      </c>
      <c r="AG31">
        <f t="shared" si="6"/>
        <v>0</v>
      </c>
      <c r="BA31" s="30" t="s">
        <v>12</v>
      </c>
      <c r="BB31" s="38" t="s">
        <v>31</v>
      </c>
      <c r="BC31" s="30">
        <v>65</v>
      </c>
      <c r="BD31" s="30">
        <v>61</v>
      </c>
      <c r="BE31" s="30">
        <v>4</v>
      </c>
      <c r="BF31" s="35">
        <v>0.93846153846153846</v>
      </c>
    </row>
    <row r="32" spans="5:58" x14ac:dyDescent="0.25">
      <c r="E32" s="21">
        <f t="shared" si="0"/>
        <v>0</v>
      </c>
      <c r="F32" s="29" t="e">
        <f t="shared" si="1"/>
        <v>#DIV/0!</v>
      </c>
      <c r="G32" s="4"/>
      <c r="N32">
        <f t="shared" si="2"/>
        <v>0</v>
      </c>
      <c r="R32" s="23" t="s">
        <v>12</v>
      </c>
      <c r="S32" s="23" t="s">
        <v>23</v>
      </c>
      <c r="T32" s="23" t="str">
        <f>VLOOKUP(S32,'asignacion operaciones'!D:E,2,0)</f>
        <v xml:space="preserve">Ricardo Balderas Reyes </v>
      </c>
      <c r="U32" s="23" t="str">
        <f>VLOOKUP(S32,'asignacion operaciones'!D:F,3,0)</f>
        <v>Orlando Hernandez</v>
      </c>
      <c r="V32" s="23" t="str">
        <f>VLOOKUP(S32,'asignacion operaciones'!D:G,4,0)</f>
        <v xml:space="preserve">Manuel Flores </v>
      </c>
      <c r="W32" s="23" t="s">
        <v>579</v>
      </c>
      <c r="X32" s="23">
        <v>6</v>
      </c>
      <c r="Y32" s="23">
        <v>2</v>
      </c>
      <c r="Z32" s="23">
        <v>4</v>
      </c>
      <c r="AA32" s="31">
        <f t="shared" si="3"/>
        <v>0.33333333333333331</v>
      </c>
      <c r="AG32">
        <f t="shared" si="6"/>
        <v>0</v>
      </c>
      <c r="BA32" s="30" t="s">
        <v>12</v>
      </c>
      <c r="BB32" s="38" t="s">
        <v>19</v>
      </c>
      <c r="BC32" s="30">
        <v>205</v>
      </c>
      <c r="BD32" s="30">
        <v>193</v>
      </c>
      <c r="BE32" s="30">
        <v>12</v>
      </c>
      <c r="BF32" s="35">
        <v>0.94146341463414629</v>
      </c>
    </row>
    <row r="33" spans="5:58" x14ac:dyDescent="0.25">
      <c r="E33" s="21">
        <f t="shared" si="0"/>
        <v>0</v>
      </c>
      <c r="F33" s="29" t="e">
        <f t="shared" si="1"/>
        <v>#DIV/0!</v>
      </c>
      <c r="G33" s="4"/>
      <c r="N33">
        <f t="shared" si="2"/>
        <v>0</v>
      </c>
      <c r="R33" s="23" t="s">
        <v>12</v>
      </c>
      <c r="S33" s="23" t="s">
        <v>54</v>
      </c>
      <c r="T33" s="23" t="str">
        <f>VLOOKUP(S33,'asignacion operaciones'!D:E,2,0)</f>
        <v>Julio Bazan</v>
      </c>
      <c r="U33" s="23" t="str">
        <f>VLOOKUP(S33,'asignacion operaciones'!D:F,3,0)</f>
        <v>Sadam Morales</v>
      </c>
      <c r="V33" s="23" t="str">
        <f>VLOOKUP(S33,'asignacion operaciones'!D:G,4,0)</f>
        <v>Roman Marcelo</v>
      </c>
      <c r="W33" s="23" t="s">
        <v>609</v>
      </c>
      <c r="X33" s="23">
        <v>6</v>
      </c>
      <c r="Y33" s="23">
        <v>2</v>
      </c>
      <c r="Z33" s="23">
        <v>4</v>
      </c>
      <c r="AA33" s="31">
        <f t="shared" si="3"/>
        <v>0.33333333333333331</v>
      </c>
      <c r="AG33">
        <f t="shared" si="6"/>
        <v>0</v>
      </c>
      <c r="BA33" s="30" t="s">
        <v>12</v>
      </c>
      <c r="BB33" s="38" t="s">
        <v>13</v>
      </c>
      <c r="BC33" s="30">
        <v>241</v>
      </c>
      <c r="BD33" s="30">
        <v>228</v>
      </c>
      <c r="BE33" s="30">
        <v>13</v>
      </c>
      <c r="BF33" s="35">
        <v>0.94605809128630702</v>
      </c>
    </row>
    <row r="34" spans="5:58" x14ac:dyDescent="0.25">
      <c r="E34" s="21">
        <f t="shared" si="0"/>
        <v>0</v>
      </c>
      <c r="F34" s="29" t="e">
        <f t="shared" si="1"/>
        <v>#DIV/0!</v>
      </c>
      <c r="G34" s="4"/>
      <c r="N34">
        <f t="shared" si="2"/>
        <v>0</v>
      </c>
      <c r="R34" s="23" t="s">
        <v>12</v>
      </c>
      <c r="S34" s="23" t="s">
        <v>54</v>
      </c>
      <c r="T34" s="23" t="str">
        <f>VLOOKUP(S34,'asignacion operaciones'!D:E,2,0)</f>
        <v>Julio Bazan</v>
      </c>
      <c r="U34" s="23" t="str">
        <f>VLOOKUP(S34,'asignacion operaciones'!D:F,3,0)</f>
        <v>Sadam Morales</v>
      </c>
      <c r="V34" s="23" t="str">
        <f>VLOOKUP(S34,'asignacion operaciones'!D:G,4,0)</f>
        <v>Roman Marcelo</v>
      </c>
      <c r="W34" s="23" t="s">
        <v>610</v>
      </c>
      <c r="X34" s="23">
        <v>6</v>
      </c>
      <c r="Y34" s="23">
        <v>2</v>
      </c>
      <c r="Z34" s="23">
        <v>4</v>
      </c>
      <c r="AA34" s="31">
        <f t="shared" si="3"/>
        <v>0.33333333333333331</v>
      </c>
      <c r="AG34">
        <f t="shared" si="6"/>
        <v>0</v>
      </c>
      <c r="BA34" s="30" t="s">
        <v>12</v>
      </c>
      <c r="BB34" s="38" t="s">
        <v>46</v>
      </c>
      <c r="BC34" s="30">
        <v>84</v>
      </c>
      <c r="BD34" s="30">
        <v>80</v>
      </c>
      <c r="BE34" s="30">
        <v>4</v>
      </c>
      <c r="BF34" s="35">
        <v>0.95238095238095233</v>
      </c>
    </row>
    <row r="35" spans="5:58" x14ac:dyDescent="0.25">
      <c r="E35" s="21">
        <f t="shared" si="0"/>
        <v>0</v>
      </c>
      <c r="F35" s="29" t="e">
        <f t="shared" si="1"/>
        <v>#DIV/0!</v>
      </c>
      <c r="G35" s="4"/>
      <c r="N35">
        <f t="shared" si="2"/>
        <v>0</v>
      </c>
      <c r="R35" s="23" t="s">
        <v>12</v>
      </c>
      <c r="S35" s="23" t="s">
        <v>62</v>
      </c>
      <c r="T35" s="23" t="str">
        <f>VLOOKUP(S35,'asignacion operaciones'!D:E,2,0)</f>
        <v xml:space="preserve">Ricardo Balderas Reyes </v>
      </c>
      <c r="U35" s="23" t="str">
        <f>VLOOKUP(S35,'asignacion operaciones'!D:F,3,0)</f>
        <v>Orlando Hernandez</v>
      </c>
      <c r="V35" s="23" t="str">
        <f>VLOOKUP(S35,'asignacion operaciones'!D:G,4,0)</f>
        <v>Gustavo Hernandez</v>
      </c>
      <c r="W35" s="23" t="s">
        <v>846</v>
      </c>
      <c r="X35" s="23">
        <v>6</v>
      </c>
      <c r="Y35" s="23">
        <v>2</v>
      </c>
      <c r="Z35" s="23">
        <v>4</v>
      </c>
      <c r="AA35" s="31">
        <f t="shared" si="3"/>
        <v>0.33333333333333331</v>
      </c>
      <c r="AG35">
        <f t="shared" si="6"/>
        <v>0</v>
      </c>
      <c r="BA35" s="30" t="s">
        <v>12</v>
      </c>
      <c r="BB35" s="38" t="s">
        <v>79</v>
      </c>
      <c r="BC35" s="30">
        <v>21</v>
      </c>
      <c r="BD35" s="30">
        <v>20</v>
      </c>
      <c r="BE35" s="30">
        <v>1</v>
      </c>
      <c r="BF35" s="35">
        <v>0.95238095238095233</v>
      </c>
    </row>
    <row r="36" spans="5:58" x14ac:dyDescent="0.25">
      <c r="E36" s="21">
        <f t="shared" si="0"/>
        <v>0</v>
      </c>
      <c r="F36" s="29" t="e">
        <f t="shared" si="1"/>
        <v>#DIV/0!</v>
      </c>
      <c r="G36" s="4"/>
      <c r="N36">
        <f t="shared" si="2"/>
        <v>0</v>
      </c>
      <c r="R36" s="23" t="s">
        <v>12</v>
      </c>
      <c r="S36" s="23" t="s">
        <v>62</v>
      </c>
      <c r="T36" s="23" t="str">
        <f>VLOOKUP(S36,'asignacion operaciones'!D:E,2,0)</f>
        <v xml:space="preserve">Ricardo Balderas Reyes </v>
      </c>
      <c r="U36" s="23" t="str">
        <f>VLOOKUP(S36,'asignacion operaciones'!D:F,3,0)</f>
        <v>Orlando Hernandez</v>
      </c>
      <c r="V36" s="23" t="str">
        <f>VLOOKUP(S36,'asignacion operaciones'!D:G,4,0)</f>
        <v>Gustavo Hernandez</v>
      </c>
      <c r="W36" s="23" t="s">
        <v>847</v>
      </c>
      <c r="X36" s="23">
        <v>6</v>
      </c>
      <c r="Y36" s="23">
        <v>2</v>
      </c>
      <c r="Z36" s="23">
        <v>4</v>
      </c>
      <c r="AA36" s="31">
        <f t="shared" si="3"/>
        <v>0.33333333333333331</v>
      </c>
      <c r="AG36">
        <f t="shared" si="6"/>
        <v>0</v>
      </c>
      <c r="BA36" s="30" t="s">
        <v>12</v>
      </c>
      <c r="BB36" s="38" t="s">
        <v>17</v>
      </c>
      <c r="BC36" s="30">
        <v>377</v>
      </c>
      <c r="BD36" s="30">
        <v>361</v>
      </c>
      <c r="BE36" s="30">
        <v>16</v>
      </c>
      <c r="BF36" s="35">
        <v>0.95755968169761274</v>
      </c>
    </row>
    <row r="37" spans="5:58" x14ac:dyDescent="0.25">
      <c r="E37" s="21">
        <f t="shared" si="0"/>
        <v>0</v>
      </c>
      <c r="F37" s="29" t="e">
        <f t="shared" si="1"/>
        <v>#DIV/0!</v>
      </c>
      <c r="G37" s="4"/>
      <c r="N37">
        <f t="shared" si="2"/>
        <v>0</v>
      </c>
      <c r="R37" s="23" t="s">
        <v>12</v>
      </c>
      <c r="S37" s="23" t="s">
        <v>33</v>
      </c>
      <c r="T37" s="23" t="str">
        <f>VLOOKUP(S37,'asignacion operaciones'!D:E,2,0)</f>
        <v>Julio Bazan</v>
      </c>
      <c r="U37" s="23" t="str">
        <f>VLOOKUP(S37,'asignacion operaciones'!D:F,3,0)</f>
        <v>Edgar Cabrera</v>
      </c>
      <c r="V37" s="23" t="str">
        <f>VLOOKUP(S37,'asignacion operaciones'!D:G,4,0)</f>
        <v xml:space="preserve">Christian Segura Osorio </v>
      </c>
      <c r="W37" s="23" t="s">
        <v>125</v>
      </c>
      <c r="X37" s="23">
        <v>6</v>
      </c>
      <c r="Y37" s="23">
        <v>3</v>
      </c>
      <c r="Z37" s="23">
        <v>3</v>
      </c>
      <c r="AA37" s="31">
        <f t="shared" si="3"/>
        <v>0.5</v>
      </c>
      <c r="AG37">
        <f t="shared" si="6"/>
        <v>0</v>
      </c>
      <c r="BA37" s="30" t="s">
        <v>12</v>
      </c>
      <c r="BB37" s="38" t="s">
        <v>173</v>
      </c>
      <c r="BC37" s="30">
        <v>72</v>
      </c>
      <c r="BD37" s="30">
        <v>69</v>
      </c>
      <c r="BE37" s="30">
        <v>3</v>
      </c>
      <c r="BF37" s="35">
        <v>0.95833333333333337</v>
      </c>
    </row>
    <row r="38" spans="5:58" x14ac:dyDescent="0.25">
      <c r="E38" s="21">
        <f t="shared" si="0"/>
        <v>0</v>
      </c>
      <c r="F38" s="29" t="e">
        <f t="shared" si="1"/>
        <v>#DIV/0!</v>
      </c>
      <c r="G38" s="4"/>
      <c r="N38">
        <f t="shared" si="2"/>
        <v>0</v>
      </c>
      <c r="R38" s="23" t="s">
        <v>12</v>
      </c>
      <c r="S38" s="23" t="s">
        <v>66</v>
      </c>
      <c r="T38" s="23" t="str">
        <f>VLOOKUP(S38,'asignacion operaciones'!D:E,2,0)</f>
        <v>Julio Bazan</v>
      </c>
      <c r="U38" s="23" t="str">
        <f>VLOOKUP(S38,'asignacion operaciones'!D:F,3,0)</f>
        <v>Edgar Cabrera</v>
      </c>
      <c r="V38" s="23" t="str">
        <f>VLOOKUP(S38,'asignacion operaciones'!D:G,4,0)</f>
        <v>Alvaro Salinas</v>
      </c>
      <c r="W38" s="23" t="s">
        <v>187</v>
      </c>
      <c r="X38" s="23">
        <v>11</v>
      </c>
      <c r="Y38" s="23">
        <v>8</v>
      </c>
      <c r="Z38" s="23">
        <v>3</v>
      </c>
      <c r="AA38" s="31">
        <f t="shared" si="3"/>
        <v>0.72727272727272729</v>
      </c>
      <c r="AG38">
        <f t="shared" si="6"/>
        <v>0</v>
      </c>
      <c r="BA38" s="30" t="s">
        <v>12</v>
      </c>
      <c r="BB38" s="38" t="s">
        <v>83</v>
      </c>
      <c r="BC38" s="30">
        <v>25</v>
      </c>
      <c r="BD38" s="30">
        <v>24</v>
      </c>
      <c r="BE38" s="30">
        <v>1</v>
      </c>
      <c r="BF38" s="35">
        <v>0.96</v>
      </c>
    </row>
    <row r="39" spans="5:58" x14ac:dyDescent="0.25">
      <c r="E39" s="21">
        <f t="shared" si="0"/>
        <v>0</v>
      </c>
      <c r="F39" s="29" t="e">
        <f t="shared" si="1"/>
        <v>#DIV/0!</v>
      </c>
      <c r="G39" s="4"/>
      <c r="N39">
        <f t="shared" si="2"/>
        <v>0</v>
      </c>
      <c r="R39" s="23" t="s">
        <v>12</v>
      </c>
      <c r="S39" s="23" t="s">
        <v>66</v>
      </c>
      <c r="T39" s="23" t="str">
        <f>VLOOKUP(S39,'asignacion operaciones'!D:E,2,0)</f>
        <v>Julio Bazan</v>
      </c>
      <c r="U39" s="23" t="str">
        <f>VLOOKUP(S39,'asignacion operaciones'!D:F,3,0)</f>
        <v>Edgar Cabrera</v>
      </c>
      <c r="V39" s="23" t="str">
        <f>VLOOKUP(S39,'asignacion operaciones'!D:G,4,0)</f>
        <v>Alvaro Salinas</v>
      </c>
      <c r="W39" s="23" t="s">
        <v>189</v>
      </c>
      <c r="X39" s="23">
        <v>5</v>
      </c>
      <c r="Y39" s="23">
        <v>2</v>
      </c>
      <c r="Z39" s="23">
        <v>3</v>
      </c>
      <c r="AA39" s="31">
        <f t="shared" si="3"/>
        <v>0.4</v>
      </c>
      <c r="AG39">
        <f t="shared" si="6"/>
        <v>0</v>
      </c>
      <c r="BA39" s="30" t="s">
        <v>12</v>
      </c>
      <c r="BB39" s="38" t="s">
        <v>33</v>
      </c>
      <c r="BC39" s="30">
        <v>256</v>
      </c>
      <c r="BD39" s="30">
        <v>247</v>
      </c>
      <c r="BE39" s="30">
        <v>9</v>
      </c>
      <c r="BF39" s="35">
        <v>0.96484375</v>
      </c>
    </row>
    <row r="40" spans="5:58" x14ac:dyDescent="0.25">
      <c r="E40" s="21">
        <f t="shared" si="0"/>
        <v>0</v>
      </c>
      <c r="F40" s="29" t="e">
        <f t="shared" si="1"/>
        <v>#DIV/0!</v>
      </c>
      <c r="G40" s="4"/>
      <c r="N40">
        <f t="shared" si="2"/>
        <v>0</v>
      </c>
      <c r="R40" s="23" t="s">
        <v>12</v>
      </c>
      <c r="S40" s="23" t="s">
        <v>42</v>
      </c>
      <c r="T40" s="23" t="str">
        <f>VLOOKUP(S40,'asignacion operaciones'!D:E,2,0)</f>
        <v>Julio Bazan</v>
      </c>
      <c r="U40" s="23" t="str">
        <f>VLOOKUP(S40,'asignacion operaciones'!D:F,3,0)</f>
        <v>Edgar Cabrera</v>
      </c>
      <c r="V40" s="23" t="str">
        <f>VLOOKUP(S40,'asignacion operaciones'!D:G,4,0)</f>
        <v>Palacios Ricardo de Jesus</v>
      </c>
      <c r="W40" s="23" t="s">
        <v>198</v>
      </c>
      <c r="X40" s="23">
        <v>6</v>
      </c>
      <c r="Y40" s="23">
        <v>3</v>
      </c>
      <c r="Z40" s="23">
        <v>3</v>
      </c>
      <c r="AA40" s="31">
        <f t="shared" si="3"/>
        <v>0.5</v>
      </c>
      <c r="AG40">
        <f t="shared" si="6"/>
        <v>0</v>
      </c>
      <c r="BA40" s="30" t="s">
        <v>12</v>
      </c>
      <c r="BB40" s="38" t="s">
        <v>48</v>
      </c>
      <c r="BC40" s="30">
        <v>98</v>
      </c>
      <c r="BD40" s="30">
        <v>97</v>
      </c>
      <c r="BE40" s="30">
        <v>1</v>
      </c>
      <c r="BF40" s="36">
        <v>0.98979591836734693</v>
      </c>
    </row>
    <row r="41" spans="5:58" x14ac:dyDescent="0.25">
      <c r="E41" s="21">
        <f t="shared" si="0"/>
        <v>0</v>
      </c>
      <c r="F41" s="29" t="e">
        <f t="shared" si="1"/>
        <v>#DIV/0!</v>
      </c>
      <c r="G41" s="4"/>
      <c r="N41">
        <f t="shared" si="2"/>
        <v>0</v>
      </c>
      <c r="R41" s="23" t="s">
        <v>12</v>
      </c>
      <c r="S41" s="23" t="s">
        <v>27</v>
      </c>
      <c r="T41" s="23" t="str">
        <f>VLOOKUP(S41,'asignacion operaciones'!D:E,2,0)</f>
        <v xml:space="preserve">Ricardo Balderas Reyes </v>
      </c>
      <c r="U41" s="23" t="str">
        <f>VLOOKUP(S41,'asignacion operaciones'!D:F,3,0)</f>
        <v>Orlando Hernandez</v>
      </c>
      <c r="V41" s="23" t="str">
        <f>VLOOKUP(S41,'asignacion operaciones'!D:G,4,0)</f>
        <v>Francisco Reyes</v>
      </c>
      <c r="W41" s="23" t="s">
        <v>227</v>
      </c>
      <c r="X41" s="23">
        <v>5</v>
      </c>
      <c r="Y41" s="23">
        <v>2</v>
      </c>
      <c r="Z41" s="23">
        <v>3</v>
      </c>
      <c r="AA41" s="31">
        <f t="shared" si="3"/>
        <v>0.4</v>
      </c>
      <c r="AG41">
        <f t="shared" si="6"/>
        <v>0</v>
      </c>
      <c r="BA41" s="30" t="s">
        <v>12</v>
      </c>
      <c r="BB41" s="38" t="s">
        <v>175</v>
      </c>
      <c r="BC41" s="30">
        <v>20</v>
      </c>
      <c r="BD41" s="30">
        <v>20</v>
      </c>
      <c r="BE41" s="30">
        <v>0</v>
      </c>
      <c r="BF41" s="36">
        <v>1</v>
      </c>
    </row>
    <row r="42" spans="5:58" x14ac:dyDescent="0.25">
      <c r="E42" s="21">
        <f t="shared" si="0"/>
        <v>0</v>
      </c>
      <c r="F42" s="29" t="e">
        <f t="shared" si="1"/>
        <v>#DIV/0!</v>
      </c>
      <c r="G42" s="4"/>
      <c r="N42">
        <f t="shared" si="2"/>
        <v>0</v>
      </c>
      <c r="R42" s="23" t="s">
        <v>12</v>
      </c>
      <c r="S42" s="23" t="s">
        <v>133</v>
      </c>
      <c r="T42" s="23" t="str">
        <f>VLOOKUP(S42,'asignacion operaciones'!D:E,2,0)</f>
        <v>Julio Bazan</v>
      </c>
      <c r="U42" s="23" t="str">
        <f>VLOOKUP(S42,'asignacion operaciones'!D:F,3,0)</f>
        <v>Sadam Morales</v>
      </c>
      <c r="V42" s="23" t="str">
        <f>VLOOKUP(S42,'asignacion operaciones'!D:G,4,0)</f>
        <v>Roman Marcelo</v>
      </c>
      <c r="W42" s="23" t="s">
        <v>270</v>
      </c>
      <c r="X42" s="23">
        <v>6</v>
      </c>
      <c r="Y42" s="23">
        <v>3</v>
      </c>
      <c r="Z42" s="23">
        <v>3</v>
      </c>
      <c r="AA42" s="31">
        <f t="shared" si="3"/>
        <v>0.5</v>
      </c>
      <c r="AG42">
        <f t="shared" si="6"/>
        <v>0</v>
      </c>
      <c r="BA42" s="30" t="s">
        <v>12</v>
      </c>
      <c r="BB42" s="38" t="s">
        <v>64</v>
      </c>
      <c r="BC42" s="30">
        <v>17</v>
      </c>
      <c r="BD42" s="30">
        <v>17</v>
      </c>
      <c r="BE42" s="30">
        <v>0</v>
      </c>
      <c r="BF42" s="36">
        <v>1</v>
      </c>
    </row>
    <row r="43" spans="5:58" x14ac:dyDescent="0.25">
      <c r="E43" s="21">
        <f t="shared" si="0"/>
        <v>0</v>
      </c>
      <c r="F43" s="29" t="e">
        <f t="shared" si="1"/>
        <v>#DIV/0!</v>
      </c>
      <c r="G43" s="4"/>
      <c r="N43">
        <f t="shared" si="2"/>
        <v>0</v>
      </c>
      <c r="R43" s="23" t="s">
        <v>12</v>
      </c>
      <c r="S43" s="23" t="s">
        <v>133</v>
      </c>
      <c r="T43" s="23" t="str">
        <f>VLOOKUP(S43,'asignacion operaciones'!D:E,2,0)</f>
        <v>Julio Bazan</v>
      </c>
      <c r="U43" s="23" t="str">
        <f>VLOOKUP(S43,'asignacion operaciones'!D:F,3,0)</f>
        <v>Sadam Morales</v>
      </c>
      <c r="V43" s="23" t="str">
        <f>VLOOKUP(S43,'asignacion operaciones'!D:G,4,0)</f>
        <v>Roman Marcelo</v>
      </c>
      <c r="W43" s="23" t="s">
        <v>293</v>
      </c>
      <c r="X43" s="23">
        <v>5</v>
      </c>
      <c r="Y43" s="23">
        <v>2</v>
      </c>
      <c r="Z43" s="23">
        <v>3</v>
      </c>
      <c r="AA43" s="31">
        <f t="shared" si="3"/>
        <v>0.4</v>
      </c>
      <c r="AG43">
        <f t="shared" si="6"/>
        <v>0</v>
      </c>
      <c r="BA43" s="30" t="s">
        <v>12</v>
      </c>
      <c r="BB43" s="38" t="s">
        <v>68</v>
      </c>
      <c r="BC43" s="30">
        <v>60</v>
      </c>
      <c r="BD43" s="30">
        <v>60</v>
      </c>
      <c r="BE43" s="30">
        <v>0</v>
      </c>
      <c r="BF43" s="36">
        <v>1</v>
      </c>
    </row>
    <row r="44" spans="5:58" x14ac:dyDescent="0.25">
      <c r="E44" s="21">
        <f t="shared" si="0"/>
        <v>0</v>
      </c>
      <c r="F44" s="29" t="e">
        <f t="shared" si="1"/>
        <v>#DIV/0!</v>
      </c>
      <c r="G44" s="4"/>
      <c r="N44">
        <f t="shared" si="2"/>
        <v>0</v>
      </c>
      <c r="R44" s="23" t="s">
        <v>12</v>
      </c>
      <c r="S44" s="23" t="s">
        <v>133</v>
      </c>
      <c r="T44" s="23" t="str">
        <f>VLOOKUP(S44,'asignacion operaciones'!D:E,2,0)</f>
        <v>Julio Bazan</v>
      </c>
      <c r="U44" s="23" t="str">
        <f>VLOOKUP(S44,'asignacion operaciones'!D:F,3,0)</f>
        <v>Sadam Morales</v>
      </c>
      <c r="V44" s="23" t="str">
        <f>VLOOKUP(S44,'asignacion operaciones'!D:G,4,0)</f>
        <v>Roman Marcelo</v>
      </c>
      <c r="W44" s="23" t="s">
        <v>297</v>
      </c>
      <c r="X44" s="23">
        <v>5</v>
      </c>
      <c r="Y44" s="23">
        <v>2</v>
      </c>
      <c r="Z44" s="23">
        <v>3</v>
      </c>
      <c r="AA44" s="31">
        <f t="shared" si="3"/>
        <v>0.4</v>
      </c>
      <c r="AG44">
        <f t="shared" si="6"/>
        <v>0</v>
      </c>
      <c r="BA44" s="30" t="s">
        <v>12</v>
      </c>
      <c r="BB44" s="38" t="s">
        <v>84</v>
      </c>
      <c r="BC44" s="30">
        <v>51</v>
      </c>
      <c r="BD44" s="30">
        <v>51</v>
      </c>
      <c r="BE44" s="30">
        <v>0</v>
      </c>
      <c r="BF44" s="36">
        <v>1</v>
      </c>
    </row>
    <row r="45" spans="5:58" x14ac:dyDescent="0.25">
      <c r="E45" s="21">
        <f t="shared" si="0"/>
        <v>0</v>
      </c>
      <c r="F45" s="29" t="e">
        <f t="shared" si="1"/>
        <v>#DIV/0!</v>
      </c>
      <c r="G45" s="4"/>
      <c r="N45">
        <f t="shared" si="2"/>
        <v>0</v>
      </c>
      <c r="R45" s="23" t="s">
        <v>12</v>
      </c>
      <c r="S45" s="23" t="s">
        <v>133</v>
      </c>
      <c r="T45" s="23" t="str">
        <f>VLOOKUP(S45,'asignacion operaciones'!D:E,2,0)</f>
        <v>Julio Bazan</v>
      </c>
      <c r="U45" s="23" t="str">
        <f>VLOOKUP(S45,'asignacion operaciones'!D:F,3,0)</f>
        <v>Sadam Morales</v>
      </c>
      <c r="V45" s="23" t="str">
        <f>VLOOKUP(S45,'asignacion operaciones'!D:G,4,0)</f>
        <v>Roman Marcelo</v>
      </c>
      <c r="W45" s="23" t="s">
        <v>301</v>
      </c>
      <c r="X45" s="23">
        <v>5</v>
      </c>
      <c r="Y45" s="23">
        <v>2</v>
      </c>
      <c r="Z45" s="23">
        <v>3</v>
      </c>
      <c r="AA45" s="31">
        <f t="shared" si="3"/>
        <v>0.4</v>
      </c>
      <c r="BA45" s="30" t="s">
        <v>12</v>
      </c>
      <c r="BB45" s="38" t="s">
        <v>87</v>
      </c>
      <c r="BC45" s="30">
        <v>11</v>
      </c>
      <c r="BD45" s="30">
        <v>11</v>
      </c>
      <c r="BE45" s="30">
        <v>0</v>
      </c>
      <c r="BF45" s="36">
        <v>1</v>
      </c>
    </row>
    <row r="46" spans="5:58" x14ac:dyDescent="0.25">
      <c r="E46" s="21">
        <f t="shared" si="0"/>
        <v>0</v>
      </c>
      <c r="F46" s="29" t="e">
        <f t="shared" si="1"/>
        <v>#DIV/0!</v>
      </c>
      <c r="G46" s="4"/>
      <c r="N46">
        <f t="shared" si="2"/>
        <v>0</v>
      </c>
      <c r="R46" s="23" t="s">
        <v>12</v>
      </c>
      <c r="S46" s="23" t="s">
        <v>40</v>
      </c>
      <c r="T46" s="23" t="str">
        <f>VLOOKUP(S46,'asignacion operaciones'!D:E,2,0)</f>
        <v xml:space="preserve">Ricardo Balderas Reyes </v>
      </c>
      <c r="U46" s="23" t="str">
        <f>VLOOKUP(S46,'asignacion operaciones'!D:F,3,0)</f>
        <v>Victor Limas Rdz</v>
      </c>
      <c r="V46" s="23" t="str">
        <f>VLOOKUP(S46,'asignacion operaciones'!D:G,4,0)</f>
        <v xml:space="preserve">Luis Ortiz </v>
      </c>
      <c r="W46" s="23" t="s">
        <v>312</v>
      </c>
      <c r="X46" s="23">
        <v>6</v>
      </c>
      <c r="Y46" s="23">
        <v>3</v>
      </c>
      <c r="Z46" s="23">
        <v>3</v>
      </c>
      <c r="AA46" s="31">
        <f t="shared" si="3"/>
        <v>0.5</v>
      </c>
      <c r="BA46" s="30" t="s">
        <v>12</v>
      </c>
      <c r="BB46" s="38" t="s">
        <v>88</v>
      </c>
      <c r="BC46" s="30">
        <v>17</v>
      </c>
      <c r="BD46" s="30">
        <v>17</v>
      </c>
      <c r="BE46" s="30">
        <v>0</v>
      </c>
      <c r="BF46" s="36">
        <v>1</v>
      </c>
    </row>
    <row r="47" spans="5:58" x14ac:dyDescent="0.25">
      <c r="E47" s="21">
        <f t="shared" si="0"/>
        <v>0</v>
      </c>
      <c r="F47" s="29" t="e">
        <f t="shared" si="1"/>
        <v>#DIV/0!</v>
      </c>
      <c r="G47" s="4"/>
      <c r="N47">
        <f t="shared" si="2"/>
        <v>0</v>
      </c>
      <c r="R47" s="23" t="s">
        <v>12</v>
      </c>
      <c r="S47" s="23" t="s">
        <v>46</v>
      </c>
      <c r="T47" s="23" t="str">
        <f>VLOOKUP(S47,'asignacion operaciones'!D:E,2,0)</f>
        <v xml:space="preserve">Ricardo Balderas Reyes </v>
      </c>
      <c r="U47" s="23" t="str">
        <f>VLOOKUP(S47,'asignacion operaciones'!D:F,3,0)</f>
        <v>Orlando Hernandez</v>
      </c>
      <c r="V47" s="23" t="str">
        <f>VLOOKUP(S47,'asignacion operaciones'!D:G,4,0)</f>
        <v xml:space="preserve">Edgar Illescas </v>
      </c>
      <c r="W47" s="23" t="s">
        <v>415</v>
      </c>
      <c r="X47" s="23">
        <v>10</v>
      </c>
      <c r="Y47" s="23">
        <v>7</v>
      </c>
      <c r="Z47" s="23">
        <v>3</v>
      </c>
      <c r="AA47" s="31">
        <f t="shared" si="3"/>
        <v>0.7</v>
      </c>
      <c r="BA47" s="30" t="s">
        <v>12</v>
      </c>
      <c r="BB47" s="38" t="s">
        <v>77</v>
      </c>
      <c r="BC47" s="30">
        <v>10</v>
      </c>
      <c r="BD47" s="30">
        <v>10</v>
      </c>
      <c r="BE47" s="30">
        <v>0</v>
      </c>
      <c r="BF47" s="36">
        <v>1</v>
      </c>
    </row>
    <row r="48" spans="5:58" x14ac:dyDescent="0.25">
      <c r="E48" s="21">
        <f t="shared" si="0"/>
        <v>0</v>
      </c>
      <c r="F48" s="29" t="e">
        <f t="shared" si="1"/>
        <v>#DIV/0!</v>
      </c>
      <c r="G48" s="4"/>
      <c r="N48">
        <f t="shared" si="2"/>
        <v>0</v>
      </c>
      <c r="R48" s="23" t="s">
        <v>12</v>
      </c>
      <c r="S48" s="23" t="s">
        <v>44</v>
      </c>
      <c r="T48" s="23" t="str">
        <f>VLOOKUP(S48,'asignacion operaciones'!D:E,2,0)</f>
        <v xml:space="preserve">Ricardo Balderas Reyes </v>
      </c>
      <c r="U48" s="23" t="str">
        <f>VLOOKUP(S48,'asignacion operaciones'!D:F,3,0)</f>
        <v>Victor Limas Rdz</v>
      </c>
      <c r="V48" s="23" t="str">
        <f>VLOOKUP(S48,'asignacion operaciones'!D:G,4,0)</f>
        <v xml:space="preserve">Oscar Oviedo </v>
      </c>
      <c r="W48" s="23" t="s">
        <v>444</v>
      </c>
      <c r="X48" s="23">
        <v>5</v>
      </c>
      <c r="Y48" s="23">
        <v>2</v>
      </c>
      <c r="Z48" s="23">
        <v>3</v>
      </c>
      <c r="AA48" s="31">
        <f t="shared" si="3"/>
        <v>0.4</v>
      </c>
      <c r="BA48" s="30" t="s">
        <v>12</v>
      </c>
      <c r="BB48" s="38" t="s">
        <v>78</v>
      </c>
      <c r="BC48" s="30">
        <v>15</v>
      </c>
      <c r="BD48" s="30">
        <v>15</v>
      </c>
      <c r="BE48" s="30">
        <v>0</v>
      </c>
      <c r="BF48" s="36">
        <v>1</v>
      </c>
    </row>
    <row r="49" spans="5:58" x14ac:dyDescent="0.25">
      <c r="E49" s="21">
        <f t="shared" si="0"/>
        <v>0</v>
      </c>
      <c r="F49" s="29" t="e">
        <f t="shared" si="1"/>
        <v>#DIV/0!</v>
      </c>
      <c r="G49" s="4"/>
      <c r="N49">
        <f t="shared" si="2"/>
        <v>0</v>
      </c>
      <c r="R49" s="23" t="s">
        <v>12</v>
      </c>
      <c r="S49" s="23" t="s">
        <v>19</v>
      </c>
      <c r="T49" s="23" t="str">
        <f>VLOOKUP(S49,'asignacion operaciones'!D:E,2,0)</f>
        <v xml:space="preserve">Ricardo Balderas Reyes </v>
      </c>
      <c r="U49" s="23" t="str">
        <f>VLOOKUP(S49,'asignacion operaciones'!D:F,3,0)</f>
        <v>Orlando Hernandez</v>
      </c>
      <c r="V49" s="23" t="str">
        <f>VLOOKUP(S49,'asignacion operaciones'!D:G,4,0)</f>
        <v>Claudia Chavira</v>
      </c>
      <c r="W49" s="23" t="s">
        <v>460</v>
      </c>
      <c r="X49" s="23">
        <v>5</v>
      </c>
      <c r="Y49" s="23">
        <v>2</v>
      </c>
      <c r="Z49" s="23">
        <v>3</v>
      </c>
      <c r="AA49" s="31">
        <f t="shared" si="3"/>
        <v>0.4</v>
      </c>
      <c r="BA49" s="32"/>
      <c r="BB49" s="32" t="s">
        <v>128</v>
      </c>
      <c r="BC49" s="32">
        <v>4266</v>
      </c>
      <c r="BD49" s="32">
        <v>3810</v>
      </c>
      <c r="BE49" s="32">
        <v>456</v>
      </c>
      <c r="BF49" s="33">
        <v>0.89310829817158932</v>
      </c>
    </row>
    <row r="50" spans="5:58" x14ac:dyDescent="0.25">
      <c r="E50" s="21">
        <f t="shared" si="0"/>
        <v>0</v>
      </c>
      <c r="F50" s="29" t="e">
        <f t="shared" si="1"/>
        <v>#DIV/0!</v>
      </c>
      <c r="G50" s="4"/>
      <c r="N50">
        <f t="shared" si="2"/>
        <v>0</v>
      </c>
      <c r="R50" s="23" t="s">
        <v>12</v>
      </c>
      <c r="S50" s="23" t="s">
        <v>25</v>
      </c>
      <c r="T50" s="23" t="str">
        <f>VLOOKUP(S50,'asignacion operaciones'!D:E,2,0)</f>
        <v>Julio Bazan</v>
      </c>
      <c r="U50" s="23" t="str">
        <f>VLOOKUP(S50,'asignacion operaciones'!D:F,3,0)</f>
        <v>Sadam Morales</v>
      </c>
      <c r="V50" s="23" t="str">
        <f>VLOOKUP(S50,'asignacion operaciones'!D:G,4,0)</f>
        <v xml:space="preserve">Ricardo Perez de leon </v>
      </c>
      <c r="W50" s="23" t="s">
        <v>516</v>
      </c>
      <c r="X50" s="23">
        <v>10</v>
      </c>
      <c r="Y50" s="23">
        <v>7</v>
      </c>
      <c r="Z50" s="23">
        <v>3</v>
      </c>
      <c r="AA50" s="31">
        <f t="shared" si="3"/>
        <v>0.7</v>
      </c>
    </row>
    <row r="51" spans="5:58" x14ac:dyDescent="0.25">
      <c r="E51" s="21">
        <f t="shared" si="0"/>
        <v>0</v>
      </c>
      <c r="F51" s="29" t="e">
        <f t="shared" si="1"/>
        <v>#DIV/0!</v>
      </c>
      <c r="G51" s="4"/>
      <c r="N51">
        <f t="shared" si="2"/>
        <v>0</v>
      </c>
      <c r="R51" s="23" t="s">
        <v>12</v>
      </c>
      <c r="S51" s="23" t="s">
        <v>25</v>
      </c>
      <c r="T51" s="23" t="str">
        <f>VLOOKUP(S51,'asignacion operaciones'!D:E,2,0)</f>
        <v>Julio Bazan</v>
      </c>
      <c r="U51" s="23" t="str">
        <f>VLOOKUP(S51,'asignacion operaciones'!D:F,3,0)</f>
        <v>Sadam Morales</v>
      </c>
      <c r="V51" s="23" t="str">
        <f>VLOOKUP(S51,'asignacion operaciones'!D:G,4,0)</f>
        <v xml:space="preserve">Ricardo Perez de leon </v>
      </c>
      <c r="W51" s="23" t="s">
        <v>518</v>
      </c>
      <c r="X51" s="23">
        <v>11</v>
      </c>
      <c r="Y51" s="23">
        <v>8</v>
      </c>
      <c r="Z51" s="23">
        <v>3</v>
      </c>
      <c r="AA51" s="31">
        <f t="shared" si="3"/>
        <v>0.72727272727272729</v>
      </c>
    </row>
    <row r="52" spans="5:58" x14ac:dyDescent="0.25">
      <c r="F52" s="29"/>
      <c r="G52" s="4"/>
      <c r="N52">
        <f t="shared" si="2"/>
        <v>0</v>
      </c>
      <c r="R52" s="23" t="s">
        <v>12</v>
      </c>
      <c r="S52" s="23" t="s">
        <v>35</v>
      </c>
      <c r="T52" s="23" t="str">
        <f>VLOOKUP(S52,'asignacion operaciones'!D:E,2,0)</f>
        <v>Julio Bazan</v>
      </c>
      <c r="U52" s="23" t="str">
        <f>VLOOKUP(S52,'asignacion operaciones'!D:F,3,0)</f>
        <v>Edgar Cabrera</v>
      </c>
      <c r="V52" s="23" t="str">
        <f>VLOOKUP(S52,'asignacion operaciones'!D:G,4,0)</f>
        <v xml:space="preserve">Humberto Martinez </v>
      </c>
      <c r="W52" s="23" t="s">
        <v>540</v>
      </c>
      <c r="X52" s="23">
        <v>5</v>
      </c>
      <c r="Y52" s="23">
        <v>2</v>
      </c>
      <c r="Z52" s="23">
        <v>3</v>
      </c>
      <c r="AA52" s="31">
        <f t="shared" si="3"/>
        <v>0.4</v>
      </c>
    </row>
    <row r="53" spans="5:58" x14ac:dyDescent="0.25">
      <c r="F53" s="29"/>
      <c r="G53" s="4"/>
      <c r="N53">
        <f t="shared" si="2"/>
        <v>0</v>
      </c>
      <c r="R53" s="23" t="s">
        <v>12</v>
      </c>
      <c r="S53" s="23" t="s">
        <v>35</v>
      </c>
      <c r="T53" s="23" t="str">
        <f>VLOOKUP(S53,'asignacion operaciones'!D:E,2,0)</f>
        <v>Julio Bazan</v>
      </c>
      <c r="U53" s="23" t="str">
        <f>VLOOKUP(S53,'asignacion operaciones'!D:F,3,0)</f>
        <v>Edgar Cabrera</v>
      </c>
      <c r="V53" s="23" t="str">
        <f>VLOOKUP(S53,'asignacion operaciones'!D:G,4,0)</f>
        <v xml:space="preserve">Humberto Martinez </v>
      </c>
      <c r="W53" s="23" t="s">
        <v>542</v>
      </c>
      <c r="X53" s="23">
        <v>5</v>
      </c>
      <c r="Y53" s="23">
        <v>2</v>
      </c>
      <c r="Z53" s="23">
        <v>3</v>
      </c>
      <c r="AA53" s="31">
        <f t="shared" si="3"/>
        <v>0.4</v>
      </c>
    </row>
    <row r="54" spans="5:58" x14ac:dyDescent="0.25">
      <c r="F54" s="29"/>
      <c r="G54" s="4"/>
      <c r="N54">
        <f t="shared" si="2"/>
        <v>0</v>
      </c>
      <c r="R54" s="23" t="s">
        <v>12</v>
      </c>
      <c r="S54" s="23" t="s">
        <v>29</v>
      </c>
      <c r="T54" s="23" t="str">
        <f>VLOOKUP(S54,'asignacion operaciones'!D:E,2,0)</f>
        <v>Julio Bazan</v>
      </c>
      <c r="U54" s="23" t="str">
        <f>VLOOKUP(S54,'asignacion operaciones'!D:F,3,0)</f>
        <v>Sadam Morales</v>
      </c>
      <c r="V54" s="23" t="str">
        <f>VLOOKUP(S54,'asignacion operaciones'!D:G,4,0)</f>
        <v>Cristhian Antonio</v>
      </c>
      <c r="W54" s="23" t="s">
        <v>552</v>
      </c>
      <c r="X54" s="23">
        <v>6</v>
      </c>
      <c r="Y54" s="23">
        <v>3</v>
      </c>
      <c r="Z54" s="23">
        <v>3</v>
      </c>
      <c r="AA54" s="31">
        <f t="shared" si="3"/>
        <v>0.5</v>
      </c>
    </row>
    <row r="55" spans="5:58" x14ac:dyDescent="0.25">
      <c r="F55" s="29"/>
      <c r="G55" s="4"/>
      <c r="N55">
        <f t="shared" si="2"/>
        <v>0</v>
      </c>
      <c r="R55" s="23" t="s">
        <v>12</v>
      </c>
      <c r="S55" s="23" t="s">
        <v>58</v>
      </c>
      <c r="T55" s="23" t="str">
        <f>VLOOKUP(S55,'asignacion operaciones'!D:E,2,0)</f>
        <v xml:space="preserve">Ricardo Balderas Reyes </v>
      </c>
      <c r="U55" s="23" t="str">
        <f>VLOOKUP(S55,'asignacion operaciones'!D:F,3,0)</f>
        <v>Victor Limas Rdz</v>
      </c>
      <c r="V55" s="23" t="str">
        <f>VLOOKUP(S55,'asignacion operaciones'!D:G,4,0)</f>
        <v>Gustavo Hernandez</v>
      </c>
      <c r="W55" s="23" t="s">
        <v>628</v>
      </c>
      <c r="X55" s="23">
        <v>6</v>
      </c>
      <c r="Y55" s="23">
        <v>3</v>
      </c>
      <c r="Z55" s="23">
        <v>3</v>
      </c>
      <c r="AA55" s="31">
        <f t="shared" si="3"/>
        <v>0.5</v>
      </c>
    </row>
    <row r="56" spans="5:58" x14ac:dyDescent="0.25">
      <c r="F56" s="29"/>
      <c r="G56" s="4"/>
      <c r="N56">
        <f t="shared" si="2"/>
        <v>0</v>
      </c>
      <c r="R56" s="23" t="s">
        <v>12</v>
      </c>
      <c r="S56" s="23" t="s">
        <v>73</v>
      </c>
      <c r="T56" s="23" t="str">
        <f>VLOOKUP(S56,'asignacion operaciones'!D:E,2,0)</f>
        <v xml:space="preserve">Ricardo Balderas Reyes </v>
      </c>
      <c r="U56" s="23" t="str">
        <f>VLOOKUP(S56,'asignacion operaciones'!D:F,3,0)</f>
        <v>Orlando Hernandez</v>
      </c>
      <c r="V56" s="23" t="str">
        <f>VLOOKUP(S56,'asignacion operaciones'!D:G,4,0)</f>
        <v>Claudia Chavira</v>
      </c>
      <c r="W56" s="23" t="s">
        <v>642</v>
      </c>
      <c r="X56" s="23">
        <v>6</v>
      </c>
      <c r="Y56" s="23">
        <v>3</v>
      </c>
      <c r="Z56" s="23">
        <v>3</v>
      </c>
      <c r="AA56" s="31">
        <f t="shared" si="3"/>
        <v>0.5</v>
      </c>
    </row>
    <row r="57" spans="5:58" x14ac:dyDescent="0.25">
      <c r="F57" s="29"/>
      <c r="G57" s="4"/>
      <c r="N57">
        <f t="shared" si="2"/>
        <v>0</v>
      </c>
      <c r="R57" s="23" t="s">
        <v>12</v>
      </c>
      <c r="S57" s="23" t="s">
        <v>73</v>
      </c>
      <c r="T57" s="23" t="str">
        <f>VLOOKUP(S57,'asignacion operaciones'!D:E,2,0)</f>
        <v xml:space="preserve">Ricardo Balderas Reyes </v>
      </c>
      <c r="U57" s="23" t="str">
        <f>VLOOKUP(S57,'asignacion operaciones'!D:F,3,0)</f>
        <v>Orlando Hernandez</v>
      </c>
      <c r="V57" s="23" t="str">
        <f>VLOOKUP(S57,'asignacion operaciones'!D:G,4,0)</f>
        <v>Claudia Chavira</v>
      </c>
      <c r="W57" s="23" t="s">
        <v>647</v>
      </c>
      <c r="X57" s="23">
        <v>6</v>
      </c>
      <c r="Y57" s="23">
        <v>3</v>
      </c>
      <c r="Z57" s="23">
        <v>3</v>
      </c>
      <c r="AA57" s="31">
        <f t="shared" si="3"/>
        <v>0.5</v>
      </c>
    </row>
    <row r="58" spans="5:58" x14ac:dyDescent="0.25">
      <c r="F58" s="29"/>
      <c r="G58" s="4"/>
      <c r="N58">
        <f t="shared" si="2"/>
        <v>0</v>
      </c>
      <c r="R58" s="23" t="s">
        <v>12</v>
      </c>
      <c r="S58" s="23" t="s">
        <v>73</v>
      </c>
      <c r="T58" s="23" t="str">
        <f>VLOOKUP(S58,'asignacion operaciones'!D:E,2,0)</f>
        <v xml:space="preserve">Ricardo Balderas Reyes </v>
      </c>
      <c r="U58" s="23" t="str">
        <f>VLOOKUP(S58,'asignacion operaciones'!D:F,3,0)</f>
        <v>Orlando Hernandez</v>
      </c>
      <c r="V58" s="23" t="str">
        <f>VLOOKUP(S58,'asignacion operaciones'!D:G,4,0)</f>
        <v>Claudia Chavira</v>
      </c>
      <c r="W58" s="23" t="s">
        <v>650</v>
      </c>
      <c r="X58" s="23">
        <v>10</v>
      </c>
      <c r="Y58" s="23">
        <v>7</v>
      </c>
      <c r="Z58" s="23">
        <v>3</v>
      </c>
      <c r="AA58" s="31">
        <f t="shared" si="3"/>
        <v>0.7</v>
      </c>
    </row>
    <row r="59" spans="5:58" x14ac:dyDescent="0.25">
      <c r="F59" s="29"/>
      <c r="G59" s="4"/>
      <c r="N59">
        <f t="shared" si="2"/>
        <v>0</v>
      </c>
      <c r="R59" s="23" t="s">
        <v>12</v>
      </c>
      <c r="S59" s="23" t="s">
        <v>60</v>
      </c>
      <c r="T59" s="23" t="str">
        <f>VLOOKUP(S59,'asignacion operaciones'!D:E,2,0)</f>
        <v>Julio Bazan</v>
      </c>
      <c r="U59" s="23" t="str">
        <f>VLOOKUP(S59,'asignacion operaciones'!D:F,3,0)</f>
        <v>Edgar Cabrera</v>
      </c>
      <c r="V59" s="23" t="str">
        <f>VLOOKUP(S59,'asignacion operaciones'!D:G,4,0)</f>
        <v>Alvaro Salinas</v>
      </c>
      <c r="W59" s="23" t="s">
        <v>764</v>
      </c>
      <c r="X59" s="23">
        <v>10</v>
      </c>
      <c r="Y59" s="23">
        <v>7</v>
      </c>
      <c r="Z59" s="23">
        <v>3</v>
      </c>
      <c r="AA59" s="31">
        <f t="shared" si="3"/>
        <v>0.7</v>
      </c>
    </row>
    <row r="60" spans="5:58" x14ac:dyDescent="0.25">
      <c r="F60" s="29"/>
      <c r="G60" s="4"/>
      <c r="N60">
        <f t="shared" si="2"/>
        <v>0</v>
      </c>
      <c r="R60" s="23" t="s">
        <v>12</v>
      </c>
      <c r="S60" s="23" t="s">
        <v>62</v>
      </c>
      <c r="T60" s="23" t="str">
        <f>VLOOKUP(S60,'asignacion operaciones'!D:E,2,0)</f>
        <v xml:space="preserve">Ricardo Balderas Reyes </v>
      </c>
      <c r="U60" s="23" t="str">
        <f>VLOOKUP(S60,'asignacion operaciones'!D:F,3,0)</f>
        <v>Orlando Hernandez</v>
      </c>
      <c r="V60" s="23" t="str">
        <f>VLOOKUP(S60,'asignacion operaciones'!D:G,4,0)</f>
        <v>Gustavo Hernandez</v>
      </c>
      <c r="W60" s="23" t="s">
        <v>852</v>
      </c>
      <c r="X60" s="23">
        <v>5</v>
      </c>
      <c r="Y60" s="23">
        <v>2</v>
      </c>
      <c r="Z60" s="23">
        <v>3</v>
      </c>
      <c r="AA60" s="31">
        <f t="shared" si="3"/>
        <v>0.4</v>
      </c>
    </row>
    <row r="61" spans="5:58" x14ac:dyDescent="0.25">
      <c r="F61" s="29"/>
      <c r="G61" s="4"/>
      <c r="N61">
        <f t="shared" si="2"/>
        <v>0</v>
      </c>
      <c r="R61" s="23" t="s">
        <v>12</v>
      </c>
      <c r="S61" s="23" t="s">
        <v>66</v>
      </c>
      <c r="T61" s="23" t="str">
        <f>VLOOKUP(S61,'asignacion operaciones'!D:E,2,0)</f>
        <v>Julio Bazan</v>
      </c>
      <c r="U61" s="23" t="str">
        <f>VLOOKUP(S61,'asignacion operaciones'!D:F,3,0)</f>
        <v>Edgar Cabrera</v>
      </c>
      <c r="V61" s="23" t="str">
        <f>VLOOKUP(S61,'asignacion operaciones'!D:G,4,0)</f>
        <v>Alvaro Salinas</v>
      </c>
      <c r="W61" s="23" t="s">
        <v>181</v>
      </c>
      <c r="X61" s="23">
        <v>11</v>
      </c>
      <c r="Y61" s="23">
        <v>9</v>
      </c>
      <c r="Z61" s="23">
        <v>2</v>
      </c>
      <c r="AA61" s="31">
        <f t="shared" si="3"/>
        <v>0.81818181818181823</v>
      </c>
    </row>
    <row r="62" spans="5:58" x14ac:dyDescent="0.25">
      <c r="F62" s="29"/>
      <c r="G62" s="4"/>
      <c r="N62">
        <f t="shared" si="2"/>
        <v>0</v>
      </c>
      <c r="R62" s="23" t="s">
        <v>12</v>
      </c>
      <c r="S62" s="23" t="s">
        <v>70</v>
      </c>
      <c r="T62" s="23" t="str">
        <f>VLOOKUP(S62,'asignacion operaciones'!D:E,2,0)</f>
        <v>Julio Bazan</v>
      </c>
      <c r="U62" s="23" t="str">
        <f>VLOOKUP(S62,'asignacion operaciones'!D:F,3,0)</f>
        <v>Edgar Cabrera</v>
      </c>
      <c r="V62" s="23" t="str">
        <f>VLOOKUP(S62,'asignacion operaciones'!D:G,4,0)</f>
        <v>Cruz Lara</v>
      </c>
      <c r="W62" s="23" t="s">
        <v>195</v>
      </c>
      <c r="X62" s="23">
        <v>5</v>
      </c>
      <c r="Y62" s="23">
        <v>3</v>
      </c>
      <c r="Z62" s="23">
        <v>2</v>
      </c>
      <c r="AA62" s="31">
        <f t="shared" si="3"/>
        <v>0.6</v>
      </c>
    </row>
    <row r="63" spans="5:58" x14ac:dyDescent="0.25">
      <c r="F63" s="29"/>
      <c r="G63" s="4"/>
      <c r="N63">
        <f t="shared" si="2"/>
        <v>0</v>
      </c>
      <c r="R63" s="23" t="s">
        <v>12</v>
      </c>
      <c r="S63" s="23" t="s">
        <v>42</v>
      </c>
      <c r="T63" s="23" t="str">
        <f>VLOOKUP(S63,'asignacion operaciones'!D:E,2,0)</f>
        <v>Julio Bazan</v>
      </c>
      <c r="U63" s="23" t="str">
        <f>VLOOKUP(S63,'asignacion operaciones'!D:F,3,0)</f>
        <v>Edgar Cabrera</v>
      </c>
      <c r="V63" s="23" t="str">
        <f>VLOOKUP(S63,'asignacion operaciones'!D:G,4,0)</f>
        <v>Palacios Ricardo de Jesus</v>
      </c>
      <c r="W63" s="23" t="s">
        <v>201</v>
      </c>
      <c r="X63" s="23">
        <v>6</v>
      </c>
      <c r="Y63" s="23">
        <v>4</v>
      </c>
      <c r="Z63" s="23">
        <v>2</v>
      </c>
      <c r="AA63" s="31">
        <f t="shared" si="3"/>
        <v>0.66666666666666663</v>
      </c>
    </row>
    <row r="64" spans="5:58" x14ac:dyDescent="0.25">
      <c r="F64" s="29"/>
      <c r="G64" s="4"/>
      <c r="N64">
        <f t="shared" si="2"/>
        <v>0</v>
      </c>
      <c r="R64" s="23" t="s">
        <v>12</v>
      </c>
      <c r="S64" s="23" t="s">
        <v>42</v>
      </c>
      <c r="T64" s="23" t="str">
        <f>VLOOKUP(S64,'asignacion operaciones'!D:E,2,0)</f>
        <v>Julio Bazan</v>
      </c>
      <c r="U64" s="23" t="str">
        <f>VLOOKUP(S64,'asignacion operaciones'!D:F,3,0)</f>
        <v>Edgar Cabrera</v>
      </c>
      <c r="V64" s="23" t="str">
        <f>VLOOKUP(S64,'asignacion operaciones'!D:G,4,0)</f>
        <v>Palacios Ricardo de Jesus</v>
      </c>
      <c r="W64" s="23" t="s">
        <v>207</v>
      </c>
      <c r="X64" s="23">
        <v>10</v>
      </c>
      <c r="Y64" s="23">
        <v>8</v>
      </c>
      <c r="Z64" s="23">
        <v>2</v>
      </c>
      <c r="AA64" s="31">
        <f t="shared" si="3"/>
        <v>0.8</v>
      </c>
    </row>
    <row r="65" spans="6:27" x14ac:dyDescent="0.25">
      <c r="F65" s="29"/>
      <c r="G65" s="4"/>
      <c r="N65">
        <f t="shared" si="2"/>
        <v>0</v>
      </c>
      <c r="R65" s="23" t="s">
        <v>12</v>
      </c>
      <c r="S65" s="23" t="s">
        <v>27</v>
      </c>
      <c r="T65" s="23" t="str">
        <f>VLOOKUP(S65,'asignacion operaciones'!D:E,2,0)</f>
        <v xml:space="preserve">Ricardo Balderas Reyes </v>
      </c>
      <c r="U65" s="23" t="str">
        <f>VLOOKUP(S65,'asignacion operaciones'!D:F,3,0)</f>
        <v>Orlando Hernandez</v>
      </c>
      <c r="V65" s="23" t="str">
        <f>VLOOKUP(S65,'asignacion operaciones'!D:G,4,0)</f>
        <v>Francisco Reyes</v>
      </c>
      <c r="W65" s="23" t="s">
        <v>214</v>
      </c>
      <c r="X65" s="23">
        <v>6</v>
      </c>
      <c r="Y65" s="23">
        <v>4</v>
      </c>
      <c r="Z65" s="23">
        <v>2</v>
      </c>
      <c r="AA65" s="31">
        <f t="shared" si="3"/>
        <v>0.66666666666666663</v>
      </c>
    </row>
    <row r="66" spans="6:27" x14ac:dyDescent="0.25">
      <c r="F66" s="29"/>
      <c r="G66" s="4"/>
      <c r="N66">
        <f t="shared" ref="N66:N129" si="7">L66-M66</f>
        <v>0</v>
      </c>
      <c r="R66" s="23" t="s">
        <v>12</v>
      </c>
      <c r="S66" s="23" t="s">
        <v>27</v>
      </c>
      <c r="T66" s="23" t="str">
        <f>VLOOKUP(S66,'asignacion operaciones'!D:E,2,0)</f>
        <v xml:space="preserve">Ricardo Balderas Reyes </v>
      </c>
      <c r="U66" s="23" t="str">
        <f>VLOOKUP(S66,'asignacion operaciones'!D:F,3,0)</f>
        <v>Orlando Hernandez</v>
      </c>
      <c r="V66" s="23" t="str">
        <f>VLOOKUP(S66,'asignacion operaciones'!D:G,4,0)</f>
        <v>Francisco Reyes</v>
      </c>
      <c r="W66" s="23" t="s">
        <v>232</v>
      </c>
      <c r="X66" s="23">
        <v>4</v>
      </c>
      <c r="Y66" s="23">
        <v>2</v>
      </c>
      <c r="Z66" s="23">
        <v>2</v>
      </c>
      <c r="AA66" s="31">
        <f t="shared" ref="AA66:AA129" si="8">Y66/X66</f>
        <v>0.5</v>
      </c>
    </row>
    <row r="67" spans="6:27" x14ac:dyDescent="0.25">
      <c r="F67" s="29"/>
      <c r="G67" s="4"/>
      <c r="N67">
        <f t="shared" si="7"/>
        <v>0</v>
      </c>
      <c r="R67" s="23" t="s">
        <v>12</v>
      </c>
      <c r="S67" s="23" t="s">
        <v>133</v>
      </c>
      <c r="T67" s="23" t="str">
        <f>VLOOKUP(S67,'asignacion operaciones'!D:E,2,0)</f>
        <v>Julio Bazan</v>
      </c>
      <c r="U67" s="23" t="str">
        <f>VLOOKUP(S67,'asignacion operaciones'!D:F,3,0)</f>
        <v>Sadam Morales</v>
      </c>
      <c r="V67" s="23" t="str">
        <f>VLOOKUP(S67,'asignacion operaciones'!D:G,4,0)</f>
        <v>Roman Marcelo</v>
      </c>
      <c r="W67" s="23" t="s">
        <v>263</v>
      </c>
      <c r="X67" s="23">
        <v>6</v>
      </c>
      <c r="Y67" s="23">
        <v>4</v>
      </c>
      <c r="Z67" s="23">
        <v>2</v>
      </c>
      <c r="AA67" s="31">
        <f t="shared" si="8"/>
        <v>0.66666666666666663</v>
      </c>
    </row>
    <row r="68" spans="6:27" x14ac:dyDescent="0.25">
      <c r="F68" s="29"/>
      <c r="G68" s="4"/>
      <c r="N68">
        <f t="shared" si="7"/>
        <v>0</v>
      </c>
      <c r="R68" s="23" t="s">
        <v>12</v>
      </c>
      <c r="S68" s="23" t="s">
        <v>133</v>
      </c>
      <c r="T68" s="23" t="str">
        <f>VLOOKUP(S68,'asignacion operaciones'!D:E,2,0)</f>
        <v>Julio Bazan</v>
      </c>
      <c r="U68" s="23" t="str">
        <f>VLOOKUP(S68,'asignacion operaciones'!D:F,3,0)</f>
        <v>Sadam Morales</v>
      </c>
      <c r="V68" s="23" t="str">
        <f>VLOOKUP(S68,'asignacion operaciones'!D:G,4,0)</f>
        <v>Roman Marcelo</v>
      </c>
      <c r="W68" s="23" t="s">
        <v>275</v>
      </c>
      <c r="X68" s="23">
        <v>6</v>
      </c>
      <c r="Y68" s="23">
        <v>4</v>
      </c>
      <c r="Z68" s="23">
        <v>2</v>
      </c>
      <c r="AA68" s="31">
        <f t="shared" si="8"/>
        <v>0.66666666666666663</v>
      </c>
    </row>
    <row r="69" spans="6:27" x14ac:dyDescent="0.25">
      <c r="F69" s="29"/>
      <c r="G69" s="4"/>
      <c r="N69">
        <f t="shared" si="7"/>
        <v>0</v>
      </c>
      <c r="R69" s="23" t="s">
        <v>12</v>
      </c>
      <c r="S69" s="23" t="s">
        <v>133</v>
      </c>
      <c r="T69" s="23" t="str">
        <f>VLOOKUP(S69,'asignacion operaciones'!D:E,2,0)</f>
        <v>Julio Bazan</v>
      </c>
      <c r="U69" s="23" t="str">
        <f>VLOOKUP(S69,'asignacion operaciones'!D:F,3,0)</f>
        <v>Sadam Morales</v>
      </c>
      <c r="V69" s="23" t="str">
        <f>VLOOKUP(S69,'asignacion operaciones'!D:G,4,0)</f>
        <v>Roman Marcelo</v>
      </c>
      <c r="W69" s="23" t="s">
        <v>281</v>
      </c>
      <c r="X69" s="23">
        <v>5</v>
      </c>
      <c r="Y69" s="23">
        <v>3</v>
      </c>
      <c r="Z69" s="23">
        <v>2</v>
      </c>
      <c r="AA69" s="31">
        <f t="shared" si="8"/>
        <v>0.6</v>
      </c>
    </row>
    <row r="70" spans="6:27" x14ac:dyDescent="0.25">
      <c r="F70" s="29"/>
      <c r="G70" s="4"/>
      <c r="N70">
        <f t="shared" si="7"/>
        <v>0</v>
      </c>
      <c r="R70" s="23" t="s">
        <v>12</v>
      </c>
      <c r="S70" s="23" t="s">
        <v>133</v>
      </c>
      <c r="T70" s="23" t="str">
        <f>VLOOKUP(S70,'asignacion operaciones'!D:E,2,0)</f>
        <v>Julio Bazan</v>
      </c>
      <c r="U70" s="23" t="str">
        <f>VLOOKUP(S70,'asignacion operaciones'!D:F,3,0)</f>
        <v>Sadam Morales</v>
      </c>
      <c r="V70" s="23" t="str">
        <f>VLOOKUP(S70,'asignacion operaciones'!D:G,4,0)</f>
        <v>Roman Marcelo</v>
      </c>
      <c r="W70" s="23" t="s">
        <v>287</v>
      </c>
      <c r="X70" s="23">
        <v>5</v>
      </c>
      <c r="Y70" s="23">
        <v>3</v>
      </c>
      <c r="Z70" s="23">
        <v>2</v>
      </c>
      <c r="AA70" s="31">
        <f t="shared" si="8"/>
        <v>0.6</v>
      </c>
    </row>
    <row r="71" spans="6:27" x14ac:dyDescent="0.25">
      <c r="F71" s="29"/>
      <c r="G71" s="4"/>
      <c r="N71">
        <f t="shared" si="7"/>
        <v>0</v>
      </c>
      <c r="R71" s="23" t="s">
        <v>12</v>
      </c>
      <c r="S71" s="23" t="s">
        <v>133</v>
      </c>
      <c r="T71" s="23" t="str">
        <f>VLOOKUP(S71,'asignacion operaciones'!D:E,2,0)</f>
        <v>Julio Bazan</v>
      </c>
      <c r="U71" s="23" t="str">
        <f>VLOOKUP(S71,'asignacion operaciones'!D:F,3,0)</f>
        <v>Sadam Morales</v>
      </c>
      <c r="V71" s="23" t="str">
        <f>VLOOKUP(S71,'asignacion operaciones'!D:G,4,0)</f>
        <v>Roman Marcelo</v>
      </c>
      <c r="W71" s="23" t="s">
        <v>288</v>
      </c>
      <c r="X71" s="23">
        <v>5</v>
      </c>
      <c r="Y71" s="23">
        <v>3</v>
      </c>
      <c r="Z71" s="23">
        <v>2</v>
      </c>
      <c r="AA71" s="31">
        <f t="shared" si="8"/>
        <v>0.6</v>
      </c>
    </row>
    <row r="72" spans="6:27" x14ac:dyDescent="0.25">
      <c r="F72" s="29"/>
      <c r="G72" s="4"/>
      <c r="N72">
        <f t="shared" si="7"/>
        <v>0</v>
      </c>
      <c r="R72" s="23" t="s">
        <v>12</v>
      </c>
      <c r="S72" s="23" t="s">
        <v>133</v>
      </c>
      <c r="T72" s="23" t="str">
        <f>VLOOKUP(S72,'asignacion operaciones'!D:E,2,0)</f>
        <v>Julio Bazan</v>
      </c>
      <c r="U72" s="23" t="str">
        <f>VLOOKUP(S72,'asignacion operaciones'!D:F,3,0)</f>
        <v>Sadam Morales</v>
      </c>
      <c r="V72" s="23" t="str">
        <f>VLOOKUP(S72,'asignacion operaciones'!D:G,4,0)</f>
        <v>Roman Marcelo</v>
      </c>
      <c r="W72" s="23" t="s">
        <v>295</v>
      </c>
      <c r="X72" s="23">
        <v>5</v>
      </c>
      <c r="Y72" s="23">
        <v>3</v>
      </c>
      <c r="Z72" s="23">
        <v>2</v>
      </c>
      <c r="AA72" s="31">
        <f t="shared" si="8"/>
        <v>0.6</v>
      </c>
    </row>
    <row r="73" spans="6:27" x14ac:dyDescent="0.25">
      <c r="F73" s="29"/>
      <c r="G73" s="4"/>
      <c r="N73">
        <f t="shared" si="7"/>
        <v>0</v>
      </c>
      <c r="R73" s="23" t="s">
        <v>12</v>
      </c>
      <c r="S73" s="23" t="s">
        <v>133</v>
      </c>
      <c r="T73" s="23" t="str">
        <f>VLOOKUP(S73,'asignacion operaciones'!D:E,2,0)</f>
        <v>Julio Bazan</v>
      </c>
      <c r="U73" s="23" t="str">
        <f>VLOOKUP(S73,'asignacion operaciones'!D:F,3,0)</f>
        <v>Sadam Morales</v>
      </c>
      <c r="V73" s="23" t="str">
        <f>VLOOKUP(S73,'asignacion operaciones'!D:G,4,0)</f>
        <v>Roman Marcelo</v>
      </c>
      <c r="W73" s="23" t="s">
        <v>299</v>
      </c>
      <c r="X73" s="23">
        <v>5</v>
      </c>
      <c r="Y73" s="23">
        <v>3</v>
      </c>
      <c r="Z73" s="23">
        <v>2</v>
      </c>
      <c r="AA73" s="31">
        <f t="shared" si="8"/>
        <v>0.6</v>
      </c>
    </row>
    <row r="74" spans="6:27" x14ac:dyDescent="0.25">
      <c r="F74" s="29"/>
      <c r="G74" s="4"/>
      <c r="N74">
        <f t="shared" si="7"/>
        <v>0</v>
      </c>
      <c r="R74" s="23" t="s">
        <v>12</v>
      </c>
      <c r="S74" s="23" t="s">
        <v>40</v>
      </c>
      <c r="T74" s="23" t="str">
        <f>VLOOKUP(S74,'asignacion operaciones'!D:E,2,0)</f>
        <v xml:space="preserve">Ricardo Balderas Reyes </v>
      </c>
      <c r="U74" s="23" t="str">
        <f>VLOOKUP(S74,'asignacion operaciones'!D:F,3,0)</f>
        <v>Victor Limas Rdz</v>
      </c>
      <c r="V74" s="23" t="str">
        <f>VLOOKUP(S74,'asignacion operaciones'!D:G,4,0)</f>
        <v xml:space="preserve">Luis Ortiz </v>
      </c>
      <c r="W74" s="23" t="s">
        <v>314</v>
      </c>
      <c r="X74" s="23">
        <v>6</v>
      </c>
      <c r="Y74" s="23">
        <v>4</v>
      </c>
      <c r="Z74" s="23">
        <v>2</v>
      </c>
      <c r="AA74" s="31">
        <f t="shared" si="8"/>
        <v>0.66666666666666663</v>
      </c>
    </row>
    <row r="75" spans="6:27" x14ac:dyDescent="0.25">
      <c r="F75" s="29"/>
      <c r="G75" s="4"/>
      <c r="N75">
        <f t="shared" si="7"/>
        <v>0</v>
      </c>
      <c r="R75" s="23" t="s">
        <v>12</v>
      </c>
      <c r="S75" s="23" t="s">
        <v>31</v>
      </c>
      <c r="T75" s="23" t="str">
        <f>VLOOKUP(S75,'asignacion operaciones'!D:E,2,0)</f>
        <v>Julio Bazan</v>
      </c>
      <c r="U75" s="23" t="str">
        <f>VLOOKUP(S75,'asignacion operaciones'!D:F,3,0)</f>
        <v>Edgar Cabrera</v>
      </c>
      <c r="V75" s="23" t="str">
        <f>VLOOKUP(S75,'asignacion operaciones'!D:G,4,0)</f>
        <v>Palacios Ricardo de Jesus</v>
      </c>
      <c r="W75" s="23" t="s">
        <v>327</v>
      </c>
      <c r="X75" s="23">
        <v>6</v>
      </c>
      <c r="Y75" s="23">
        <v>4</v>
      </c>
      <c r="Z75" s="23">
        <v>2</v>
      </c>
      <c r="AA75" s="31">
        <f t="shared" si="8"/>
        <v>0.66666666666666663</v>
      </c>
    </row>
    <row r="76" spans="6:27" x14ac:dyDescent="0.25">
      <c r="F76" s="29"/>
      <c r="G76" s="4"/>
      <c r="N76">
        <f t="shared" si="7"/>
        <v>0</v>
      </c>
      <c r="R76" s="23" t="s">
        <v>12</v>
      </c>
      <c r="S76" s="23" t="s">
        <v>31</v>
      </c>
      <c r="T76" s="23" t="str">
        <f>VLOOKUP(S76,'asignacion operaciones'!D:E,2,0)</f>
        <v>Julio Bazan</v>
      </c>
      <c r="U76" s="23" t="str">
        <f>VLOOKUP(S76,'asignacion operaciones'!D:F,3,0)</f>
        <v>Edgar Cabrera</v>
      </c>
      <c r="V76" s="23" t="str">
        <f>VLOOKUP(S76,'asignacion operaciones'!D:G,4,0)</f>
        <v>Palacios Ricardo de Jesus</v>
      </c>
      <c r="W76" s="23" t="s">
        <v>333</v>
      </c>
      <c r="X76" s="23">
        <v>5</v>
      </c>
      <c r="Y76" s="23">
        <v>3</v>
      </c>
      <c r="Z76" s="23">
        <v>2</v>
      </c>
      <c r="AA76" s="31">
        <f t="shared" si="8"/>
        <v>0.6</v>
      </c>
    </row>
    <row r="77" spans="6:27" x14ac:dyDescent="0.25">
      <c r="F77" s="29"/>
      <c r="G77" s="4"/>
      <c r="N77">
        <f t="shared" si="7"/>
        <v>0</v>
      </c>
      <c r="R77" s="23" t="s">
        <v>12</v>
      </c>
      <c r="S77" s="23" t="s">
        <v>13</v>
      </c>
      <c r="T77" s="23" t="str">
        <f>VLOOKUP(S77,'asignacion operaciones'!D:E,2,0)</f>
        <v xml:space="preserve">Ricardo Balderas Reyes </v>
      </c>
      <c r="U77" s="23" t="str">
        <f>VLOOKUP(S77,'asignacion operaciones'!D:F,3,0)</f>
        <v>Victor Limas Rdz</v>
      </c>
      <c r="V77" s="23" t="str">
        <f>VLOOKUP(S77,'asignacion operaciones'!D:G,4,0)</f>
        <v>Benjamin Moreno</v>
      </c>
      <c r="W77" s="23" t="s">
        <v>43</v>
      </c>
      <c r="X77" s="23">
        <v>3</v>
      </c>
      <c r="Y77" s="23">
        <v>1</v>
      </c>
      <c r="Z77" s="23">
        <v>2</v>
      </c>
      <c r="AA77" s="31">
        <f t="shared" si="8"/>
        <v>0.33333333333333331</v>
      </c>
    </row>
    <row r="78" spans="6:27" x14ac:dyDescent="0.25">
      <c r="F78" s="29"/>
      <c r="G78" s="4"/>
      <c r="N78">
        <f t="shared" si="7"/>
        <v>0</v>
      </c>
      <c r="R78" s="23" t="s">
        <v>12</v>
      </c>
      <c r="S78" s="23" t="s">
        <v>50</v>
      </c>
      <c r="T78" s="23" t="str">
        <f>VLOOKUP(S78,'asignacion operaciones'!D:E,2,0)</f>
        <v xml:space="preserve">Ricardo Balderas Reyes </v>
      </c>
      <c r="U78" s="23" t="str">
        <f>VLOOKUP(S78,'asignacion operaciones'!D:F,3,0)</f>
        <v>Victor Limas Rdz</v>
      </c>
      <c r="V78" s="23" t="str">
        <f>VLOOKUP(S78,'asignacion operaciones'!D:G,4,0)</f>
        <v>Benjamin Moreno</v>
      </c>
      <c r="W78" s="23" t="s">
        <v>386</v>
      </c>
      <c r="X78" s="23">
        <v>6</v>
      </c>
      <c r="Y78" s="23">
        <v>4</v>
      </c>
      <c r="Z78" s="23">
        <v>2</v>
      </c>
      <c r="AA78" s="31">
        <f t="shared" si="8"/>
        <v>0.66666666666666663</v>
      </c>
    </row>
    <row r="79" spans="6:27" x14ac:dyDescent="0.25">
      <c r="F79" s="29"/>
      <c r="G79" s="4"/>
      <c r="N79">
        <f t="shared" si="7"/>
        <v>0</v>
      </c>
      <c r="R79" s="23" t="s">
        <v>12</v>
      </c>
      <c r="S79" s="23" t="s">
        <v>50</v>
      </c>
      <c r="T79" s="23" t="str">
        <f>VLOOKUP(S79,'asignacion operaciones'!D:E,2,0)</f>
        <v xml:space="preserve">Ricardo Balderas Reyes </v>
      </c>
      <c r="U79" s="23" t="str">
        <f>VLOOKUP(S79,'asignacion operaciones'!D:F,3,0)</f>
        <v>Victor Limas Rdz</v>
      </c>
      <c r="V79" s="23" t="str">
        <f>VLOOKUP(S79,'asignacion operaciones'!D:G,4,0)</f>
        <v>Benjamin Moreno</v>
      </c>
      <c r="W79" s="23" t="s">
        <v>388</v>
      </c>
      <c r="X79" s="23">
        <v>6</v>
      </c>
      <c r="Y79" s="23">
        <v>4</v>
      </c>
      <c r="Z79" s="23">
        <v>2</v>
      </c>
      <c r="AA79" s="31">
        <f t="shared" si="8"/>
        <v>0.66666666666666663</v>
      </c>
    </row>
    <row r="80" spans="6:27" x14ac:dyDescent="0.25">
      <c r="F80" s="29"/>
      <c r="G80" s="4"/>
      <c r="N80">
        <f t="shared" si="7"/>
        <v>0</v>
      </c>
      <c r="R80" s="23" t="s">
        <v>12</v>
      </c>
      <c r="S80" s="23" t="s">
        <v>50</v>
      </c>
      <c r="T80" s="23" t="str">
        <f>VLOOKUP(S80,'asignacion operaciones'!D:E,2,0)</f>
        <v xml:space="preserve">Ricardo Balderas Reyes </v>
      </c>
      <c r="U80" s="23" t="str">
        <f>VLOOKUP(S80,'asignacion operaciones'!D:F,3,0)</f>
        <v>Victor Limas Rdz</v>
      </c>
      <c r="V80" s="23" t="str">
        <f>VLOOKUP(S80,'asignacion operaciones'!D:G,4,0)</f>
        <v>Benjamin Moreno</v>
      </c>
      <c r="W80" s="23" t="s">
        <v>391</v>
      </c>
      <c r="X80" s="23">
        <v>6</v>
      </c>
      <c r="Y80" s="23">
        <v>4</v>
      </c>
      <c r="Z80" s="23">
        <v>2</v>
      </c>
      <c r="AA80" s="31">
        <f t="shared" si="8"/>
        <v>0.66666666666666663</v>
      </c>
    </row>
    <row r="81" spans="6:27" x14ac:dyDescent="0.25">
      <c r="F81" s="29"/>
      <c r="G81" s="4"/>
      <c r="N81">
        <f t="shared" si="7"/>
        <v>0</v>
      </c>
      <c r="R81" s="23" t="s">
        <v>12</v>
      </c>
      <c r="S81" s="23" t="s">
        <v>50</v>
      </c>
      <c r="T81" s="23" t="str">
        <f>VLOOKUP(S81,'asignacion operaciones'!D:E,2,0)</f>
        <v xml:space="preserve">Ricardo Balderas Reyes </v>
      </c>
      <c r="U81" s="23" t="str">
        <f>VLOOKUP(S81,'asignacion operaciones'!D:F,3,0)</f>
        <v>Victor Limas Rdz</v>
      </c>
      <c r="V81" s="23" t="str">
        <f>VLOOKUP(S81,'asignacion operaciones'!D:G,4,0)</f>
        <v>Benjamin Moreno</v>
      </c>
      <c r="W81" s="23" t="s">
        <v>392</v>
      </c>
      <c r="X81" s="23">
        <v>6</v>
      </c>
      <c r="Y81" s="23">
        <v>4</v>
      </c>
      <c r="Z81" s="23">
        <v>2</v>
      </c>
      <c r="AA81" s="31">
        <f t="shared" si="8"/>
        <v>0.66666666666666663</v>
      </c>
    </row>
    <row r="82" spans="6:27" x14ac:dyDescent="0.25">
      <c r="F82" s="29"/>
      <c r="G82" s="4"/>
      <c r="N82">
        <f t="shared" si="7"/>
        <v>0</v>
      </c>
      <c r="R82" s="23" t="s">
        <v>12</v>
      </c>
      <c r="S82" s="23" t="s">
        <v>44</v>
      </c>
      <c r="T82" s="23" t="str">
        <f>VLOOKUP(S82,'asignacion operaciones'!D:E,2,0)</f>
        <v xml:space="preserve">Ricardo Balderas Reyes </v>
      </c>
      <c r="U82" s="23" t="str">
        <f>VLOOKUP(S82,'asignacion operaciones'!D:F,3,0)</f>
        <v>Victor Limas Rdz</v>
      </c>
      <c r="V82" s="23" t="str">
        <f>VLOOKUP(S82,'asignacion operaciones'!D:G,4,0)</f>
        <v xml:space="preserve">Oscar Oviedo </v>
      </c>
      <c r="W82" s="23" t="s">
        <v>438</v>
      </c>
      <c r="X82" s="23">
        <v>6</v>
      </c>
      <c r="Y82" s="23">
        <v>4</v>
      </c>
      <c r="Z82" s="23">
        <v>2</v>
      </c>
      <c r="AA82" s="31">
        <f t="shared" si="8"/>
        <v>0.66666666666666663</v>
      </c>
    </row>
    <row r="83" spans="6:27" x14ac:dyDescent="0.25">
      <c r="F83" s="29"/>
      <c r="G83" s="4"/>
      <c r="N83">
        <f t="shared" si="7"/>
        <v>0</v>
      </c>
      <c r="R83" s="23" t="s">
        <v>12</v>
      </c>
      <c r="S83" s="23" t="s">
        <v>44</v>
      </c>
      <c r="T83" s="23" t="str">
        <f>VLOOKUP(S83,'asignacion operaciones'!D:E,2,0)</f>
        <v xml:space="preserve">Ricardo Balderas Reyes </v>
      </c>
      <c r="U83" s="23" t="str">
        <f>VLOOKUP(S83,'asignacion operaciones'!D:F,3,0)</f>
        <v>Victor Limas Rdz</v>
      </c>
      <c r="V83" s="23" t="str">
        <f>VLOOKUP(S83,'asignacion operaciones'!D:G,4,0)</f>
        <v xml:space="preserve">Oscar Oviedo </v>
      </c>
      <c r="W83" s="23" t="s">
        <v>440</v>
      </c>
      <c r="X83" s="23">
        <v>6</v>
      </c>
      <c r="Y83" s="23">
        <v>4</v>
      </c>
      <c r="Z83" s="23">
        <v>2</v>
      </c>
      <c r="AA83" s="31">
        <f t="shared" si="8"/>
        <v>0.66666666666666663</v>
      </c>
    </row>
    <row r="84" spans="6:27" x14ac:dyDescent="0.25">
      <c r="F84" s="29"/>
      <c r="G84" s="4"/>
      <c r="N84">
        <f t="shared" si="7"/>
        <v>0</v>
      </c>
      <c r="R84" s="23" t="s">
        <v>12</v>
      </c>
      <c r="S84" s="23" t="s">
        <v>72</v>
      </c>
      <c r="T84" s="23" t="str">
        <f>VLOOKUP(S84,'asignacion operaciones'!D:E,2,0)</f>
        <v>Julio Bazan</v>
      </c>
      <c r="U84" s="23" t="str">
        <f>VLOOKUP(S84,'asignacion operaciones'!D:F,3,0)</f>
        <v>Edgar Cabrera</v>
      </c>
      <c r="V84" s="23" t="str">
        <f>VLOOKUP(S84,'asignacion operaciones'!D:G,4,0)</f>
        <v xml:space="preserve">Jonathan Nieto </v>
      </c>
      <c r="W84" s="23" t="s">
        <v>448</v>
      </c>
      <c r="X84" s="23">
        <v>5</v>
      </c>
      <c r="Y84" s="23">
        <v>3</v>
      </c>
      <c r="Z84" s="23">
        <v>2</v>
      </c>
      <c r="AA84" s="31">
        <f t="shared" si="8"/>
        <v>0.6</v>
      </c>
    </row>
    <row r="85" spans="6:27" x14ac:dyDescent="0.25">
      <c r="F85" s="29"/>
      <c r="G85" s="4"/>
      <c r="N85">
        <f t="shared" si="7"/>
        <v>0</v>
      </c>
      <c r="R85" s="23" t="s">
        <v>12</v>
      </c>
      <c r="S85" s="23" t="s">
        <v>19</v>
      </c>
      <c r="T85" s="23" t="str">
        <f>VLOOKUP(S85,'asignacion operaciones'!D:E,2,0)</f>
        <v xml:space="preserve">Ricardo Balderas Reyes </v>
      </c>
      <c r="U85" s="23" t="str">
        <f>VLOOKUP(S85,'asignacion operaciones'!D:F,3,0)</f>
        <v>Orlando Hernandez</v>
      </c>
      <c r="V85" s="23" t="str">
        <f>VLOOKUP(S85,'asignacion operaciones'!D:G,4,0)</f>
        <v>Claudia Chavira</v>
      </c>
      <c r="W85" s="23" t="s">
        <v>457</v>
      </c>
      <c r="X85" s="23">
        <v>5</v>
      </c>
      <c r="Y85" s="23">
        <v>3</v>
      </c>
      <c r="Z85" s="23">
        <v>2</v>
      </c>
      <c r="AA85" s="31">
        <f t="shared" si="8"/>
        <v>0.6</v>
      </c>
    </row>
    <row r="86" spans="6:27" x14ac:dyDescent="0.25">
      <c r="F86" s="29"/>
      <c r="G86" s="4"/>
      <c r="N86">
        <f t="shared" si="7"/>
        <v>0</v>
      </c>
      <c r="R86" s="23" t="s">
        <v>12</v>
      </c>
      <c r="S86" s="23" t="s">
        <v>25</v>
      </c>
      <c r="T86" s="23" t="str">
        <f>VLOOKUP(S86,'asignacion operaciones'!D:E,2,0)</f>
        <v>Julio Bazan</v>
      </c>
      <c r="U86" s="23" t="str">
        <f>VLOOKUP(S86,'asignacion operaciones'!D:F,3,0)</f>
        <v>Sadam Morales</v>
      </c>
      <c r="V86" s="23" t="str">
        <f>VLOOKUP(S86,'asignacion operaciones'!D:G,4,0)</f>
        <v xml:space="preserve">Ricardo Perez de leon </v>
      </c>
      <c r="W86" s="23" t="s">
        <v>515</v>
      </c>
      <c r="X86" s="23">
        <v>11</v>
      </c>
      <c r="Y86" s="23">
        <v>9</v>
      </c>
      <c r="Z86" s="23">
        <v>2</v>
      </c>
      <c r="AA86" s="31">
        <f t="shared" si="8"/>
        <v>0.81818181818181823</v>
      </c>
    </row>
    <row r="87" spans="6:27" x14ac:dyDescent="0.25">
      <c r="F87" s="29"/>
      <c r="G87" s="4"/>
      <c r="N87">
        <f t="shared" si="7"/>
        <v>0</v>
      </c>
      <c r="R87" s="23" t="s">
        <v>12</v>
      </c>
      <c r="S87" s="23" t="s">
        <v>25</v>
      </c>
      <c r="T87" s="23" t="str">
        <f>VLOOKUP(S87,'asignacion operaciones'!D:E,2,0)</f>
        <v>Julio Bazan</v>
      </c>
      <c r="U87" s="23" t="str">
        <f>VLOOKUP(S87,'asignacion operaciones'!D:F,3,0)</f>
        <v>Sadam Morales</v>
      </c>
      <c r="V87" s="23" t="str">
        <f>VLOOKUP(S87,'asignacion operaciones'!D:G,4,0)</f>
        <v xml:space="preserve">Ricardo Perez de leon </v>
      </c>
      <c r="W87" s="23" t="s">
        <v>519</v>
      </c>
      <c r="X87" s="23">
        <v>9</v>
      </c>
      <c r="Y87" s="23">
        <v>7</v>
      </c>
      <c r="Z87" s="23">
        <v>2</v>
      </c>
      <c r="AA87" s="31">
        <f t="shared" si="8"/>
        <v>0.77777777777777779</v>
      </c>
    </row>
    <row r="88" spans="6:27" x14ac:dyDescent="0.25">
      <c r="F88" s="29"/>
      <c r="G88" s="4"/>
      <c r="N88">
        <f t="shared" si="7"/>
        <v>0</v>
      </c>
      <c r="R88" s="23" t="s">
        <v>12</v>
      </c>
      <c r="S88" s="23" t="s">
        <v>25</v>
      </c>
      <c r="T88" s="23" t="str">
        <f>VLOOKUP(S88,'asignacion operaciones'!D:E,2,0)</f>
        <v>Julio Bazan</v>
      </c>
      <c r="U88" s="23" t="str">
        <f>VLOOKUP(S88,'asignacion operaciones'!D:F,3,0)</f>
        <v>Sadam Morales</v>
      </c>
      <c r="V88" s="23" t="str">
        <f>VLOOKUP(S88,'asignacion operaciones'!D:G,4,0)</f>
        <v xml:space="preserve">Ricardo Perez de leon </v>
      </c>
      <c r="W88" s="23" t="s">
        <v>525</v>
      </c>
      <c r="X88" s="23">
        <v>5</v>
      </c>
      <c r="Y88" s="23">
        <v>3</v>
      </c>
      <c r="Z88" s="23">
        <v>2</v>
      </c>
      <c r="AA88" s="31">
        <f t="shared" si="8"/>
        <v>0.6</v>
      </c>
    </row>
    <row r="89" spans="6:27" x14ac:dyDescent="0.25">
      <c r="F89" s="29"/>
      <c r="G89" s="4"/>
      <c r="N89">
        <f t="shared" si="7"/>
        <v>0</v>
      </c>
      <c r="R89" s="23" t="s">
        <v>12</v>
      </c>
      <c r="S89" s="23" t="s">
        <v>35</v>
      </c>
      <c r="T89" s="23" t="str">
        <f>VLOOKUP(S89,'asignacion operaciones'!D:E,2,0)</f>
        <v>Julio Bazan</v>
      </c>
      <c r="U89" s="23" t="str">
        <f>VLOOKUP(S89,'asignacion operaciones'!D:F,3,0)</f>
        <v>Edgar Cabrera</v>
      </c>
      <c r="V89" s="23" t="str">
        <f>VLOOKUP(S89,'asignacion operaciones'!D:G,4,0)</f>
        <v xml:space="preserve">Humberto Martinez </v>
      </c>
      <c r="W89" s="23" t="s">
        <v>532</v>
      </c>
      <c r="X89" s="23">
        <v>6</v>
      </c>
      <c r="Y89" s="23">
        <v>4</v>
      </c>
      <c r="Z89" s="23">
        <v>2</v>
      </c>
      <c r="AA89" s="31">
        <f t="shared" si="8"/>
        <v>0.66666666666666663</v>
      </c>
    </row>
    <row r="90" spans="6:27" x14ac:dyDescent="0.25">
      <c r="F90" s="29"/>
      <c r="G90" s="4"/>
      <c r="N90">
        <f t="shared" si="7"/>
        <v>0</v>
      </c>
      <c r="R90" s="23" t="s">
        <v>12</v>
      </c>
      <c r="S90" s="23" t="s">
        <v>35</v>
      </c>
      <c r="T90" s="23" t="str">
        <f>VLOOKUP(S90,'asignacion operaciones'!D:E,2,0)</f>
        <v>Julio Bazan</v>
      </c>
      <c r="U90" s="23" t="str">
        <f>VLOOKUP(S90,'asignacion operaciones'!D:F,3,0)</f>
        <v>Edgar Cabrera</v>
      </c>
      <c r="V90" s="23" t="str">
        <f>VLOOKUP(S90,'asignacion operaciones'!D:G,4,0)</f>
        <v xml:space="preserve">Humberto Martinez </v>
      </c>
      <c r="W90" s="23" t="s">
        <v>541</v>
      </c>
      <c r="X90" s="23">
        <v>5</v>
      </c>
      <c r="Y90" s="23">
        <v>3</v>
      </c>
      <c r="Z90" s="23">
        <v>2</v>
      </c>
      <c r="AA90" s="31">
        <f t="shared" si="8"/>
        <v>0.6</v>
      </c>
    </row>
    <row r="91" spans="6:27" x14ac:dyDescent="0.25">
      <c r="F91" s="29"/>
      <c r="G91" s="4"/>
      <c r="N91">
        <f t="shared" si="7"/>
        <v>0</v>
      </c>
      <c r="R91" s="23" t="s">
        <v>12</v>
      </c>
      <c r="S91" s="23" t="s">
        <v>29</v>
      </c>
      <c r="T91" s="23" t="str">
        <f>VLOOKUP(S91,'asignacion operaciones'!D:E,2,0)</f>
        <v>Julio Bazan</v>
      </c>
      <c r="U91" s="23" t="str">
        <f>VLOOKUP(S91,'asignacion operaciones'!D:F,3,0)</f>
        <v>Sadam Morales</v>
      </c>
      <c r="V91" s="23" t="str">
        <f>VLOOKUP(S91,'asignacion operaciones'!D:G,4,0)</f>
        <v>Cristhian Antonio</v>
      </c>
      <c r="W91" s="23" t="s">
        <v>551</v>
      </c>
      <c r="X91" s="23">
        <v>6</v>
      </c>
      <c r="Y91" s="23">
        <v>4</v>
      </c>
      <c r="Z91" s="23">
        <v>2</v>
      </c>
      <c r="AA91" s="31">
        <f t="shared" si="8"/>
        <v>0.66666666666666663</v>
      </c>
    </row>
    <row r="92" spans="6:27" x14ac:dyDescent="0.25">
      <c r="F92" s="29"/>
      <c r="G92" s="4"/>
      <c r="N92">
        <f t="shared" si="7"/>
        <v>0</v>
      </c>
      <c r="R92" s="23" t="s">
        <v>12</v>
      </c>
      <c r="S92" s="23" t="s">
        <v>29</v>
      </c>
      <c r="T92" s="23" t="str">
        <f>VLOOKUP(S92,'asignacion operaciones'!D:E,2,0)</f>
        <v>Julio Bazan</v>
      </c>
      <c r="U92" s="23" t="str">
        <f>VLOOKUP(S92,'asignacion operaciones'!D:F,3,0)</f>
        <v>Sadam Morales</v>
      </c>
      <c r="V92" s="23" t="str">
        <f>VLOOKUP(S92,'asignacion operaciones'!D:G,4,0)</f>
        <v>Cristhian Antonio</v>
      </c>
      <c r="W92" s="23" t="s">
        <v>557</v>
      </c>
      <c r="X92" s="23">
        <v>6</v>
      </c>
      <c r="Y92" s="23">
        <v>4</v>
      </c>
      <c r="Z92" s="23">
        <v>2</v>
      </c>
      <c r="AA92" s="31">
        <f t="shared" si="8"/>
        <v>0.66666666666666663</v>
      </c>
    </row>
    <row r="93" spans="6:27" x14ac:dyDescent="0.25">
      <c r="F93" s="29"/>
      <c r="G93" s="4"/>
      <c r="N93">
        <f t="shared" si="7"/>
        <v>0</v>
      </c>
      <c r="R93" s="23" t="s">
        <v>12</v>
      </c>
      <c r="S93" s="23" t="s">
        <v>54</v>
      </c>
      <c r="T93" s="23" t="str">
        <f>VLOOKUP(S93,'asignacion operaciones'!D:E,2,0)</f>
        <v>Julio Bazan</v>
      </c>
      <c r="U93" s="23" t="str">
        <f>VLOOKUP(S93,'asignacion operaciones'!D:F,3,0)</f>
        <v>Sadam Morales</v>
      </c>
      <c r="V93" s="23" t="str">
        <f>VLOOKUP(S93,'asignacion operaciones'!D:G,4,0)</f>
        <v>Roman Marcelo</v>
      </c>
      <c r="W93" s="23" t="s">
        <v>608</v>
      </c>
      <c r="X93" s="23">
        <v>6</v>
      </c>
      <c r="Y93" s="23">
        <v>4</v>
      </c>
      <c r="Z93" s="23">
        <v>2</v>
      </c>
      <c r="AA93" s="31">
        <f t="shared" si="8"/>
        <v>0.66666666666666663</v>
      </c>
    </row>
    <row r="94" spans="6:27" x14ac:dyDescent="0.25">
      <c r="F94" s="29"/>
      <c r="G94" s="4"/>
      <c r="N94">
        <f t="shared" si="7"/>
        <v>0</v>
      </c>
      <c r="R94" s="23" t="s">
        <v>12</v>
      </c>
      <c r="S94" s="23" t="s">
        <v>58</v>
      </c>
      <c r="T94" s="23" t="str">
        <f>VLOOKUP(S94,'asignacion operaciones'!D:E,2,0)</f>
        <v xml:space="preserve">Ricardo Balderas Reyes </v>
      </c>
      <c r="U94" s="23" t="str">
        <f>VLOOKUP(S94,'asignacion operaciones'!D:F,3,0)</f>
        <v>Victor Limas Rdz</v>
      </c>
      <c r="V94" s="23" t="str">
        <f>VLOOKUP(S94,'asignacion operaciones'!D:G,4,0)</f>
        <v>Gustavo Hernandez</v>
      </c>
      <c r="W94" s="23" t="s">
        <v>629</v>
      </c>
      <c r="X94" s="23">
        <v>6</v>
      </c>
      <c r="Y94" s="23">
        <v>4</v>
      </c>
      <c r="Z94" s="23">
        <v>2</v>
      </c>
      <c r="AA94" s="31">
        <f t="shared" si="8"/>
        <v>0.66666666666666663</v>
      </c>
    </row>
    <row r="95" spans="6:27" x14ac:dyDescent="0.25">
      <c r="F95" s="29"/>
      <c r="G95" s="4"/>
      <c r="N95">
        <f t="shared" si="7"/>
        <v>0</v>
      </c>
      <c r="R95" s="23" t="s">
        <v>12</v>
      </c>
      <c r="S95" s="23" t="s">
        <v>15</v>
      </c>
      <c r="T95" s="23" t="str">
        <f>VLOOKUP(S95,'asignacion operaciones'!D:E,2,0)</f>
        <v xml:space="preserve">Ricardo Balderas Reyes </v>
      </c>
      <c r="U95" s="23" t="str">
        <f>VLOOKUP(S95,'asignacion operaciones'!D:F,3,0)</f>
        <v>Victor Limas Rdz</v>
      </c>
      <c r="V95" s="23" t="str">
        <f>VLOOKUP(S95,'asignacion operaciones'!D:G,4,0)</f>
        <v>Reynaldo Berlanga</v>
      </c>
      <c r="W95" s="23" t="s">
        <v>669</v>
      </c>
      <c r="X95" s="23">
        <v>6</v>
      </c>
      <c r="Y95" s="23">
        <v>4</v>
      </c>
      <c r="Z95" s="23">
        <v>2</v>
      </c>
      <c r="AA95" s="31">
        <f t="shared" si="8"/>
        <v>0.66666666666666663</v>
      </c>
    </row>
    <row r="96" spans="6:27" x14ac:dyDescent="0.25">
      <c r="F96" s="29"/>
      <c r="G96" s="4"/>
      <c r="N96">
        <f t="shared" si="7"/>
        <v>0</v>
      </c>
      <c r="R96" s="23" t="s">
        <v>12</v>
      </c>
      <c r="S96" s="23" t="s">
        <v>15</v>
      </c>
      <c r="T96" s="23" t="str">
        <f>VLOOKUP(S96,'asignacion operaciones'!D:E,2,0)</f>
        <v xml:space="preserve">Ricardo Balderas Reyes </v>
      </c>
      <c r="U96" s="23" t="str">
        <f>VLOOKUP(S96,'asignacion operaciones'!D:F,3,0)</f>
        <v>Victor Limas Rdz</v>
      </c>
      <c r="V96" s="23" t="str">
        <f>VLOOKUP(S96,'asignacion operaciones'!D:G,4,0)</f>
        <v>Reynaldo Berlanga</v>
      </c>
      <c r="W96" s="23" t="s">
        <v>674</v>
      </c>
      <c r="X96" s="23">
        <v>5</v>
      </c>
      <c r="Y96" s="23">
        <v>3</v>
      </c>
      <c r="Z96" s="23">
        <v>2</v>
      </c>
      <c r="AA96" s="31">
        <f t="shared" si="8"/>
        <v>0.6</v>
      </c>
    </row>
    <row r="97" spans="6:27" x14ac:dyDescent="0.25">
      <c r="F97" s="29"/>
      <c r="G97" s="4"/>
      <c r="N97">
        <f t="shared" si="7"/>
        <v>0</v>
      </c>
      <c r="R97" s="23" t="s">
        <v>12</v>
      </c>
      <c r="S97" s="23" t="s">
        <v>15</v>
      </c>
      <c r="T97" s="23" t="str">
        <f>VLOOKUP(S97,'asignacion operaciones'!D:E,2,0)</f>
        <v xml:space="preserve">Ricardo Balderas Reyes </v>
      </c>
      <c r="U97" s="23" t="str">
        <f>VLOOKUP(S97,'asignacion operaciones'!D:F,3,0)</f>
        <v>Victor Limas Rdz</v>
      </c>
      <c r="V97" s="23" t="str">
        <f>VLOOKUP(S97,'asignacion operaciones'!D:G,4,0)</f>
        <v>Reynaldo Berlanga</v>
      </c>
      <c r="W97" s="23" t="s">
        <v>695</v>
      </c>
      <c r="X97" s="23">
        <v>5</v>
      </c>
      <c r="Y97" s="23">
        <v>3</v>
      </c>
      <c r="Z97" s="23">
        <v>2</v>
      </c>
      <c r="AA97" s="31">
        <f t="shared" si="8"/>
        <v>0.6</v>
      </c>
    </row>
    <row r="98" spans="6:27" x14ac:dyDescent="0.25">
      <c r="F98" s="29"/>
      <c r="G98" s="4"/>
      <c r="N98">
        <f t="shared" si="7"/>
        <v>0</v>
      </c>
      <c r="R98" s="23" t="s">
        <v>12</v>
      </c>
      <c r="S98" s="23" t="s">
        <v>15</v>
      </c>
      <c r="T98" s="23" t="str">
        <f>VLOOKUP(S98,'asignacion operaciones'!D:E,2,0)</f>
        <v xml:space="preserve">Ricardo Balderas Reyes </v>
      </c>
      <c r="U98" s="23" t="str">
        <f>VLOOKUP(S98,'asignacion operaciones'!D:F,3,0)</f>
        <v>Victor Limas Rdz</v>
      </c>
      <c r="V98" s="23" t="str">
        <f>VLOOKUP(S98,'asignacion operaciones'!D:G,4,0)</f>
        <v>Reynaldo Berlanga</v>
      </c>
      <c r="W98" s="23" t="s">
        <v>699</v>
      </c>
      <c r="X98" s="23">
        <v>5</v>
      </c>
      <c r="Y98" s="23">
        <v>3</v>
      </c>
      <c r="Z98" s="23">
        <v>2</v>
      </c>
      <c r="AA98" s="31">
        <f t="shared" si="8"/>
        <v>0.6</v>
      </c>
    </row>
    <row r="99" spans="6:27" x14ac:dyDescent="0.25">
      <c r="F99" s="29"/>
      <c r="G99" s="4"/>
      <c r="N99">
        <f t="shared" si="7"/>
        <v>0</v>
      </c>
      <c r="R99" s="23" t="s">
        <v>12</v>
      </c>
      <c r="S99" s="23" t="s">
        <v>15</v>
      </c>
      <c r="T99" s="23" t="str">
        <f>VLOOKUP(S99,'asignacion operaciones'!D:E,2,0)</f>
        <v xml:space="preserve">Ricardo Balderas Reyes </v>
      </c>
      <c r="U99" s="23" t="str">
        <f>VLOOKUP(S99,'asignacion operaciones'!D:F,3,0)</f>
        <v>Victor Limas Rdz</v>
      </c>
      <c r="V99" s="23" t="str">
        <f>VLOOKUP(S99,'asignacion operaciones'!D:G,4,0)</f>
        <v>Reynaldo Berlanga</v>
      </c>
      <c r="W99" s="23" t="s">
        <v>709</v>
      </c>
      <c r="X99" s="23">
        <v>6</v>
      </c>
      <c r="Y99" s="23">
        <v>4</v>
      </c>
      <c r="Z99" s="23">
        <v>2</v>
      </c>
      <c r="AA99" s="31">
        <f t="shared" si="8"/>
        <v>0.66666666666666663</v>
      </c>
    </row>
    <row r="100" spans="6:27" x14ac:dyDescent="0.25">
      <c r="F100" s="29"/>
      <c r="G100" s="4"/>
      <c r="N100">
        <f t="shared" si="7"/>
        <v>0</v>
      </c>
      <c r="R100" s="23" t="s">
        <v>12</v>
      </c>
      <c r="S100" s="23" t="s">
        <v>15</v>
      </c>
      <c r="T100" s="23" t="str">
        <f>VLOOKUP(S100,'asignacion operaciones'!D:E,2,0)</f>
        <v xml:space="preserve">Ricardo Balderas Reyes </v>
      </c>
      <c r="U100" s="23" t="str">
        <f>VLOOKUP(S100,'asignacion operaciones'!D:F,3,0)</f>
        <v>Victor Limas Rdz</v>
      </c>
      <c r="V100" s="23" t="str">
        <f>VLOOKUP(S100,'asignacion operaciones'!D:G,4,0)</f>
        <v>Reynaldo Berlanga</v>
      </c>
      <c r="W100" s="23" t="s">
        <v>715</v>
      </c>
      <c r="X100" s="23">
        <v>5</v>
      </c>
      <c r="Y100" s="23">
        <v>3</v>
      </c>
      <c r="Z100" s="23">
        <v>2</v>
      </c>
      <c r="AA100" s="31">
        <f t="shared" si="8"/>
        <v>0.6</v>
      </c>
    </row>
    <row r="101" spans="6:27" x14ac:dyDescent="0.25">
      <c r="F101" s="29"/>
      <c r="G101" s="4"/>
      <c r="N101">
        <f t="shared" si="7"/>
        <v>0</v>
      </c>
      <c r="R101" s="23" t="s">
        <v>12</v>
      </c>
      <c r="S101" s="23" t="s">
        <v>15</v>
      </c>
      <c r="T101" s="23" t="str">
        <f>VLOOKUP(S101,'asignacion operaciones'!D:E,2,0)</f>
        <v xml:space="preserve">Ricardo Balderas Reyes </v>
      </c>
      <c r="U101" s="23" t="str">
        <f>VLOOKUP(S101,'asignacion operaciones'!D:F,3,0)</f>
        <v>Victor Limas Rdz</v>
      </c>
      <c r="V101" s="23" t="str">
        <f>VLOOKUP(S101,'asignacion operaciones'!D:G,4,0)</f>
        <v>Reynaldo Berlanga</v>
      </c>
      <c r="W101" s="23" t="s">
        <v>724</v>
      </c>
      <c r="X101" s="23">
        <v>5</v>
      </c>
      <c r="Y101" s="23">
        <v>3</v>
      </c>
      <c r="Z101" s="23">
        <v>2</v>
      </c>
      <c r="AA101" s="31">
        <f t="shared" si="8"/>
        <v>0.6</v>
      </c>
    </row>
    <row r="102" spans="6:27" x14ac:dyDescent="0.25">
      <c r="F102" s="29"/>
      <c r="G102" s="4"/>
      <c r="N102">
        <f t="shared" si="7"/>
        <v>0</v>
      </c>
      <c r="R102" s="23" t="s">
        <v>12</v>
      </c>
      <c r="S102" s="23" t="s">
        <v>15</v>
      </c>
      <c r="T102" s="23" t="str">
        <f>VLOOKUP(S102,'asignacion operaciones'!D:E,2,0)</f>
        <v xml:space="preserve">Ricardo Balderas Reyes </v>
      </c>
      <c r="U102" s="23" t="str">
        <f>VLOOKUP(S102,'asignacion operaciones'!D:F,3,0)</f>
        <v>Victor Limas Rdz</v>
      </c>
      <c r="V102" s="23" t="str">
        <f>VLOOKUP(S102,'asignacion operaciones'!D:G,4,0)</f>
        <v>Reynaldo Berlanga</v>
      </c>
      <c r="W102" s="23" t="s">
        <v>734</v>
      </c>
      <c r="X102" s="23">
        <v>6</v>
      </c>
      <c r="Y102" s="23">
        <v>4</v>
      </c>
      <c r="Z102" s="23">
        <v>2</v>
      </c>
      <c r="AA102" s="31">
        <f t="shared" si="8"/>
        <v>0.66666666666666663</v>
      </c>
    </row>
    <row r="103" spans="6:27" x14ac:dyDescent="0.25">
      <c r="F103" s="29"/>
      <c r="G103" s="4"/>
      <c r="N103">
        <f t="shared" si="7"/>
        <v>0</v>
      </c>
      <c r="R103" s="23" t="s">
        <v>12</v>
      </c>
      <c r="S103" s="23" t="s">
        <v>75</v>
      </c>
      <c r="T103" s="23" t="str">
        <f>VLOOKUP(S103,'asignacion operaciones'!D:E,2,0)</f>
        <v>Julio Bazan</v>
      </c>
      <c r="U103" s="23" t="str">
        <f>VLOOKUP(S103,'asignacion operaciones'!D:F,3,0)</f>
        <v>Edgar Cabrera</v>
      </c>
      <c r="V103" s="23" t="str">
        <f>VLOOKUP(S103,'asignacion operaciones'!D:G,4,0)</f>
        <v>Cruz Lara</v>
      </c>
      <c r="W103" s="23" t="s">
        <v>747</v>
      </c>
      <c r="X103" s="23">
        <v>2</v>
      </c>
      <c r="Y103" s="23">
        <v>0</v>
      </c>
      <c r="Z103" s="23">
        <v>2</v>
      </c>
      <c r="AA103" s="31">
        <f t="shared" si="8"/>
        <v>0</v>
      </c>
    </row>
    <row r="104" spans="6:27" x14ac:dyDescent="0.25">
      <c r="F104" s="29"/>
      <c r="G104" s="4"/>
      <c r="N104">
        <f t="shared" si="7"/>
        <v>0</v>
      </c>
      <c r="R104" s="23" t="s">
        <v>12</v>
      </c>
      <c r="S104" s="23" t="s">
        <v>148</v>
      </c>
      <c r="T104" s="23" t="str">
        <f>VLOOKUP(S104,'asignacion operaciones'!D:E,2,0)</f>
        <v xml:space="preserve">Ricardo Balderas Reyes </v>
      </c>
      <c r="U104" s="23" t="str">
        <f>VLOOKUP(S104,'asignacion operaciones'!D:F,3,0)</f>
        <v>Victor Limas Rdz</v>
      </c>
      <c r="V104" s="23" t="str">
        <f>VLOOKUP(S104,'asignacion operaciones'!D:G,4,0)</f>
        <v>Claudia Chavira</v>
      </c>
      <c r="W104" s="23" t="s">
        <v>769</v>
      </c>
      <c r="X104" s="23">
        <v>10</v>
      </c>
      <c r="Y104" s="23">
        <v>8</v>
      </c>
      <c r="Z104" s="23">
        <v>2</v>
      </c>
      <c r="AA104" s="31">
        <f t="shared" si="8"/>
        <v>0.8</v>
      </c>
    </row>
    <row r="105" spans="6:27" x14ac:dyDescent="0.25">
      <c r="F105" s="29"/>
      <c r="G105" s="4"/>
      <c r="N105">
        <f t="shared" si="7"/>
        <v>0</v>
      </c>
      <c r="R105" s="23" t="s">
        <v>12</v>
      </c>
      <c r="S105" s="23" t="s">
        <v>148</v>
      </c>
      <c r="T105" s="23" t="str">
        <f>VLOOKUP(S105,'asignacion operaciones'!D:E,2,0)</f>
        <v xml:space="preserve">Ricardo Balderas Reyes </v>
      </c>
      <c r="U105" s="23" t="str">
        <f>VLOOKUP(S105,'asignacion operaciones'!D:F,3,0)</f>
        <v>Victor Limas Rdz</v>
      </c>
      <c r="V105" s="23" t="str">
        <f>VLOOKUP(S105,'asignacion operaciones'!D:G,4,0)</f>
        <v>Claudia Chavira</v>
      </c>
      <c r="W105" s="23" t="s">
        <v>770</v>
      </c>
      <c r="X105" s="23">
        <v>30</v>
      </c>
      <c r="Y105" s="23">
        <v>28</v>
      </c>
      <c r="Z105" s="23">
        <v>2</v>
      </c>
      <c r="AA105" s="31">
        <f t="shared" si="8"/>
        <v>0.93333333333333335</v>
      </c>
    </row>
    <row r="106" spans="6:27" x14ac:dyDescent="0.25">
      <c r="F106" s="29"/>
      <c r="G106" s="4"/>
      <c r="N106">
        <f t="shared" si="7"/>
        <v>0</v>
      </c>
      <c r="R106" s="23" t="s">
        <v>12</v>
      </c>
      <c r="S106" s="23" t="s">
        <v>82</v>
      </c>
      <c r="T106" s="23" t="str">
        <f>VLOOKUP(S106,'asignacion operaciones'!D:E,2,0)</f>
        <v xml:space="preserve">Ricardo Balderas Reyes </v>
      </c>
      <c r="U106" s="23" t="str">
        <f>VLOOKUP(S106,'asignacion operaciones'!D:F,3,0)</f>
        <v>Orlando Hernandez</v>
      </c>
      <c r="V106" s="23" t="str">
        <f>VLOOKUP(S106,'asignacion operaciones'!D:G,4,0)</f>
        <v xml:space="preserve">Edgar Illescas </v>
      </c>
      <c r="W106" s="23" t="s">
        <v>775</v>
      </c>
      <c r="X106" s="23">
        <v>6</v>
      </c>
      <c r="Y106" s="23">
        <v>4</v>
      </c>
      <c r="Z106" s="23">
        <v>2</v>
      </c>
      <c r="AA106" s="31">
        <f t="shared" si="8"/>
        <v>0.66666666666666663</v>
      </c>
    </row>
    <row r="107" spans="6:27" x14ac:dyDescent="0.25">
      <c r="F107" s="29"/>
      <c r="G107" s="4"/>
      <c r="N107">
        <f t="shared" si="7"/>
        <v>0</v>
      </c>
      <c r="R107" s="23" t="s">
        <v>12</v>
      </c>
      <c r="S107" s="23" t="s">
        <v>17</v>
      </c>
      <c r="T107" s="23" t="str">
        <f>VLOOKUP(S107,'asignacion operaciones'!D:E,2,0)</f>
        <v xml:space="preserve">Ricardo Balderas Reyes </v>
      </c>
      <c r="U107" s="23" t="str">
        <f>VLOOKUP(S107,'asignacion operaciones'!D:F,3,0)</f>
        <v>Orlando Hernandez</v>
      </c>
      <c r="V107" s="23" t="str">
        <f>VLOOKUP(S107,'asignacion operaciones'!D:G,4,0)</f>
        <v>Cielo Paredes</v>
      </c>
      <c r="W107" s="23" t="s">
        <v>783</v>
      </c>
      <c r="X107" s="23">
        <v>5</v>
      </c>
      <c r="Y107" s="23">
        <v>3</v>
      </c>
      <c r="Z107" s="23">
        <v>2</v>
      </c>
      <c r="AA107" s="31">
        <f t="shared" si="8"/>
        <v>0.6</v>
      </c>
    </row>
    <row r="108" spans="6:27" x14ac:dyDescent="0.25">
      <c r="F108" s="29"/>
      <c r="G108" s="4"/>
      <c r="N108">
        <f t="shared" si="7"/>
        <v>0</v>
      </c>
      <c r="R108" s="23" t="s">
        <v>12</v>
      </c>
      <c r="S108" s="23" t="s">
        <v>17</v>
      </c>
      <c r="T108" s="23" t="str">
        <f>VLOOKUP(S108,'asignacion operaciones'!D:E,2,0)</f>
        <v xml:space="preserve">Ricardo Balderas Reyes </v>
      </c>
      <c r="U108" s="23" t="str">
        <f>VLOOKUP(S108,'asignacion operaciones'!D:F,3,0)</f>
        <v>Orlando Hernandez</v>
      </c>
      <c r="V108" s="23" t="str">
        <f>VLOOKUP(S108,'asignacion operaciones'!D:G,4,0)</f>
        <v>Cielo Paredes</v>
      </c>
      <c r="W108" s="23" t="s">
        <v>804</v>
      </c>
      <c r="X108" s="23">
        <v>6</v>
      </c>
      <c r="Y108" s="23">
        <v>4</v>
      </c>
      <c r="Z108" s="23">
        <v>2</v>
      </c>
      <c r="AA108" s="31">
        <f t="shared" si="8"/>
        <v>0.66666666666666663</v>
      </c>
    </row>
    <row r="109" spans="6:27" x14ac:dyDescent="0.25">
      <c r="F109" s="29"/>
      <c r="G109" s="4"/>
      <c r="N109">
        <f t="shared" si="7"/>
        <v>0</v>
      </c>
      <c r="R109" s="23" t="s">
        <v>12</v>
      </c>
      <c r="S109" s="23" t="s">
        <v>62</v>
      </c>
      <c r="T109" s="23" t="str">
        <f>VLOOKUP(S109,'asignacion operaciones'!D:E,2,0)</f>
        <v xml:space="preserve">Ricardo Balderas Reyes </v>
      </c>
      <c r="U109" s="23" t="str">
        <f>VLOOKUP(S109,'asignacion operaciones'!D:F,3,0)</f>
        <v>Orlando Hernandez</v>
      </c>
      <c r="V109" s="23" t="str">
        <f>VLOOKUP(S109,'asignacion operaciones'!D:G,4,0)</f>
        <v>Gustavo Hernandez</v>
      </c>
      <c r="W109" s="23" t="s">
        <v>851</v>
      </c>
      <c r="X109" s="23">
        <v>6</v>
      </c>
      <c r="Y109" s="23">
        <v>4</v>
      </c>
      <c r="Z109" s="23">
        <v>2</v>
      </c>
      <c r="AA109" s="31">
        <f t="shared" si="8"/>
        <v>0.66666666666666663</v>
      </c>
    </row>
    <row r="110" spans="6:27" x14ac:dyDescent="0.25">
      <c r="F110" s="29"/>
      <c r="G110" s="4"/>
      <c r="N110">
        <f t="shared" si="7"/>
        <v>0</v>
      </c>
      <c r="R110" s="23" t="s">
        <v>12</v>
      </c>
      <c r="S110" s="23" t="s">
        <v>33</v>
      </c>
      <c r="T110" s="23" t="str">
        <f>VLOOKUP(S110,'asignacion operaciones'!D:E,2,0)</f>
        <v>Julio Bazan</v>
      </c>
      <c r="U110" s="23" t="str">
        <f>VLOOKUP(S110,'asignacion operaciones'!D:F,3,0)</f>
        <v>Edgar Cabrera</v>
      </c>
      <c r="V110" s="23" t="str">
        <f>VLOOKUP(S110,'asignacion operaciones'!D:G,4,0)</f>
        <v xml:space="preserve">Christian Segura Osorio </v>
      </c>
      <c r="W110" s="23" t="s">
        <v>137</v>
      </c>
      <c r="X110" s="23">
        <v>6</v>
      </c>
      <c r="Y110" s="23">
        <v>5</v>
      </c>
      <c r="Z110" s="23">
        <v>1</v>
      </c>
      <c r="AA110" s="31">
        <f t="shared" si="8"/>
        <v>0.83333333333333337</v>
      </c>
    </row>
    <row r="111" spans="6:27" x14ac:dyDescent="0.25">
      <c r="F111" s="29"/>
      <c r="G111" s="4"/>
      <c r="N111">
        <f t="shared" si="7"/>
        <v>0</v>
      </c>
      <c r="R111" s="23" t="s">
        <v>12</v>
      </c>
      <c r="S111" s="23" t="s">
        <v>33</v>
      </c>
      <c r="T111" s="23" t="str">
        <f>VLOOKUP(S111,'asignacion operaciones'!D:E,2,0)</f>
        <v>Julio Bazan</v>
      </c>
      <c r="U111" s="23" t="str">
        <f>VLOOKUP(S111,'asignacion operaciones'!D:F,3,0)</f>
        <v>Edgar Cabrera</v>
      </c>
      <c r="V111" s="23" t="str">
        <f>VLOOKUP(S111,'asignacion operaciones'!D:G,4,0)</f>
        <v xml:space="preserve">Christian Segura Osorio </v>
      </c>
      <c r="W111" s="23" t="s">
        <v>140</v>
      </c>
      <c r="X111" s="23">
        <v>11</v>
      </c>
      <c r="Y111" s="23">
        <v>10</v>
      </c>
      <c r="Z111" s="23">
        <v>1</v>
      </c>
      <c r="AA111" s="31">
        <f t="shared" si="8"/>
        <v>0.90909090909090906</v>
      </c>
    </row>
    <row r="112" spans="6:27" x14ac:dyDescent="0.25">
      <c r="F112" s="29"/>
      <c r="G112" s="4"/>
      <c r="N112">
        <f t="shared" si="7"/>
        <v>0</v>
      </c>
      <c r="R112" s="23" t="s">
        <v>12</v>
      </c>
      <c r="S112" s="23" t="s">
        <v>33</v>
      </c>
      <c r="T112" s="23" t="str">
        <f>VLOOKUP(S112,'asignacion operaciones'!D:E,2,0)</f>
        <v>Julio Bazan</v>
      </c>
      <c r="U112" s="23" t="str">
        <f>VLOOKUP(S112,'asignacion operaciones'!D:F,3,0)</f>
        <v>Edgar Cabrera</v>
      </c>
      <c r="V112" s="23" t="str">
        <f>VLOOKUP(S112,'asignacion operaciones'!D:G,4,0)</f>
        <v xml:space="preserve">Christian Segura Osorio </v>
      </c>
      <c r="W112" s="23" t="s">
        <v>145</v>
      </c>
      <c r="X112" s="23">
        <v>6</v>
      </c>
      <c r="Y112" s="23">
        <v>5</v>
      </c>
      <c r="Z112" s="23">
        <v>1</v>
      </c>
      <c r="AA112" s="31">
        <f t="shared" si="8"/>
        <v>0.83333333333333337</v>
      </c>
    </row>
    <row r="113" spans="6:27" x14ac:dyDescent="0.25">
      <c r="F113" s="29"/>
      <c r="G113" s="4"/>
      <c r="N113">
        <f t="shared" si="7"/>
        <v>0</v>
      </c>
      <c r="R113" s="23" t="s">
        <v>12</v>
      </c>
      <c r="S113" s="23" t="s">
        <v>33</v>
      </c>
      <c r="T113" s="23" t="str">
        <f>VLOOKUP(S113,'asignacion operaciones'!D:E,2,0)</f>
        <v>Julio Bazan</v>
      </c>
      <c r="U113" s="23" t="str">
        <f>VLOOKUP(S113,'asignacion operaciones'!D:F,3,0)</f>
        <v>Edgar Cabrera</v>
      </c>
      <c r="V113" s="23" t="str">
        <f>VLOOKUP(S113,'asignacion operaciones'!D:G,4,0)</f>
        <v xml:space="preserve">Christian Segura Osorio </v>
      </c>
      <c r="W113" s="23" t="s">
        <v>146</v>
      </c>
      <c r="X113" s="23">
        <v>6</v>
      </c>
      <c r="Y113" s="23">
        <v>5</v>
      </c>
      <c r="Z113" s="23">
        <v>1</v>
      </c>
      <c r="AA113" s="31">
        <f t="shared" si="8"/>
        <v>0.83333333333333337</v>
      </c>
    </row>
    <row r="114" spans="6:27" x14ac:dyDescent="0.25">
      <c r="F114" s="29"/>
      <c r="G114" s="4"/>
      <c r="N114">
        <f t="shared" si="7"/>
        <v>0</v>
      </c>
      <c r="R114" s="23" t="s">
        <v>12</v>
      </c>
      <c r="S114" s="23" t="s">
        <v>33</v>
      </c>
      <c r="T114" s="23" t="str">
        <f>VLOOKUP(S114,'asignacion operaciones'!D:E,2,0)</f>
        <v>Julio Bazan</v>
      </c>
      <c r="U114" s="23" t="str">
        <f>VLOOKUP(S114,'asignacion operaciones'!D:F,3,0)</f>
        <v>Edgar Cabrera</v>
      </c>
      <c r="V114" s="23" t="str">
        <f>VLOOKUP(S114,'asignacion operaciones'!D:G,4,0)</f>
        <v xml:space="preserve">Christian Segura Osorio </v>
      </c>
      <c r="W114" s="23" t="s">
        <v>151</v>
      </c>
      <c r="X114" s="23">
        <v>6</v>
      </c>
      <c r="Y114" s="23">
        <v>5</v>
      </c>
      <c r="Z114" s="23">
        <v>1</v>
      </c>
      <c r="AA114" s="31">
        <f t="shared" si="8"/>
        <v>0.83333333333333337</v>
      </c>
    </row>
    <row r="115" spans="6:27" x14ac:dyDescent="0.25">
      <c r="F115" s="29"/>
      <c r="G115" s="4"/>
      <c r="N115">
        <f t="shared" si="7"/>
        <v>0</v>
      </c>
      <c r="R115" s="23" t="s">
        <v>12</v>
      </c>
      <c r="S115" s="23" t="s">
        <v>33</v>
      </c>
      <c r="T115" s="23" t="str">
        <f>VLOOKUP(S115,'asignacion operaciones'!D:E,2,0)</f>
        <v>Julio Bazan</v>
      </c>
      <c r="U115" s="23" t="str">
        <f>VLOOKUP(S115,'asignacion operaciones'!D:F,3,0)</f>
        <v>Edgar Cabrera</v>
      </c>
      <c r="V115" s="23" t="str">
        <f>VLOOKUP(S115,'asignacion operaciones'!D:G,4,0)</f>
        <v xml:space="preserve">Christian Segura Osorio </v>
      </c>
      <c r="W115" s="23" t="s">
        <v>165</v>
      </c>
      <c r="X115" s="23">
        <v>5</v>
      </c>
      <c r="Y115" s="23">
        <v>4</v>
      </c>
      <c r="Z115" s="23">
        <v>1</v>
      </c>
      <c r="AA115" s="31">
        <f t="shared" si="8"/>
        <v>0.8</v>
      </c>
    </row>
    <row r="116" spans="6:27" x14ac:dyDescent="0.25">
      <c r="F116" s="29"/>
      <c r="G116" s="4"/>
      <c r="N116">
        <f t="shared" si="7"/>
        <v>0</v>
      </c>
      <c r="R116" s="23" t="s">
        <v>12</v>
      </c>
      <c r="S116" s="23" t="s">
        <v>66</v>
      </c>
      <c r="T116" s="23" t="str">
        <f>VLOOKUP(S116,'asignacion operaciones'!D:E,2,0)</f>
        <v>Julio Bazan</v>
      </c>
      <c r="U116" s="23" t="str">
        <f>VLOOKUP(S116,'asignacion operaciones'!D:F,3,0)</f>
        <v>Edgar Cabrera</v>
      </c>
      <c r="V116" s="23" t="str">
        <f>VLOOKUP(S116,'asignacion operaciones'!D:G,4,0)</f>
        <v>Alvaro Salinas</v>
      </c>
      <c r="W116" s="23" t="s">
        <v>182</v>
      </c>
      <c r="X116" s="23">
        <v>11</v>
      </c>
      <c r="Y116" s="23">
        <v>10</v>
      </c>
      <c r="Z116" s="23">
        <v>1</v>
      </c>
      <c r="AA116" s="31">
        <f t="shared" si="8"/>
        <v>0.90909090909090906</v>
      </c>
    </row>
    <row r="117" spans="6:27" x14ac:dyDescent="0.25">
      <c r="F117" s="29"/>
      <c r="G117" s="4"/>
      <c r="N117">
        <f t="shared" si="7"/>
        <v>0</v>
      </c>
      <c r="R117" s="23" t="s">
        <v>12</v>
      </c>
      <c r="S117" s="23" t="s">
        <v>66</v>
      </c>
      <c r="T117" s="23" t="str">
        <f>VLOOKUP(S117,'asignacion operaciones'!D:E,2,0)</f>
        <v>Julio Bazan</v>
      </c>
      <c r="U117" s="23" t="str">
        <f>VLOOKUP(S117,'asignacion operaciones'!D:F,3,0)</f>
        <v>Edgar Cabrera</v>
      </c>
      <c r="V117" s="23" t="str">
        <f>VLOOKUP(S117,'asignacion operaciones'!D:G,4,0)</f>
        <v>Alvaro Salinas</v>
      </c>
      <c r="W117" s="23" t="s">
        <v>190</v>
      </c>
      <c r="X117" s="23">
        <v>5</v>
      </c>
      <c r="Y117" s="23">
        <v>4</v>
      </c>
      <c r="Z117" s="23">
        <v>1</v>
      </c>
      <c r="AA117" s="31">
        <f t="shared" si="8"/>
        <v>0.8</v>
      </c>
    </row>
    <row r="118" spans="6:27" x14ac:dyDescent="0.25">
      <c r="F118" s="29"/>
      <c r="G118" s="4"/>
      <c r="N118">
        <f t="shared" si="7"/>
        <v>0</v>
      </c>
      <c r="R118" s="23" t="s">
        <v>12</v>
      </c>
      <c r="S118" s="23" t="s">
        <v>70</v>
      </c>
      <c r="T118" s="23" t="str">
        <f>VLOOKUP(S118,'asignacion operaciones'!D:E,2,0)</f>
        <v>Julio Bazan</v>
      </c>
      <c r="U118" s="23" t="str">
        <f>VLOOKUP(S118,'asignacion operaciones'!D:F,3,0)</f>
        <v>Edgar Cabrera</v>
      </c>
      <c r="V118" s="23" t="str">
        <f>VLOOKUP(S118,'asignacion operaciones'!D:G,4,0)</f>
        <v>Cruz Lara</v>
      </c>
      <c r="W118" s="23" t="s">
        <v>194</v>
      </c>
      <c r="X118" s="23">
        <v>5</v>
      </c>
      <c r="Y118" s="23">
        <v>4</v>
      </c>
      <c r="Z118" s="23">
        <v>1</v>
      </c>
      <c r="AA118" s="31">
        <f t="shared" si="8"/>
        <v>0.8</v>
      </c>
    </row>
    <row r="119" spans="6:27" x14ac:dyDescent="0.25">
      <c r="F119" s="29"/>
      <c r="G119" s="4"/>
      <c r="N119">
        <f t="shared" si="7"/>
        <v>0</v>
      </c>
      <c r="R119" s="23" t="s">
        <v>12</v>
      </c>
      <c r="S119" s="23" t="s">
        <v>42</v>
      </c>
      <c r="T119" s="23" t="str">
        <f>VLOOKUP(S119,'asignacion operaciones'!D:E,2,0)</f>
        <v>Julio Bazan</v>
      </c>
      <c r="U119" s="23" t="str">
        <f>VLOOKUP(S119,'asignacion operaciones'!D:F,3,0)</f>
        <v>Edgar Cabrera</v>
      </c>
      <c r="V119" s="23" t="str">
        <f>VLOOKUP(S119,'asignacion operaciones'!D:G,4,0)</f>
        <v>Palacios Ricardo de Jesus</v>
      </c>
      <c r="W119" s="23" t="s">
        <v>200</v>
      </c>
      <c r="X119" s="23">
        <v>6</v>
      </c>
      <c r="Y119" s="23">
        <v>5</v>
      </c>
      <c r="Z119" s="23">
        <v>1</v>
      </c>
      <c r="AA119" s="31">
        <f t="shared" si="8"/>
        <v>0.83333333333333337</v>
      </c>
    </row>
    <row r="120" spans="6:27" x14ac:dyDescent="0.25">
      <c r="F120" s="29"/>
      <c r="G120" s="4"/>
      <c r="N120">
        <f t="shared" si="7"/>
        <v>0</v>
      </c>
      <c r="R120" s="23" t="s">
        <v>12</v>
      </c>
      <c r="S120" s="23" t="s">
        <v>85</v>
      </c>
      <c r="T120" s="23" t="str">
        <f>VLOOKUP(S120,'asignacion operaciones'!D:E,2,0)</f>
        <v xml:space="preserve">Ricardo Balderas Reyes </v>
      </c>
      <c r="U120" s="23" t="str">
        <f>VLOOKUP(S120,'asignacion operaciones'!D:F,3,0)</f>
        <v>Orlando Hernandez</v>
      </c>
      <c r="V120" s="23" t="str">
        <f>VLOOKUP(S120,'asignacion operaciones'!D:G,4,0)</f>
        <v xml:space="preserve">Edgar Illescas </v>
      </c>
      <c r="W120" s="23" t="s">
        <v>211</v>
      </c>
      <c r="X120" s="23">
        <v>6</v>
      </c>
      <c r="Y120" s="23">
        <v>5</v>
      </c>
      <c r="Z120" s="23">
        <v>1</v>
      </c>
      <c r="AA120" s="31">
        <f t="shared" si="8"/>
        <v>0.83333333333333337</v>
      </c>
    </row>
    <row r="121" spans="6:27" x14ac:dyDescent="0.25">
      <c r="F121" s="29"/>
      <c r="G121" s="4"/>
      <c r="N121">
        <f t="shared" si="7"/>
        <v>0</v>
      </c>
      <c r="R121" s="23" t="s">
        <v>12</v>
      </c>
      <c r="S121" s="23" t="s">
        <v>85</v>
      </c>
      <c r="T121" s="23" t="str">
        <f>VLOOKUP(S121,'asignacion operaciones'!D:E,2,0)</f>
        <v xml:space="preserve">Ricardo Balderas Reyes </v>
      </c>
      <c r="U121" s="23" t="str">
        <f>VLOOKUP(S121,'asignacion operaciones'!D:F,3,0)</f>
        <v>Orlando Hernandez</v>
      </c>
      <c r="V121" s="23" t="str">
        <f>VLOOKUP(S121,'asignacion operaciones'!D:G,4,0)</f>
        <v xml:space="preserve">Edgar Illescas </v>
      </c>
      <c r="W121" s="23" t="s">
        <v>212</v>
      </c>
      <c r="X121" s="23">
        <v>5</v>
      </c>
      <c r="Y121" s="23">
        <v>4</v>
      </c>
      <c r="Z121" s="23">
        <v>1</v>
      </c>
      <c r="AA121" s="31">
        <f t="shared" si="8"/>
        <v>0.8</v>
      </c>
    </row>
    <row r="122" spans="6:27" x14ac:dyDescent="0.25">
      <c r="F122" s="29"/>
      <c r="G122" s="4"/>
      <c r="N122">
        <f t="shared" si="7"/>
        <v>0</v>
      </c>
      <c r="R122" s="23" t="s">
        <v>12</v>
      </c>
      <c r="S122" s="23" t="s">
        <v>27</v>
      </c>
      <c r="T122" s="23" t="str">
        <f>VLOOKUP(S122,'asignacion operaciones'!D:E,2,0)</f>
        <v xml:space="preserve">Ricardo Balderas Reyes </v>
      </c>
      <c r="U122" s="23" t="str">
        <f>VLOOKUP(S122,'asignacion operaciones'!D:F,3,0)</f>
        <v>Orlando Hernandez</v>
      </c>
      <c r="V122" s="23" t="str">
        <f>VLOOKUP(S122,'asignacion operaciones'!D:G,4,0)</f>
        <v>Francisco Reyes</v>
      </c>
      <c r="W122" s="23" t="s">
        <v>219</v>
      </c>
      <c r="X122" s="23">
        <v>5</v>
      </c>
      <c r="Y122" s="23">
        <v>4</v>
      </c>
      <c r="Z122" s="23">
        <v>1</v>
      </c>
      <c r="AA122" s="31">
        <f t="shared" si="8"/>
        <v>0.8</v>
      </c>
    </row>
    <row r="123" spans="6:27" x14ac:dyDescent="0.25">
      <c r="F123" s="29"/>
      <c r="G123" s="4"/>
      <c r="N123">
        <f t="shared" si="7"/>
        <v>0</v>
      </c>
      <c r="R123" s="23" t="s">
        <v>12</v>
      </c>
      <c r="S123" s="23" t="s">
        <v>27</v>
      </c>
      <c r="T123" s="23" t="str">
        <f>VLOOKUP(S123,'asignacion operaciones'!D:E,2,0)</f>
        <v xml:space="preserve">Ricardo Balderas Reyes </v>
      </c>
      <c r="U123" s="23" t="str">
        <f>VLOOKUP(S123,'asignacion operaciones'!D:F,3,0)</f>
        <v>Orlando Hernandez</v>
      </c>
      <c r="V123" s="23" t="str">
        <f>VLOOKUP(S123,'asignacion operaciones'!D:G,4,0)</f>
        <v>Francisco Reyes</v>
      </c>
      <c r="W123" s="23" t="s">
        <v>223</v>
      </c>
      <c r="X123" s="23">
        <v>6</v>
      </c>
      <c r="Y123" s="23">
        <v>5</v>
      </c>
      <c r="Z123" s="23">
        <v>1</v>
      </c>
      <c r="AA123" s="31">
        <f t="shared" si="8"/>
        <v>0.83333333333333337</v>
      </c>
    </row>
    <row r="124" spans="6:27" x14ac:dyDescent="0.25">
      <c r="F124" s="29"/>
      <c r="G124" s="4"/>
      <c r="N124">
        <f t="shared" si="7"/>
        <v>0</v>
      </c>
      <c r="R124" s="23" t="s">
        <v>12</v>
      </c>
      <c r="S124" s="23" t="s">
        <v>27</v>
      </c>
      <c r="T124" s="23" t="str">
        <f>VLOOKUP(S124,'asignacion operaciones'!D:E,2,0)</f>
        <v xml:space="preserve">Ricardo Balderas Reyes </v>
      </c>
      <c r="U124" s="23" t="str">
        <f>VLOOKUP(S124,'asignacion operaciones'!D:F,3,0)</f>
        <v>Orlando Hernandez</v>
      </c>
      <c r="V124" s="23" t="str">
        <f>VLOOKUP(S124,'asignacion operaciones'!D:G,4,0)</f>
        <v>Francisco Reyes</v>
      </c>
      <c r="W124" s="23" t="s">
        <v>238</v>
      </c>
      <c r="X124" s="23">
        <v>4</v>
      </c>
      <c r="Y124" s="23">
        <v>3</v>
      </c>
      <c r="Z124" s="23">
        <v>1</v>
      </c>
      <c r="AA124" s="31">
        <f t="shared" si="8"/>
        <v>0.75</v>
      </c>
    </row>
    <row r="125" spans="6:27" x14ac:dyDescent="0.25">
      <c r="F125" s="29"/>
      <c r="G125" s="4"/>
      <c r="N125">
        <f t="shared" si="7"/>
        <v>0</v>
      </c>
      <c r="R125" s="23" t="s">
        <v>12</v>
      </c>
      <c r="S125" s="23" t="s">
        <v>79</v>
      </c>
      <c r="T125" s="23" t="str">
        <f>VLOOKUP(S125,'asignacion operaciones'!D:E,2,0)</f>
        <v xml:space="preserve">Ricardo Balderas Reyes </v>
      </c>
      <c r="U125" s="23" t="str">
        <f>VLOOKUP(S125,'asignacion operaciones'!D:F,3,0)</f>
        <v>Orlando Hernandez</v>
      </c>
      <c r="V125" s="23" t="str">
        <f>VLOOKUP(S125,'asignacion operaciones'!D:G,4,0)</f>
        <v xml:space="preserve">Edgar Illescas </v>
      </c>
      <c r="W125" s="23" t="s">
        <v>239</v>
      </c>
      <c r="X125" s="23">
        <v>6</v>
      </c>
      <c r="Y125" s="23">
        <v>5</v>
      </c>
      <c r="Z125" s="23">
        <v>1</v>
      </c>
      <c r="AA125" s="31">
        <f t="shared" si="8"/>
        <v>0.83333333333333337</v>
      </c>
    </row>
    <row r="126" spans="6:27" x14ac:dyDescent="0.25">
      <c r="F126" s="29"/>
      <c r="G126" s="4"/>
      <c r="N126">
        <f t="shared" si="7"/>
        <v>0</v>
      </c>
      <c r="R126" s="23" t="s">
        <v>12</v>
      </c>
      <c r="S126" s="23" t="s">
        <v>173</v>
      </c>
      <c r="T126" s="23" t="str">
        <f>VLOOKUP(S126,'asignacion operaciones'!D:E,2,0)</f>
        <v>Julio Bazan</v>
      </c>
      <c r="U126" s="23" t="str">
        <f>VLOOKUP(S126,'asignacion operaciones'!D:F,3,0)</f>
        <v>Sadam Morales</v>
      </c>
      <c r="V126" s="23" t="str">
        <f>VLOOKUP(S126,'asignacion operaciones'!D:G,4,0)</f>
        <v xml:space="preserve">Argenis Guadalupe </v>
      </c>
      <c r="W126" s="23" t="s">
        <v>247</v>
      </c>
      <c r="X126" s="23">
        <v>6</v>
      </c>
      <c r="Y126" s="23">
        <v>5</v>
      </c>
      <c r="Z126" s="23">
        <v>1</v>
      </c>
      <c r="AA126" s="31">
        <f t="shared" si="8"/>
        <v>0.83333333333333337</v>
      </c>
    </row>
    <row r="127" spans="6:27" x14ac:dyDescent="0.25">
      <c r="F127" s="29"/>
      <c r="G127" s="4"/>
      <c r="N127">
        <f t="shared" si="7"/>
        <v>0</v>
      </c>
      <c r="R127" s="23" t="s">
        <v>12</v>
      </c>
      <c r="S127" s="23" t="s">
        <v>173</v>
      </c>
      <c r="T127" s="23" t="str">
        <f>VLOOKUP(S127,'asignacion operaciones'!D:E,2,0)</f>
        <v>Julio Bazan</v>
      </c>
      <c r="U127" s="23" t="str">
        <f>VLOOKUP(S127,'asignacion operaciones'!D:F,3,0)</f>
        <v>Sadam Morales</v>
      </c>
      <c r="V127" s="23" t="str">
        <f>VLOOKUP(S127,'asignacion operaciones'!D:G,4,0)</f>
        <v xml:space="preserve">Argenis Guadalupe </v>
      </c>
      <c r="W127" s="23" t="s">
        <v>250</v>
      </c>
      <c r="X127" s="23">
        <v>6</v>
      </c>
      <c r="Y127" s="23">
        <v>5</v>
      </c>
      <c r="Z127" s="23">
        <v>1</v>
      </c>
      <c r="AA127" s="31">
        <f t="shared" si="8"/>
        <v>0.83333333333333337</v>
      </c>
    </row>
    <row r="128" spans="6:27" x14ac:dyDescent="0.25">
      <c r="F128" s="29"/>
      <c r="G128" s="4"/>
      <c r="N128">
        <f t="shared" si="7"/>
        <v>0</v>
      </c>
      <c r="R128" s="23" t="s">
        <v>12</v>
      </c>
      <c r="S128" s="23" t="s">
        <v>173</v>
      </c>
      <c r="T128" s="23" t="str">
        <f>VLOOKUP(S128,'asignacion operaciones'!D:E,2,0)</f>
        <v>Julio Bazan</v>
      </c>
      <c r="U128" s="23" t="str">
        <f>VLOOKUP(S128,'asignacion operaciones'!D:F,3,0)</f>
        <v>Sadam Morales</v>
      </c>
      <c r="V128" s="23" t="str">
        <f>VLOOKUP(S128,'asignacion operaciones'!D:G,4,0)</f>
        <v xml:space="preserve">Argenis Guadalupe </v>
      </c>
      <c r="W128" s="23" t="s">
        <v>251</v>
      </c>
      <c r="X128" s="23">
        <v>6</v>
      </c>
      <c r="Y128" s="23">
        <v>5</v>
      </c>
      <c r="Z128" s="23">
        <v>1</v>
      </c>
      <c r="AA128" s="31">
        <f t="shared" si="8"/>
        <v>0.83333333333333337</v>
      </c>
    </row>
    <row r="129" spans="6:27" x14ac:dyDescent="0.25">
      <c r="F129" s="29"/>
      <c r="G129" s="4"/>
      <c r="N129">
        <f t="shared" si="7"/>
        <v>0</v>
      </c>
      <c r="R129" s="23" t="s">
        <v>12</v>
      </c>
      <c r="S129" s="23" t="s">
        <v>133</v>
      </c>
      <c r="T129" s="23" t="str">
        <f>VLOOKUP(S129,'asignacion operaciones'!D:E,2,0)</f>
        <v>Julio Bazan</v>
      </c>
      <c r="U129" s="23" t="str">
        <f>VLOOKUP(S129,'asignacion operaciones'!D:F,3,0)</f>
        <v>Sadam Morales</v>
      </c>
      <c r="V129" s="23" t="str">
        <f>VLOOKUP(S129,'asignacion operaciones'!D:G,4,0)</f>
        <v>Roman Marcelo</v>
      </c>
      <c r="W129" s="23" t="s">
        <v>254</v>
      </c>
      <c r="X129" s="23">
        <v>6</v>
      </c>
      <c r="Y129" s="23">
        <v>5</v>
      </c>
      <c r="Z129" s="23">
        <v>1</v>
      </c>
      <c r="AA129" s="31">
        <f t="shared" si="8"/>
        <v>0.83333333333333337</v>
      </c>
    </row>
    <row r="130" spans="6:27" x14ac:dyDescent="0.25">
      <c r="F130" s="29"/>
      <c r="G130" s="4"/>
      <c r="N130">
        <f t="shared" ref="N130:N193" si="9">L130-M130</f>
        <v>0</v>
      </c>
      <c r="R130" s="23" t="s">
        <v>12</v>
      </c>
      <c r="S130" s="23" t="s">
        <v>133</v>
      </c>
      <c r="T130" s="23" t="str">
        <f>VLOOKUP(S130,'asignacion operaciones'!D:E,2,0)</f>
        <v>Julio Bazan</v>
      </c>
      <c r="U130" s="23" t="str">
        <f>VLOOKUP(S130,'asignacion operaciones'!D:F,3,0)</f>
        <v>Sadam Morales</v>
      </c>
      <c r="V130" s="23" t="str">
        <f>VLOOKUP(S130,'asignacion operaciones'!D:G,4,0)</f>
        <v>Roman Marcelo</v>
      </c>
      <c r="W130" s="23" t="s">
        <v>259</v>
      </c>
      <c r="X130" s="23">
        <v>6</v>
      </c>
      <c r="Y130" s="23">
        <v>5</v>
      </c>
      <c r="Z130" s="23">
        <v>1</v>
      </c>
      <c r="AA130" s="31">
        <f t="shared" ref="AA130:AA193" si="10">Y130/X130</f>
        <v>0.83333333333333337</v>
      </c>
    </row>
    <row r="131" spans="6:27" x14ac:dyDescent="0.25">
      <c r="F131" s="29"/>
      <c r="G131" s="4"/>
      <c r="N131">
        <f t="shared" si="9"/>
        <v>0</v>
      </c>
      <c r="R131" s="23" t="s">
        <v>12</v>
      </c>
      <c r="S131" s="23" t="s">
        <v>133</v>
      </c>
      <c r="T131" s="23" t="str">
        <f>VLOOKUP(S131,'asignacion operaciones'!D:E,2,0)</f>
        <v>Julio Bazan</v>
      </c>
      <c r="U131" s="23" t="str">
        <f>VLOOKUP(S131,'asignacion operaciones'!D:F,3,0)</f>
        <v>Sadam Morales</v>
      </c>
      <c r="V131" s="23" t="str">
        <f>VLOOKUP(S131,'asignacion operaciones'!D:G,4,0)</f>
        <v>Roman Marcelo</v>
      </c>
      <c r="W131" s="23" t="s">
        <v>261</v>
      </c>
      <c r="X131" s="23">
        <v>6</v>
      </c>
      <c r="Y131" s="23">
        <v>5</v>
      </c>
      <c r="Z131" s="23">
        <v>1</v>
      </c>
      <c r="AA131" s="31">
        <f t="shared" si="10"/>
        <v>0.83333333333333337</v>
      </c>
    </row>
    <row r="132" spans="6:27" x14ac:dyDescent="0.25">
      <c r="F132" s="29"/>
      <c r="G132" s="4"/>
      <c r="N132">
        <f t="shared" si="9"/>
        <v>0</v>
      </c>
      <c r="R132" s="23" t="s">
        <v>12</v>
      </c>
      <c r="S132" s="23" t="s">
        <v>133</v>
      </c>
      <c r="T132" s="23" t="str">
        <f>VLOOKUP(S132,'asignacion operaciones'!D:E,2,0)</f>
        <v>Julio Bazan</v>
      </c>
      <c r="U132" s="23" t="str">
        <f>VLOOKUP(S132,'asignacion operaciones'!D:F,3,0)</f>
        <v>Sadam Morales</v>
      </c>
      <c r="V132" s="23" t="str">
        <f>VLOOKUP(S132,'asignacion operaciones'!D:G,4,0)</f>
        <v>Roman Marcelo</v>
      </c>
      <c r="W132" s="23" t="s">
        <v>262</v>
      </c>
      <c r="X132" s="23">
        <v>6</v>
      </c>
      <c r="Y132" s="23">
        <v>5</v>
      </c>
      <c r="Z132" s="23">
        <v>1</v>
      </c>
      <c r="AA132" s="31">
        <f t="shared" si="10"/>
        <v>0.83333333333333337</v>
      </c>
    </row>
    <row r="133" spans="6:27" x14ac:dyDescent="0.25">
      <c r="F133" s="29"/>
      <c r="G133" s="4"/>
      <c r="N133">
        <f t="shared" si="9"/>
        <v>0</v>
      </c>
      <c r="R133" s="23" t="s">
        <v>12</v>
      </c>
      <c r="S133" s="23" t="s">
        <v>133</v>
      </c>
      <c r="T133" s="23" t="str">
        <f>VLOOKUP(S133,'asignacion operaciones'!D:E,2,0)</f>
        <v>Julio Bazan</v>
      </c>
      <c r="U133" s="23" t="str">
        <f>VLOOKUP(S133,'asignacion operaciones'!D:F,3,0)</f>
        <v>Sadam Morales</v>
      </c>
      <c r="V133" s="23" t="str">
        <f>VLOOKUP(S133,'asignacion operaciones'!D:G,4,0)</f>
        <v>Roman Marcelo</v>
      </c>
      <c r="W133" s="23" t="s">
        <v>264</v>
      </c>
      <c r="X133" s="23">
        <v>6</v>
      </c>
      <c r="Y133" s="23">
        <v>5</v>
      </c>
      <c r="Z133" s="23">
        <v>1</v>
      </c>
      <c r="AA133" s="31">
        <f t="shared" si="10"/>
        <v>0.83333333333333337</v>
      </c>
    </row>
    <row r="134" spans="6:27" x14ac:dyDescent="0.25">
      <c r="F134" s="29"/>
      <c r="G134" s="4"/>
      <c r="N134">
        <f t="shared" si="9"/>
        <v>0</v>
      </c>
      <c r="R134" s="23" t="s">
        <v>12</v>
      </c>
      <c r="S134" s="23" t="s">
        <v>133</v>
      </c>
      <c r="T134" s="23" t="str">
        <f>VLOOKUP(S134,'asignacion operaciones'!D:E,2,0)</f>
        <v>Julio Bazan</v>
      </c>
      <c r="U134" s="23" t="str">
        <f>VLOOKUP(S134,'asignacion operaciones'!D:F,3,0)</f>
        <v>Sadam Morales</v>
      </c>
      <c r="V134" s="23" t="str">
        <f>VLOOKUP(S134,'asignacion operaciones'!D:G,4,0)</f>
        <v>Roman Marcelo</v>
      </c>
      <c r="W134" s="23" t="s">
        <v>277</v>
      </c>
      <c r="X134" s="23">
        <v>4</v>
      </c>
      <c r="Y134" s="23">
        <v>3</v>
      </c>
      <c r="Z134" s="23">
        <v>1</v>
      </c>
      <c r="AA134" s="31">
        <f t="shared" si="10"/>
        <v>0.75</v>
      </c>
    </row>
    <row r="135" spans="6:27" x14ac:dyDescent="0.25">
      <c r="F135" s="29"/>
      <c r="G135" s="4"/>
      <c r="N135">
        <f t="shared" si="9"/>
        <v>0</v>
      </c>
      <c r="R135" s="23" t="s">
        <v>12</v>
      </c>
      <c r="S135" s="23" t="s">
        <v>133</v>
      </c>
      <c r="T135" s="23" t="str">
        <f>VLOOKUP(S135,'asignacion operaciones'!D:E,2,0)</f>
        <v>Julio Bazan</v>
      </c>
      <c r="U135" s="23" t="str">
        <f>VLOOKUP(S135,'asignacion operaciones'!D:F,3,0)</f>
        <v>Sadam Morales</v>
      </c>
      <c r="V135" s="23" t="str">
        <f>VLOOKUP(S135,'asignacion operaciones'!D:G,4,0)</f>
        <v>Roman Marcelo</v>
      </c>
      <c r="W135" s="23" t="s">
        <v>279</v>
      </c>
      <c r="X135" s="23">
        <v>6</v>
      </c>
      <c r="Y135" s="23">
        <v>5</v>
      </c>
      <c r="Z135" s="23">
        <v>1</v>
      </c>
      <c r="AA135" s="31">
        <f t="shared" si="10"/>
        <v>0.83333333333333337</v>
      </c>
    </row>
    <row r="136" spans="6:27" x14ac:dyDescent="0.25">
      <c r="F136" s="29"/>
      <c r="G136" s="4"/>
      <c r="N136">
        <f t="shared" si="9"/>
        <v>0</v>
      </c>
      <c r="R136" s="23" t="s">
        <v>12</v>
      </c>
      <c r="S136" s="23" t="s">
        <v>133</v>
      </c>
      <c r="T136" s="23" t="str">
        <f>VLOOKUP(S136,'asignacion operaciones'!D:E,2,0)</f>
        <v>Julio Bazan</v>
      </c>
      <c r="U136" s="23" t="str">
        <f>VLOOKUP(S136,'asignacion operaciones'!D:F,3,0)</f>
        <v>Sadam Morales</v>
      </c>
      <c r="V136" s="23" t="str">
        <f>VLOOKUP(S136,'asignacion operaciones'!D:G,4,0)</f>
        <v>Roman Marcelo</v>
      </c>
      <c r="W136" s="23" t="s">
        <v>283</v>
      </c>
      <c r="X136" s="23">
        <v>5</v>
      </c>
      <c r="Y136" s="23">
        <v>4</v>
      </c>
      <c r="Z136" s="23">
        <v>1</v>
      </c>
      <c r="AA136" s="31">
        <f t="shared" si="10"/>
        <v>0.8</v>
      </c>
    </row>
    <row r="137" spans="6:27" x14ac:dyDescent="0.25">
      <c r="F137" s="29"/>
      <c r="G137" s="4"/>
      <c r="N137">
        <f t="shared" si="9"/>
        <v>0</v>
      </c>
      <c r="R137" s="23" t="s">
        <v>12</v>
      </c>
      <c r="S137" s="23" t="s">
        <v>133</v>
      </c>
      <c r="T137" s="23" t="str">
        <f>VLOOKUP(S137,'asignacion operaciones'!D:E,2,0)</f>
        <v>Julio Bazan</v>
      </c>
      <c r="U137" s="23" t="str">
        <f>VLOOKUP(S137,'asignacion operaciones'!D:F,3,0)</f>
        <v>Sadam Morales</v>
      </c>
      <c r="V137" s="23" t="str">
        <f>VLOOKUP(S137,'asignacion operaciones'!D:G,4,0)</f>
        <v>Roman Marcelo</v>
      </c>
      <c r="W137" s="23" t="s">
        <v>284</v>
      </c>
      <c r="X137" s="23">
        <v>5</v>
      </c>
      <c r="Y137" s="23">
        <v>4</v>
      </c>
      <c r="Z137" s="23">
        <v>1</v>
      </c>
      <c r="AA137" s="31">
        <f t="shared" si="10"/>
        <v>0.8</v>
      </c>
    </row>
    <row r="138" spans="6:27" x14ac:dyDescent="0.25">
      <c r="F138" s="29"/>
      <c r="G138" s="4"/>
      <c r="N138">
        <f t="shared" si="9"/>
        <v>0</v>
      </c>
      <c r="R138" s="23" t="s">
        <v>12</v>
      </c>
      <c r="S138" s="23" t="s">
        <v>133</v>
      </c>
      <c r="T138" s="23" t="str">
        <f>VLOOKUP(S138,'asignacion operaciones'!D:E,2,0)</f>
        <v>Julio Bazan</v>
      </c>
      <c r="U138" s="23" t="str">
        <f>VLOOKUP(S138,'asignacion operaciones'!D:F,3,0)</f>
        <v>Sadam Morales</v>
      </c>
      <c r="V138" s="23" t="str">
        <f>VLOOKUP(S138,'asignacion operaciones'!D:G,4,0)</f>
        <v>Roman Marcelo</v>
      </c>
      <c r="W138" s="23" t="s">
        <v>286</v>
      </c>
      <c r="X138" s="23">
        <v>5</v>
      </c>
      <c r="Y138" s="23">
        <v>4</v>
      </c>
      <c r="Z138" s="23">
        <v>1</v>
      </c>
      <c r="AA138" s="31">
        <f t="shared" si="10"/>
        <v>0.8</v>
      </c>
    </row>
    <row r="139" spans="6:27" x14ac:dyDescent="0.25">
      <c r="F139" s="29"/>
      <c r="G139" s="4"/>
      <c r="N139">
        <f t="shared" si="9"/>
        <v>0</v>
      </c>
      <c r="R139" s="23" t="s">
        <v>12</v>
      </c>
      <c r="S139" s="23" t="s">
        <v>133</v>
      </c>
      <c r="T139" s="23" t="str">
        <f>VLOOKUP(S139,'asignacion operaciones'!D:E,2,0)</f>
        <v>Julio Bazan</v>
      </c>
      <c r="U139" s="23" t="str">
        <f>VLOOKUP(S139,'asignacion operaciones'!D:F,3,0)</f>
        <v>Sadam Morales</v>
      </c>
      <c r="V139" s="23" t="str">
        <f>VLOOKUP(S139,'asignacion operaciones'!D:G,4,0)</f>
        <v>Roman Marcelo</v>
      </c>
      <c r="W139" s="23" t="s">
        <v>292</v>
      </c>
      <c r="X139" s="23">
        <v>5</v>
      </c>
      <c r="Y139" s="23">
        <v>4</v>
      </c>
      <c r="Z139" s="23">
        <v>1</v>
      </c>
      <c r="AA139" s="31">
        <f t="shared" si="10"/>
        <v>0.8</v>
      </c>
    </row>
    <row r="140" spans="6:27" x14ac:dyDescent="0.25">
      <c r="F140" s="29"/>
      <c r="G140" s="4"/>
      <c r="N140">
        <f t="shared" si="9"/>
        <v>0</v>
      </c>
      <c r="R140" s="23" t="s">
        <v>12</v>
      </c>
      <c r="S140" s="23" t="s">
        <v>133</v>
      </c>
      <c r="T140" s="23" t="str">
        <f>VLOOKUP(S140,'asignacion operaciones'!D:E,2,0)</f>
        <v>Julio Bazan</v>
      </c>
      <c r="U140" s="23" t="str">
        <f>VLOOKUP(S140,'asignacion operaciones'!D:F,3,0)</f>
        <v>Sadam Morales</v>
      </c>
      <c r="V140" s="23" t="str">
        <f>VLOOKUP(S140,'asignacion operaciones'!D:G,4,0)</f>
        <v>Roman Marcelo</v>
      </c>
      <c r="W140" s="23" t="s">
        <v>296</v>
      </c>
      <c r="X140" s="23">
        <v>5</v>
      </c>
      <c r="Y140" s="23">
        <v>4</v>
      </c>
      <c r="Z140" s="23">
        <v>1</v>
      </c>
      <c r="AA140" s="31">
        <f t="shared" si="10"/>
        <v>0.8</v>
      </c>
    </row>
    <row r="141" spans="6:27" x14ac:dyDescent="0.25">
      <c r="F141" s="29"/>
      <c r="G141" s="4"/>
      <c r="N141">
        <f t="shared" si="9"/>
        <v>0</v>
      </c>
      <c r="R141" s="23" t="s">
        <v>12</v>
      </c>
      <c r="S141" s="23" t="s">
        <v>40</v>
      </c>
      <c r="T141" s="23" t="str">
        <f>VLOOKUP(S141,'asignacion operaciones'!D:E,2,0)</f>
        <v xml:space="preserve">Ricardo Balderas Reyes </v>
      </c>
      <c r="U141" s="23" t="str">
        <f>VLOOKUP(S141,'asignacion operaciones'!D:F,3,0)</f>
        <v>Victor Limas Rdz</v>
      </c>
      <c r="V141" s="23" t="str">
        <f>VLOOKUP(S141,'asignacion operaciones'!D:G,4,0)</f>
        <v xml:space="preserve">Luis Ortiz </v>
      </c>
      <c r="W141" s="23" t="s">
        <v>316</v>
      </c>
      <c r="X141" s="23">
        <v>6</v>
      </c>
      <c r="Y141" s="23">
        <v>5</v>
      </c>
      <c r="Z141" s="23">
        <v>1</v>
      </c>
      <c r="AA141" s="31">
        <f t="shared" si="10"/>
        <v>0.83333333333333337</v>
      </c>
    </row>
    <row r="142" spans="6:27" x14ac:dyDescent="0.25">
      <c r="F142" s="29"/>
      <c r="G142" s="4"/>
      <c r="N142">
        <f t="shared" si="9"/>
        <v>0</v>
      </c>
      <c r="R142" s="23" t="s">
        <v>12</v>
      </c>
      <c r="S142" s="23" t="s">
        <v>40</v>
      </c>
      <c r="T142" s="23" t="str">
        <f>VLOOKUP(S142,'asignacion operaciones'!D:E,2,0)</f>
        <v xml:space="preserve">Ricardo Balderas Reyes </v>
      </c>
      <c r="U142" s="23" t="str">
        <f>VLOOKUP(S142,'asignacion operaciones'!D:F,3,0)</f>
        <v>Victor Limas Rdz</v>
      </c>
      <c r="V142" s="23" t="str">
        <f>VLOOKUP(S142,'asignacion operaciones'!D:G,4,0)</f>
        <v xml:space="preserve">Luis Ortiz </v>
      </c>
      <c r="W142" s="23" t="s">
        <v>320</v>
      </c>
      <c r="X142" s="23">
        <v>5</v>
      </c>
      <c r="Y142" s="23">
        <v>4</v>
      </c>
      <c r="Z142" s="23">
        <v>1</v>
      </c>
      <c r="AA142" s="31">
        <f t="shared" si="10"/>
        <v>0.8</v>
      </c>
    </row>
    <row r="143" spans="6:27" x14ac:dyDescent="0.25">
      <c r="F143" s="29"/>
      <c r="G143" s="4"/>
      <c r="N143">
        <f t="shared" si="9"/>
        <v>0</v>
      </c>
      <c r="R143" s="23" t="s">
        <v>12</v>
      </c>
      <c r="S143" s="23" t="s">
        <v>40</v>
      </c>
      <c r="T143" s="23" t="str">
        <f>VLOOKUP(S143,'asignacion operaciones'!D:E,2,0)</f>
        <v xml:space="preserve">Ricardo Balderas Reyes </v>
      </c>
      <c r="U143" s="23" t="str">
        <f>VLOOKUP(S143,'asignacion operaciones'!D:F,3,0)</f>
        <v>Victor Limas Rdz</v>
      </c>
      <c r="V143" s="23" t="str">
        <f>VLOOKUP(S143,'asignacion operaciones'!D:G,4,0)</f>
        <v xml:space="preserve">Luis Ortiz </v>
      </c>
      <c r="W143" s="23" t="s">
        <v>322</v>
      </c>
      <c r="X143" s="23">
        <v>5</v>
      </c>
      <c r="Y143" s="23">
        <v>4</v>
      </c>
      <c r="Z143" s="23">
        <v>1</v>
      </c>
      <c r="AA143" s="31">
        <f t="shared" si="10"/>
        <v>0.8</v>
      </c>
    </row>
    <row r="144" spans="6:27" x14ac:dyDescent="0.25">
      <c r="F144" s="29"/>
      <c r="G144" s="4"/>
      <c r="N144">
        <f t="shared" si="9"/>
        <v>0</v>
      </c>
      <c r="R144" s="23" t="s">
        <v>12</v>
      </c>
      <c r="S144" s="23" t="s">
        <v>40</v>
      </c>
      <c r="T144" s="23" t="str">
        <f>VLOOKUP(S144,'asignacion operaciones'!D:E,2,0)</f>
        <v xml:space="preserve">Ricardo Balderas Reyes </v>
      </c>
      <c r="U144" s="23" t="str">
        <f>VLOOKUP(S144,'asignacion operaciones'!D:F,3,0)</f>
        <v>Victor Limas Rdz</v>
      </c>
      <c r="V144" s="23" t="str">
        <f>VLOOKUP(S144,'asignacion operaciones'!D:G,4,0)</f>
        <v xml:space="preserve">Luis Ortiz </v>
      </c>
      <c r="W144" s="23" t="s">
        <v>323</v>
      </c>
      <c r="X144" s="23">
        <v>5</v>
      </c>
      <c r="Y144" s="23">
        <v>4</v>
      </c>
      <c r="Z144" s="23">
        <v>1</v>
      </c>
      <c r="AA144" s="31">
        <f t="shared" si="10"/>
        <v>0.8</v>
      </c>
    </row>
    <row r="145" spans="6:27" x14ac:dyDescent="0.25">
      <c r="F145" s="29"/>
      <c r="G145" s="4"/>
      <c r="N145">
        <f t="shared" si="9"/>
        <v>0</v>
      </c>
      <c r="R145" s="23" t="s">
        <v>12</v>
      </c>
      <c r="S145" s="23" t="s">
        <v>48</v>
      </c>
      <c r="T145" s="23" t="str">
        <f>VLOOKUP(S145,'asignacion operaciones'!D:E,2,0)</f>
        <v xml:space="preserve">Ricardo Balderas Reyes </v>
      </c>
      <c r="U145" s="23" t="str">
        <f>VLOOKUP(S145,'asignacion operaciones'!D:F,3,0)</f>
        <v>Orlando Hernandez</v>
      </c>
      <c r="V145" s="23" t="str">
        <f>VLOOKUP(S145,'asignacion operaciones'!D:G,4,0)</f>
        <v>Claudia Chavira</v>
      </c>
      <c r="W145" s="23" t="s">
        <v>358</v>
      </c>
      <c r="X145" s="23">
        <v>5</v>
      </c>
      <c r="Y145" s="23">
        <v>4</v>
      </c>
      <c r="Z145" s="23">
        <v>1</v>
      </c>
      <c r="AA145" s="31">
        <f t="shared" si="10"/>
        <v>0.8</v>
      </c>
    </row>
    <row r="146" spans="6:27" x14ac:dyDescent="0.25">
      <c r="F146" s="29"/>
      <c r="G146" s="4"/>
      <c r="N146">
        <f t="shared" si="9"/>
        <v>0</v>
      </c>
      <c r="R146" s="23" t="s">
        <v>12</v>
      </c>
      <c r="S146" s="23" t="s">
        <v>13</v>
      </c>
      <c r="T146" s="23" t="str">
        <f>VLOOKUP(S146,'asignacion operaciones'!D:E,2,0)</f>
        <v xml:space="preserve">Ricardo Balderas Reyes </v>
      </c>
      <c r="U146" s="23" t="str">
        <f>VLOOKUP(S146,'asignacion operaciones'!D:F,3,0)</f>
        <v>Victor Limas Rdz</v>
      </c>
      <c r="V146" s="23" t="str">
        <f>VLOOKUP(S146,'asignacion operaciones'!D:G,4,0)</f>
        <v>Benjamin Moreno</v>
      </c>
      <c r="W146" s="23" t="s">
        <v>14</v>
      </c>
      <c r="X146" s="23">
        <v>6</v>
      </c>
      <c r="Y146" s="23">
        <v>5</v>
      </c>
      <c r="Z146" s="23">
        <v>1</v>
      </c>
      <c r="AA146" s="31">
        <f t="shared" si="10"/>
        <v>0.83333333333333337</v>
      </c>
    </row>
    <row r="147" spans="6:27" x14ac:dyDescent="0.25">
      <c r="F147" s="29"/>
      <c r="G147" s="4"/>
      <c r="N147">
        <f t="shared" si="9"/>
        <v>0</v>
      </c>
      <c r="R147" s="23" t="s">
        <v>12</v>
      </c>
      <c r="S147" s="23" t="s">
        <v>13</v>
      </c>
      <c r="T147" s="23" t="str">
        <f>VLOOKUP(S147,'asignacion operaciones'!D:E,2,0)</f>
        <v xml:space="preserve">Ricardo Balderas Reyes </v>
      </c>
      <c r="U147" s="23" t="str">
        <f>VLOOKUP(S147,'asignacion operaciones'!D:F,3,0)</f>
        <v>Victor Limas Rdz</v>
      </c>
      <c r="V147" s="23" t="str">
        <f>VLOOKUP(S147,'asignacion operaciones'!D:G,4,0)</f>
        <v>Benjamin Moreno</v>
      </c>
      <c r="W147" s="23" t="s">
        <v>34</v>
      </c>
      <c r="X147" s="23">
        <v>6</v>
      </c>
      <c r="Y147" s="23">
        <v>5</v>
      </c>
      <c r="Z147" s="23">
        <v>1</v>
      </c>
      <c r="AA147" s="31">
        <f t="shared" si="10"/>
        <v>0.83333333333333337</v>
      </c>
    </row>
    <row r="148" spans="6:27" x14ac:dyDescent="0.25">
      <c r="F148" s="29"/>
      <c r="G148" s="4"/>
      <c r="N148">
        <f t="shared" si="9"/>
        <v>0</v>
      </c>
      <c r="R148" s="23" t="s">
        <v>12</v>
      </c>
      <c r="S148" s="23" t="s">
        <v>13</v>
      </c>
      <c r="T148" s="23" t="str">
        <f>VLOOKUP(S148,'asignacion operaciones'!D:E,2,0)</f>
        <v xml:space="preserve">Ricardo Balderas Reyes </v>
      </c>
      <c r="U148" s="23" t="str">
        <f>VLOOKUP(S148,'asignacion operaciones'!D:F,3,0)</f>
        <v>Victor Limas Rdz</v>
      </c>
      <c r="V148" s="23" t="str">
        <f>VLOOKUP(S148,'asignacion operaciones'!D:G,4,0)</f>
        <v>Benjamin Moreno</v>
      </c>
      <c r="W148" s="23" t="s">
        <v>16</v>
      </c>
      <c r="X148" s="23">
        <v>5</v>
      </c>
      <c r="Y148" s="23">
        <v>4</v>
      </c>
      <c r="Z148" s="23">
        <v>1</v>
      </c>
      <c r="AA148" s="31">
        <f t="shared" si="10"/>
        <v>0.8</v>
      </c>
    </row>
    <row r="149" spans="6:27" x14ac:dyDescent="0.25">
      <c r="F149" s="29"/>
      <c r="G149" s="4"/>
      <c r="N149">
        <f t="shared" si="9"/>
        <v>0</v>
      </c>
      <c r="R149" s="23" t="s">
        <v>12</v>
      </c>
      <c r="S149" s="23" t="s">
        <v>13</v>
      </c>
      <c r="T149" s="23" t="str">
        <f>VLOOKUP(S149,'asignacion operaciones'!D:E,2,0)</f>
        <v xml:space="preserve">Ricardo Balderas Reyes </v>
      </c>
      <c r="U149" s="23" t="str">
        <f>VLOOKUP(S149,'asignacion operaciones'!D:F,3,0)</f>
        <v>Victor Limas Rdz</v>
      </c>
      <c r="V149" s="23" t="str">
        <f>VLOOKUP(S149,'asignacion operaciones'!D:G,4,0)</f>
        <v>Benjamin Moreno</v>
      </c>
      <c r="W149" s="23" t="s">
        <v>28</v>
      </c>
      <c r="X149" s="23">
        <v>5</v>
      </c>
      <c r="Y149" s="23">
        <v>4</v>
      </c>
      <c r="Z149" s="23">
        <v>1</v>
      </c>
      <c r="AA149" s="31">
        <f t="shared" si="10"/>
        <v>0.8</v>
      </c>
    </row>
    <row r="150" spans="6:27" x14ac:dyDescent="0.25">
      <c r="F150" s="29"/>
      <c r="G150" s="4"/>
      <c r="N150">
        <f t="shared" si="9"/>
        <v>0</v>
      </c>
      <c r="R150" s="23" t="s">
        <v>12</v>
      </c>
      <c r="S150" s="23" t="s">
        <v>13</v>
      </c>
      <c r="T150" s="23" t="str">
        <f>VLOOKUP(S150,'asignacion operaciones'!D:E,2,0)</f>
        <v xml:space="preserve">Ricardo Balderas Reyes </v>
      </c>
      <c r="U150" s="23" t="str">
        <f>VLOOKUP(S150,'asignacion operaciones'!D:F,3,0)</f>
        <v>Victor Limas Rdz</v>
      </c>
      <c r="V150" s="23" t="str">
        <f>VLOOKUP(S150,'asignacion operaciones'!D:G,4,0)</f>
        <v>Benjamin Moreno</v>
      </c>
      <c r="W150" s="23" t="s">
        <v>47</v>
      </c>
      <c r="X150" s="23">
        <v>5</v>
      </c>
      <c r="Y150" s="23">
        <v>4</v>
      </c>
      <c r="Z150" s="23">
        <v>1</v>
      </c>
      <c r="AA150" s="31">
        <f t="shared" si="10"/>
        <v>0.8</v>
      </c>
    </row>
    <row r="151" spans="6:27" x14ac:dyDescent="0.25">
      <c r="F151" s="29"/>
      <c r="G151" s="4"/>
      <c r="N151">
        <f t="shared" si="9"/>
        <v>0</v>
      </c>
      <c r="R151" s="23" t="s">
        <v>12</v>
      </c>
      <c r="S151" s="23" t="s">
        <v>13</v>
      </c>
      <c r="T151" s="23" t="str">
        <f>VLOOKUP(S151,'asignacion operaciones'!D:E,2,0)</f>
        <v xml:space="preserve">Ricardo Balderas Reyes </v>
      </c>
      <c r="U151" s="23" t="str">
        <f>VLOOKUP(S151,'asignacion operaciones'!D:F,3,0)</f>
        <v>Victor Limas Rdz</v>
      </c>
      <c r="V151" s="23" t="str">
        <f>VLOOKUP(S151,'asignacion operaciones'!D:G,4,0)</f>
        <v>Benjamin Moreno</v>
      </c>
      <c r="W151" s="23" t="s">
        <v>53</v>
      </c>
      <c r="X151" s="23">
        <v>5</v>
      </c>
      <c r="Y151" s="23">
        <v>4</v>
      </c>
      <c r="Z151" s="23">
        <v>1</v>
      </c>
      <c r="AA151" s="31">
        <f t="shared" si="10"/>
        <v>0.8</v>
      </c>
    </row>
    <row r="152" spans="6:27" x14ac:dyDescent="0.25">
      <c r="F152" s="29"/>
      <c r="G152" s="4"/>
      <c r="N152">
        <f t="shared" si="9"/>
        <v>0</v>
      </c>
      <c r="R152" s="23" t="s">
        <v>12</v>
      </c>
      <c r="S152" s="23" t="s">
        <v>13</v>
      </c>
      <c r="T152" s="23" t="str">
        <f>VLOOKUP(S152,'asignacion operaciones'!D:E,2,0)</f>
        <v xml:space="preserve">Ricardo Balderas Reyes </v>
      </c>
      <c r="U152" s="23" t="str">
        <f>VLOOKUP(S152,'asignacion operaciones'!D:F,3,0)</f>
        <v>Victor Limas Rdz</v>
      </c>
      <c r="V152" s="23" t="str">
        <f>VLOOKUP(S152,'asignacion operaciones'!D:G,4,0)</f>
        <v>Benjamin Moreno</v>
      </c>
      <c r="W152" s="23" t="s">
        <v>368</v>
      </c>
      <c r="X152" s="23">
        <v>5</v>
      </c>
      <c r="Y152" s="23">
        <v>4</v>
      </c>
      <c r="Z152" s="23">
        <v>1</v>
      </c>
      <c r="AA152" s="31">
        <f t="shared" si="10"/>
        <v>0.8</v>
      </c>
    </row>
    <row r="153" spans="6:27" x14ac:dyDescent="0.25">
      <c r="F153" s="29"/>
      <c r="G153" s="4"/>
      <c r="N153">
        <f t="shared" si="9"/>
        <v>0</v>
      </c>
      <c r="R153" s="23" t="s">
        <v>12</v>
      </c>
      <c r="S153" s="23" t="s">
        <v>13</v>
      </c>
      <c r="T153" s="23" t="str">
        <f>VLOOKUP(S153,'asignacion operaciones'!D:E,2,0)</f>
        <v xml:space="preserve">Ricardo Balderas Reyes </v>
      </c>
      <c r="U153" s="23" t="str">
        <f>VLOOKUP(S153,'asignacion operaciones'!D:F,3,0)</f>
        <v>Victor Limas Rdz</v>
      </c>
      <c r="V153" s="23" t="str">
        <f>VLOOKUP(S153,'asignacion operaciones'!D:G,4,0)</f>
        <v>Benjamin Moreno</v>
      </c>
      <c r="W153" s="23" t="s">
        <v>57</v>
      </c>
      <c r="X153" s="23">
        <v>11</v>
      </c>
      <c r="Y153" s="23">
        <v>10</v>
      </c>
      <c r="Z153" s="23">
        <v>1</v>
      </c>
      <c r="AA153" s="31">
        <f t="shared" si="10"/>
        <v>0.90909090909090906</v>
      </c>
    </row>
    <row r="154" spans="6:27" x14ac:dyDescent="0.25">
      <c r="F154" s="29"/>
      <c r="G154" s="4"/>
      <c r="N154">
        <f t="shared" si="9"/>
        <v>0</v>
      </c>
      <c r="R154" s="23" t="s">
        <v>12</v>
      </c>
      <c r="S154" s="23" t="s">
        <v>13</v>
      </c>
      <c r="T154" s="23" t="str">
        <f>VLOOKUP(S154,'asignacion operaciones'!D:E,2,0)</f>
        <v xml:space="preserve">Ricardo Balderas Reyes </v>
      </c>
      <c r="U154" s="23" t="str">
        <f>VLOOKUP(S154,'asignacion operaciones'!D:F,3,0)</f>
        <v>Victor Limas Rdz</v>
      </c>
      <c r="V154" s="23" t="str">
        <f>VLOOKUP(S154,'asignacion operaciones'!D:G,4,0)</f>
        <v>Benjamin Moreno</v>
      </c>
      <c r="W154" s="23" t="s">
        <v>375</v>
      </c>
      <c r="X154" s="23">
        <v>2</v>
      </c>
      <c r="Y154" s="23">
        <v>1</v>
      </c>
      <c r="Z154" s="23">
        <v>1</v>
      </c>
      <c r="AA154" s="31">
        <f t="shared" si="10"/>
        <v>0.5</v>
      </c>
    </row>
    <row r="155" spans="6:27" x14ac:dyDescent="0.25">
      <c r="F155" s="29"/>
      <c r="G155" s="4"/>
      <c r="N155">
        <f t="shared" si="9"/>
        <v>0</v>
      </c>
      <c r="R155" s="23" t="s">
        <v>12</v>
      </c>
      <c r="S155" s="23" t="s">
        <v>13</v>
      </c>
      <c r="T155" s="23" t="str">
        <f>VLOOKUP(S155,'asignacion operaciones'!D:E,2,0)</f>
        <v xml:space="preserve">Ricardo Balderas Reyes </v>
      </c>
      <c r="U155" s="23" t="str">
        <f>VLOOKUP(S155,'asignacion operaciones'!D:F,3,0)</f>
        <v>Victor Limas Rdz</v>
      </c>
      <c r="V155" s="23" t="str">
        <f>VLOOKUP(S155,'asignacion operaciones'!D:G,4,0)</f>
        <v>Benjamin Moreno</v>
      </c>
      <c r="W155" s="23" t="s">
        <v>69</v>
      </c>
      <c r="X155" s="23">
        <v>5</v>
      </c>
      <c r="Y155" s="23">
        <v>4</v>
      </c>
      <c r="Z155" s="23">
        <v>1</v>
      </c>
      <c r="AA155" s="31">
        <f t="shared" si="10"/>
        <v>0.8</v>
      </c>
    </row>
    <row r="156" spans="6:27" x14ac:dyDescent="0.25">
      <c r="F156" s="29"/>
      <c r="G156" s="4"/>
      <c r="N156">
        <f t="shared" si="9"/>
        <v>0</v>
      </c>
      <c r="R156" s="23" t="s">
        <v>12</v>
      </c>
      <c r="S156" s="23" t="s">
        <v>13</v>
      </c>
      <c r="T156" s="23" t="str">
        <f>VLOOKUP(S156,'asignacion operaciones'!D:E,2,0)</f>
        <v xml:space="preserve">Ricardo Balderas Reyes </v>
      </c>
      <c r="U156" s="23" t="str">
        <f>VLOOKUP(S156,'asignacion operaciones'!D:F,3,0)</f>
        <v>Victor Limas Rdz</v>
      </c>
      <c r="V156" s="23" t="str">
        <f>VLOOKUP(S156,'asignacion operaciones'!D:G,4,0)</f>
        <v>Benjamin Moreno</v>
      </c>
      <c r="W156" s="23" t="s">
        <v>63</v>
      </c>
      <c r="X156" s="23">
        <v>5</v>
      </c>
      <c r="Y156" s="23">
        <v>4</v>
      </c>
      <c r="Z156" s="23">
        <v>1</v>
      </c>
      <c r="AA156" s="31">
        <f t="shared" si="10"/>
        <v>0.8</v>
      </c>
    </row>
    <row r="157" spans="6:27" x14ac:dyDescent="0.25">
      <c r="F157" s="29"/>
      <c r="G157" s="4"/>
      <c r="N157">
        <f t="shared" si="9"/>
        <v>0</v>
      </c>
      <c r="R157" s="23" t="s">
        <v>12</v>
      </c>
      <c r="S157" s="23" t="s">
        <v>50</v>
      </c>
      <c r="T157" s="23" t="str">
        <f>VLOOKUP(S157,'asignacion operaciones'!D:E,2,0)</f>
        <v xml:space="preserve">Ricardo Balderas Reyes </v>
      </c>
      <c r="U157" s="23" t="str">
        <f>VLOOKUP(S157,'asignacion operaciones'!D:F,3,0)</f>
        <v>Victor Limas Rdz</v>
      </c>
      <c r="V157" s="23" t="str">
        <f>VLOOKUP(S157,'asignacion operaciones'!D:G,4,0)</f>
        <v>Benjamin Moreno</v>
      </c>
      <c r="W157" s="23" t="s">
        <v>402</v>
      </c>
      <c r="X157" s="23">
        <v>5</v>
      </c>
      <c r="Y157" s="23">
        <v>4</v>
      </c>
      <c r="Z157" s="23">
        <v>1</v>
      </c>
      <c r="AA157" s="31">
        <f t="shared" si="10"/>
        <v>0.8</v>
      </c>
    </row>
    <row r="158" spans="6:27" x14ac:dyDescent="0.25">
      <c r="F158" s="29"/>
      <c r="G158" s="4"/>
      <c r="N158">
        <f t="shared" si="9"/>
        <v>0</v>
      </c>
      <c r="R158" s="23" t="s">
        <v>12</v>
      </c>
      <c r="S158" s="23" t="s">
        <v>50</v>
      </c>
      <c r="T158" s="23" t="str">
        <f>VLOOKUP(S158,'asignacion operaciones'!D:E,2,0)</f>
        <v xml:space="preserve">Ricardo Balderas Reyes </v>
      </c>
      <c r="U158" s="23" t="str">
        <f>VLOOKUP(S158,'asignacion operaciones'!D:F,3,0)</f>
        <v>Victor Limas Rdz</v>
      </c>
      <c r="V158" s="23" t="str">
        <f>VLOOKUP(S158,'asignacion operaciones'!D:G,4,0)</f>
        <v>Benjamin Moreno</v>
      </c>
      <c r="W158" s="23" t="s">
        <v>403</v>
      </c>
      <c r="X158" s="23">
        <v>5</v>
      </c>
      <c r="Y158" s="23">
        <v>4</v>
      </c>
      <c r="Z158" s="23">
        <v>1</v>
      </c>
      <c r="AA158" s="31">
        <f t="shared" si="10"/>
        <v>0.8</v>
      </c>
    </row>
    <row r="159" spans="6:27" x14ac:dyDescent="0.25">
      <c r="F159" s="29"/>
      <c r="G159" s="4"/>
      <c r="N159">
        <f t="shared" si="9"/>
        <v>0</v>
      </c>
      <c r="R159" s="23" t="s">
        <v>12</v>
      </c>
      <c r="S159" s="23" t="s">
        <v>50</v>
      </c>
      <c r="T159" s="23" t="str">
        <f>VLOOKUP(S159,'asignacion operaciones'!D:E,2,0)</f>
        <v xml:space="preserve">Ricardo Balderas Reyes </v>
      </c>
      <c r="U159" s="23" t="str">
        <f>VLOOKUP(S159,'asignacion operaciones'!D:F,3,0)</f>
        <v>Victor Limas Rdz</v>
      </c>
      <c r="V159" s="23" t="str">
        <f>VLOOKUP(S159,'asignacion operaciones'!D:G,4,0)</f>
        <v>Benjamin Moreno</v>
      </c>
      <c r="W159" s="23" t="s">
        <v>404</v>
      </c>
      <c r="X159" s="23">
        <v>5</v>
      </c>
      <c r="Y159" s="23">
        <v>4</v>
      </c>
      <c r="Z159" s="23">
        <v>1</v>
      </c>
      <c r="AA159" s="31">
        <f t="shared" si="10"/>
        <v>0.8</v>
      </c>
    </row>
    <row r="160" spans="6:27" x14ac:dyDescent="0.25">
      <c r="F160" s="29"/>
      <c r="G160" s="4"/>
      <c r="N160">
        <f t="shared" si="9"/>
        <v>0</v>
      </c>
      <c r="R160" s="23" t="s">
        <v>12</v>
      </c>
      <c r="S160" s="23" t="s">
        <v>46</v>
      </c>
      <c r="T160" s="23" t="str">
        <f>VLOOKUP(S160,'asignacion operaciones'!D:E,2,0)</f>
        <v xml:space="preserve">Ricardo Balderas Reyes </v>
      </c>
      <c r="U160" s="23" t="str">
        <f>VLOOKUP(S160,'asignacion operaciones'!D:F,3,0)</f>
        <v>Orlando Hernandez</v>
      </c>
      <c r="V160" s="23" t="str">
        <f>VLOOKUP(S160,'asignacion operaciones'!D:G,4,0)</f>
        <v xml:space="preserve">Edgar Illescas </v>
      </c>
      <c r="W160" s="23" t="s">
        <v>410</v>
      </c>
      <c r="X160" s="23">
        <v>10</v>
      </c>
      <c r="Y160" s="23">
        <v>9</v>
      </c>
      <c r="Z160" s="23">
        <v>1</v>
      </c>
      <c r="AA160" s="31">
        <f t="shared" si="10"/>
        <v>0.9</v>
      </c>
    </row>
    <row r="161" spans="6:27" x14ac:dyDescent="0.25">
      <c r="F161" s="29"/>
      <c r="G161" s="4"/>
      <c r="N161">
        <f t="shared" si="9"/>
        <v>0</v>
      </c>
      <c r="R161" s="23" t="s">
        <v>12</v>
      </c>
      <c r="S161" s="23" t="s">
        <v>38</v>
      </c>
      <c r="T161" s="23" t="str">
        <f>VLOOKUP(S161,'asignacion operaciones'!D:E,2,0)</f>
        <v>Julio Bazan</v>
      </c>
      <c r="U161" s="23" t="str">
        <f>VLOOKUP(S161,'asignacion operaciones'!D:F,3,0)</f>
        <v>Edgar Cabrera</v>
      </c>
      <c r="V161" s="23" t="str">
        <f>VLOOKUP(S161,'asignacion operaciones'!D:G,4,0)</f>
        <v>Arturo Saucedo</v>
      </c>
      <c r="W161" s="23" t="s">
        <v>417</v>
      </c>
      <c r="X161" s="23">
        <v>3</v>
      </c>
      <c r="Y161" s="23">
        <v>2</v>
      </c>
      <c r="Z161" s="23">
        <v>1</v>
      </c>
      <c r="AA161" s="31">
        <f t="shared" si="10"/>
        <v>0.66666666666666663</v>
      </c>
    </row>
    <row r="162" spans="6:27" x14ac:dyDescent="0.25">
      <c r="F162" s="29"/>
      <c r="G162" s="4"/>
      <c r="N162">
        <f t="shared" si="9"/>
        <v>0</v>
      </c>
      <c r="R162" s="23" t="s">
        <v>12</v>
      </c>
      <c r="S162" s="23" t="s">
        <v>38</v>
      </c>
      <c r="T162" s="23" t="str">
        <f>VLOOKUP(S162,'asignacion operaciones'!D:E,2,0)</f>
        <v>Julio Bazan</v>
      </c>
      <c r="U162" s="23" t="str">
        <f>VLOOKUP(S162,'asignacion operaciones'!D:F,3,0)</f>
        <v>Edgar Cabrera</v>
      </c>
      <c r="V162" s="23" t="str">
        <f>VLOOKUP(S162,'asignacion operaciones'!D:G,4,0)</f>
        <v>Arturo Saucedo</v>
      </c>
      <c r="W162" s="23" t="s">
        <v>420</v>
      </c>
      <c r="X162" s="23">
        <v>6</v>
      </c>
      <c r="Y162" s="23">
        <v>5</v>
      </c>
      <c r="Z162" s="23">
        <v>1</v>
      </c>
      <c r="AA162" s="31">
        <f t="shared" si="10"/>
        <v>0.83333333333333337</v>
      </c>
    </row>
    <row r="163" spans="6:27" x14ac:dyDescent="0.25">
      <c r="F163" s="29"/>
      <c r="G163" s="4"/>
      <c r="N163">
        <f t="shared" si="9"/>
        <v>0</v>
      </c>
      <c r="R163" s="23" t="s">
        <v>12</v>
      </c>
      <c r="S163" s="23" t="s">
        <v>38</v>
      </c>
      <c r="T163" s="23" t="str">
        <f>VLOOKUP(S163,'asignacion operaciones'!D:E,2,0)</f>
        <v>Julio Bazan</v>
      </c>
      <c r="U163" s="23" t="str">
        <f>VLOOKUP(S163,'asignacion operaciones'!D:F,3,0)</f>
        <v>Edgar Cabrera</v>
      </c>
      <c r="V163" s="23" t="str">
        <f>VLOOKUP(S163,'asignacion operaciones'!D:G,4,0)</f>
        <v>Arturo Saucedo</v>
      </c>
      <c r="W163" s="23" t="s">
        <v>425</v>
      </c>
      <c r="X163" s="23">
        <v>6</v>
      </c>
      <c r="Y163" s="23">
        <v>5</v>
      </c>
      <c r="Z163" s="23">
        <v>1</v>
      </c>
      <c r="AA163" s="31">
        <f t="shared" si="10"/>
        <v>0.83333333333333337</v>
      </c>
    </row>
    <row r="164" spans="6:27" x14ac:dyDescent="0.25">
      <c r="F164" s="29"/>
      <c r="G164" s="4"/>
      <c r="N164">
        <f t="shared" si="9"/>
        <v>0</v>
      </c>
      <c r="R164" s="23" t="s">
        <v>12</v>
      </c>
      <c r="S164" s="23" t="s">
        <v>38</v>
      </c>
      <c r="T164" s="23" t="str">
        <f>VLOOKUP(S164,'asignacion operaciones'!D:E,2,0)</f>
        <v>Julio Bazan</v>
      </c>
      <c r="U164" s="23" t="str">
        <f>VLOOKUP(S164,'asignacion operaciones'!D:F,3,0)</f>
        <v>Edgar Cabrera</v>
      </c>
      <c r="V164" s="23" t="str">
        <f>VLOOKUP(S164,'asignacion operaciones'!D:G,4,0)</f>
        <v>Arturo Saucedo</v>
      </c>
      <c r="W164" s="23" t="s">
        <v>427</v>
      </c>
      <c r="X164" s="23">
        <v>6</v>
      </c>
      <c r="Y164" s="23">
        <v>5</v>
      </c>
      <c r="Z164" s="23">
        <v>1</v>
      </c>
      <c r="AA164" s="31">
        <f t="shared" si="10"/>
        <v>0.83333333333333337</v>
      </c>
    </row>
    <row r="165" spans="6:27" x14ac:dyDescent="0.25">
      <c r="F165" s="29"/>
      <c r="G165" s="4"/>
      <c r="N165">
        <f t="shared" si="9"/>
        <v>0</v>
      </c>
      <c r="R165" s="23" t="s">
        <v>12</v>
      </c>
      <c r="S165" s="23" t="s">
        <v>38</v>
      </c>
      <c r="T165" s="23" t="str">
        <f>VLOOKUP(S165,'asignacion operaciones'!D:E,2,0)</f>
        <v>Julio Bazan</v>
      </c>
      <c r="U165" s="23" t="str">
        <f>VLOOKUP(S165,'asignacion operaciones'!D:F,3,0)</f>
        <v>Edgar Cabrera</v>
      </c>
      <c r="V165" s="23" t="str">
        <f>VLOOKUP(S165,'asignacion operaciones'!D:G,4,0)</f>
        <v>Arturo Saucedo</v>
      </c>
      <c r="W165" s="23" t="s">
        <v>431</v>
      </c>
      <c r="X165" s="23">
        <v>6</v>
      </c>
      <c r="Y165" s="23">
        <v>5</v>
      </c>
      <c r="Z165" s="23">
        <v>1</v>
      </c>
      <c r="AA165" s="31">
        <f t="shared" si="10"/>
        <v>0.83333333333333337</v>
      </c>
    </row>
    <row r="166" spans="6:27" x14ac:dyDescent="0.25">
      <c r="F166" s="29"/>
      <c r="G166" s="4"/>
      <c r="N166">
        <f t="shared" si="9"/>
        <v>0</v>
      </c>
      <c r="R166" s="23" t="s">
        <v>12</v>
      </c>
      <c r="S166" s="23" t="s">
        <v>38</v>
      </c>
      <c r="T166" s="23" t="str">
        <f>VLOOKUP(S166,'asignacion operaciones'!D:E,2,0)</f>
        <v>Julio Bazan</v>
      </c>
      <c r="U166" s="23" t="str">
        <f>VLOOKUP(S166,'asignacion operaciones'!D:F,3,0)</f>
        <v>Edgar Cabrera</v>
      </c>
      <c r="V166" s="23" t="str">
        <f>VLOOKUP(S166,'asignacion operaciones'!D:G,4,0)</f>
        <v>Arturo Saucedo</v>
      </c>
      <c r="W166" s="23" t="s">
        <v>432</v>
      </c>
      <c r="X166" s="23">
        <v>6</v>
      </c>
      <c r="Y166" s="23">
        <v>5</v>
      </c>
      <c r="Z166" s="23">
        <v>1</v>
      </c>
      <c r="AA166" s="31">
        <f t="shared" si="10"/>
        <v>0.83333333333333337</v>
      </c>
    </row>
    <row r="167" spans="6:27" x14ac:dyDescent="0.25">
      <c r="F167" s="29"/>
      <c r="G167" s="4"/>
      <c r="N167">
        <f t="shared" si="9"/>
        <v>0</v>
      </c>
      <c r="R167" s="23" t="s">
        <v>12</v>
      </c>
      <c r="S167" s="23" t="s">
        <v>38</v>
      </c>
      <c r="T167" s="23" t="str">
        <f>VLOOKUP(S167,'asignacion operaciones'!D:E,2,0)</f>
        <v>Julio Bazan</v>
      </c>
      <c r="U167" s="23" t="str">
        <f>VLOOKUP(S167,'asignacion operaciones'!D:F,3,0)</f>
        <v>Edgar Cabrera</v>
      </c>
      <c r="V167" s="23" t="str">
        <f>VLOOKUP(S167,'asignacion operaciones'!D:G,4,0)</f>
        <v>Arturo Saucedo</v>
      </c>
      <c r="W167" s="23" t="s">
        <v>436</v>
      </c>
      <c r="X167" s="23">
        <v>6</v>
      </c>
      <c r="Y167" s="23">
        <v>5</v>
      </c>
      <c r="Z167" s="23">
        <v>1</v>
      </c>
      <c r="AA167" s="31">
        <f t="shared" si="10"/>
        <v>0.83333333333333337</v>
      </c>
    </row>
    <row r="168" spans="6:27" x14ac:dyDescent="0.25">
      <c r="F168" s="29"/>
      <c r="G168" s="4"/>
      <c r="N168">
        <f t="shared" si="9"/>
        <v>0</v>
      </c>
      <c r="R168" s="23" t="s">
        <v>12</v>
      </c>
      <c r="S168" s="23" t="s">
        <v>44</v>
      </c>
      <c r="T168" s="23" t="str">
        <f>VLOOKUP(S168,'asignacion operaciones'!D:E,2,0)</f>
        <v xml:space="preserve">Ricardo Balderas Reyes </v>
      </c>
      <c r="U168" s="23" t="str">
        <f>VLOOKUP(S168,'asignacion operaciones'!D:F,3,0)</f>
        <v>Victor Limas Rdz</v>
      </c>
      <c r="V168" s="23" t="str">
        <f>VLOOKUP(S168,'asignacion operaciones'!D:G,4,0)</f>
        <v xml:space="preserve">Oscar Oviedo </v>
      </c>
      <c r="W168" s="23" t="s">
        <v>443</v>
      </c>
      <c r="X168" s="23">
        <v>6</v>
      </c>
      <c r="Y168" s="23">
        <v>5</v>
      </c>
      <c r="Z168" s="23">
        <v>1</v>
      </c>
      <c r="AA168" s="31">
        <f t="shared" si="10"/>
        <v>0.83333333333333337</v>
      </c>
    </row>
    <row r="169" spans="6:27" x14ac:dyDescent="0.25">
      <c r="F169" s="29"/>
      <c r="G169" s="4"/>
      <c r="N169">
        <f t="shared" si="9"/>
        <v>0</v>
      </c>
      <c r="R169" s="23" t="s">
        <v>12</v>
      </c>
      <c r="S169" s="23" t="s">
        <v>72</v>
      </c>
      <c r="T169" s="23" t="str">
        <f>VLOOKUP(S169,'asignacion operaciones'!D:E,2,0)</f>
        <v>Julio Bazan</v>
      </c>
      <c r="U169" s="23" t="str">
        <f>VLOOKUP(S169,'asignacion operaciones'!D:F,3,0)</f>
        <v>Edgar Cabrera</v>
      </c>
      <c r="V169" s="23" t="str">
        <f>VLOOKUP(S169,'asignacion operaciones'!D:G,4,0)</f>
        <v xml:space="preserve">Jonathan Nieto </v>
      </c>
      <c r="W169" s="23" t="s">
        <v>447</v>
      </c>
      <c r="X169" s="23">
        <v>6</v>
      </c>
      <c r="Y169" s="23">
        <v>5</v>
      </c>
      <c r="Z169" s="23">
        <v>1</v>
      </c>
      <c r="AA169" s="31">
        <f t="shared" si="10"/>
        <v>0.83333333333333337</v>
      </c>
    </row>
    <row r="170" spans="6:27" x14ac:dyDescent="0.25">
      <c r="F170" s="29"/>
      <c r="G170" s="4"/>
      <c r="N170">
        <f t="shared" si="9"/>
        <v>0</v>
      </c>
      <c r="R170" s="23" t="s">
        <v>12</v>
      </c>
      <c r="S170" s="23" t="s">
        <v>19</v>
      </c>
      <c r="T170" s="23" t="str">
        <f>VLOOKUP(S170,'asignacion operaciones'!D:E,2,0)</f>
        <v xml:space="preserve">Ricardo Balderas Reyes </v>
      </c>
      <c r="U170" s="23" t="str">
        <f>VLOOKUP(S170,'asignacion operaciones'!D:F,3,0)</f>
        <v>Orlando Hernandez</v>
      </c>
      <c r="V170" s="23" t="str">
        <f>VLOOKUP(S170,'asignacion operaciones'!D:G,4,0)</f>
        <v>Claudia Chavira</v>
      </c>
      <c r="W170" s="23" t="s">
        <v>451</v>
      </c>
      <c r="X170" s="23">
        <v>5</v>
      </c>
      <c r="Y170" s="23">
        <v>4</v>
      </c>
      <c r="Z170" s="23">
        <v>1</v>
      </c>
      <c r="AA170" s="31">
        <f t="shared" si="10"/>
        <v>0.8</v>
      </c>
    </row>
    <row r="171" spans="6:27" x14ac:dyDescent="0.25">
      <c r="F171" s="29"/>
      <c r="G171" s="4"/>
      <c r="N171">
        <f t="shared" si="9"/>
        <v>0</v>
      </c>
      <c r="R171" s="23" t="s">
        <v>12</v>
      </c>
      <c r="S171" s="23" t="s">
        <v>19</v>
      </c>
      <c r="T171" s="23" t="str">
        <f>VLOOKUP(S171,'asignacion operaciones'!D:E,2,0)</f>
        <v xml:space="preserve">Ricardo Balderas Reyes </v>
      </c>
      <c r="U171" s="23" t="str">
        <f>VLOOKUP(S171,'asignacion operaciones'!D:F,3,0)</f>
        <v>Orlando Hernandez</v>
      </c>
      <c r="V171" s="23" t="str">
        <f>VLOOKUP(S171,'asignacion operaciones'!D:G,4,0)</f>
        <v>Claudia Chavira</v>
      </c>
      <c r="W171" s="23" t="s">
        <v>455</v>
      </c>
      <c r="X171" s="23">
        <v>5</v>
      </c>
      <c r="Y171" s="23">
        <v>4</v>
      </c>
      <c r="Z171" s="23">
        <v>1</v>
      </c>
      <c r="AA171" s="31">
        <f t="shared" si="10"/>
        <v>0.8</v>
      </c>
    </row>
    <row r="172" spans="6:27" x14ac:dyDescent="0.25">
      <c r="F172" s="29"/>
      <c r="G172" s="4"/>
      <c r="N172">
        <f t="shared" si="9"/>
        <v>0</v>
      </c>
      <c r="R172" s="23" t="s">
        <v>12</v>
      </c>
      <c r="S172" s="23" t="s">
        <v>19</v>
      </c>
      <c r="T172" s="23" t="str">
        <f>VLOOKUP(S172,'asignacion operaciones'!D:E,2,0)</f>
        <v xml:space="preserve">Ricardo Balderas Reyes </v>
      </c>
      <c r="U172" s="23" t="str">
        <f>VLOOKUP(S172,'asignacion operaciones'!D:F,3,0)</f>
        <v>Orlando Hernandez</v>
      </c>
      <c r="V172" s="23" t="str">
        <f>VLOOKUP(S172,'asignacion operaciones'!D:G,4,0)</f>
        <v>Claudia Chavira</v>
      </c>
      <c r="W172" s="23" t="s">
        <v>458</v>
      </c>
      <c r="X172" s="23">
        <v>6</v>
      </c>
      <c r="Y172" s="23">
        <v>5</v>
      </c>
      <c r="Z172" s="23">
        <v>1</v>
      </c>
      <c r="AA172" s="31">
        <f t="shared" si="10"/>
        <v>0.83333333333333337</v>
      </c>
    </row>
    <row r="173" spans="6:27" x14ac:dyDescent="0.25">
      <c r="F173" s="29"/>
      <c r="G173" s="4"/>
      <c r="N173">
        <f t="shared" si="9"/>
        <v>0</v>
      </c>
      <c r="R173" s="23" t="s">
        <v>12</v>
      </c>
      <c r="S173" s="23" t="s">
        <v>19</v>
      </c>
      <c r="T173" s="23" t="str">
        <f>VLOOKUP(S173,'asignacion operaciones'!D:E,2,0)</f>
        <v xml:space="preserve">Ricardo Balderas Reyes </v>
      </c>
      <c r="U173" s="23" t="str">
        <f>VLOOKUP(S173,'asignacion operaciones'!D:F,3,0)</f>
        <v>Orlando Hernandez</v>
      </c>
      <c r="V173" s="23" t="str">
        <f>VLOOKUP(S173,'asignacion operaciones'!D:G,4,0)</f>
        <v>Claudia Chavira</v>
      </c>
      <c r="W173" s="23" t="s">
        <v>464</v>
      </c>
      <c r="X173" s="23">
        <v>5</v>
      </c>
      <c r="Y173" s="23">
        <v>4</v>
      </c>
      <c r="Z173" s="23">
        <v>1</v>
      </c>
      <c r="AA173" s="31">
        <f t="shared" si="10"/>
        <v>0.8</v>
      </c>
    </row>
    <row r="174" spans="6:27" x14ac:dyDescent="0.25">
      <c r="F174" s="29"/>
      <c r="G174" s="4"/>
      <c r="N174">
        <f t="shared" si="9"/>
        <v>0</v>
      </c>
      <c r="R174" s="23" t="s">
        <v>12</v>
      </c>
      <c r="S174" s="23" t="s">
        <v>19</v>
      </c>
      <c r="T174" s="23" t="str">
        <f>VLOOKUP(S174,'asignacion operaciones'!D:E,2,0)</f>
        <v xml:space="preserve">Ricardo Balderas Reyes </v>
      </c>
      <c r="U174" s="23" t="str">
        <f>VLOOKUP(S174,'asignacion operaciones'!D:F,3,0)</f>
        <v>Orlando Hernandez</v>
      </c>
      <c r="V174" s="23" t="str">
        <f>VLOOKUP(S174,'asignacion operaciones'!D:G,4,0)</f>
        <v>Claudia Chavira</v>
      </c>
      <c r="W174" s="23" t="s">
        <v>467</v>
      </c>
      <c r="X174" s="23">
        <v>5</v>
      </c>
      <c r="Y174" s="23">
        <v>4</v>
      </c>
      <c r="Z174" s="23">
        <v>1</v>
      </c>
      <c r="AA174" s="31">
        <f t="shared" si="10"/>
        <v>0.8</v>
      </c>
    </row>
    <row r="175" spans="6:27" x14ac:dyDescent="0.25">
      <c r="F175" s="29"/>
      <c r="G175" s="4"/>
      <c r="N175">
        <f t="shared" si="9"/>
        <v>0</v>
      </c>
      <c r="R175" s="23" t="s">
        <v>12</v>
      </c>
      <c r="S175" s="23" t="s">
        <v>19</v>
      </c>
      <c r="T175" s="23" t="str">
        <f>VLOOKUP(S175,'asignacion operaciones'!D:E,2,0)</f>
        <v xml:space="preserve">Ricardo Balderas Reyes </v>
      </c>
      <c r="U175" s="23" t="str">
        <f>VLOOKUP(S175,'asignacion operaciones'!D:F,3,0)</f>
        <v>Orlando Hernandez</v>
      </c>
      <c r="V175" s="23" t="str">
        <f>VLOOKUP(S175,'asignacion operaciones'!D:G,4,0)</f>
        <v>Claudia Chavira</v>
      </c>
      <c r="W175" s="23" t="s">
        <v>468</v>
      </c>
      <c r="X175" s="23">
        <v>5</v>
      </c>
      <c r="Y175" s="23">
        <v>4</v>
      </c>
      <c r="Z175" s="23">
        <v>1</v>
      </c>
      <c r="AA175" s="31">
        <f t="shared" si="10"/>
        <v>0.8</v>
      </c>
    </row>
    <row r="176" spans="6:27" x14ac:dyDescent="0.25">
      <c r="F176" s="29"/>
      <c r="G176" s="4"/>
      <c r="N176">
        <f t="shared" si="9"/>
        <v>0</v>
      </c>
      <c r="R176" s="23" t="s">
        <v>12</v>
      </c>
      <c r="S176" s="23" t="s">
        <v>19</v>
      </c>
      <c r="T176" s="23" t="str">
        <f>VLOOKUP(S176,'asignacion operaciones'!D:E,2,0)</f>
        <v xml:space="preserve">Ricardo Balderas Reyes </v>
      </c>
      <c r="U176" s="23" t="str">
        <f>VLOOKUP(S176,'asignacion operaciones'!D:F,3,0)</f>
        <v>Orlando Hernandez</v>
      </c>
      <c r="V176" s="23" t="str">
        <f>VLOOKUP(S176,'asignacion operaciones'!D:G,4,0)</f>
        <v>Claudia Chavira</v>
      </c>
      <c r="W176" s="23" t="s">
        <v>481</v>
      </c>
      <c r="X176" s="23">
        <v>6</v>
      </c>
      <c r="Y176" s="23">
        <v>5</v>
      </c>
      <c r="Z176" s="23">
        <v>1</v>
      </c>
      <c r="AA176" s="31">
        <f t="shared" si="10"/>
        <v>0.83333333333333337</v>
      </c>
    </row>
    <row r="177" spans="6:27" x14ac:dyDescent="0.25">
      <c r="F177" s="29"/>
      <c r="G177" s="4"/>
      <c r="N177">
        <f t="shared" si="9"/>
        <v>0</v>
      </c>
      <c r="R177" s="23" t="s">
        <v>12</v>
      </c>
      <c r="S177" s="23" t="s">
        <v>83</v>
      </c>
      <c r="T177" s="23" t="str">
        <f>VLOOKUP(S177,'asignacion operaciones'!D:E,2,0)</f>
        <v>Julio Bazan</v>
      </c>
      <c r="U177" s="23" t="str">
        <f>VLOOKUP(S177,'asignacion operaciones'!D:F,3,0)</f>
        <v>Sadam Morales</v>
      </c>
      <c r="V177" s="23" t="str">
        <f>VLOOKUP(S177,'asignacion operaciones'!D:G,4,0)</f>
        <v xml:space="preserve">Argenis Guadalupe </v>
      </c>
      <c r="W177" s="23" t="s">
        <v>504</v>
      </c>
      <c r="X177" s="23">
        <v>5</v>
      </c>
      <c r="Y177" s="23">
        <v>4</v>
      </c>
      <c r="Z177" s="23">
        <v>1</v>
      </c>
      <c r="AA177" s="31">
        <f t="shared" si="10"/>
        <v>0.8</v>
      </c>
    </row>
    <row r="178" spans="6:27" x14ac:dyDescent="0.25">
      <c r="F178" s="29"/>
      <c r="G178" s="4"/>
      <c r="N178">
        <f t="shared" si="9"/>
        <v>0</v>
      </c>
      <c r="R178" s="23" t="s">
        <v>12</v>
      </c>
      <c r="S178" s="23" t="s">
        <v>29</v>
      </c>
      <c r="T178" s="23" t="str">
        <f>VLOOKUP(S178,'asignacion operaciones'!D:E,2,0)</f>
        <v>Julio Bazan</v>
      </c>
      <c r="U178" s="23" t="str">
        <f>VLOOKUP(S178,'asignacion operaciones'!D:F,3,0)</f>
        <v>Sadam Morales</v>
      </c>
      <c r="V178" s="23" t="str">
        <f>VLOOKUP(S178,'asignacion operaciones'!D:G,4,0)</f>
        <v>Cristhian Antonio</v>
      </c>
      <c r="W178" s="23" t="s">
        <v>554</v>
      </c>
      <c r="X178" s="23">
        <v>6</v>
      </c>
      <c r="Y178" s="23">
        <v>5</v>
      </c>
      <c r="Z178" s="23">
        <v>1</v>
      </c>
      <c r="AA178" s="31">
        <f t="shared" si="10"/>
        <v>0.83333333333333337</v>
      </c>
    </row>
    <row r="179" spans="6:27" x14ac:dyDescent="0.25">
      <c r="F179" s="29"/>
      <c r="G179" s="4"/>
      <c r="N179">
        <f t="shared" si="9"/>
        <v>0</v>
      </c>
      <c r="R179" s="23" t="s">
        <v>12</v>
      </c>
      <c r="S179" s="23" t="s">
        <v>29</v>
      </c>
      <c r="T179" s="23" t="str">
        <f>VLOOKUP(S179,'asignacion operaciones'!D:E,2,0)</f>
        <v>Julio Bazan</v>
      </c>
      <c r="U179" s="23" t="str">
        <f>VLOOKUP(S179,'asignacion operaciones'!D:F,3,0)</f>
        <v>Sadam Morales</v>
      </c>
      <c r="V179" s="23" t="str">
        <f>VLOOKUP(S179,'asignacion operaciones'!D:G,4,0)</f>
        <v>Cristhian Antonio</v>
      </c>
      <c r="W179" s="23" t="s">
        <v>560</v>
      </c>
      <c r="X179" s="23">
        <v>5</v>
      </c>
      <c r="Y179" s="23">
        <v>4</v>
      </c>
      <c r="Z179" s="23">
        <v>1</v>
      </c>
      <c r="AA179" s="31">
        <f t="shared" si="10"/>
        <v>0.8</v>
      </c>
    </row>
    <row r="180" spans="6:27" x14ac:dyDescent="0.25">
      <c r="F180" s="29"/>
      <c r="G180" s="4"/>
      <c r="N180">
        <f t="shared" si="9"/>
        <v>0</v>
      </c>
      <c r="R180" s="23" t="s">
        <v>12</v>
      </c>
      <c r="S180" s="23" t="s">
        <v>29</v>
      </c>
      <c r="T180" s="23" t="str">
        <f>VLOOKUP(S180,'asignacion operaciones'!D:E,2,0)</f>
        <v>Julio Bazan</v>
      </c>
      <c r="U180" s="23" t="str">
        <f>VLOOKUP(S180,'asignacion operaciones'!D:F,3,0)</f>
        <v>Sadam Morales</v>
      </c>
      <c r="V180" s="23" t="str">
        <f>VLOOKUP(S180,'asignacion operaciones'!D:G,4,0)</f>
        <v>Cristhian Antonio</v>
      </c>
      <c r="W180" s="23" t="s">
        <v>566</v>
      </c>
      <c r="X180" s="23">
        <v>5</v>
      </c>
      <c r="Y180" s="23">
        <v>4</v>
      </c>
      <c r="Z180" s="23">
        <v>1</v>
      </c>
      <c r="AA180" s="31">
        <f t="shared" si="10"/>
        <v>0.8</v>
      </c>
    </row>
    <row r="181" spans="6:27" x14ac:dyDescent="0.25">
      <c r="F181" s="29"/>
      <c r="G181" s="4"/>
      <c r="N181">
        <f t="shared" si="9"/>
        <v>0</v>
      </c>
      <c r="R181" s="23" t="s">
        <v>12</v>
      </c>
      <c r="S181" s="23" t="s">
        <v>29</v>
      </c>
      <c r="T181" s="23" t="str">
        <f>VLOOKUP(S181,'asignacion operaciones'!D:E,2,0)</f>
        <v>Julio Bazan</v>
      </c>
      <c r="U181" s="23" t="str">
        <f>VLOOKUP(S181,'asignacion operaciones'!D:F,3,0)</f>
        <v>Sadam Morales</v>
      </c>
      <c r="V181" s="23" t="str">
        <f>VLOOKUP(S181,'asignacion operaciones'!D:G,4,0)</f>
        <v>Cristhian Antonio</v>
      </c>
      <c r="W181" s="23" t="s">
        <v>567</v>
      </c>
      <c r="X181" s="23">
        <v>5</v>
      </c>
      <c r="Y181" s="23">
        <v>4</v>
      </c>
      <c r="Z181" s="23">
        <v>1</v>
      </c>
      <c r="AA181" s="31">
        <f t="shared" si="10"/>
        <v>0.8</v>
      </c>
    </row>
    <row r="182" spans="6:27" x14ac:dyDescent="0.25">
      <c r="F182" s="29"/>
      <c r="G182" s="4"/>
      <c r="N182">
        <f t="shared" si="9"/>
        <v>0</v>
      </c>
      <c r="R182" s="23" t="s">
        <v>12</v>
      </c>
      <c r="S182" s="23" t="s">
        <v>29</v>
      </c>
      <c r="T182" s="23" t="str">
        <f>VLOOKUP(S182,'asignacion operaciones'!D:E,2,0)</f>
        <v>Julio Bazan</v>
      </c>
      <c r="U182" s="23" t="str">
        <f>VLOOKUP(S182,'asignacion operaciones'!D:F,3,0)</f>
        <v>Sadam Morales</v>
      </c>
      <c r="V182" s="23" t="str">
        <f>VLOOKUP(S182,'asignacion operaciones'!D:G,4,0)</f>
        <v>Cristhian Antonio</v>
      </c>
      <c r="W182" s="23" t="s">
        <v>568</v>
      </c>
      <c r="X182" s="23">
        <v>5</v>
      </c>
      <c r="Y182" s="23">
        <v>4</v>
      </c>
      <c r="Z182" s="23">
        <v>1</v>
      </c>
      <c r="AA182" s="31">
        <f t="shared" si="10"/>
        <v>0.8</v>
      </c>
    </row>
    <row r="183" spans="6:27" x14ac:dyDescent="0.25">
      <c r="F183" s="29"/>
      <c r="G183" s="4"/>
      <c r="N183">
        <f t="shared" si="9"/>
        <v>0</v>
      </c>
      <c r="R183" s="23" t="s">
        <v>12</v>
      </c>
      <c r="S183" s="23" t="s">
        <v>29</v>
      </c>
      <c r="T183" s="23" t="str">
        <f>VLOOKUP(S183,'asignacion operaciones'!D:E,2,0)</f>
        <v>Julio Bazan</v>
      </c>
      <c r="U183" s="23" t="str">
        <f>VLOOKUP(S183,'asignacion operaciones'!D:F,3,0)</f>
        <v>Sadam Morales</v>
      </c>
      <c r="V183" s="23" t="str">
        <f>VLOOKUP(S183,'asignacion operaciones'!D:G,4,0)</f>
        <v>Cristhian Antonio</v>
      </c>
      <c r="W183" s="23" t="s">
        <v>569</v>
      </c>
      <c r="X183" s="23">
        <v>5</v>
      </c>
      <c r="Y183" s="23">
        <v>4</v>
      </c>
      <c r="Z183" s="23">
        <v>1</v>
      </c>
      <c r="AA183" s="31">
        <f t="shared" si="10"/>
        <v>0.8</v>
      </c>
    </row>
    <row r="184" spans="6:27" x14ac:dyDescent="0.25">
      <c r="F184" s="29"/>
      <c r="G184" s="4"/>
      <c r="N184">
        <f t="shared" si="9"/>
        <v>0</v>
      </c>
      <c r="R184" s="23" t="s">
        <v>12</v>
      </c>
      <c r="S184" s="23" t="s">
        <v>23</v>
      </c>
      <c r="T184" s="23" t="str">
        <f>VLOOKUP(S184,'asignacion operaciones'!D:E,2,0)</f>
        <v xml:space="preserve">Ricardo Balderas Reyes </v>
      </c>
      <c r="U184" s="23" t="str">
        <f>VLOOKUP(S184,'asignacion operaciones'!D:F,3,0)</f>
        <v>Orlando Hernandez</v>
      </c>
      <c r="V184" s="23" t="str">
        <f>VLOOKUP(S184,'asignacion operaciones'!D:G,4,0)</f>
        <v xml:space="preserve">Manuel Flores </v>
      </c>
      <c r="W184" s="23" t="s">
        <v>578</v>
      </c>
      <c r="X184" s="23">
        <v>6</v>
      </c>
      <c r="Y184" s="23">
        <v>5</v>
      </c>
      <c r="Z184" s="23">
        <v>1</v>
      </c>
      <c r="AA184" s="31">
        <f t="shared" si="10"/>
        <v>0.83333333333333337</v>
      </c>
    </row>
    <row r="185" spans="6:27" x14ac:dyDescent="0.25">
      <c r="F185" s="29"/>
      <c r="G185" s="4"/>
      <c r="N185">
        <f t="shared" si="9"/>
        <v>0</v>
      </c>
      <c r="R185" s="23" t="s">
        <v>12</v>
      </c>
      <c r="S185" s="23" t="s">
        <v>74</v>
      </c>
      <c r="T185" s="23" t="str">
        <f>VLOOKUP(S185,'asignacion operaciones'!D:E,2,0)</f>
        <v xml:space="preserve">Ricardo Balderas Reyes </v>
      </c>
      <c r="U185" s="23" t="str">
        <f>VLOOKUP(S185,'asignacion operaciones'!D:F,3,0)</f>
        <v>Orlando Hernandez</v>
      </c>
      <c r="V185" s="23" t="str">
        <f>VLOOKUP(S185,'asignacion operaciones'!D:G,4,0)</f>
        <v>Reynaldo Berlanga</v>
      </c>
      <c r="W185" s="23" t="s">
        <v>594</v>
      </c>
      <c r="X185" s="23">
        <v>6</v>
      </c>
      <c r="Y185" s="23">
        <v>5</v>
      </c>
      <c r="Z185" s="23">
        <v>1</v>
      </c>
      <c r="AA185" s="31">
        <f t="shared" si="10"/>
        <v>0.83333333333333337</v>
      </c>
    </row>
    <row r="186" spans="6:27" x14ac:dyDescent="0.25">
      <c r="F186" s="29"/>
      <c r="G186" s="4"/>
      <c r="N186">
        <f t="shared" si="9"/>
        <v>0</v>
      </c>
      <c r="R186" s="23" t="s">
        <v>12</v>
      </c>
      <c r="S186" s="23" t="s">
        <v>52</v>
      </c>
      <c r="T186" s="23" t="str">
        <f>VLOOKUP(S186,'asignacion operaciones'!D:E,2,0)</f>
        <v xml:space="preserve">Ricardo Balderas Reyes </v>
      </c>
      <c r="U186" s="23" t="str">
        <f>VLOOKUP(S186,'asignacion operaciones'!D:F,3,0)</f>
        <v>Orlando Hernandez</v>
      </c>
      <c r="V186" s="23" t="str">
        <f>VLOOKUP(S186,'asignacion operaciones'!D:G,4,0)</f>
        <v xml:space="preserve">Edgar Illescas </v>
      </c>
      <c r="W186" s="23" t="s">
        <v>595</v>
      </c>
      <c r="X186" s="23">
        <v>6</v>
      </c>
      <c r="Y186" s="23">
        <v>5</v>
      </c>
      <c r="Z186" s="23">
        <v>1</v>
      </c>
      <c r="AA186" s="31">
        <f t="shared" si="10"/>
        <v>0.83333333333333337</v>
      </c>
    </row>
    <row r="187" spans="6:27" x14ac:dyDescent="0.25">
      <c r="F187" s="29"/>
      <c r="G187" s="4"/>
      <c r="N187">
        <f t="shared" si="9"/>
        <v>0</v>
      </c>
      <c r="R187" s="23" t="s">
        <v>12</v>
      </c>
      <c r="S187" s="23" t="s">
        <v>52</v>
      </c>
      <c r="T187" s="23" t="str">
        <f>VLOOKUP(S187,'asignacion operaciones'!D:E,2,0)</f>
        <v xml:space="preserve">Ricardo Balderas Reyes </v>
      </c>
      <c r="U187" s="23" t="str">
        <f>VLOOKUP(S187,'asignacion operaciones'!D:F,3,0)</f>
        <v>Orlando Hernandez</v>
      </c>
      <c r="V187" s="23" t="str">
        <f>VLOOKUP(S187,'asignacion operaciones'!D:G,4,0)</f>
        <v xml:space="preserve">Edgar Illescas </v>
      </c>
      <c r="W187" s="23" t="s">
        <v>597</v>
      </c>
      <c r="X187" s="23">
        <v>6</v>
      </c>
      <c r="Y187" s="23">
        <v>5</v>
      </c>
      <c r="Z187" s="23">
        <v>1</v>
      </c>
      <c r="AA187" s="31">
        <f t="shared" si="10"/>
        <v>0.83333333333333337</v>
      </c>
    </row>
    <row r="188" spans="6:27" x14ac:dyDescent="0.25">
      <c r="F188" s="29"/>
      <c r="G188" s="4"/>
      <c r="N188">
        <f t="shared" si="9"/>
        <v>0</v>
      </c>
      <c r="R188" s="23" t="s">
        <v>12</v>
      </c>
      <c r="S188" s="23" t="s">
        <v>52</v>
      </c>
      <c r="T188" s="23" t="str">
        <f>VLOOKUP(S188,'asignacion operaciones'!D:E,2,0)</f>
        <v xml:space="preserve">Ricardo Balderas Reyes </v>
      </c>
      <c r="U188" s="23" t="str">
        <f>VLOOKUP(S188,'asignacion operaciones'!D:F,3,0)</f>
        <v>Orlando Hernandez</v>
      </c>
      <c r="V188" s="23" t="str">
        <f>VLOOKUP(S188,'asignacion operaciones'!D:G,4,0)</f>
        <v xml:space="preserve">Edgar Illescas </v>
      </c>
      <c r="W188" s="23" t="s">
        <v>599</v>
      </c>
      <c r="X188" s="23">
        <v>10</v>
      </c>
      <c r="Y188" s="23">
        <v>9</v>
      </c>
      <c r="Z188" s="23">
        <v>1</v>
      </c>
      <c r="AA188" s="31">
        <f t="shared" si="10"/>
        <v>0.9</v>
      </c>
    </row>
    <row r="189" spans="6:27" x14ac:dyDescent="0.25">
      <c r="F189" s="29"/>
      <c r="G189" s="4"/>
      <c r="N189">
        <f t="shared" si="9"/>
        <v>0</v>
      </c>
      <c r="R189" s="23" t="s">
        <v>12</v>
      </c>
      <c r="S189" s="23" t="s">
        <v>52</v>
      </c>
      <c r="T189" s="23" t="str">
        <f>VLOOKUP(S189,'asignacion operaciones'!D:E,2,0)</f>
        <v xml:space="preserve">Ricardo Balderas Reyes </v>
      </c>
      <c r="U189" s="23" t="str">
        <f>VLOOKUP(S189,'asignacion operaciones'!D:F,3,0)</f>
        <v>Orlando Hernandez</v>
      </c>
      <c r="V189" s="23" t="str">
        <f>VLOOKUP(S189,'asignacion operaciones'!D:G,4,0)</f>
        <v xml:space="preserve">Edgar Illescas </v>
      </c>
      <c r="W189" s="23" t="s">
        <v>600</v>
      </c>
      <c r="X189" s="23">
        <v>10</v>
      </c>
      <c r="Y189" s="23">
        <v>9</v>
      </c>
      <c r="Z189" s="23">
        <v>1</v>
      </c>
      <c r="AA189" s="31">
        <f t="shared" si="10"/>
        <v>0.9</v>
      </c>
    </row>
    <row r="190" spans="6:27" x14ac:dyDescent="0.25">
      <c r="F190" s="29"/>
      <c r="G190" s="4"/>
      <c r="N190">
        <f t="shared" si="9"/>
        <v>0</v>
      </c>
      <c r="R190" s="23" t="s">
        <v>12</v>
      </c>
      <c r="S190" s="23" t="s">
        <v>54</v>
      </c>
      <c r="T190" s="23" t="str">
        <f>VLOOKUP(S190,'asignacion operaciones'!D:E,2,0)</f>
        <v>Julio Bazan</v>
      </c>
      <c r="U190" s="23" t="str">
        <f>VLOOKUP(S190,'asignacion operaciones'!D:F,3,0)</f>
        <v>Sadam Morales</v>
      </c>
      <c r="V190" s="23" t="str">
        <f>VLOOKUP(S190,'asignacion operaciones'!D:G,4,0)</f>
        <v>Roman Marcelo</v>
      </c>
      <c r="W190" s="23" t="s">
        <v>605</v>
      </c>
      <c r="X190" s="23">
        <v>6</v>
      </c>
      <c r="Y190" s="23">
        <v>5</v>
      </c>
      <c r="Z190" s="23">
        <v>1</v>
      </c>
      <c r="AA190" s="31">
        <f t="shared" si="10"/>
        <v>0.83333333333333337</v>
      </c>
    </row>
    <row r="191" spans="6:27" x14ac:dyDescent="0.25">
      <c r="F191" s="29"/>
      <c r="G191" s="4"/>
      <c r="N191">
        <f t="shared" si="9"/>
        <v>0</v>
      </c>
      <c r="R191" s="23" t="s">
        <v>12</v>
      </c>
      <c r="S191" s="23" t="s">
        <v>54</v>
      </c>
      <c r="T191" s="23" t="str">
        <f>VLOOKUP(S191,'asignacion operaciones'!D:E,2,0)</f>
        <v>Julio Bazan</v>
      </c>
      <c r="U191" s="23" t="str">
        <f>VLOOKUP(S191,'asignacion operaciones'!D:F,3,0)</f>
        <v>Sadam Morales</v>
      </c>
      <c r="V191" s="23" t="str">
        <f>VLOOKUP(S191,'asignacion operaciones'!D:G,4,0)</f>
        <v>Roman Marcelo</v>
      </c>
      <c r="W191" s="23" t="s">
        <v>612</v>
      </c>
      <c r="X191" s="23">
        <v>6</v>
      </c>
      <c r="Y191" s="23">
        <v>5</v>
      </c>
      <c r="Z191" s="23">
        <v>1</v>
      </c>
      <c r="AA191" s="31">
        <f t="shared" si="10"/>
        <v>0.83333333333333337</v>
      </c>
    </row>
    <row r="192" spans="6:27" x14ac:dyDescent="0.25">
      <c r="F192" s="29"/>
      <c r="G192" s="4"/>
      <c r="N192">
        <f t="shared" si="9"/>
        <v>0</v>
      </c>
      <c r="R192" s="23" t="s">
        <v>12</v>
      </c>
      <c r="S192" s="23" t="s">
        <v>54</v>
      </c>
      <c r="T192" s="23" t="str">
        <f>VLOOKUP(S192,'asignacion operaciones'!D:E,2,0)</f>
        <v>Julio Bazan</v>
      </c>
      <c r="U192" s="23" t="str">
        <f>VLOOKUP(S192,'asignacion operaciones'!D:F,3,0)</f>
        <v>Sadam Morales</v>
      </c>
      <c r="V192" s="23" t="str">
        <f>VLOOKUP(S192,'asignacion operaciones'!D:G,4,0)</f>
        <v>Roman Marcelo</v>
      </c>
      <c r="W192" s="23" t="s">
        <v>615</v>
      </c>
      <c r="X192" s="23">
        <v>6</v>
      </c>
      <c r="Y192" s="23">
        <v>5</v>
      </c>
      <c r="Z192" s="23">
        <v>1</v>
      </c>
      <c r="AA192" s="31">
        <f t="shared" si="10"/>
        <v>0.83333333333333337</v>
      </c>
    </row>
    <row r="193" spans="6:27" x14ac:dyDescent="0.25">
      <c r="F193" s="29"/>
      <c r="G193" s="4"/>
      <c r="N193">
        <f t="shared" si="9"/>
        <v>0</v>
      </c>
      <c r="R193" s="23" t="s">
        <v>12</v>
      </c>
      <c r="S193" s="23" t="s">
        <v>58</v>
      </c>
      <c r="T193" s="23" t="str">
        <f>VLOOKUP(S193,'asignacion operaciones'!D:E,2,0)</f>
        <v xml:space="preserve">Ricardo Balderas Reyes </v>
      </c>
      <c r="U193" s="23" t="str">
        <f>VLOOKUP(S193,'asignacion operaciones'!D:F,3,0)</f>
        <v>Victor Limas Rdz</v>
      </c>
      <c r="V193" s="23" t="str">
        <f>VLOOKUP(S193,'asignacion operaciones'!D:G,4,0)</f>
        <v>Gustavo Hernandez</v>
      </c>
      <c r="W193" s="23" t="s">
        <v>622</v>
      </c>
      <c r="X193" s="23">
        <v>6</v>
      </c>
      <c r="Y193" s="23">
        <v>5</v>
      </c>
      <c r="Z193" s="23">
        <v>1</v>
      </c>
      <c r="AA193" s="31">
        <f t="shared" si="10"/>
        <v>0.83333333333333337</v>
      </c>
    </row>
    <row r="194" spans="6:27" x14ac:dyDescent="0.25">
      <c r="F194" s="29"/>
      <c r="G194" s="4"/>
      <c r="N194">
        <f t="shared" ref="N194:N257" si="11">L194-M194</f>
        <v>0</v>
      </c>
      <c r="R194" s="23" t="s">
        <v>12</v>
      </c>
      <c r="S194" s="23" t="s">
        <v>58</v>
      </c>
      <c r="T194" s="23" t="str">
        <f>VLOOKUP(S194,'asignacion operaciones'!D:E,2,0)</f>
        <v xml:space="preserve">Ricardo Balderas Reyes </v>
      </c>
      <c r="U194" s="23" t="str">
        <f>VLOOKUP(S194,'asignacion operaciones'!D:F,3,0)</f>
        <v>Victor Limas Rdz</v>
      </c>
      <c r="V194" s="23" t="str">
        <f>VLOOKUP(S194,'asignacion operaciones'!D:G,4,0)</f>
        <v>Gustavo Hernandez</v>
      </c>
      <c r="W194" s="23" t="s">
        <v>623</v>
      </c>
      <c r="X194" s="23">
        <v>6</v>
      </c>
      <c r="Y194" s="23">
        <v>5</v>
      </c>
      <c r="Z194" s="23">
        <v>1</v>
      </c>
      <c r="AA194" s="31">
        <f t="shared" ref="AA194:AA257" si="12">Y194/X194</f>
        <v>0.83333333333333337</v>
      </c>
    </row>
    <row r="195" spans="6:27" x14ac:dyDescent="0.25">
      <c r="F195" s="29"/>
      <c r="G195" s="4"/>
      <c r="N195">
        <f t="shared" si="11"/>
        <v>0</v>
      </c>
      <c r="R195" s="23" t="s">
        <v>12</v>
      </c>
      <c r="S195" s="23" t="s">
        <v>58</v>
      </c>
      <c r="T195" s="23" t="str">
        <f>VLOOKUP(S195,'asignacion operaciones'!D:E,2,0)</f>
        <v xml:space="preserve">Ricardo Balderas Reyes </v>
      </c>
      <c r="U195" s="23" t="str">
        <f>VLOOKUP(S195,'asignacion operaciones'!D:F,3,0)</f>
        <v>Victor Limas Rdz</v>
      </c>
      <c r="V195" s="23" t="str">
        <f>VLOOKUP(S195,'asignacion operaciones'!D:G,4,0)</f>
        <v>Gustavo Hernandez</v>
      </c>
      <c r="W195" s="23" t="s">
        <v>626</v>
      </c>
      <c r="X195" s="23">
        <v>6</v>
      </c>
      <c r="Y195" s="23">
        <v>5</v>
      </c>
      <c r="Z195" s="23">
        <v>1</v>
      </c>
      <c r="AA195" s="31">
        <f t="shared" si="12"/>
        <v>0.83333333333333337</v>
      </c>
    </row>
    <row r="196" spans="6:27" x14ac:dyDescent="0.25">
      <c r="F196" s="29"/>
      <c r="G196" s="4"/>
      <c r="N196">
        <f t="shared" si="11"/>
        <v>0</v>
      </c>
      <c r="R196" s="23" t="s">
        <v>12</v>
      </c>
      <c r="S196" s="23" t="s">
        <v>58</v>
      </c>
      <c r="T196" s="23" t="str">
        <f>VLOOKUP(S196,'asignacion operaciones'!D:E,2,0)</f>
        <v xml:space="preserve">Ricardo Balderas Reyes </v>
      </c>
      <c r="U196" s="23" t="str">
        <f>VLOOKUP(S196,'asignacion operaciones'!D:F,3,0)</f>
        <v>Victor Limas Rdz</v>
      </c>
      <c r="V196" s="23" t="str">
        <f>VLOOKUP(S196,'asignacion operaciones'!D:G,4,0)</f>
        <v>Gustavo Hernandez</v>
      </c>
      <c r="W196" s="23" t="s">
        <v>627</v>
      </c>
      <c r="X196" s="23">
        <v>6</v>
      </c>
      <c r="Y196" s="23">
        <v>5</v>
      </c>
      <c r="Z196" s="23">
        <v>1</v>
      </c>
      <c r="AA196" s="31">
        <f t="shared" si="12"/>
        <v>0.83333333333333337</v>
      </c>
    </row>
    <row r="197" spans="6:27" x14ac:dyDescent="0.25">
      <c r="F197" s="29"/>
      <c r="G197" s="4"/>
      <c r="N197">
        <f t="shared" si="11"/>
        <v>0</v>
      </c>
      <c r="R197" s="23" t="s">
        <v>12</v>
      </c>
      <c r="S197" s="23" t="s">
        <v>58</v>
      </c>
      <c r="T197" s="23" t="str">
        <f>VLOOKUP(S197,'asignacion operaciones'!D:E,2,0)</f>
        <v xml:space="preserve">Ricardo Balderas Reyes </v>
      </c>
      <c r="U197" s="23" t="str">
        <f>VLOOKUP(S197,'asignacion operaciones'!D:F,3,0)</f>
        <v>Victor Limas Rdz</v>
      </c>
      <c r="V197" s="23" t="str">
        <f>VLOOKUP(S197,'asignacion operaciones'!D:G,4,0)</f>
        <v>Gustavo Hernandez</v>
      </c>
      <c r="W197" s="23" t="s">
        <v>633</v>
      </c>
      <c r="X197" s="23">
        <v>6</v>
      </c>
      <c r="Y197" s="23">
        <v>5</v>
      </c>
      <c r="Z197" s="23">
        <v>1</v>
      </c>
      <c r="AA197" s="31">
        <f t="shared" si="12"/>
        <v>0.83333333333333337</v>
      </c>
    </row>
    <row r="198" spans="6:27" x14ac:dyDescent="0.25">
      <c r="F198" s="29"/>
      <c r="G198" s="4"/>
      <c r="N198">
        <f t="shared" si="11"/>
        <v>0</v>
      </c>
      <c r="R198" s="23" t="s">
        <v>12</v>
      </c>
      <c r="S198" s="23" t="s">
        <v>58</v>
      </c>
      <c r="T198" s="23" t="str">
        <f>VLOOKUP(S198,'asignacion operaciones'!D:E,2,0)</f>
        <v xml:space="preserve">Ricardo Balderas Reyes </v>
      </c>
      <c r="U198" s="23" t="str">
        <f>VLOOKUP(S198,'asignacion operaciones'!D:F,3,0)</f>
        <v>Victor Limas Rdz</v>
      </c>
      <c r="V198" s="23" t="str">
        <f>VLOOKUP(S198,'asignacion operaciones'!D:G,4,0)</f>
        <v>Gustavo Hernandez</v>
      </c>
      <c r="W198" s="23" t="s">
        <v>639</v>
      </c>
      <c r="X198" s="23">
        <v>5</v>
      </c>
      <c r="Y198" s="23">
        <v>4</v>
      </c>
      <c r="Z198" s="23">
        <v>1</v>
      </c>
      <c r="AA198" s="31">
        <f t="shared" si="12"/>
        <v>0.8</v>
      </c>
    </row>
    <row r="199" spans="6:27" x14ac:dyDescent="0.25">
      <c r="F199" s="29"/>
      <c r="G199" s="4"/>
      <c r="N199">
        <f t="shared" si="11"/>
        <v>0</v>
      </c>
      <c r="R199" s="23" t="s">
        <v>12</v>
      </c>
      <c r="S199" s="23" t="s">
        <v>73</v>
      </c>
      <c r="T199" s="23" t="str">
        <f>VLOOKUP(S199,'asignacion operaciones'!D:E,2,0)</f>
        <v xml:space="preserve">Ricardo Balderas Reyes </v>
      </c>
      <c r="U199" s="23" t="str">
        <f>VLOOKUP(S199,'asignacion operaciones'!D:F,3,0)</f>
        <v>Orlando Hernandez</v>
      </c>
      <c r="V199" s="23" t="str">
        <f>VLOOKUP(S199,'asignacion operaciones'!D:G,4,0)</f>
        <v>Claudia Chavira</v>
      </c>
      <c r="W199" s="23" t="s">
        <v>640</v>
      </c>
      <c r="X199" s="23">
        <v>6</v>
      </c>
      <c r="Y199" s="23">
        <v>5</v>
      </c>
      <c r="Z199" s="23">
        <v>1</v>
      </c>
      <c r="AA199" s="31">
        <f t="shared" si="12"/>
        <v>0.83333333333333337</v>
      </c>
    </row>
    <row r="200" spans="6:27" x14ac:dyDescent="0.25">
      <c r="F200" s="29"/>
      <c r="G200" s="4"/>
      <c r="N200">
        <f t="shared" si="11"/>
        <v>0</v>
      </c>
      <c r="R200" s="23" t="s">
        <v>12</v>
      </c>
      <c r="S200" s="23" t="s">
        <v>15</v>
      </c>
      <c r="T200" s="23" t="str">
        <f>VLOOKUP(S200,'asignacion operaciones'!D:E,2,0)</f>
        <v xml:space="preserve">Ricardo Balderas Reyes </v>
      </c>
      <c r="U200" s="23" t="str">
        <f>VLOOKUP(S200,'asignacion operaciones'!D:F,3,0)</f>
        <v>Victor Limas Rdz</v>
      </c>
      <c r="V200" s="23" t="str">
        <f>VLOOKUP(S200,'asignacion operaciones'!D:G,4,0)</f>
        <v>Reynaldo Berlanga</v>
      </c>
      <c r="W200" s="23" t="s">
        <v>1258</v>
      </c>
      <c r="X200" s="23">
        <v>1</v>
      </c>
      <c r="Y200" s="23">
        <v>0</v>
      </c>
      <c r="Z200" s="23">
        <v>1</v>
      </c>
      <c r="AA200" s="31">
        <f t="shared" si="12"/>
        <v>0</v>
      </c>
    </row>
    <row r="201" spans="6:27" x14ac:dyDescent="0.25">
      <c r="F201" s="29"/>
      <c r="G201" s="4"/>
      <c r="N201">
        <f t="shared" si="11"/>
        <v>0</v>
      </c>
      <c r="R201" s="23" t="s">
        <v>12</v>
      </c>
      <c r="S201" s="23" t="s">
        <v>15</v>
      </c>
      <c r="T201" s="23" t="str">
        <f>VLOOKUP(S201,'asignacion operaciones'!D:E,2,0)</f>
        <v xml:space="preserve">Ricardo Balderas Reyes </v>
      </c>
      <c r="U201" s="23" t="str">
        <f>VLOOKUP(S201,'asignacion operaciones'!D:F,3,0)</f>
        <v>Victor Limas Rdz</v>
      </c>
      <c r="V201" s="23" t="str">
        <f>VLOOKUP(S201,'asignacion operaciones'!D:G,4,0)</f>
        <v>Reynaldo Berlanga</v>
      </c>
      <c r="W201" s="23" t="s">
        <v>656</v>
      </c>
      <c r="X201" s="23">
        <v>2</v>
      </c>
      <c r="Y201" s="23">
        <v>1</v>
      </c>
      <c r="Z201" s="23">
        <v>1</v>
      </c>
      <c r="AA201" s="31">
        <f t="shared" si="12"/>
        <v>0.5</v>
      </c>
    </row>
    <row r="202" spans="6:27" x14ac:dyDescent="0.25">
      <c r="F202" s="29"/>
      <c r="G202" s="4"/>
      <c r="N202">
        <f t="shared" si="11"/>
        <v>0</v>
      </c>
      <c r="R202" s="23" t="s">
        <v>12</v>
      </c>
      <c r="S202" s="23" t="s">
        <v>15</v>
      </c>
      <c r="T202" s="23" t="str">
        <f>VLOOKUP(S202,'asignacion operaciones'!D:E,2,0)</f>
        <v xml:space="preserve">Ricardo Balderas Reyes </v>
      </c>
      <c r="U202" s="23" t="str">
        <f>VLOOKUP(S202,'asignacion operaciones'!D:F,3,0)</f>
        <v>Victor Limas Rdz</v>
      </c>
      <c r="V202" s="23" t="str">
        <f>VLOOKUP(S202,'asignacion operaciones'!D:G,4,0)</f>
        <v>Reynaldo Berlanga</v>
      </c>
      <c r="W202" s="23" t="s">
        <v>670</v>
      </c>
      <c r="X202" s="23">
        <v>6</v>
      </c>
      <c r="Y202" s="23">
        <v>5</v>
      </c>
      <c r="Z202" s="23">
        <v>1</v>
      </c>
      <c r="AA202" s="31">
        <f t="shared" si="12"/>
        <v>0.83333333333333337</v>
      </c>
    </row>
    <row r="203" spans="6:27" x14ac:dyDescent="0.25">
      <c r="F203" s="29"/>
      <c r="G203" s="4"/>
      <c r="N203">
        <f t="shared" si="11"/>
        <v>0</v>
      </c>
      <c r="R203" s="23" t="s">
        <v>12</v>
      </c>
      <c r="S203" s="23" t="s">
        <v>15</v>
      </c>
      <c r="T203" s="23" t="str">
        <f>VLOOKUP(S203,'asignacion operaciones'!D:E,2,0)</f>
        <v xml:space="preserve">Ricardo Balderas Reyes </v>
      </c>
      <c r="U203" s="23" t="str">
        <f>VLOOKUP(S203,'asignacion operaciones'!D:F,3,0)</f>
        <v>Victor Limas Rdz</v>
      </c>
      <c r="V203" s="23" t="str">
        <f>VLOOKUP(S203,'asignacion operaciones'!D:G,4,0)</f>
        <v>Reynaldo Berlanga</v>
      </c>
      <c r="W203" s="23" t="s">
        <v>673</v>
      </c>
      <c r="X203" s="23">
        <v>6</v>
      </c>
      <c r="Y203" s="23">
        <v>5</v>
      </c>
      <c r="Z203" s="23">
        <v>1</v>
      </c>
      <c r="AA203" s="31">
        <f t="shared" si="12"/>
        <v>0.83333333333333337</v>
      </c>
    </row>
    <row r="204" spans="6:27" x14ac:dyDescent="0.25">
      <c r="F204" s="29"/>
      <c r="G204" s="4"/>
      <c r="N204">
        <f t="shared" si="11"/>
        <v>0</v>
      </c>
      <c r="R204" s="23" t="s">
        <v>12</v>
      </c>
      <c r="S204" s="23" t="s">
        <v>15</v>
      </c>
      <c r="T204" s="23" t="str">
        <f>VLOOKUP(S204,'asignacion operaciones'!D:E,2,0)</f>
        <v xml:space="preserve">Ricardo Balderas Reyes </v>
      </c>
      <c r="U204" s="23" t="str">
        <f>VLOOKUP(S204,'asignacion operaciones'!D:F,3,0)</f>
        <v>Victor Limas Rdz</v>
      </c>
      <c r="V204" s="23" t="str">
        <f>VLOOKUP(S204,'asignacion operaciones'!D:G,4,0)</f>
        <v>Reynaldo Berlanga</v>
      </c>
      <c r="W204" s="23" t="s">
        <v>677</v>
      </c>
      <c r="X204" s="23">
        <v>6</v>
      </c>
      <c r="Y204" s="23">
        <v>5</v>
      </c>
      <c r="Z204" s="23">
        <v>1</v>
      </c>
      <c r="AA204" s="31">
        <f t="shared" si="12"/>
        <v>0.83333333333333337</v>
      </c>
    </row>
    <row r="205" spans="6:27" x14ac:dyDescent="0.25">
      <c r="F205" s="29"/>
      <c r="G205" s="4"/>
      <c r="N205">
        <f t="shared" si="11"/>
        <v>0</v>
      </c>
      <c r="R205" s="23" t="s">
        <v>12</v>
      </c>
      <c r="S205" s="23" t="s">
        <v>15</v>
      </c>
      <c r="T205" s="23" t="str">
        <f>VLOOKUP(S205,'asignacion operaciones'!D:E,2,0)</f>
        <v xml:space="preserve">Ricardo Balderas Reyes </v>
      </c>
      <c r="U205" s="23" t="str">
        <f>VLOOKUP(S205,'asignacion operaciones'!D:F,3,0)</f>
        <v>Victor Limas Rdz</v>
      </c>
      <c r="V205" s="23" t="str">
        <f>VLOOKUP(S205,'asignacion operaciones'!D:G,4,0)</f>
        <v>Reynaldo Berlanga</v>
      </c>
      <c r="W205" s="23" t="s">
        <v>681</v>
      </c>
      <c r="X205" s="23">
        <v>6</v>
      </c>
      <c r="Y205" s="23">
        <v>5</v>
      </c>
      <c r="Z205" s="23">
        <v>1</v>
      </c>
      <c r="AA205" s="31">
        <f t="shared" si="12"/>
        <v>0.83333333333333337</v>
      </c>
    </row>
    <row r="206" spans="6:27" x14ac:dyDescent="0.25">
      <c r="F206" s="29"/>
      <c r="G206" s="4"/>
      <c r="N206">
        <f t="shared" si="11"/>
        <v>0</v>
      </c>
      <c r="R206" s="23" t="s">
        <v>12</v>
      </c>
      <c r="S206" s="23" t="s">
        <v>15</v>
      </c>
      <c r="T206" s="23" t="str">
        <f>VLOOKUP(S206,'asignacion operaciones'!D:E,2,0)</f>
        <v xml:space="preserve">Ricardo Balderas Reyes </v>
      </c>
      <c r="U206" s="23" t="str">
        <f>VLOOKUP(S206,'asignacion operaciones'!D:F,3,0)</f>
        <v>Victor Limas Rdz</v>
      </c>
      <c r="V206" s="23" t="str">
        <f>VLOOKUP(S206,'asignacion operaciones'!D:G,4,0)</f>
        <v>Reynaldo Berlanga</v>
      </c>
      <c r="W206" s="23" t="s">
        <v>682</v>
      </c>
      <c r="X206" s="23">
        <v>6</v>
      </c>
      <c r="Y206" s="23">
        <v>5</v>
      </c>
      <c r="Z206" s="23">
        <v>1</v>
      </c>
      <c r="AA206" s="31">
        <f t="shared" si="12"/>
        <v>0.83333333333333337</v>
      </c>
    </row>
    <row r="207" spans="6:27" x14ac:dyDescent="0.25">
      <c r="F207" s="29"/>
      <c r="G207" s="4"/>
      <c r="N207">
        <f t="shared" si="11"/>
        <v>0</v>
      </c>
      <c r="R207" s="23" t="s">
        <v>12</v>
      </c>
      <c r="S207" s="23" t="s">
        <v>15</v>
      </c>
      <c r="T207" s="23" t="str">
        <f>VLOOKUP(S207,'asignacion operaciones'!D:E,2,0)</f>
        <v xml:space="preserve">Ricardo Balderas Reyes </v>
      </c>
      <c r="U207" s="23" t="str">
        <f>VLOOKUP(S207,'asignacion operaciones'!D:F,3,0)</f>
        <v>Victor Limas Rdz</v>
      </c>
      <c r="V207" s="23" t="str">
        <f>VLOOKUP(S207,'asignacion operaciones'!D:G,4,0)</f>
        <v>Reynaldo Berlanga</v>
      </c>
      <c r="W207" s="23" t="s">
        <v>683</v>
      </c>
      <c r="X207" s="23">
        <v>5</v>
      </c>
      <c r="Y207" s="23">
        <v>4</v>
      </c>
      <c r="Z207" s="23">
        <v>1</v>
      </c>
      <c r="AA207" s="31">
        <f t="shared" si="12"/>
        <v>0.8</v>
      </c>
    </row>
    <row r="208" spans="6:27" x14ac:dyDescent="0.25">
      <c r="F208" s="29"/>
      <c r="G208" s="4"/>
      <c r="N208">
        <f t="shared" si="11"/>
        <v>0</v>
      </c>
      <c r="R208" s="23" t="s">
        <v>12</v>
      </c>
      <c r="S208" s="23" t="s">
        <v>15</v>
      </c>
      <c r="T208" s="23" t="str">
        <f>VLOOKUP(S208,'asignacion operaciones'!D:E,2,0)</f>
        <v xml:space="preserve">Ricardo Balderas Reyes </v>
      </c>
      <c r="U208" s="23" t="str">
        <f>VLOOKUP(S208,'asignacion operaciones'!D:F,3,0)</f>
        <v>Victor Limas Rdz</v>
      </c>
      <c r="V208" s="23" t="str">
        <f>VLOOKUP(S208,'asignacion operaciones'!D:G,4,0)</f>
        <v>Reynaldo Berlanga</v>
      </c>
      <c r="W208" s="23" t="s">
        <v>688</v>
      </c>
      <c r="X208" s="23">
        <v>6</v>
      </c>
      <c r="Y208" s="23">
        <v>5</v>
      </c>
      <c r="Z208" s="23">
        <v>1</v>
      </c>
      <c r="AA208" s="31">
        <f t="shared" si="12"/>
        <v>0.83333333333333337</v>
      </c>
    </row>
    <row r="209" spans="6:27" x14ac:dyDescent="0.25">
      <c r="F209" s="29"/>
      <c r="G209" s="4"/>
      <c r="N209">
        <f t="shared" si="11"/>
        <v>0</v>
      </c>
      <c r="R209" s="23" t="s">
        <v>12</v>
      </c>
      <c r="S209" s="23" t="s">
        <v>15</v>
      </c>
      <c r="T209" s="23" t="str">
        <f>VLOOKUP(S209,'asignacion operaciones'!D:E,2,0)</f>
        <v xml:space="preserve">Ricardo Balderas Reyes </v>
      </c>
      <c r="U209" s="23" t="str">
        <f>VLOOKUP(S209,'asignacion operaciones'!D:F,3,0)</f>
        <v>Victor Limas Rdz</v>
      </c>
      <c r="V209" s="23" t="str">
        <f>VLOOKUP(S209,'asignacion operaciones'!D:G,4,0)</f>
        <v>Reynaldo Berlanga</v>
      </c>
      <c r="W209" s="23" t="s">
        <v>691</v>
      </c>
      <c r="X209" s="23">
        <v>5</v>
      </c>
      <c r="Y209" s="23">
        <v>4</v>
      </c>
      <c r="Z209" s="23">
        <v>1</v>
      </c>
      <c r="AA209" s="31">
        <f t="shared" si="12"/>
        <v>0.8</v>
      </c>
    </row>
    <row r="210" spans="6:27" x14ac:dyDescent="0.25">
      <c r="F210" s="29"/>
      <c r="G210" s="4"/>
      <c r="N210">
        <f t="shared" si="11"/>
        <v>0</v>
      </c>
      <c r="R210" s="23" t="s">
        <v>12</v>
      </c>
      <c r="S210" s="23" t="s">
        <v>15</v>
      </c>
      <c r="T210" s="23" t="str">
        <f>VLOOKUP(S210,'asignacion operaciones'!D:E,2,0)</f>
        <v xml:space="preserve">Ricardo Balderas Reyes </v>
      </c>
      <c r="U210" s="23" t="str">
        <f>VLOOKUP(S210,'asignacion operaciones'!D:F,3,0)</f>
        <v>Victor Limas Rdz</v>
      </c>
      <c r="V210" s="23" t="str">
        <f>VLOOKUP(S210,'asignacion operaciones'!D:G,4,0)</f>
        <v>Reynaldo Berlanga</v>
      </c>
      <c r="W210" s="23" t="s">
        <v>706</v>
      </c>
      <c r="X210" s="23">
        <v>5</v>
      </c>
      <c r="Y210" s="23">
        <v>4</v>
      </c>
      <c r="Z210" s="23">
        <v>1</v>
      </c>
      <c r="AA210" s="31">
        <f t="shared" si="12"/>
        <v>0.8</v>
      </c>
    </row>
    <row r="211" spans="6:27" x14ac:dyDescent="0.25">
      <c r="F211" s="29"/>
      <c r="G211" s="4"/>
      <c r="N211">
        <f t="shared" si="11"/>
        <v>0</v>
      </c>
      <c r="R211" s="23" t="s">
        <v>12</v>
      </c>
      <c r="S211" s="23" t="s">
        <v>15</v>
      </c>
      <c r="T211" s="23" t="str">
        <f>VLOOKUP(S211,'asignacion operaciones'!D:E,2,0)</f>
        <v xml:space="preserve">Ricardo Balderas Reyes </v>
      </c>
      <c r="U211" s="23" t="str">
        <f>VLOOKUP(S211,'asignacion operaciones'!D:F,3,0)</f>
        <v>Victor Limas Rdz</v>
      </c>
      <c r="V211" s="23" t="str">
        <f>VLOOKUP(S211,'asignacion operaciones'!D:G,4,0)</f>
        <v>Reynaldo Berlanga</v>
      </c>
      <c r="W211" s="23" t="s">
        <v>710</v>
      </c>
      <c r="X211" s="23">
        <v>5</v>
      </c>
      <c r="Y211" s="23">
        <v>4</v>
      </c>
      <c r="Z211" s="23">
        <v>1</v>
      </c>
      <c r="AA211" s="31">
        <f t="shared" si="12"/>
        <v>0.8</v>
      </c>
    </row>
    <row r="212" spans="6:27" x14ac:dyDescent="0.25">
      <c r="F212" s="29"/>
      <c r="G212" s="4"/>
      <c r="N212">
        <f t="shared" si="11"/>
        <v>0</v>
      </c>
      <c r="R212" s="23" t="s">
        <v>12</v>
      </c>
      <c r="S212" s="23" t="s">
        <v>15</v>
      </c>
      <c r="T212" s="23" t="str">
        <f>VLOOKUP(S212,'asignacion operaciones'!D:E,2,0)</f>
        <v xml:space="preserve">Ricardo Balderas Reyes </v>
      </c>
      <c r="U212" s="23" t="str">
        <f>VLOOKUP(S212,'asignacion operaciones'!D:F,3,0)</f>
        <v>Victor Limas Rdz</v>
      </c>
      <c r="V212" s="23" t="str">
        <f>VLOOKUP(S212,'asignacion operaciones'!D:G,4,0)</f>
        <v>Reynaldo Berlanga</v>
      </c>
      <c r="W212" s="23" t="s">
        <v>711</v>
      </c>
      <c r="X212" s="23">
        <v>5</v>
      </c>
      <c r="Y212" s="23">
        <v>4</v>
      </c>
      <c r="Z212" s="23">
        <v>1</v>
      </c>
      <c r="AA212" s="31">
        <f t="shared" si="12"/>
        <v>0.8</v>
      </c>
    </row>
    <row r="213" spans="6:27" x14ac:dyDescent="0.25">
      <c r="F213" s="29"/>
      <c r="G213" s="4"/>
      <c r="N213">
        <f t="shared" si="11"/>
        <v>0</v>
      </c>
      <c r="R213" s="23" t="s">
        <v>12</v>
      </c>
      <c r="S213" s="23" t="s">
        <v>15</v>
      </c>
      <c r="T213" s="23" t="str">
        <f>VLOOKUP(S213,'asignacion operaciones'!D:E,2,0)</f>
        <v xml:space="preserve">Ricardo Balderas Reyes </v>
      </c>
      <c r="U213" s="23" t="str">
        <f>VLOOKUP(S213,'asignacion operaciones'!D:F,3,0)</f>
        <v>Victor Limas Rdz</v>
      </c>
      <c r="V213" s="23" t="str">
        <f>VLOOKUP(S213,'asignacion operaciones'!D:G,4,0)</f>
        <v>Reynaldo Berlanga</v>
      </c>
      <c r="W213" s="23" t="s">
        <v>712</v>
      </c>
      <c r="X213" s="23">
        <v>5</v>
      </c>
      <c r="Y213" s="23">
        <v>4</v>
      </c>
      <c r="Z213" s="23">
        <v>1</v>
      </c>
      <c r="AA213" s="31">
        <f t="shared" si="12"/>
        <v>0.8</v>
      </c>
    </row>
    <row r="214" spans="6:27" x14ac:dyDescent="0.25">
      <c r="F214" s="29"/>
      <c r="G214" s="4"/>
      <c r="N214">
        <f t="shared" si="11"/>
        <v>0</v>
      </c>
      <c r="R214" s="23" t="s">
        <v>12</v>
      </c>
      <c r="S214" s="23" t="s">
        <v>15</v>
      </c>
      <c r="T214" s="23" t="str">
        <f>VLOOKUP(S214,'asignacion operaciones'!D:E,2,0)</f>
        <v xml:space="preserve">Ricardo Balderas Reyes </v>
      </c>
      <c r="U214" s="23" t="str">
        <f>VLOOKUP(S214,'asignacion operaciones'!D:F,3,0)</f>
        <v>Victor Limas Rdz</v>
      </c>
      <c r="V214" s="23" t="str">
        <f>VLOOKUP(S214,'asignacion operaciones'!D:G,4,0)</f>
        <v>Reynaldo Berlanga</v>
      </c>
      <c r="W214" s="23" t="s">
        <v>714</v>
      </c>
      <c r="X214" s="23">
        <v>6</v>
      </c>
      <c r="Y214" s="23">
        <v>5</v>
      </c>
      <c r="Z214" s="23">
        <v>1</v>
      </c>
      <c r="AA214" s="31">
        <f t="shared" si="12"/>
        <v>0.83333333333333337</v>
      </c>
    </row>
    <row r="215" spans="6:27" x14ac:dyDescent="0.25">
      <c r="F215" s="29"/>
      <c r="G215" s="4"/>
      <c r="N215">
        <f t="shared" si="11"/>
        <v>0</v>
      </c>
      <c r="R215" s="23" t="s">
        <v>12</v>
      </c>
      <c r="S215" s="23" t="s">
        <v>15</v>
      </c>
      <c r="T215" s="23" t="str">
        <f>VLOOKUP(S215,'asignacion operaciones'!D:E,2,0)</f>
        <v xml:space="preserve">Ricardo Balderas Reyes </v>
      </c>
      <c r="U215" s="23" t="str">
        <f>VLOOKUP(S215,'asignacion operaciones'!D:F,3,0)</f>
        <v>Victor Limas Rdz</v>
      </c>
      <c r="V215" s="23" t="str">
        <f>VLOOKUP(S215,'asignacion operaciones'!D:G,4,0)</f>
        <v>Reynaldo Berlanga</v>
      </c>
      <c r="W215" s="23" t="s">
        <v>719</v>
      </c>
      <c r="X215" s="23">
        <v>6</v>
      </c>
      <c r="Y215" s="23">
        <v>5</v>
      </c>
      <c r="Z215" s="23">
        <v>1</v>
      </c>
      <c r="AA215" s="31">
        <f t="shared" si="12"/>
        <v>0.83333333333333337</v>
      </c>
    </row>
    <row r="216" spans="6:27" x14ac:dyDescent="0.25">
      <c r="F216" s="29"/>
      <c r="G216" s="4"/>
      <c r="N216">
        <f t="shared" si="11"/>
        <v>0</v>
      </c>
      <c r="R216" s="23" t="s">
        <v>12</v>
      </c>
      <c r="S216" s="23" t="s">
        <v>15</v>
      </c>
      <c r="T216" s="23" t="str">
        <f>VLOOKUP(S216,'asignacion operaciones'!D:E,2,0)</f>
        <v xml:space="preserve">Ricardo Balderas Reyes </v>
      </c>
      <c r="U216" s="23" t="str">
        <f>VLOOKUP(S216,'asignacion operaciones'!D:F,3,0)</f>
        <v>Victor Limas Rdz</v>
      </c>
      <c r="V216" s="23" t="str">
        <f>VLOOKUP(S216,'asignacion operaciones'!D:G,4,0)</f>
        <v>Reynaldo Berlanga</v>
      </c>
      <c r="W216" s="23" t="s">
        <v>723</v>
      </c>
      <c r="X216" s="23">
        <v>5</v>
      </c>
      <c r="Y216" s="23">
        <v>4</v>
      </c>
      <c r="Z216" s="23">
        <v>1</v>
      </c>
      <c r="AA216" s="31">
        <f t="shared" si="12"/>
        <v>0.8</v>
      </c>
    </row>
    <row r="217" spans="6:27" x14ac:dyDescent="0.25">
      <c r="F217" s="29"/>
      <c r="G217" s="4"/>
      <c r="N217">
        <f t="shared" si="11"/>
        <v>0</v>
      </c>
      <c r="R217" s="23" t="s">
        <v>12</v>
      </c>
      <c r="S217" s="23" t="s">
        <v>15</v>
      </c>
      <c r="T217" s="23" t="str">
        <f>VLOOKUP(S217,'asignacion operaciones'!D:E,2,0)</f>
        <v xml:space="preserve">Ricardo Balderas Reyes </v>
      </c>
      <c r="U217" s="23" t="str">
        <f>VLOOKUP(S217,'asignacion operaciones'!D:F,3,0)</f>
        <v>Victor Limas Rdz</v>
      </c>
      <c r="V217" s="23" t="str">
        <f>VLOOKUP(S217,'asignacion operaciones'!D:G,4,0)</f>
        <v>Reynaldo Berlanga</v>
      </c>
      <c r="W217" s="23" t="s">
        <v>727</v>
      </c>
      <c r="X217" s="23">
        <v>6</v>
      </c>
      <c r="Y217" s="23">
        <v>5</v>
      </c>
      <c r="Z217" s="23">
        <v>1</v>
      </c>
      <c r="AA217" s="31">
        <f t="shared" si="12"/>
        <v>0.83333333333333337</v>
      </c>
    </row>
    <row r="218" spans="6:27" x14ac:dyDescent="0.25">
      <c r="F218" s="29"/>
      <c r="G218" s="4"/>
      <c r="N218">
        <f t="shared" si="11"/>
        <v>0</v>
      </c>
      <c r="R218" s="23" t="s">
        <v>12</v>
      </c>
      <c r="S218" s="23" t="s">
        <v>15</v>
      </c>
      <c r="T218" s="23" t="str">
        <f>VLOOKUP(S218,'asignacion operaciones'!D:E,2,0)</f>
        <v xml:space="preserve">Ricardo Balderas Reyes </v>
      </c>
      <c r="U218" s="23" t="str">
        <f>VLOOKUP(S218,'asignacion operaciones'!D:F,3,0)</f>
        <v>Victor Limas Rdz</v>
      </c>
      <c r="V218" s="23" t="str">
        <f>VLOOKUP(S218,'asignacion operaciones'!D:G,4,0)</f>
        <v>Reynaldo Berlanga</v>
      </c>
      <c r="W218" s="23" t="s">
        <v>731</v>
      </c>
      <c r="X218" s="23">
        <v>5</v>
      </c>
      <c r="Y218" s="23">
        <v>4</v>
      </c>
      <c r="Z218" s="23">
        <v>1</v>
      </c>
      <c r="AA218" s="31">
        <f t="shared" si="12"/>
        <v>0.8</v>
      </c>
    </row>
    <row r="219" spans="6:27" x14ac:dyDescent="0.25">
      <c r="F219" s="29"/>
      <c r="G219" s="4"/>
      <c r="N219">
        <f t="shared" si="11"/>
        <v>0</v>
      </c>
      <c r="R219" s="23" t="s">
        <v>12</v>
      </c>
      <c r="S219" s="23" t="s">
        <v>15</v>
      </c>
      <c r="T219" s="23" t="str">
        <f>VLOOKUP(S219,'asignacion operaciones'!D:E,2,0)</f>
        <v xml:space="preserve">Ricardo Balderas Reyes </v>
      </c>
      <c r="U219" s="23" t="str">
        <f>VLOOKUP(S219,'asignacion operaciones'!D:F,3,0)</f>
        <v>Victor Limas Rdz</v>
      </c>
      <c r="V219" s="23" t="str">
        <f>VLOOKUP(S219,'asignacion operaciones'!D:G,4,0)</f>
        <v>Reynaldo Berlanga</v>
      </c>
      <c r="W219" s="23" t="s">
        <v>732</v>
      </c>
      <c r="X219" s="23">
        <v>5</v>
      </c>
      <c r="Y219" s="23">
        <v>4</v>
      </c>
      <c r="Z219" s="23">
        <v>1</v>
      </c>
      <c r="AA219" s="31">
        <f t="shared" si="12"/>
        <v>0.8</v>
      </c>
    </row>
    <row r="220" spans="6:27" x14ac:dyDescent="0.25">
      <c r="F220" s="29"/>
      <c r="G220" s="4"/>
      <c r="N220">
        <f t="shared" si="11"/>
        <v>0</v>
      </c>
      <c r="R220" s="23" t="s">
        <v>12</v>
      </c>
      <c r="S220" s="23" t="s">
        <v>15</v>
      </c>
      <c r="T220" s="23" t="str">
        <f>VLOOKUP(S220,'asignacion operaciones'!D:E,2,0)</f>
        <v xml:space="preserve">Ricardo Balderas Reyes </v>
      </c>
      <c r="U220" s="23" t="str">
        <f>VLOOKUP(S220,'asignacion operaciones'!D:F,3,0)</f>
        <v>Victor Limas Rdz</v>
      </c>
      <c r="V220" s="23" t="str">
        <f>VLOOKUP(S220,'asignacion operaciones'!D:G,4,0)</f>
        <v>Reynaldo Berlanga</v>
      </c>
      <c r="W220" s="23" t="s">
        <v>735</v>
      </c>
      <c r="X220" s="23">
        <v>5</v>
      </c>
      <c r="Y220" s="23">
        <v>4</v>
      </c>
      <c r="Z220" s="23">
        <v>1</v>
      </c>
      <c r="AA220" s="31">
        <f t="shared" si="12"/>
        <v>0.8</v>
      </c>
    </row>
    <row r="221" spans="6:27" x14ac:dyDescent="0.25">
      <c r="F221" s="29"/>
      <c r="G221" s="4"/>
      <c r="N221">
        <f t="shared" si="11"/>
        <v>0</v>
      </c>
      <c r="R221" s="23" t="s">
        <v>12</v>
      </c>
      <c r="S221" s="23" t="s">
        <v>15</v>
      </c>
      <c r="T221" s="23" t="str">
        <f>VLOOKUP(S221,'asignacion operaciones'!D:E,2,0)</f>
        <v xml:space="preserve">Ricardo Balderas Reyes </v>
      </c>
      <c r="U221" s="23" t="str">
        <f>VLOOKUP(S221,'asignacion operaciones'!D:F,3,0)</f>
        <v>Victor Limas Rdz</v>
      </c>
      <c r="V221" s="23" t="str">
        <f>VLOOKUP(S221,'asignacion operaciones'!D:G,4,0)</f>
        <v>Reynaldo Berlanga</v>
      </c>
      <c r="W221" s="23" t="s">
        <v>736</v>
      </c>
      <c r="X221" s="23">
        <v>5</v>
      </c>
      <c r="Y221" s="23">
        <v>4</v>
      </c>
      <c r="Z221" s="23">
        <v>1</v>
      </c>
      <c r="AA221" s="31">
        <f t="shared" si="12"/>
        <v>0.8</v>
      </c>
    </row>
    <row r="222" spans="6:27" x14ac:dyDescent="0.25">
      <c r="F222" s="29"/>
      <c r="G222" s="4"/>
      <c r="N222">
        <f t="shared" si="11"/>
        <v>0</v>
      </c>
      <c r="R222" s="23" t="s">
        <v>12</v>
      </c>
      <c r="S222" s="23" t="s">
        <v>15</v>
      </c>
      <c r="T222" s="23" t="str">
        <f>VLOOKUP(S222,'asignacion operaciones'!D:E,2,0)</f>
        <v xml:space="preserve">Ricardo Balderas Reyes </v>
      </c>
      <c r="U222" s="23" t="str">
        <f>VLOOKUP(S222,'asignacion operaciones'!D:F,3,0)</f>
        <v>Victor Limas Rdz</v>
      </c>
      <c r="V222" s="23" t="str">
        <f>VLOOKUP(S222,'asignacion operaciones'!D:G,4,0)</f>
        <v>Reynaldo Berlanga</v>
      </c>
      <c r="W222" s="23" t="s">
        <v>739</v>
      </c>
      <c r="X222" s="23">
        <v>5</v>
      </c>
      <c r="Y222" s="23">
        <v>4</v>
      </c>
      <c r="Z222" s="23">
        <v>1</v>
      </c>
      <c r="AA222" s="31">
        <f t="shared" si="12"/>
        <v>0.8</v>
      </c>
    </row>
    <row r="223" spans="6:27" x14ac:dyDescent="0.25">
      <c r="F223" s="29"/>
      <c r="G223" s="4"/>
      <c r="N223">
        <f t="shared" si="11"/>
        <v>0</v>
      </c>
      <c r="R223" s="23" t="s">
        <v>12</v>
      </c>
      <c r="S223" s="23" t="s">
        <v>15</v>
      </c>
      <c r="T223" s="23" t="str">
        <f>VLOOKUP(S223,'asignacion operaciones'!D:E,2,0)</f>
        <v xml:space="preserve">Ricardo Balderas Reyes </v>
      </c>
      <c r="U223" s="23" t="str">
        <f>VLOOKUP(S223,'asignacion operaciones'!D:F,3,0)</f>
        <v>Victor Limas Rdz</v>
      </c>
      <c r="V223" s="23" t="str">
        <f>VLOOKUP(S223,'asignacion operaciones'!D:G,4,0)</f>
        <v>Reynaldo Berlanga</v>
      </c>
      <c r="W223" s="23" t="s">
        <v>740</v>
      </c>
      <c r="X223" s="23">
        <v>5</v>
      </c>
      <c r="Y223" s="23">
        <v>4</v>
      </c>
      <c r="Z223" s="23">
        <v>1</v>
      </c>
      <c r="AA223" s="31">
        <f t="shared" si="12"/>
        <v>0.8</v>
      </c>
    </row>
    <row r="224" spans="6:27" x14ac:dyDescent="0.25">
      <c r="F224" s="29"/>
      <c r="G224" s="4"/>
      <c r="N224">
        <f t="shared" si="11"/>
        <v>0</v>
      </c>
      <c r="R224" s="23" t="s">
        <v>12</v>
      </c>
      <c r="S224" s="23" t="s">
        <v>15</v>
      </c>
      <c r="T224" s="23" t="str">
        <f>VLOOKUP(S224,'asignacion operaciones'!D:E,2,0)</f>
        <v xml:space="preserve">Ricardo Balderas Reyes </v>
      </c>
      <c r="U224" s="23" t="str">
        <f>VLOOKUP(S224,'asignacion operaciones'!D:F,3,0)</f>
        <v>Victor Limas Rdz</v>
      </c>
      <c r="V224" s="23" t="str">
        <f>VLOOKUP(S224,'asignacion operaciones'!D:G,4,0)</f>
        <v>Reynaldo Berlanga</v>
      </c>
      <c r="W224" s="23" t="s">
        <v>744</v>
      </c>
      <c r="X224" s="23">
        <v>5</v>
      </c>
      <c r="Y224" s="23">
        <v>4</v>
      </c>
      <c r="Z224" s="23">
        <v>1</v>
      </c>
      <c r="AA224" s="31">
        <f t="shared" si="12"/>
        <v>0.8</v>
      </c>
    </row>
    <row r="225" spans="6:27" x14ac:dyDescent="0.25">
      <c r="F225" s="29"/>
      <c r="G225" s="4"/>
      <c r="N225">
        <f t="shared" si="11"/>
        <v>0</v>
      </c>
      <c r="R225" s="23" t="s">
        <v>12</v>
      </c>
      <c r="S225" s="23" t="s">
        <v>75</v>
      </c>
      <c r="T225" s="23" t="str">
        <f>VLOOKUP(S225,'asignacion operaciones'!D:E,2,0)</f>
        <v>Julio Bazan</v>
      </c>
      <c r="U225" s="23" t="str">
        <f>VLOOKUP(S225,'asignacion operaciones'!D:F,3,0)</f>
        <v>Edgar Cabrera</v>
      </c>
      <c r="V225" s="23" t="str">
        <f>VLOOKUP(S225,'asignacion operaciones'!D:G,4,0)</f>
        <v>Cruz Lara</v>
      </c>
      <c r="W225" s="23" t="s">
        <v>748</v>
      </c>
      <c r="X225" s="23">
        <v>2</v>
      </c>
      <c r="Y225" s="23">
        <v>1</v>
      </c>
      <c r="Z225" s="23">
        <v>1</v>
      </c>
      <c r="AA225" s="31">
        <f t="shared" si="12"/>
        <v>0.5</v>
      </c>
    </row>
    <row r="226" spans="6:27" x14ac:dyDescent="0.25">
      <c r="F226" s="29"/>
      <c r="G226" s="4"/>
      <c r="N226">
        <f t="shared" si="11"/>
        <v>0</v>
      </c>
      <c r="R226" s="23" t="s">
        <v>12</v>
      </c>
      <c r="S226" s="23" t="s">
        <v>60</v>
      </c>
      <c r="T226" s="23" t="str">
        <f>VLOOKUP(S226,'asignacion operaciones'!D:E,2,0)</f>
        <v>Julio Bazan</v>
      </c>
      <c r="U226" s="23" t="str">
        <f>VLOOKUP(S226,'asignacion operaciones'!D:F,3,0)</f>
        <v>Edgar Cabrera</v>
      </c>
      <c r="V226" s="23" t="str">
        <f>VLOOKUP(S226,'asignacion operaciones'!D:G,4,0)</f>
        <v>Alvaro Salinas</v>
      </c>
      <c r="W226" s="23" t="s">
        <v>763</v>
      </c>
      <c r="X226" s="23">
        <v>5</v>
      </c>
      <c r="Y226" s="23">
        <v>4</v>
      </c>
      <c r="Z226" s="23">
        <v>1</v>
      </c>
      <c r="AA226" s="31">
        <f t="shared" si="12"/>
        <v>0.8</v>
      </c>
    </row>
    <row r="227" spans="6:27" x14ac:dyDescent="0.25">
      <c r="F227" s="29"/>
      <c r="G227" s="4"/>
      <c r="N227">
        <f t="shared" si="11"/>
        <v>0</v>
      </c>
      <c r="R227" s="23" t="s">
        <v>12</v>
      </c>
      <c r="S227" s="23" t="s">
        <v>148</v>
      </c>
      <c r="T227" s="23" t="str">
        <f>VLOOKUP(S227,'asignacion operaciones'!D:E,2,0)</f>
        <v xml:space="preserve">Ricardo Balderas Reyes </v>
      </c>
      <c r="U227" s="23" t="str">
        <f>VLOOKUP(S227,'asignacion operaciones'!D:F,3,0)</f>
        <v>Victor Limas Rdz</v>
      </c>
      <c r="V227" s="23" t="str">
        <f>VLOOKUP(S227,'asignacion operaciones'!D:G,4,0)</f>
        <v>Claudia Chavira</v>
      </c>
      <c r="W227" s="23" t="s">
        <v>771</v>
      </c>
      <c r="X227" s="23">
        <v>15</v>
      </c>
      <c r="Y227" s="23">
        <v>14</v>
      </c>
      <c r="Z227" s="23">
        <v>1</v>
      </c>
      <c r="AA227" s="31">
        <f t="shared" si="12"/>
        <v>0.93333333333333335</v>
      </c>
    </row>
    <row r="228" spans="6:27" x14ac:dyDescent="0.25">
      <c r="F228" s="29"/>
      <c r="G228" s="4"/>
      <c r="N228">
        <f t="shared" si="11"/>
        <v>0</v>
      </c>
      <c r="R228" s="23" t="s">
        <v>12</v>
      </c>
      <c r="S228" s="23" t="s">
        <v>17</v>
      </c>
      <c r="T228" s="23" t="str">
        <f>VLOOKUP(S228,'asignacion operaciones'!D:E,2,0)</f>
        <v xml:space="preserve">Ricardo Balderas Reyes </v>
      </c>
      <c r="U228" s="23" t="str">
        <f>VLOOKUP(S228,'asignacion operaciones'!D:F,3,0)</f>
        <v>Orlando Hernandez</v>
      </c>
      <c r="V228" s="23" t="str">
        <f>VLOOKUP(S228,'asignacion operaciones'!D:G,4,0)</f>
        <v>Cielo Paredes</v>
      </c>
      <c r="W228" s="23" t="s">
        <v>779</v>
      </c>
      <c r="X228" s="23">
        <v>9</v>
      </c>
      <c r="Y228" s="23">
        <v>8</v>
      </c>
      <c r="Z228" s="23">
        <v>1</v>
      </c>
      <c r="AA228" s="31">
        <f t="shared" si="12"/>
        <v>0.88888888888888884</v>
      </c>
    </row>
    <row r="229" spans="6:27" x14ac:dyDescent="0.25">
      <c r="F229" s="29"/>
      <c r="G229" s="4"/>
      <c r="N229">
        <f t="shared" si="11"/>
        <v>0</v>
      </c>
      <c r="R229" s="23" t="s">
        <v>12</v>
      </c>
      <c r="S229" s="23" t="s">
        <v>17</v>
      </c>
      <c r="T229" s="23" t="str">
        <f>VLOOKUP(S229,'asignacion operaciones'!D:E,2,0)</f>
        <v xml:space="preserve">Ricardo Balderas Reyes </v>
      </c>
      <c r="U229" s="23" t="str">
        <f>VLOOKUP(S229,'asignacion operaciones'!D:F,3,0)</f>
        <v>Orlando Hernandez</v>
      </c>
      <c r="V229" s="23" t="str">
        <f>VLOOKUP(S229,'asignacion operaciones'!D:G,4,0)</f>
        <v>Cielo Paredes</v>
      </c>
      <c r="W229" s="23" t="s">
        <v>784</v>
      </c>
      <c r="X229" s="23">
        <v>5</v>
      </c>
      <c r="Y229" s="23">
        <v>4</v>
      </c>
      <c r="Z229" s="23">
        <v>1</v>
      </c>
      <c r="AA229" s="31">
        <f t="shared" si="12"/>
        <v>0.8</v>
      </c>
    </row>
    <row r="230" spans="6:27" x14ac:dyDescent="0.25">
      <c r="F230" s="29"/>
      <c r="G230" s="4"/>
      <c r="N230">
        <f t="shared" si="11"/>
        <v>0</v>
      </c>
      <c r="R230" s="23" t="s">
        <v>12</v>
      </c>
      <c r="S230" s="23" t="s">
        <v>17</v>
      </c>
      <c r="T230" s="23" t="str">
        <f>VLOOKUP(S230,'asignacion operaciones'!D:E,2,0)</f>
        <v xml:space="preserve">Ricardo Balderas Reyes </v>
      </c>
      <c r="U230" s="23" t="str">
        <f>VLOOKUP(S230,'asignacion operaciones'!D:F,3,0)</f>
        <v>Orlando Hernandez</v>
      </c>
      <c r="V230" s="23" t="str">
        <f>VLOOKUP(S230,'asignacion operaciones'!D:G,4,0)</f>
        <v>Cielo Paredes</v>
      </c>
      <c r="W230" s="23" t="s">
        <v>793</v>
      </c>
      <c r="X230" s="23">
        <v>6</v>
      </c>
      <c r="Y230" s="23">
        <v>5</v>
      </c>
      <c r="Z230" s="23">
        <v>1</v>
      </c>
      <c r="AA230" s="31">
        <f t="shared" si="12"/>
        <v>0.83333333333333337</v>
      </c>
    </row>
    <row r="231" spans="6:27" x14ac:dyDescent="0.25">
      <c r="F231" s="29"/>
      <c r="G231" s="4"/>
      <c r="N231">
        <f t="shared" si="11"/>
        <v>0</v>
      </c>
      <c r="R231" s="23" t="s">
        <v>12</v>
      </c>
      <c r="S231" s="23" t="s">
        <v>17</v>
      </c>
      <c r="T231" s="23" t="str">
        <f>VLOOKUP(S231,'asignacion operaciones'!D:E,2,0)</f>
        <v xml:space="preserve">Ricardo Balderas Reyes </v>
      </c>
      <c r="U231" s="23" t="str">
        <f>VLOOKUP(S231,'asignacion operaciones'!D:F,3,0)</f>
        <v>Orlando Hernandez</v>
      </c>
      <c r="V231" s="23" t="str">
        <f>VLOOKUP(S231,'asignacion operaciones'!D:G,4,0)</f>
        <v>Cielo Paredes</v>
      </c>
      <c r="W231" s="23" t="s">
        <v>794</v>
      </c>
      <c r="X231" s="23">
        <v>6</v>
      </c>
      <c r="Y231" s="23">
        <v>5</v>
      </c>
      <c r="Z231" s="23">
        <v>1</v>
      </c>
      <c r="AA231" s="31">
        <f t="shared" si="12"/>
        <v>0.83333333333333337</v>
      </c>
    </row>
    <row r="232" spans="6:27" x14ac:dyDescent="0.25">
      <c r="F232" s="29"/>
      <c r="G232" s="4"/>
      <c r="N232">
        <f t="shared" si="11"/>
        <v>0</v>
      </c>
      <c r="R232" s="23" t="s">
        <v>12</v>
      </c>
      <c r="S232" s="23" t="s">
        <v>17</v>
      </c>
      <c r="T232" s="23" t="str">
        <f>VLOOKUP(S232,'asignacion operaciones'!D:E,2,0)</f>
        <v xml:space="preserve">Ricardo Balderas Reyes </v>
      </c>
      <c r="U232" s="23" t="str">
        <f>VLOOKUP(S232,'asignacion operaciones'!D:F,3,0)</f>
        <v>Orlando Hernandez</v>
      </c>
      <c r="V232" s="23" t="str">
        <f>VLOOKUP(S232,'asignacion operaciones'!D:G,4,0)</f>
        <v>Cielo Paredes</v>
      </c>
      <c r="W232" s="23" t="s">
        <v>801</v>
      </c>
      <c r="X232" s="23">
        <v>6</v>
      </c>
      <c r="Y232" s="23">
        <v>5</v>
      </c>
      <c r="Z232" s="23">
        <v>1</v>
      </c>
      <c r="AA232" s="31">
        <f t="shared" si="12"/>
        <v>0.83333333333333337</v>
      </c>
    </row>
    <row r="233" spans="6:27" x14ac:dyDescent="0.25">
      <c r="F233" s="29"/>
      <c r="G233" s="4"/>
      <c r="N233">
        <f t="shared" si="11"/>
        <v>0</v>
      </c>
      <c r="R233" s="23" t="s">
        <v>12</v>
      </c>
      <c r="S233" s="23" t="s">
        <v>17</v>
      </c>
      <c r="T233" s="23" t="str">
        <f>VLOOKUP(S233,'asignacion operaciones'!D:E,2,0)</f>
        <v xml:space="preserve">Ricardo Balderas Reyes </v>
      </c>
      <c r="U233" s="23" t="str">
        <f>VLOOKUP(S233,'asignacion operaciones'!D:F,3,0)</f>
        <v>Orlando Hernandez</v>
      </c>
      <c r="V233" s="23" t="str">
        <f>VLOOKUP(S233,'asignacion operaciones'!D:G,4,0)</f>
        <v>Cielo Paredes</v>
      </c>
      <c r="W233" s="23" t="s">
        <v>812</v>
      </c>
      <c r="X233" s="23">
        <v>5</v>
      </c>
      <c r="Y233" s="23">
        <v>4</v>
      </c>
      <c r="Z233" s="23">
        <v>1</v>
      </c>
      <c r="AA233" s="31">
        <f t="shared" si="12"/>
        <v>0.8</v>
      </c>
    </row>
    <row r="234" spans="6:27" x14ac:dyDescent="0.25">
      <c r="F234" s="29"/>
      <c r="G234" s="4"/>
      <c r="N234">
        <f t="shared" si="11"/>
        <v>0</v>
      </c>
      <c r="R234" s="23" t="s">
        <v>12</v>
      </c>
      <c r="S234" s="23" t="s">
        <v>17</v>
      </c>
      <c r="T234" s="23" t="str">
        <f>VLOOKUP(S234,'asignacion operaciones'!D:E,2,0)</f>
        <v xml:space="preserve">Ricardo Balderas Reyes </v>
      </c>
      <c r="U234" s="23" t="str">
        <f>VLOOKUP(S234,'asignacion operaciones'!D:F,3,0)</f>
        <v>Orlando Hernandez</v>
      </c>
      <c r="V234" s="23" t="str">
        <f>VLOOKUP(S234,'asignacion operaciones'!D:G,4,0)</f>
        <v>Cielo Paredes</v>
      </c>
      <c r="W234" s="23" t="s">
        <v>839</v>
      </c>
      <c r="X234" s="23">
        <v>10</v>
      </c>
      <c r="Y234" s="23">
        <v>9</v>
      </c>
      <c r="Z234" s="23">
        <v>1</v>
      </c>
      <c r="AA234" s="31">
        <f t="shared" si="12"/>
        <v>0.9</v>
      </c>
    </row>
    <row r="235" spans="6:27" x14ac:dyDescent="0.25">
      <c r="F235" s="29"/>
      <c r="G235" s="4"/>
      <c r="N235">
        <f t="shared" si="11"/>
        <v>0</v>
      </c>
      <c r="R235" s="23" t="s">
        <v>12</v>
      </c>
      <c r="S235" s="23" t="s">
        <v>62</v>
      </c>
      <c r="T235" s="23" t="str">
        <f>VLOOKUP(S235,'asignacion operaciones'!D:E,2,0)</f>
        <v xml:space="preserve">Ricardo Balderas Reyes </v>
      </c>
      <c r="U235" s="23" t="str">
        <f>VLOOKUP(S235,'asignacion operaciones'!D:F,3,0)</f>
        <v>Orlando Hernandez</v>
      </c>
      <c r="V235" s="23" t="str">
        <f>VLOOKUP(S235,'asignacion operaciones'!D:G,4,0)</f>
        <v>Gustavo Hernandez</v>
      </c>
      <c r="W235" s="23" t="s">
        <v>849</v>
      </c>
      <c r="X235" s="23">
        <v>6</v>
      </c>
      <c r="Y235" s="23">
        <v>5</v>
      </c>
      <c r="Z235" s="23">
        <v>1</v>
      </c>
      <c r="AA235" s="31">
        <f t="shared" si="12"/>
        <v>0.83333333333333337</v>
      </c>
    </row>
    <row r="236" spans="6:27" x14ac:dyDescent="0.25">
      <c r="F236" s="29"/>
      <c r="G236" s="4"/>
      <c r="N236">
        <f t="shared" si="11"/>
        <v>0</v>
      </c>
      <c r="R236" s="23" t="s">
        <v>12</v>
      </c>
      <c r="S236" s="23" t="s">
        <v>33</v>
      </c>
      <c r="T236" s="23" t="str">
        <f>VLOOKUP(S236,'asignacion operaciones'!D:E,2,0)</f>
        <v>Julio Bazan</v>
      </c>
      <c r="U236" s="23" t="str">
        <f>VLOOKUP(S236,'asignacion operaciones'!D:F,3,0)</f>
        <v>Edgar Cabrera</v>
      </c>
      <c r="V236" s="23" t="str">
        <f>VLOOKUP(S236,'asignacion operaciones'!D:G,4,0)</f>
        <v xml:space="preserve">Christian Segura Osorio </v>
      </c>
      <c r="W236" s="23" t="s">
        <v>121</v>
      </c>
      <c r="X236" s="23">
        <v>5</v>
      </c>
      <c r="Y236" s="23">
        <v>5</v>
      </c>
      <c r="Z236" s="23">
        <v>0</v>
      </c>
      <c r="AA236" s="31">
        <f t="shared" si="12"/>
        <v>1</v>
      </c>
    </row>
    <row r="237" spans="6:27" x14ac:dyDescent="0.25">
      <c r="F237" s="29"/>
      <c r="G237" s="4"/>
      <c r="N237">
        <f t="shared" si="11"/>
        <v>0</v>
      </c>
      <c r="R237" s="23" t="s">
        <v>12</v>
      </c>
      <c r="S237" s="23" t="s">
        <v>33</v>
      </c>
      <c r="T237" s="23" t="str">
        <f>VLOOKUP(S237,'asignacion operaciones'!D:E,2,0)</f>
        <v>Julio Bazan</v>
      </c>
      <c r="U237" s="23" t="str">
        <f>VLOOKUP(S237,'asignacion operaciones'!D:F,3,0)</f>
        <v>Edgar Cabrera</v>
      </c>
      <c r="V237" s="23" t="str">
        <f>VLOOKUP(S237,'asignacion operaciones'!D:G,4,0)</f>
        <v xml:space="preserve">Christian Segura Osorio </v>
      </c>
      <c r="W237" s="23" t="s">
        <v>130</v>
      </c>
      <c r="X237" s="23">
        <v>6</v>
      </c>
      <c r="Y237" s="23">
        <v>6</v>
      </c>
      <c r="Z237" s="23">
        <v>0</v>
      </c>
      <c r="AA237" s="31">
        <f t="shared" si="12"/>
        <v>1</v>
      </c>
    </row>
    <row r="238" spans="6:27" x14ac:dyDescent="0.25">
      <c r="F238" s="29"/>
      <c r="G238" s="4"/>
      <c r="N238">
        <f t="shared" si="11"/>
        <v>0</v>
      </c>
      <c r="R238" s="23" t="s">
        <v>12</v>
      </c>
      <c r="S238" s="23" t="s">
        <v>33</v>
      </c>
      <c r="T238" s="23" t="str">
        <f>VLOOKUP(S238,'asignacion operaciones'!D:E,2,0)</f>
        <v>Julio Bazan</v>
      </c>
      <c r="U238" s="23" t="str">
        <f>VLOOKUP(S238,'asignacion operaciones'!D:F,3,0)</f>
        <v>Edgar Cabrera</v>
      </c>
      <c r="V238" s="23" t="str">
        <f>VLOOKUP(S238,'asignacion operaciones'!D:G,4,0)</f>
        <v xml:space="preserve">Christian Segura Osorio </v>
      </c>
      <c r="W238" s="23" t="s">
        <v>132</v>
      </c>
      <c r="X238" s="23">
        <v>6</v>
      </c>
      <c r="Y238" s="23">
        <v>6</v>
      </c>
      <c r="Z238" s="23">
        <v>0</v>
      </c>
      <c r="AA238" s="31">
        <f t="shared" si="12"/>
        <v>1</v>
      </c>
    </row>
    <row r="239" spans="6:27" x14ac:dyDescent="0.25">
      <c r="F239" s="29"/>
      <c r="G239" s="4"/>
      <c r="N239">
        <f t="shared" si="11"/>
        <v>0</v>
      </c>
      <c r="R239" s="23" t="s">
        <v>12</v>
      </c>
      <c r="S239" s="23" t="s">
        <v>33</v>
      </c>
      <c r="T239" s="23" t="str">
        <f>VLOOKUP(S239,'asignacion operaciones'!D:E,2,0)</f>
        <v>Julio Bazan</v>
      </c>
      <c r="U239" s="23" t="str">
        <f>VLOOKUP(S239,'asignacion operaciones'!D:F,3,0)</f>
        <v>Edgar Cabrera</v>
      </c>
      <c r="V239" s="23" t="str">
        <f>VLOOKUP(S239,'asignacion operaciones'!D:G,4,0)</f>
        <v xml:space="preserve">Christian Segura Osorio </v>
      </c>
      <c r="W239" s="23" t="s">
        <v>134</v>
      </c>
      <c r="X239" s="23">
        <v>6</v>
      </c>
      <c r="Y239" s="23">
        <v>6</v>
      </c>
      <c r="Z239" s="23">
        <v>0</v>
      </c>
      <c r="AA239" s="31">
        <f t="shared" si="12"/>
        <v>1</v>
      </c>
    </row>
    <row r="240" spans="6:27" x14ac:dyDescent="0.25">
      <c r="F240" s="29"/>
      <c r="G240" s="4"/>
      <c r="N240">
        <f t="shared" si="11"/>
        <v>0</v>
      </c>
      <c r="R240" s="23" t="s">
        <v>12</v>
      </c>
      <c r="S240" s="23" t="s">
        <v>33</v>
      </c>
      <c r="T240" s="23" t="str">
        <f>VLOOKUP(S240,'asignacion operaciones'!D:E,2,0)</f>
        <v>Julio Bazan</v>
      </c>
      <c r="U240" s="23" t="str">
        <f>VLOOKUP(S240,'asignacion operaciones'!D:F,3,0)</f>
        <v>Edgar Cabrera</v>
      </c>
      <c r="V240" s="23" t="str">
        <f>VLOOKUP(S240,'asignacion operaciones'!D:G,4,0)</f>
        <v xml:space="preserve">Christian Segura Osorio </v>
      </c>
      <c r="W240" s="23" t="s">
        <v>135</v>
      </c>
      <c r="X240" s="23">
        <v>6</v>
      </c>
      <c r="Y240" s="23">
        <v>6</v>
      </c>
      <c r="Z240" s="23">
        <v>0</v>
      </c>
      <c r="AA240" s="31">
        <f t="shared" si="12"/>
        <v>1</v>
      </c>
    </row>
    <row r="241" spans="6:27" x14ac:dyDescent="0.25">
      <c r="F241" s="29"/>
      <c r="G241" s="4"/>
      <c r="N241">
        <f t="shared" si="11"/>
        <v>0</v>
      </c>
      <c r="R241" s="23" t="s">
        <v>12</v>
      </c>
      <c r="S241" s="23" t="s">
        <v>33</v>
      </c>
      <c r="T241" s="23" t="str">
        <f>VLOOKUP(S241,'asignacion operaciones'!D:E,2,0)</f>
        <v>Julio Bazan</v>
      </c>
      <c r="U241" s="23" t="str">
        <f>VLOOKUP(S241,'asignacion operaciones'!D:F,3,0)</f>
        <v>Edgar Cabrera</v>
      </c>
      <c r="V241" s="23" t="str">
        <f>VLOOKUP(S241,'asignacion operaciones'!D:G,4,0)</f>
        <v xml:space="preserve">Christian Segura Osorio </v>
      </c>
      <c r="W241" s="23" t="s">
        <v>136</v>
      </c>
      <c r="X241" s="23">
        <v>6</v>
      </c>
      <c r="Y241" s="23">
        <v>6</v>
      </c>
      <c r="Z241" s="23">
        <v>0</v>
      </c>
      <c r="AA241" s="31">
        <f t="shared" si="12"/>
        <v>1</v>
      </c>
    </row>
    <row r="242" spans="6:27" x14ac:dyDescent="0.25">
      <c r="F242" s="29"/>
      <c r="G242" s="4"/>
      <c r="N242">
        <f t="shared" si="11"/>
        <v>0</v>
      </c>
      <c r="R242" s="23" t="s">
        <v>12</v>
      </c>
      <c r="S242" s="23" t="s">
        <v>33</v>
      </c>
      <c r="T242" s="23" t="str">
        <f>VLOOKUP(S242,'asignacion operaciones'!D:E,2,0)</f>
        <v>Julio Bazan</v>
      </c>
      <c r="U242" s="23" t="str">
        <f>VLOOKUP(S242,'asignacion operaciones'!D:F,3,0)</f>
        <v>Edgar Cabrera</v>
      </c>
      <c r="V242" s="23" t="str">
        <f>VLOOKUP(S242,'asignacion operaciones'!D:G,4,0)</f>
        <v xml:space="preserve">Christian Segura Osorio </v>
      </c>
      <c r="W242" s="23" t="s">
        <v>138</v>
      </c>
      <c r="X242" s="23">
        <v>6</v>
      </c>
      <c r="Y242" s="23">
        <v>6</v>
      </c>
      <c r="Z242" s="23">
        <v>0</v>
      </c>
      <c r="AA242" s="31">
        <f t="shared" si="12"/>
        <v>1</v>
      </c>
    </row>
    <row r="243" spans="6:27" x14ac:dyDescent="0.25">
      <c r="F243" s="29"/>
      <c r="G243" s="4"/>
      <c r="N243">
        <f t="shared" si="11"/>
        <v>0</v>
      </c>
      <c r="R243" s="23" t="s">
        <v>12</v>
      </c>
      <c r="S243" s="23" t="s">
        <v>33</v>
      </c>
      <c r="T243" s="23" t="str">
        <f>VLOOKUP(S243,'asignacion operaciones'!D:E,2,0)</f>
        <v>Julio Bazan</v>
      </c>
      <c r="U243" s="23" t="str">
        <f>VLOOKUP(S243,'asignacion operaciones'!D:F,3,0)</f>
        <v>Edgar Cabrera</v>
      </c>
      <c r="V243" s="23" t="str">
        <f>VLOOKUP(S243,'asignacion operaciones'!D:G,4,0)</f>
        <v xml:space="preserve">Christian Segura Osorio </v>
      </c>
      <c r="W243" s="23" t="s">
        <v>139</v>
      </c>
      <c r="X243" s="23">
        <v>6</v>
      </c>
      <c r="Y243" s="23">
        <v>6</v>
      </c>
      <c r="Z243" s="23">
        <v>0</v>
      </c>
      <c r="AA243" s="31">
        <f t="shared" si="12"/>
        <v>1</v>
      </c>
    </row>
    <row r="244" spans="6:27" x14ac:dyDescent="0.25">
      <c r="F244" s="29"/>
      <c r="G244" s="4"/>
      <c r="N244">
        <f t="shared" si="11"/>
        <v>0</v>
      </c>
      <c r="R244" s="23" t="s">
        <v>12</v>
      </c>
      <c r="S244" s="23" t="s">
        <v>33</v>
      </c>
      <c r="T244" s="23" t="str">
        <f>VLOOKUP(S244,'asignacion operaciones'!D:E,2,0)</f>
        <v>Julio Bazan</v>
      </c>
      <c r="U244" s="23" t="str">
        <f>VLOOKUP(S244,'asignacion operaciones'!D:F,3,0)</f>
        <v>Edgar Cabrera</v>
      </c>
      <c r="V244" s="23" t="str">
        <f>VLOOKUP(S244,'asignacion operaciones'!D:G,4,0)</f>
        <v xml:space="preserve">Christian Segura Osorio </v>
      </c>
      <c r="W244" s="23" t="s">
        <v>141</v>
      </c>
      <c r="X244" s="23">
        <v>6</v>
      </c>
      <c r="Y244" s="23">
        <v>6</v>
      </c>
      <c r="Z244" s="23">
        <v>0</v>
      </c>
      <c r="AA244" s="31">
        <f t="shared" si="12"/>
        <v>1</v>
      </c>
    </row>
    <row r="245" spans="6:27" x14ac:dyDescent="0.25">
      <c r="F245" s="29"/>
      <c r="G245" s="4"/>
      <c r="N245">
        <f t="shared" si="11"/>
        <v>0</v>
      </c>
      <c r="R245" s="23" t="s">
        <v>12</v>
      </c>
      <c r="S245" s="23" t="s">
        <v>33</v>
      </c>
      <c r="T245" s="23" t="str">
        <f>VLOOKUP(S245,'asignacion operaciones'!D:E,2,0)</f>
        <v>Julio Bazan</v>
      </c>
      <c r="U245" s="23" t="str">
        <f>VLOOKUP(S245,'asignacion operaciones'!D:F,3,0)</f>
        <v>Edgar Cabrera</v>
      </c>
      <c r="V245" s="23" t="str">
        <f>VLOOKUP(S245,'asignacion operaciones'!D:G,4,0)</f>
        <v xml:space="preserve">Christian Segura Osorio </v>
      </c>
      <c r="W245" s="23" t="s">
        <v>142</v>
      </c>
      <c r="X245" s="23">
        <v>6</v>
      </c>
      <c r="Y245" s="23">
        <v>6</v>
      </c>
      <c r="Z245" s="23">
        <v>0</v>
      </c>
      <c r="AA245" s="31">
        <f t="shared" si="12"/>
        <v>1</v>
      </c>
    </row>
    <row r="246" spans="6:27" x14ac:dyDescent="0.25">
      <c r="F246" s="29"/>
      <c r="G246" s="4"/>
      <c r="N246">
        <f t="shared" si="11"/>
        <v>0</v>
      </c>
      <c r="R246" s="23" t="s">
        <v>12</v>
      </c>
      <c r="S246" s="23" t="s">
        <v>33</v>
      </c>
      <c r="T246" s="23" t="str">
        <f>VLOOKUP(S246,'asignacion operaciones'!D:E,2,0)</f>
        <v>Julio Bazan</v>
      </c>
      <c r="U246" s="23" t="str">
        <f>VLOOKUP(S246,'asignacion operaciones'!D:F,3,0)</f>
        <v>Edgar Cabrera</v>
      </c>
      <c r="V246" s="23" t="str">
        <f>VLOOKUP(S246,'asignacion operaciones'!D:G,4,0)</f>
        <v xml:space="preserve">Christian Segura Osorio </v>
      </c>
      <c r="W246" s="23" t="s">
        <v>143</v>
      </c>
      <c r="X246" s="23">
        <v>6</v>
      </c>
      <c r="Y246" s="23">
        <v>6</v>
      </c>
      <c r="Z246" s="23">
        <v>0</v>
      </c>
      <c r="AA246" s="31">
        <f t="shared" si="12"/>
        <v>1</v>
      </c>
    </row>
    <row r="247" spans="6:27" x14ac:dyDescent="0.25">
      <c r="F247" s="29"/>
      <c r="G247" s="4"/>
      <c r="N247">
        <f t="shared" si="11"/>
        <v>0</v>
      </c>
      <c r="R247" s="23" t="s">
        <v>12</v>
      </c>
      <c r="S247" s="23" t="s">
        <v>33</v>
      </c>
      <c r="T247" s="23" t="str">
        <f>VLOOKUP(S247,'asignacion operaciones'!D:E,2,0)</f>
        <v>Julio Bazan</v>
      </c>
      <c r="U247" s="23" t="str">
        <f>VLOOKUP(S247,'asignacion operaciones'!D:F,3,0)</f>
        <v>Edgar Cabrera</v>
      </c>
      <c r="V247" s="23" t="str">
        <f>VLOOKUP(S247,'asignacion operaciones'!D:G,4,0)</f>
        <v xml:space="preserve">Christian Segura Osorio </v>
      </c>
      <c r="W247" s="23" t="s">
        <v>144</v>
      </c>
      <c r="X247" s="23">
        <v>6</v>
      </c>
      <c r="Y247" s="23">
        <v>6</v>
      </c>
      <c r="Z247" s="23">
        <v>0</v>
      </c>
      <c r="AA247" s="31">
        <f t="shared" si="12"/>
        <v>1</v>
      </c>
    </row>
    <row r="248" spans="6:27" x14ac:dyDescent="0.25">
      <c r="F248" s="29"/>
      <c r="G248" s="4"/>
      <c r="N248">
        <f t="shared" si="11"/>
        <v>0</v>
      </c>
      <c r="R248" s="23" t="s">
        <v>12</v>
      </c>
      <c r="S248" s="23" t="s">
        <v>33</v>
      </c>
      <c r="T248" s="23" t="str">
        <f>VLOOKUP(S248,'asignacion operaciones'!D:E,2,0)</f>
        <v>Julio Bazan</v>
      </c>
      <c r="U248" s="23" t="str">
        <f>VLOOKUP(S248,'asignacion operaciones'!D:F,3,0)</f>
        <v>Edgar Cabrera</v>
      </c>
      <c r="V248" s="23" t="str">
        <f>VLOOKUP(S248,'asignacion operaciones'!D:G,4,0)</f>
        <v xml:space="preserve">Christian Segura Osorio </v>
      </c>
      <c r="W248" s="23" t="s">
        <v>147</v>
      </c>
      <c r="X248" s="23">
        <v>6</v>
      </c>
      <c r="Y248" s="23">
        <v>6</v>
      </c>
      <c r="Z248" s="23">
        <v>0</v>
      </c>
      <c r="AA248" s="31">
        <f t="shared" si="12"/>
        <v>1</v>
      </c>
    </row>
    <row r="249" spans="6:27" x14ac:dyDescent="0.25">
      <c r="F249" s="29"/>
      <c r="G249" s="4"/>
      <c r="N249">
        <f t="shared" si="11"/>
        <v>0</v>
      </c>
      <c r="R249" s="23" t="s">
        <v>12</v>
      </c>
      <c r="S249" s="23" t="s">
        <v>33</v>
      </c>
      <c r="T249" s="23" t="str">
        <f>VLOOKUP(S249,'asignacion operaciones'!D:E,2,0)</f>
        <v>Julio Bazan</v>
      </c>
      <c r="U249" s="23" t="str">
        <f>VLOOKUP(S249,'asignacion operaciones'!D:F,3,0)</f>
        <v>Edgar Cabrera</v>
      </c>
      <c r="V249" s="23" t="str">
        <f>VLOOKUP(S249,'asignacion operaciones'!D:G,4,0)</f>
        <v xml:space="preserve">Christian Segura Osorio </v>
      </c>
      <c r="W249" s="23" t="s">
        <v>149</v>
      </c>
      <c r="X249" s="23">
        <v>6</v>
      </c>
      <c r="Y249" s="23">
        <v>6</v>
      </c>
      <c r="Z249" s="23">
        <v>0</v>
      </c>
      <c r="AA249" s="31">
        <f t="shared" si="12"/>
        <v>1</v>
      </c>
    </row>
    <row r="250" spans="6:27" x14ac:dyDescent="0.25">
      <c r="F250" s="29"/>
      <c r="G250" s="4"/>
      <c r="N250">
        <f t="shared" si="11"/>
        <v>0</v>
      </c>
      <c r="R250" s="23" t="s">
        <v>12</v>
      </c>
      <c r="S250" s="23" t="s">
        <v>33</v>
      </c>
      <c r="T250" s="23" t="str">
        <f>VLOOKUP(S250,'asignacion operaciones'!D:E,2,0)</f>
        <v>Julio Bazan</v>
      </c>
      <c r="U250" s="23" t="str">
        <f>VLOOKUP(S250,'asignacion operaciones'!D:F,3,0)</f>
        <v>Edgar Cabrera</v>
      </c>
      <c r="V250" s="23" t="str">
        <f>VLOOKUP(S250,'asignacion operaciones'!D:G,4,0)</f>
        <v xml:space="preserve">Christian Segura Osorio </v>
      </c>
      <c r="W250" s="23" t="s">
        <v>150</v>
      </c>
      <c r="X250" s="23">
        <v>6</v>
      </c>
      <c r="Y250" s="23">
        <v>6</v>
      </c>
      <c r="Z250" s="23">
        <v>0</v>
      </c>
      <c r="AA250" s="31">
        <f t="shared" si="12"/>
        <v>1</v>
      </c>
    </row>
    <row r="251" spans="6:27" x14ac:dyDescent="0.25">
      <c r="F251" s="29"/>
      <c r="G251" s="4"/>
      <c r="N251">
        <f t="shared" si="11"/>
        <v>0</v>
      </c>
      <c r="R251" s="23" t="s">
        <v>12</v>
      </c>
      <c r="S251" s="23" t="s">
        <v>33</v>
      </c>
      <c r="T251" s="23" t="str">
        <f>VLOOKUP(S251,'asignacion operaciones'!D:E,2,0)</f>
        <v>Julio Bazan</v>
      </c>
      <c r="U251" s="23" t="str">
        <f>VLOOKUP(S251,'asignacion operaciones'!D:F,3,0)</f>
        <v>Edgar Cabrera</v>
      </c>
      <c r="V251" s="23" t="str">
        <f>VLOOKUP(S251,'asignacion operaciones'!D:G,4,0)</f>
        <v xml:space="preserve">Christian Segura Osorio </v>
      </c>
      <c r="W251" s="23" t="s">
        <v>152</v>
      </c>
      <c r="X251" s="23">
        <v>6</v>
      </c>
      <c r="Y251" s="23">
        <v>6</v>
      </c>
      <c r="Z251" s="23">
        <v>0</v>
      </c>
      <c r="AA251" s="31">
        <f t="shared" si="12"/>
        <v>1</v>
      </c>
    </row>
    <row r="252" spans="6:27" x14ac:dyDescent="0.25">
      <c r="F252" s="29"/>
      <c r="G252" s="4"/>
      <c r="N252">
        <f t="shared" si="11"/>
        <v>0</v>
      </c>
      <c r="R252" s="23" t="s">
        <v>12</v>
      </c>
      <c r="S252" s="23" t="s">
        <v>33</v>
      </c>
      <c r="T252" s="23" t="str">
        <f>VLOOKUP(S252,'asignacion operaciones'!D:E,2,0)</f>
        <v>Julio Bazan</v>
      </c>
      <c r="U252" s="23" t="str">
        <f>VLOOKUP(S252,'asignacion operaciones'!D:F,3,0)</f>
        <v>Edgar Cabrera</v>
      </c>
      <c r="V252" s="23" t="str">
        <f>VLOOKUP(S252,'asignacion operaciones'!D:G,4,0)</f>
        <v xml:space="preserve">Christian Segura Osorio </v>
      </c>
      <c r="W252" s="23" t="s">
        <v>153</v>
      </c>
      <c r="X252" s="23">
        <v>6</v>
      </c>
      <c r="Y252" s="23">
        <v>6</v>
      </c>
      <c r="Z252" s="23">
        <v>0</v>
      </c>
      <c r="AA252" s="31">
        <f t="shared" si="12"/>
        <v>1</v>
      </c>
    </row>
    <row r="253" spans="6:27" x14ac:dyDescent="0.25">
      <c r="F253" s="29"/>
      <c r="G253" s="4"/>
      <c r="N253">
        <f t="shared" si="11"/>
        <v>0</v>
      </c>
      <c r="R253" s="23" t="s">
        <v>12</v>
      </c>
      <c r="S253" s="23" t="s">
        <v>33</v>
      </c>
      <c r="T253" s="23" t="str">
        <f>VLOOKUP(S253,'asignacion operaciones'!D:E,2,0)</f>
        <v>Julio Bazan</v>
      </c>
      <c r="U253" s="23" t="str">
        <f>VLOOKUP(S253,'asignacion operaciones'!D:F,3,0)</f>
        <v>Edgar Cabrera</v>
      </c>
      <c r="V253" s="23" t="str">
        <f>VLOOKUP(S253,'asignacion operaciones'!D:G,4,0)</f>
        <v xml:space="preserve">Christian Segura Osorio </v>
      </c>
      <c r="W253" s="23" t="s">
        <v>154</v>
      </c>
      <c r="X253" s="23">
        <v>4</v>
      </c>
      <c r="Y253" s="23">
        <v>4</v>
      </c>
      <c r="Z253" s="23">
        <v>0</v>
      </c>
      <c r="AA253" s="31">
        <f t="shared" si="12"/>
        <v>1</v>
      </c>
    </row>
    <row r="254" spans="6:27" x14ac:dyDescent="0.25">
      <c r="F254" s="29"/>
      <c r="G254" s="4"/>
      <c r="N254">
        <f t="shared" si="11"/>
        <v>0</v>
      </c>
      <c r="R254" s="23" t="s">
        <v>12</v>
      </c>
      <c r="S254" s="23" t="s">
        <v>33</v>
      </c>
      <c r="T254" s="23" t="str">
        <f>VLOOKUP(S254,'asignacion operaciones'!D:E,2,0)</f>
        <v>Julio Bazan</v>
      </c>
      <c r="U254" s="23" t="str">
        <f>VLOOKUP(S254,'asignacion operaciones'!D:F,3,0)</f>
        <v>Edgar Cabrera</v>
      </c>
      <c r="V254" s="23" t="str">
        <f>VLOOKUP(S254,'asignacion operaciones'!D:G,4,0)</f>
        <v xml:space="preserve">Christian Segura Osorio </v>
      </c>
      <c r="W254" s="23" t="s">
        <v>155</v>
      </c>
      <c r="X254" s="23">
        <v>5</v>
      </c>
      <c r="Y254" s="23">
        <v>5</v>
      </c>
      <c r="Z254" s="23">
        <v>0</v>
      </c>
      <c r="AA254" s="31">
        <f t="shared" si="12"/>
        <v>1</v>
      </c>
    </row>
    <row r="255" spans="6:27" x14ac:dyDescent="0.25">
      <c r="F255" s="29"/>
      <c r="G255" s="4"/>
      <c r="N255">
        <f t="shared" si="11"/>
        <v>0</v>
      </c>
      <c r="R255" s="23" t="s">
        <v>12</v>
      </c>
      <c r="S255" s="23" t="s">
        <v>33</v>
      </c>
      <c r="T255" s="23" t="str">
        <f>VLOOKUP(S255,'asignacion operaciones'!D:E,2,0)</f>
        <v>Julio Bazan</v>
      </c>
      <c r="U255" s="23" t="str">
        <f>VLOOKUP(S255,'asignacion operaciones'!D:F,3,0)</f>
        <v>Edgar Cabrera</v>
      </c>
      <c r="V255" s="23" t="str">
        <f>VLOOKUP(S255,'asignacion operaciones'!D:G,4,0)</f>
        <v xml:space="preserve">Christian Segura Osorio </v>
      </c>
      <c r="W255" s="23" t="s">
        <v>156</v>
      </c>
      <c r="X255" s="23">
        <v>5</v>
      </c>
      <c r="Y255" s="23">
        <v>5</v>
      </c>
      <c r="Z255" s="23">
        <v>0</v>
      </c>
      <c r="AA255" s="31">
        <f t="shared" si="12"/>
        <v>1</v>
      </c>
    </row>
    <row r="256" spans="6:27" x14ac:dyDescent="0.25">
      <c r="F256" s="29"/>
      <c r="G256" s="4"/>
      <c r="N256">
        <f t="shared" si="11"/>
        <v>0</v>
      </c>
      <c r="R256" s="23" t="s">
        <v>12</v>
      </c>
      <c r="S256" s="23" t="s">
        <v>33</v>
      </c>
      <c r="T256" s="23" t="str">
        <f>VLOOKUP(S256,'asignacion operaciones'!D:E,2,0)</f>
        <v>Julio Bazan</v>
      </c>
      <c r="U256" s="23" t="str">
        <f>VLOOKUP(S256,'asignacion operaciones'!D:F,3,0)</f>
        <v>Edgar Cabrera</v>
      </c>
      <c r="V256" s="23" t="str">
        <f>VLOOKUP(S256,'asignacion operaciones'!D:G,4,0)</f>
        <v xml:space="preserve">Christian Segura Osorio </v>
      </c>
      <c r="W256" s="23" t="s">
        <v>157</v>
      </c>
      <c r="X256" s="23">
        <v>5</v>
      </c>
      <c r="Y256" s="23">
        <v>5</v>
      </c>
      <c r="Z256" s="23">
        <v>0</v>
      </c>
      <c r="AA256" s="31">
        <f t="shared" si="12"/>
        <v>1</v>
      </c>
    </row>
    <row r="257" spans="6:27" x14ac:dyDescent="0.25">
      <c r="F257" s="29"/>
      <c r="G257" s="4"/>
      <c r="N257">
        <f t="shared" si="11"/>
        <v>0</v>
      </c>
      <c r="R257" s="23" t="s">
        <v>12</v>
      </c>
      <c r="S257" s="23" t="s">
        <v>33</v>
      </c>
      <c r="T257" s="23" t="str">
        <f>VLOOKUP(S257,'asignacion operaciones'!D:E,2,0)</f>
        <v>Julio Bazan</v>
      </c>
      <c r="U257" s="23" t="str">
        <f>VLOOKUP(S257,'asignacion operaciones'!D:F,3,0)</f>
        <v>Edgar Cabrera</v>
      </c>
      <c r="V257" s="23" t="str">
        <f>VLOOKUP(S257,'asignacion operaciones'!D:G,4,0)</f>
        <v xml:space="preserve">Christian Segura Osorio </v>
      </c>
      <c r="W257" s="23" t="s">
        <v>158</v>
      </c>
      <c r="X257" s="23">
        <v>5</v>
      </c>
      <c r="Y257" s="23">
        <v>5</v>
      </c>
      <c r="Z257" s="23">
        <v>0</v>
      </c>
      <c r="AA257" s="31">
        <f t="shared" si="12"/>
        <v>1</v>
      </c>
    </row>
    <row r="258" spans="6:27" x14ac:dyDescent="0.25">
      <c r="F258" s="29"/>
      <c r="G258" s="4"/>
      <c r="N258">
        <f t="shared" ref="N258:N321" si="13">L258-M258</f>
        <v>0</v>
      </c>
      <c r="R258" s="23" t="s">
        <v>12</v>
      </c>
      <c r="S258" s="23" t="s">
        <v>33</v>
      </c>
      <c r="T258" s="23" t="str">
        <f>VLOOKUP(S258,'asignacion operaciones'!D:E,2,0)</f>
        <v>Julio Bazan</v>
      </c>
      <c r="U258" s="23" t="str">
        <f>VLOOKUP(S258,'asignacion operaciones'!D:F,3,0)</f>
        <v>Edgar Cabrera</v>
      </c>
      <c r="V258" s="23" t="str">
        <f>VLOOKUP(S258,'asignacion operaciones'!D:G,4,0)</f>
        <v xml:space="preserve">Christian Segura Osorio </v>
      </c>
      <c r="W258" s="23" t="s">
        <v>159</v>
      </c>
      <c r="X258" s="23">
        <v>5</v>
      </c>
      <c r="Y258" s="23">
        <v>5</v>
      </c>
      <c r="Z258" s="23">
        <v>0</v>
      </c>
      <c r="AA258" s="31">
        <f t="shared" ref="AA258:AA321" si="14">Y258/X258</f>
        <v>1</v>
      </c>
    </row>
    <row r="259" spans="6:27" x14ac:dyDescent="0.25">
      <c r="F259" s="29"/>
      <c r="G259" s="4"/>
      <c r="N259">
        <f t="shared" si="13"/>
        <v>0</v>
      </c>
      <c r="R259" s="23" t="s">
        <v>12</v>
      </c>
      <c r="S259" s="23" t="s">
        <v>33</v>
      </c>
      <c r="T259" s="23" t="str">
        <f>VLOOKUP(S259,'asignacion operaciones'!D:E,2,0)</f>
        <v>Julio Bazan</v>
      </c>
      <c r="U259" s="23" t="str">
        <f>VLOOKUP(S259,'asignacion operaciones'!D:F,3,0)</f>
        <v>Edgar Cabrera</v>
      </c>
      <c r="V259" s="23" t="str">
        <f>VLOOKUP(S259,'asignacion operaciones'!D:G,4,0)</f>
        <v xml:space="preserve">Christian Segura Osorio </v>
      </c>
      <c r="W259" s="23" t="s">
        <v>160</v>
      </c>
      <c r="X259" s="23">
        <v>5</v>
      </c>
      <c r="Y259" s="23">
        <v>5</v>
      </c>
      <c r="Z259" s="23">
        <v>0</v>
      </c>
      <c r="AA259" s="31">
        <f t="shared" si="14"/>
        <v>1</v>
      </c>
    </row>
    <row r="260" spans="6:27" x14ac:dyDescent="0.25">
      <c r="F260" s="29"/>
      <c r="G260" s="4"/>
      <c r="N260">
        <f t="shared" si="13"/>
        <v>0</v>
      </c>
      <c r="R260" s="23" t="s">
        <v>12</v>
      </c>
      <c r="S260" s="23" t="s">
        <v>33</v>
      </c>
      <c r="T260" s="23" t="str">
        <f>VLOOKUP(S260,'asignacion operaciones'!D:E,2,0)</f>
        <v>Julio Bazan</v>
      </c>
      <c r="U260" s="23" t="str">
        <f>VLOOKUP(S260,'asignacion operaciones'!D:F,3,0)</f>
        <v>Edgar Cabrera</v>
      </c>
      <c r="V260" s="23" t="str">
        <f>VLOOKUP(S260,'asignacion operaciones'!D:G,4,0)</f>
        <v xml:space="preserve">Christian Segura Osorio </v>
      </c>
      <c r="W260" s="23" t="s">
        <v>161</v>
      </c>
      <c r="X260" s="23">
        <v>5</v>
      </c>
      <c r="Y260" s="23">
        <v>5</v>
      </c>
      <c r="Z260" s="23">
        <v>0</v>
      </c>
      <c r="AA260" s="31">
        <f t="shared" si="14"/>
        <v>1</v>
      </c>
    </row>
    <row r="261" spans="6:27" x14ac:dyDescent="0.25">
      <c r="F261" s="29"/>
      <c r="G261" s="4"/>
      <c r="N261">
        <f t="shared" si="13"/>
        <v>0</v>
      </c>
      <c r="R261" s="23" t="s">
        <v>12</v>
      </c>
      <c r="S261" s="23" t="s">
        <v>33</v>
      </c>
      <c r="T261" s="23" t="str">
        <f>VLOOKUP(S261,'asignacion operaciones'!D:E,2,0)</f>
        <v>Julio Bazan</v>
      </c>
      <c r="U261" s="23" t="str">
        <f>VLOOKUP(S261,'asignacion operaciones'!D:F,3,0)</f>
        <v>Edgar Cabrera</v>
      </c>
      <c r="V261" s="23" t="str">
        <f>VLOOKUP(S261,'asignacion operaciones'!D:G,4,0)</f>
        <v xml:space="preserve">Christian Segura Osorio </v>
      </c>
      <c r="W261" s="23" t="s">
        <v>162</v>
      </c>
      <c r="X261" s="23">
        <v>5</v>
      </c>
      <c r="Y261" s="23">
        <v>5</v>
      </c>
      <c r="Z261" s="23">
        <v>0</v>
      </c>
      <c r="AA261" s="31">
        <f t="shared" si="14"/>
        <v>1</v>
      </c>
    </row>
    <row r="262" spans="6:27" x14ac:dyDescent="0.25">
      <c r="F262" s="29"/>
      <c r="G262" s="4"/>
      <c r="N262">
        <f t="shared" si="13"/>
        <v>0</v>
      </c>
      <c r="R262" s="23" t="s">
        <v>12</v>
      </c>
      <c r="S262" s="23" t="s">
        <v>33</v>
      </c>
      <c r="T262" s="23" t="str">
        <f>VLOOKUP(S262,'asignacion operaciones'!D:E,2,0)</f>
        <v>Julio Bazan</v>
      </c>
      <c r="U262" s="23" t="str">
        <f>VLOOKUP(S262,'asignacion operaciones'!D:F,3,0)</f>
        <v>Edgar Cabrera</v>
      </c>
      <c r="V262" s="23" t="str">
        <f>VLOOKUP(S262,'asignacion operaciones'!D:G,4,0)</f>
        <v xml:space="preserve">Christian Segura Osorio </v>
      </c>
      <c r="W262" s="23" t="s">
        <v>163</v>
      </c>
      <c r="X262" s="23">
        <v>5</v>
      </c>
      <c r="Y262" s="23">
        <v>5</v>
      </c>
      <c r="Z262" s="23">
        <v>0</v>
      </c>
      <c r="AA262" s="31">
        <f t="shared" si="14"/>
        <v>1</v>
      </c>
    </row>
    <row r="263" spans="6:27" x14ac:dyDescent="0.25">
      <c r="F263" s="29"/>
      <c r="G263" s="4"/>
      <c r="N263">
        <f t="shared" si="13"/>
        <v>0</v>
      </c>
      <c r="R263" s="23" t="s">
        <v>12</v>
      </c>
      <c r="S263" s="23" t="s">
        <v>33</v>
      </c>
      <c r="T263" s="23" t="str">
        <f>VLOOKUP(S263,'asignacion operaciones'!D:E,2,0)</f>
        <v>Julio Bazan</v>
      </c>
      <c r="U263" s="23" t="str">
        <f>VLOOKUP(S263,'asignacion operaciones'!D:F,3,0)</f>
        <v>Edgar Cabrera</v>
      </c>
      <c r="V263" s="23" t="str">
        <f>VLOOKUP(S263,'asignacion operaciones'!D:G,4,0)</f>
        <v xml:space="preserve">Christian Segura Osorio </v>
      </c>
      <c r="W263" s="23" t="s">
        <v>164</v>
      </c>
      <c r="X263" s="23">
        <v>5</v>
      </c>
      <c r="Y263" s="23">
        <v>5</v>
      </c>
      <c r="Z263" s="23">
        <v>0</v>
      </c>
      <c r="AA263" s="31">
        <f t="shared" si="14"/>
        <v>1</v>
      </c>
    </row>
    <row r="264" spans="6:27" x14ac:dyDescent="0.25">
      <c r="F264" s="29"/>
      <c r="G264" s="4"/>
      <c r="N264">
        <f t="shared" si="13"/>
        <v>0</v>
      </c>
      <c r="R264" s="23" t="s">
        <v>12</v>
      </c>
      <c r="S264" s="23" t="s">
        <v>33</v>
      </c>
      <c r="T264" s="23" t="str">
        <f>VLOOKUP(S264,'asignacion operaciones'!D:E,2,0)</f>
        <v>Julio Bazan</v>
      </c>
      <c r="U264" s="23" t="str">
        <f>VLOOKUP(S264,'asignacion operaciones'!D:F,3,0)</f>
        <v>Edgar Cabrera</v>
      </c>
      <c r="V264" s="23" t="str">
        <f>VLOOKUP(S264,'asignacion operaciones'!D:G,4,0)</f>
        <v xml:space="preserve">Christian Segura Osorio </v>
      </c>
      <c r="W264" s="23" t="s">
        <v>166</v>
      </c>
      <c r="X264" s="23">
        <v>5</v>
      </c>
      <c r="Y264" s="23">
        <v>5</v>
      </c>
      <c r="Z264" s="23">
        <v>0</v>
      </c>
      <c r="AA264" s="31">
        <f t="shared" si="14"/>
        <v>1</v>
      </c>
    </row>
    <row r="265" spans="6:27" x14ac:dyDescent="0.25">
      <c r="F265" s="29"/>
      <c r="G265" s="4"/>
      <c r="N265">
        <f t="shared" si="13"/>
        <v>0</v>
      </c>
      <c r="R265" s="23" t="s">
        <v>12</v>
      </c>
      <c r="S265" s="23" t="s">
        <v>33</v>
      </c>
      <c r="T265" s="23" t="str">
        <f>VLOOKUP(S265,'asignacion operaciones'!D:E,2,0)</f>
        <v>Julio Bazan</v>
      </c>
      <c r="U265" s="23" t="str">
        <f>VLOOKUP(S265,'asignacion operaciones'!D:F,3,0)</f>
        <v>Edgar Cabrera</v>
      </c>
      <c r="V265" s="23" t="str">
        <f>VLOOKUP(S265,'asignacion operaciones'!D:G,4,0)</f>
        <v xml:space="preserve">Christian Segura Osorio </v>
      </c>
      <c r="W265" s="23" t="s">
        <v>167</v>
      </c>
      <c r="X265" s="23">
        <v>5</v>
      </c>
      <c r="Y265" s="23">
        <v>5</v>
      </c>
      <c r="Z265" s="23">
        <v>0</v>
      </c>
      <c r="AA265" s="31">
        <f t="shared" si="14"/>
        <v>1</v>
      </c>
    </row>
    <row r="266" spans="6:27" x14ac:dyDescent="0.25">
      <c r="F266" s="29"/>
      <c r="G266" s="4"/>
      <c r="N266">
        <f t="shared" si="13"/>
        <v>0</v>
      </c>
      <c r="R266" s="23" t="s">
        <v>12</v>
      </c>
      <c r="S266" s="23" t="s">
        <v>33</v>
      </c>
      <c r="T266" s="23" t="str">
        <f>VLOOKUP(S266,'asignacion operaciones'!D:E,2,0)</f>
        <v>Julio Bazan</v>
      </c>
      <c r="U266" s="23" t="str">
        <f>VLOOKUP(S266,'asignacion operaciones'!D:F,3,0)</f>
        <v>Edgar Cabrera</v>
      </c>
      <c r="V266" s="23" t="str">
        <f>VLOOKUP(S266,'asignacion operaciones'!D:G,4,0)</f>
        <v xml:space="preserve">Christian Segura Osorio </v>
      </c>
      <c r="W266" s="23" t="s">
        <v>168</v>
      </c>
      <c r="X266" s="23">
        <v>5</v>
      </c>
      <c r="Y266" s="23">
        <v>5</v>
      </c>
      <c r="Z266" s="23">
        <v>0</v>
      </c>
      <c r="AA266" s="31">
        <f t="shared" si="14"/>
        <v>1</v>
      </c>
    </row>
    <row r="267" spans="6:27" x14ac:dyDescent="0.25">
      <c r="F267" s="29"/>
      <c r="G267" s="4"/>
      <c r="N267">
        <f t="shared" si="13"/>
        <v>0</v>
      </c>
      <c r="R267" s="23" t="s">
        <v>12</v>
      </c>
      <c r="S267" s="23" t="s">
        <v>33</v>
      </c>
      <c r="T267" s="23" t="str">
        <f>VLOOKUP(S267,'asignacion operaciones'!D:E,2,0)</f>
        <v>Julio Bazan</v>
      </c>
      <c r="U267" s="23" t="str">
        <f>VLOOKUP(S267,'asignacion operaciones'!D:F,3,0)</f>
        <v>Edgar Cabrera</v>
      </c>
      <c r="V267" s="23" t="str">
        <f>VLOOKUP(S267,'asignacion operaciones'!D:G,4,0)</f>
        <v xml:space="preserve">Christian Segura Osorio </v>
      </c>
      <c r="W267" s="23" t="s">
        <v>169</v>
      </c>
      <c r="X267" s="23">
        <v>5</v>
      </c>
      <c r="Y267" s="23">
        <v>5</v>
      </c>
      <c r="Z267" s="23">
        <v>0</v>
      </c>
      <c r="AA267" s="31">
        <f t="shared" si="14"/>
        <v>1</v>
      </c>
    </row>
    <row r="268" spans="6:27" x14ac:dyDescent="0.25">
      <c r="F268" s="29"/>
      <c r="G268" s="4"/>
      <c r="N268">
        <f t="shared" si="13"/>
        <v>0</v>
      </c>
      <c r="R268" s="23" t="s">
        <v>12</v>
      </c>
      <c r="S268" s="23" t="s">
        <v>33</v>
      </c>
      <c r="T268" s="23" t="str">
        <f>VLOOKUP(S268,'asignacion operaciones'!D:E,2,0)</f>
        <v>Julio Bazan</v>
      </c>
      <c r="U268" s="23" t="str">
        <f>VLOOKUP(S268,'asignacion operaciones'!D:F,3,0)</f>
        <v>Edgar Cabrera</v>
      </c>
      <c r="V268" s="23" t="str">
        <f>VLOOKUP(S268,'asignacion operaciones'!D:G,4,0)</f>
        <v xml:space="preserve">Christian Segura Osorio </v>
      </c>
      <c r="W268" s="23" t="s">
        <v>170</v>
      </c>
      <c r="X268" s="23">
        <v>5</v>
      </c>
      <c r="Y268" s="23">
        <v>5</v>
      </c>
      <c r="Z268" s="23">
        <v>0</v>
      </c>
      <c r="AA268" s="31">
        <f t="shared" si="14"/>
        <v>1</v>
      </c>
    </row>
    <row r="269" spans="6:27" x14ac:dyDescent="0.25">
      <c r="F269" s="29"/>
      <c r="G269" s="4"/>
      <c r="N269">
        <f t="shared" si="13"/>
        <v>0</v>
      </c>
      <c r="R269" s="23" t="s">
        <v>12</v>
      </c>
      <c r="S269" s="23" t="s">
        <v>33</v>
      </c>
      <c r="T269" s="23" t="str">
        <f>VLOOKUP(S269,'asignacion operaciones'!D:E,2,0)</f>
        <v>Julio Bazan</v>
      </c>
      <c r="U269" s="23" t="str">
        <f>VLOOKUP(S269,'asignacion operaciones'!D:F,3,0)</f>
        <v>Edgar Cabrera</v>
      </c>
      <c r="V269" s="23" t="str">
        <f>VLOOKUP(S269,'asignacion operaciones'!D:G,4,0)</f>
        <v xml:space="preserve">Christian Segura Osorio </v>
      </c>
      <c r="W269" s="23" t="s">
        <v>171</v>
      </c>
      <c r="X269" s="23">
        <v>5</v>
      </c>
      <c r="Y269" s="23">
        <v>5</v>
      </c>
      <c r="Z269" s="23">
        <v>0</v>
      </c>
      <c r="AA269" s="31">
        <f t="shared" si="14"/>
        <v>1</v>
      </c>
    </row>
    <row r="270" spans="6:27" x14ac:dyDescent="0.25">
      <c r="F270" s="29"/>
      <c r="G270" s="4"/>
      <c r="N270">
        <f t="shared" si="13"/>
        <v>0</v>
      </c>
      <c r="R270" s="23" t="s">
        <v>12</v>
      </c>
      <c r="S270" s="23" t="s">
        <v>33</v>
      </c>
      <c r="T270" s="23" t="str">
        <f>VLOOKUP(S270,'asignacion operaciones'!D:E,2,0)</f>
        <v>Julio Bazan</v>
      </c>
      <c r="U270" s="23" t="str">
        <f>VLOOKUP(S270,'asignacion operaciones'!D:F,3,0)</f>
        <v>Edgar Cabrera</v>
      </c>
      <c r="V270" s="23" t="str">
        <f>VLOOKUP(S270,'asignacion operaciones'!D:G,4,0)</f>
        <v xml:space="preserve">Christian Segura Osorio </v>
      </c>
      <c r="W270" s="23" t="s">
        <v>172</v>
      </c>
      <c r="X270" s="23">
        <v>5</v>
      </c>
      <c r="Y270" s="23">
        <v>5</v>
      </c>
      <c r="Z270" s="23">
        <v>0</v>
      </c>
      <c r="AA270" s="31">
        <f t="shared" si="14"/>
        <v>1</v>
      </c>
    </row>
    <row r="271" spans="6:27" x14ac:dyDescent="0.25">
      <c r="F271" s="29"/>
      <c r="G271" s="4"/>
      <c r="N271">
        <f t="shared" si="13"/>
        <v>0</v>
      </c>
      <c r="R271" s="23" t="s">
        <v>12</v>
      </c>
      <c r="S271" s="23" t="s">
        <v>33</v>
      </c>
      <c r="T271" s="23" t="str">
        <f>VLOOKUP(S271,'asignacion operaciones'!D:E,2,0)</f>
        <v>Julio Bazan</v>
      </c>
      <c r="U271" s="23" t="str">
        <f>VLOOKUP(S271,'asignacion operaciones'!D:F,3,0)</f>
        <v>Edgar Cabrera</v>
      </c>
      <c r="V271" s="23" t="str">
        <f>VLOOKUP(S271,'asignacion operaciones'!D:G,4,0)</f>
        <v xml:space="preserve">Christian Segura Osorio </v>
      </c>
      <c r="W271" s="23" t="s">
        <v>174</v>
      </c>
      <c r="X271" s="23">
        <v>5</v>
      </c>
      <c r="Y271" s="23">
        <v>5</v>
      </c>
      <c r="Z271" s="23">
        <v>0</v>
      </c>
      <c r="AA271" s="31">
        <f t="shared" si="14"/>
        <v>1</v>
      </c>
    </row>
    <row r="272" spans="6:27" x14ac:dyDescent="0.25">
      <c r="F272" s="29"/>
      <c r="G272" s="4"/>
      <c r="N272">
        <f t="shared" si="13"/>
        <v>0</v>
      </c>
      <c r="R272" s="23" t="s">
        <v>12</v>
      </c>
      <c r="S272" s="23" t="s">
        <v>33</v>
      </c>
      <c r="T272" s="23" t="str">
        <f>VLOOKUP(S272,'asignacion operaciones'!D:E,2,0)</f>
        <v>Julio Bazan</v>
      </c>
      <c r="U272" s="23" t="str">
        <f>VLOOKUP(S272,'asignacion operaciones'!D:F,3,0)</f>
        <v>Edgar Cabrera</v>
      </c>
      <c r="V272" s="23" t="str">
        <f>VLOOKUP(S272,'asignacion operaciones'!D:G,4,0)</f>
        <v xml:space="preserve">Christian Segura Osorio </v>
      </c>
      <c r="W272" s="23" t="s">
        <v>176</v>
      </c>
      <c r="X272" s="23">
        <v>5</v>
      </c>
      <c r="Y272" s="23">
        <v>5</v>
      </c>
      <c r="Z272" s="23">
        <v>0</v>
      </c>
      <c r="AA272" s="31">
        <f t="shared" si="14"/>
        <v>1</v>
      </c>
    </row>
    <row r="273" spans="6:27" x14ac:dyDescent="0.25">
      <c r="F273" s="29"/>
      <c r="G273" s="4"/>
      <c r="N273">
        <f t="shared" si="13"/>
        <v>0</v>
      </c>
      <c r="R273" s="23" t="s">
        <v>12</v>
      </c>
      <c r="S273" s="23" t="s">
        <v>33</v>
      </c>
      <c r="T273" s="23" t="str">
        <f>VLOOKUP(S273,'asignacion operaciones'!D:E,2,0)</f>
        <v>Julio Bazan</v>
      </c>
      <c r="U273" s="23" t="str">
        <f>VLOOKUP(S273,'asignacion operaciones'!D:F,3,0)</f>
        <v>Edgar Cabrera</v>
      </c>
      <c r="V273" s="23" t="str">
        <f>VLOOKUP(S273,'asignacion operaciones'!D:G,4,0)</f>
        <v xml:space="preserve">Christian Segura Osorio </v>
      </c>
      <c r="W273" s="23" t="s">
        <v>177</v>
      </c>
      <c r="X273" s="23">
        <v>5</v>
      </c>
      <c r="Y273" s="23">
        <v>5</v>
      </c>
      <c r="Z273" s="23">
        <v>0</v>
      </c>
      <c r="AA273" s="31">
        <f t="shared" si="14"/>
        <v>1</v>
      </c>
    </row>
    <row r="274" spans="6:27" x14ac:dyDescent="0.25">
      <c r="F274" s="29"/>
      <c r="G274" s="4"/>
      <c r="N274">
        <f t="shared" si="13"/>
        <v>0</v>
      </c>
      <c r="R274" s="23" t="s">
        <v>12</v>
      </c>
      <c r="S274" s="23" t="s">
        <v>33</v>
      </c>
      <c r="T274" s="23" t="str">
        <f>VLOOKUP(S274,'asignacion operaciones'!D:E,2,0)</f>
        <v>Julio Bazan</v>
      </c>
      <c r="U274" s="23" t="str">
        <f>VLOOKUP(S274,'asignacion operaciones'!D:F,3,0)</f>
        <v>Edgar Cabrera</v>
      </c>
      <c r="V274" s="23" t="str">
        <f>VLOOKUP(S274,'asignacion operaciones'!D:G,4,0)</f>
        <v xml:space="preserve">Christian Segura Osorio </v>
      </c>
      <c r="W274" s="23" t="s">
        <v>178</v>
      </c>
      <c r="X274" s="23">
        <v>5</v>
      </c>
      <c r="Y274" s="23">
        <v>5</v>
      </c>
      <c r="Z274" s="23">
        <v>0</v>
      </c>
      <c r="AA274" s="31">
        <f t="shared" si="14"/>
        <v>1</v>
      </c>
    </row>
    <row r="275" spans="6:27" x14ac:dyDescent="0.25">
      <c r="F275" s="29"/>
      <c r="G275" s="4"/>
      <c r="N275">
        <f t="shared" si="13"/>
        <v>0</v>
      </c>
      <c r="R275" s="23" t="s">
        <v>12</v>
      </c>
      <c r="S275" s="23" t="s">
        <v>66</v>
      </c>
      <c r="T275" s="23" t="str">
        <f>VLOOKUP(S275,'asignacion operaciones'!D:E,2,0)</f>
        <v>Julio Bazan</v>
      </c>
      <c r="U275" s="23" t="str">
        <f>VLOOKUP(S275,'asignacion operaciones'!D:F,3,0)</f>
        <v>Edgar Cabrera</v>
      </c>
      <c r="V275" s="23" t="str">
        <f>VLOOKUP(S275,'asignacion operaciones'!D:G,4,0)</f>
        <v>Alvaro Salinas</v>
      </c>
      <c r="W275" s="23" t="s">
        <v>183</v>
      </c>
      <c r="X275" s="23">
        <v>11</v>
      </c>
      <c r="Y275" s="23">
        <v>11</v>
      </c>
      <c r="Z275" s="23">
        <v>0</v>
      </c>
      <c r="AA275" s="31">
        <f t="shared" si="14"/>
        <v>1</v>
      </c>
    </row>
    <row r="276" spans="6:27" x14ac:dyDescent="0.25">
      <c r="F276" s="29"/>
      <c r="G276" s="4"/>
      <c r="N276">
        <f t="shared" si="13"/>
        <v>0</v>
      </c>
      <c r="R276" s="23" t="s">
        <v>12</v>
      </c>
      <c r="S276" s="23" t="s">
        <v>66</v>
      </c>
      <c r="T276" s="23" t="str">
        <f>VLOOKUP(S276,'asignacion operaciones'!D:E,2,0)</f>
        <v>Julio Bazan</v>
      </c>
      <c r="U276" s="23" t="str">
        <f>VLOOKUP(S276,'asignacion operaciones'!D:F,3,0)</f>
        <v>Edgar Cabrera</v>
      </c>
      <c r="V276" s="23" t="str">
        <f>VLOOKUP(S276,'asignacion operaciones'!D:G,4,0)</f>
        <v>Alvaro Salinas</v>
      </c>
      <c r="W276" s="23" t="s">
        <v>186</v>
      </c>
      <c r="X276" s="23">
        <v>6</v>
      </c>
      <c r="Y276" s="23">
        <v>6</v>
      </c>
      <c r="Z276" s="23">
        <v>0</v>
      </c>
      <c r="AA276" s="31">
        <f t="shared" si="14"/>
        <v>1</v>
      </c>
    </row>
    <row r="277" spans="6:27" x14ac:dyDescent="0.25">
      <c r="F277" s="29"/>
      <c r="G277" s="4"/>
      <c r="N277">
        <f t="shared" si="13"/>
        <v>0</v>
      </c>
      <c r="R277" s="23" t="s">
        <v>12</v>
      </c>
      <c r="S277" s="23" t="s">
        <v>66</v>
      </c>
      <c r="T277" s="23" t="str">
        <f>VLOOKUP(S277,'asignacion operaciones'!D:E,2,0)</f>
        <v>Julio Bazan</v>
      </c>
      <c r="U277" s="23" t="str">
        <f>VLOOKUP(S277,'asignacion operaciones'!D:F,3,0)</f>
        <v>Edgar Cabrera</v>
      </c>
      <c r="V277" s="23" t="str">
        <f>VLOOKUP(S277,'asignacion operaciones'!D:G,4,0)</f>
        <v>Alvaro Salinas</v>
      </c>
      <c r="W277" s="23" t="s">
        <v>188</v>
      </c>
      <c r="X277" s="23">
        <v>5</v>
      </c>
      <c r="Y277" s="23">
        <v>5</v>
      </c>
      <c r="Z277" s="23">
        <v>0</v>
      </c>
      <c r="AA277" s="31">
        <f t="shared" si="14"/>
        <v>1</v>
      </c>
    </row>
    <row r="278" spans="6:27" x14ac:dyDescent="0.25">
      <c r="F278" s="29"/>
      <c r="G278" s="4"/>
      <c r="N278">
        <f t="shared" si="13"/>
        <v>0</v>
      </c>
      <c r="R278" s="23" t="s">
        <v>12</v>
      </c>
      <c r="S278" s="23" t="s">
        <v>42</v>
      </c>
      <c r="T278" s="23" t="str">
        <f>VLOOKUP(S278,'asignacion operaciones'!D:E,2,0)</f>
        <v>Julio Bazan</v>
      </c>
      <c r="U278" s="23" t="str">
        <f>VLOOKUP(S278,'asignacion operaciones'!D:F,3,0)</f>
        <v>Edgar Cabrera</v>
      </c>
      <c r="V278" s="23" t="str">
        <f>VLOOKUP(S278,'asignacion operaciones'!D:G,4,0)</f>
        <v>Palacios Ricardo de Jesus</v>
      </c>
      <c r="W278" s="23" t="s">
        <v>199</v>
      </c>
      <c r="X278" s="23">
        <v>6</v>
      </c>
      <c r="Y278" s="23">
        <v>6</v>
      </c>
      <c r="Z278" s="23">
        <v>0</v>
      </c>
      <c r="AA278" s="31">
        <f t="shared" si="14"/>
        <v>1</v>
      </c>
    </row>
    <row r="279" spans="6:27" x14ac:dyDescent="0.25">
      <c r="F279" s="29"/>
      <c r="G279" s="4"/>
      <c r="N279">
        <f t="shared" si="13"/>
        <v>0</v>
      </c>
      <c r="R279" s="23" t="s">
        <v>12</v>
      </c>
      <c r="S279" s="23" t="s">
        <v>42</v>
      </c>
      <c r="T279" s="23" t="str">
        <f>VLOOKUP(S279,'asignacion operaciones'!D:E,2,0)</f>
        <v>Julio Bazan</v>
      </c>
      <c r="U279" s="23" t="str">
        <f>VLOOKUP(S279,'asignacion operaciones'!D:F,3,0)</f>
        <v>Edgar Cabrera</v>
      </c>
      <c r="V279" s="23" t="str">
        <f>VLOOKUP(S279,'asignacion operaciones'!D:G,4,0)</f>
        <v>Palacios Ricardo de Jesus</v>
      </c>
      <c r="W279" s="23" t="s">
        <v>203</v>
      </c>
      <c r="X279" s="23">
        <v>5</v>
      </c>
      <c r="Y279" s="23">
        <v>5</v>
      </c>
      <c r="Z279" s="23">
        <v>0</v>
      </c>
      <c r="AA279" s="31">
        <f t="shared" si="14"/>
        <v>1</v>
      </c>
    </row>
    <row r="280" spans="6:27" x14ac:dyDescent="0.25">
      <c r="F280" s="29"/>
      <c r="G280" s="4"/>
      <c r="N280">
        <f t="shared" si="13"/>
        <v>0</v>
      </c>
      <c r="R280" s="23" t="s">
        <v>12</v>
      </c>
      <c r="S280" s="23" t="s">
        <v>42</v>
      </c>
      <c r="T280" s="23" t="str">
        <f>VLOOKUP(S280,'asignacion operaciones'!D:E,2,0)</f>
        <v>Julio Bazan</v>
      </c>
      <c r="U280" s="23" t="str">
        <f>VLOOKUP(S280,'asignacion operaciones'!D:F,3,0)</f>
        <v>Edgar Cabrera</v>
      </c>
      <c r="V280" s="23" t="str">
        <f>VLOOKUP(S280,'asignacion operaciones'!D:G,4,0)</f>
        <v>Palacios Ricardo de Jesus</v>
      </c>
      <c r="W280" s="23" t="s">
        <v>204</v>
      </c>
      <c r="X280" s="23">
        <v>5</v>
      </c>
      <c r="Y280" s="23">
        <v>5</v>
      </c>
      <c r="Z280" s="23">
        <v>0</v>
      </c>
      <c r="AA280" s="31">
        <f t="shared" si="14"/>
        <v>1</v>
      </c>
    </row>
    <row r="281" spans="6:27" x14ac:dyDescent="0.25">
      <c r="F281" s="29"/>
      <c r="G281" s="4"/>
      <c r="N281">
        <f t="shared" si="13"/>
        <v>0</v>
      </c>
      <c r="R281" s="23" t="s">
        <v>12</v>
      </c>
      <c r="S281" s="23" t="s">
        <v>42</v>
      </c>
      <c r="T281" s="23" t="str">
        <f>VLOOKUP(S281,'asignacion operaciones'!D:E,2,0)</f>
        <v>Julio Bazan</v>
      </c>
      <c r="U281" s="23" t="str">
        <f>VLOOKUP(S281,'asignacion operaciones'!D:F,3,0)</f>
        <v>Edgar Cabrera</v>
      </c>
      <c r="V281" s="23" t="str">
        <f>VLOOKUP(S281,'asignacion operaciones'!D:G,4,0)</f>
        <v>Palacios Ricardo de Jesus</v>
      </c>
      <c r="W281" s="23" t="s">
        <v>205</v>
      </c>
      <c r="X281" s="23">
        <v>5</v>
      </c>
      <c r="Y281" s="23">
        <v>5</v>
      </c>
      <c r="Z281" s="23">
        <v>0</v>
      </c>
      <c r="AA281" s="31">
        <f t="shared" si="14"/>
        <v>1</v>
      </c>
    </row>
    <row r="282" spans="6:27" x14ac:dyDescent="0.25">
      <c r="F282" s="29"/>
      <c r="G282" s="4"/>
      <c r="N282">
        <f t="shared" si="13"/>
        <v>0</v>
      </c>
      <c r="R282" s="23" t="s">
        <v>12</v>
      </c>
      <c r="S282" s="23" t="s">
        <v>42</v>
      </c>
      <c r="T282" s="23" t="str">
        <f>VLOOKUP(S282,'asignacion operaciones'!D:E,2,0)</f>
        <v>Julio Bazan</v>
      </c>
      <c r="U282" s="23" t="str">
        <f>VLOOKUP(S282,'asignacion operaciones'!D:F,3,0)</f>
        <v>Edgar Cabrera</v>
      </c>
      <c r="V282" s="23" t="str">
        <f>VLOOKUP(S282,'asignacion operaciones'!D:G,4,0)</f>
        <v>Palacios Ricardo de Jesus</v>
      </c>
      <c r="W282" s="23" t="s">
        <v>208</v>
      </c>
      <c r="X282" s="23">
        <v>5</v>
      </c>
      <c r="Y282" s="23">
        <v>5</v>
      </c>
      <c r="Z282" s="23">
        <v>0</v>
      </c>
      <c r="AA282" s="31">
        <f t="shared" si="14"/>
        <v>1</v>
      </c>
    </row>
    <row r="283" spans="6:27" x14ac:dyDescent="0.25">
      <c r="F283" s="29"/>
      <c r="G283" s="4"/>
      <c r="N283">
        <f t="shared" si="13"/>
        <v>0</v>
      </c>
      <c r="R283" s="23" t="s">
        <v>12</v>
      </c>
      <c r="S283" s="23" t="s">
        <v>42</v>
      </c>
      <c r="T283" s="23" t="str">
        <f>VLOOKUP(S283,'asignacion operaciones'!D:E,2,0)</f>
        <v>Julio Bazan</v>
      </c>
      <c r="U283" s="23" t="str">
        <f>VLOOKUP(S283,'asignacion operaciones'!D:F,3,0)</f>
        <v>Edgar Cabrera</v>
      </c>
      <c r="V283" s="23" t="str">
        <f>VLOOKUP(S283,'asignacion operaciones'!D:G,4,0)</f>
        <v>Palacios Ricardo de Jesus</v>
      </c>
      <c r="W283" s="23" t="s">
        <v>209</v>
      </c>
      <c r="X283" s="23">
        <v>10</v>
      </c>
      <c r="Y283" s="23">
        <v>10</v>
      </c>
      <c r="Z283" s="23">
        <v>0</v>
      </c>
      <c r="AA283" s="31">
        <f t="shared" si="14"/>
        <v>1</v>
      </c>
    </row>
    <row r="284" spans="6:27" x14ac:dyDescent="0.25">
      <c r="F284" s="29"/>
      <c r="G284" s="4"/>
      <c r="N284">
        <f t="shared" si="13"/>
        <v>0</v>
      </c>
      <c r="R284" s="23" t="s">
        <v>12</v>
      </c>
      <c r="S284" s="23" t="s">
        <v>85</v>
      </c>
      <c r="T284" s="23" t="str">
        <f>VLOOKUP(S284,'asignacion operaciones'!D:E,2,0)</f>
        <v xml:space="preserve">Ricardo Balderas Reyes </v>
      </c>
      <c r="U284" s="23" t="str">
        <f>VLOOKUP(S284,'asignacion operaciones'!D:F,3,0)</f>
        <v>Orlando Hernandez</v>
      </c>
      <c r="V284" s="23" t="str">
        <f>VLOOKUP(S284,'asignacion operaciones'!D:G,4,0)</f>
        <v xml:space="preserve">Edgar Illescas </v>
      </c>
      <c r="W284" s="23" t="s">
        <v>210</v>
      </c>
      <c r="X284" s="23">
        <v>6</v>
      </c>
      <c r="Y284" s="23">
        <v>6</v>
      </c>
      <c r="Z284" s="23">
        <v>0</v>
      </c>
      <c r="AA284" s="31">
        <f t="shared" si="14"/>
        <v>1</v>
      </c>
    </row>
    <row r="285" spans="6:27" x14ac:dyDescent="0.25">
      <c r="F285" s="29"/>
      <c r="G285" s="4"/>
      <c r="N285">
        <f t="shared" si="13"/>
        <v>0</v>
      </c>
      <c r="R285" s="23" t="s">
        <v>12</v>
      </c>
      <c r="S285" s="23" t="s">
        <v>27</v>
      </c>
      <c r="T285" s="23" t="str">
        <f>VLOOKUP(S285,'asignacion operaciones'!D:E,2,0)</f>
        <v xml:space="preserve">Ricardo Balderas Reyes </v>
      </c>
      <c r="U285" s="23" t="str">
        <f>VLOOKUP(S285,'asignacion operaciones'!D:F,3,0)</f>
        <v>Orlando Hernandez</v>
      </c>
      <c r="V285" s="23" t="str">
        <f>VLOOKUP(S285,'asignacion operaciones'!D:G,4,0)</f>
        <v>Francisco Reyes</v>
      </c>
      <c r="W285" s="23" t="s">
        <v>213</v>
      </c>
      <c r="X285" s="23">
        <v>5</v>
      </c>
      <c r="Y285" s="23">
        <v>5</v>
      </c>
      <c r="Z285" s="23">
        <v>0</v>
      </c>
      <c r="AA285" s="31">
        <f t="shared" si="14"/>
        <v>1</v>
      </c>
    </row>
    <row r="286" spans="6:27" x14ac:dyDescent="0.25">
      <c r="F286" s="29"/>
      <c r="G286" s="4"/>
      <c r="N286">
        <f t="shared" si="13"/>
        <v>0</v>
      </c>
      <c r="R286" s="23" t="s">
        <v>12</v>
      </c>
      <c r="S286" s="23" t="s">
        <v>27</v>
      </c>
      <c r="T286" s="23" t="str">
        <f>VLOOKUP(S286,'asignacion operaciones'!D:E,2,0)</f>
        <v xml:space="preserve">Ricardo Balderas Reyes </v>
      </c>
      <c r="U286" s="23" t="str">
        <f>VLOOKUP(S286,'asignacion operaciones'!D:F,3,0)</f>
        <v>Orlando Hernandez</v>
      </c>
      <c r="V286" s="23" t="str">
        <f>VLOOKUP(S286,'asignacion operaciones'!D:G,4,0)</f>
        <v>Francisco Reyes</v>
      </c>
      <c r="W286" s="23" t="s">
        <v>215</v>
      </c>
      <c r="X286" s="23">
        <v>5</v>
      </c>
      <c r="Y286" s="23">
        <v>5</v>
      </c>
      <c r="Z286" s="23">
        <v>0</v>
      </c>
      <c r="AA286" s="31">
        <f t="shared" si="14"/>
        <v>1</v>
      </c>
    </row>
    <row r="287" spans="6:27" x14ac:dyDescent="0.25">
      <c r="F287" s="29"/>
      <c r="G287" s="4"/>
      <c r="N287">
        <f t="shared" si="13"/>
        <v>0</v>
      </c>
      <c r="R287" s="23" t="s">
        <v>12</v>
      </c>
      <c r="S287" s="23" t="s">
        <v>27</v>
      </c>
      <c r="T287" s="23" t="str">
        <f>VLOOKUP(S287,'asignacion operaciones'!D:E,2,0)</f>
        <v xml:space="preserve">Ricardo Balderas Reyes </v>
      </c>
      <c r="U287" s="23" t="str">
        <f>VLOOKUP(S287,'asignacion operaciones'!D:F,3,0)</f>
        <v>Orlando Hernandez</v>
      </c>
      <c r="V287" s="23" t="str">
        <f>VLOOKUP(S287,'asignacion operaciones'!D:G,4,0)</f>
        <v>Francisco Reyes</v>
      </c>
      <c r="W287" s="23" t="s">
        <v>216</v>
      </c>
      <c r="X287" s="23">
        <v>5</v>
      </c>
      <c r="Y287" s="23">
        <v>5</v>
      </c>
      <c r="Z287" s="23">
        <v>0</v>
      </c>
      <c r="AA287" s="31">
        <f t="shared" si="14"/>
        <v>1</v>
      </c>
    </row>
    <row r="288" spans="6:27" x14ac:dyDescent="0.25">
      <c r="F288" s="29"/>
      <c r="G288" s="4"/>
      <c r="N288">
        <f t="shared" si="13"/>
        <v>0</v>
      </c>
      <c r="R288" s="23" t="s">
        <v>12</v>
      </c>
      <c r="S288" s="23" t="s">
        <v>27</v>
      </c>
      <c r="T288" s="23" t="str">
        <f>VLOOKUP(S288,'asignacion operaciones'!D:E,2,0)</f>
        <v xml:space="preserve">Ricardo Balderas Reyes </v>
      </c>
      <c r="U288" s="23" t="str">
        <f>VLOOKUP(S288,'asignacion operaciones'!D:F,3,0)</f>
        <v>Orlando Hernandez</v>
      </c>
      <c r="V288" s="23" t="str">
        <f>VLOOKUP(S288,'asignacion operaciones'!D:G,4,0)</f>
        <v>Francisco Reyes</v>
      </c>
      <c r="W288" s="23" t="s">
        <v>217</v>
      </c>
      <c r="X288" s="23">
        <v>5</v>
      </c>
      <c r="Y288" s="23">
        <v>5</v>
      </c>
      <c r="Z288" s="23">
        <v>0</v>
      </c>
      <c r="AA288" s="31">
        <f t="shared" si="14"/>
        <v>1</v>
      </c>
    </row>
    <row r="289" spans="6:27" x14ac:dyDescent="0.25">
      <c r="F289" s="29"/>
      <c r="G289" s="4"/>
      <c r="N289">
        <f t="shared" si="13"/>
        <v>0</v>
      </c>
      <c r="R289" s="23" t="s">
        <v>12</v>
      </c>
      <c r="S289" s="23" t="s">
        <v>27</v>
      </c>
      <c r="T289" s="23" t="str">
        <f>VLOOKUP(S289,'asignacion operaciones'!D:E,2,0)</f>
        <v xml:space="preserve">Ricardo Balderas Reyes </v>
      </c>
      <c r="U289" s="23" t="str">
        <f>VLOOKUP(S289,'asignacion operaciones'!D:F,3,0)</f>
        <v>Orlando Hernandez</v>
      </c>
      <c r="V289" s="23" t="str">
        <f>VLOOKUP(S289,'asignacion operaciones'!D:G,4,0)</f>
        <v>Francisco Reyes</v>
      </c>
      <c r="W289" s="23" t="s">
        <v>218</v>
      </c>
      <c r="X289" s="23">
        <v>5</v>
      </c>
      <c r="Y289" s="23">
        <v>5</v>
      </c>
      <c r="Z289" s="23">
        <v>0</v>
      </c>
      <c r="AA289" s="31">
        <f t="shared" si="14"/>
        <v>1</v>
      </c>
    </row>
    <row r="290" spans="6:27" x14ac:dyDescent="0.25">
      <c r="F290" s="29"/>
      <c r="G290" s="4"/>
      <c r="N290">
        <f t="shared" si="13"/>
        <v>0</v>
      </c>
      <c r="R290" s="23" t="s">
        <v>12</v>
      </c>
      <c r="S290" s="23" t="s">
        <v>27</v>
      </c>
      <c r="T290" s="23" t="str">
        <f>VLOOKUP(S290,'asignacion operaciones'!D:E,2,0)</f>
        <v xml:space="preserve">Ricardo Balderas Reyes </v>
      </c>
      <c r="U290" s="23" t="str">
        <f>VLOOKUP(S290,'asignacion operaciones'!D:F,3,0)</f>
        <v>Orlando Hernandez</v>
      </c>
      <c r="V290" s="23" t="str">
        <f>VLOOKUP(S290,'asignacion operaciones'!D:G,4,0)</f>
        <v>Francisco Reyes</v>
      </c>
      <c r="W290" s="23" t="s">
        <v>220</v>
      </c>
      <c r="X290" s="23">
        <v>6</v>
      </c>
      <c r="Y290" s="23">
        <v>6</v>
      </c>
      <c r="Z290" s="23">
        <v>0</v>
      </c>
      <c r="AA290" s="31">
        <f t="shared" si="14"/>
        <v>1</v>
      </c>
    </row>
    <row r="291" spans="6:27" x14ac:dyDescent="0.25">
      <c r="F291" s="29"/>
      <c r="G291" s="4"/>
      <c r="N291">
        <f t="shared" si="13"/>
        <v>0</v>
      </c>
      <c r="R291" s="23" t="s">
        <v>12</v>
      </c>
      <c r="S291" s="23" t="s">
        <v>27</v>
      </c>
      <c r="T291" s="23" t="str">
        <f>VLOOKUP(S291,'asignacion operaciones'!D:E,2,0)</f>
        <v xml:space="preserve">Ricardo Balderas Reyes </v>
      </c>
      <c r="U291" s="23" t="str">
        <f>VLOOKUP(S291,'asignacion operaciones'!D:F,3,0)</f>
        <v>Orlando Hernandez</v>
      </c>
      <c r="V291" s="23" t="str">
        <f>VLOOKUP(S291,'asignacion operaciones'!D:G,4,0)</f>
        <v>Francisco Reyes</v>
      </c>
      <c r="W291" s="23" t="s">
        <v>221</v>
      </c>
      <c r="X291" s="23">
        <v>5</v>
      </c>
      <c r="Y291" s="23">
        <v>5</v>
      </c>
      <c r="Z291" s="23">
        <v>0</v>
      </c>
      <c r="AA291" s="31">
        <f t="shared" si="14"/>
        <v>1</v>
      </c>
    </row>
    <row r="292" spans="6:27" x14ac:dyDescent="0.25">
      <c r="F292" s="29"/>
      <c r="G292" s="4"/>
      <c r="N292">
        <f t="shared" si="13"/>
        <v>0</v>
      </c>
      <c r="R292" s="23" t="s">
        <v>12</v>
      </c>
      <c r="S292" s="23" t="s">
        <v>27</v>
      </c>
      <c r="T292" s="23" t="str">
        <f>VLOOKUP(S292,'asignacion operaciones'!D:E,2,0)</f>
        <v xml:space="preserve">Ricardo Balderas Reyes </v>
      </c>
      <c r="U292" s="23" t="str">
        <f>VLOOKUP(S292,'asignacion operaciones'!D:F,3,0)</f>
        <v>Orlando Hernandez</v>
      </c>
      <c r="V292" s="23" t="str">
        <f>VLOOKUP(S292,'asignacion operaciones'!D:G,4,0)</f>
        <v>Francisco Reyes</v>
      </c>
      <c r="W292" s="23" t="s">
        <v>222</v>
      </c>
      <c r="X292" s="23">
        <v>5</v>
      </c>
      <c r="Y292" s="23">
        <v>5</v>
      </c>
      <c r="Z292" s="23">
        <v>0</v>
      </c>
      <c r="AA292" s="31">
        <f t="shared" si="14"/>
        <v>1</v>
      </c>
    </row>
    <row r="293" spans="6:27" x14ac:dyDescent="0.25">
      <c r="F293" s="29"/>
      <c r="G293" s="4"/>
      <c r="N293">
        <f t="shared" si="13"/>
        <v>0</v>
      </c>
      <c r="R293" s="23" t="s">
        <v>12</v>
      </c>
      <c r="S293" s="23" t="s">
        <v>27</v>
      </c>
      <c r="T293" s="23" t="str">
        <f>VLOOKUP(S293,'asignacion operaciones'!D:E,2,0)</f>
        <v xml:space="preserve">Ricardo Balderas Reyes </v>
      </c>
      <c r="U293" s="23" t="str">
        <f>VLOOKUP(S293,'asignacion operaciones'!D:F,3,0)</f>
        <v>Orlando Hernandez</v>
      </c>
      <c r="V293" s="23" t="str">
        <f>VLOOKUP(S293,'asignacion operaciones'!D:G,4,0)</f>
        <v>Francisco Reyes</v>
      </c>
      <c r="W293" s="23" t="s">
        <v>224</v>
      </c>
      <c r="X293" s="23">
        <v>6</v>
      </c>
      <c r="Y293" s="23">
        <v>6</v>
      </c>
      <c r="Z293" s="23">
        <v>0</v>
      </c>
      <c r="AA293" s="31">
        <f t="shared" si="14"/>
        <v>1</v>
      </c>
    </row>
    <row r="294" spans="6:27" x14ac:dyDescent="0.25">
      <c r="F294" s="29"/>
      <c r="G294" s="4"/>
      <c r="N294">
        <f t="shared" si="13"/>
        <v>0</v>
      </c>
      <c r="R294" s="23" t="s">
        <v>12</v>
      </c>
      <c r="S294" s="23" t="s">
        <v>27</v>
      </c>
      <c r="T294" s="23" t="str">
        <f>VLOOKUP(S294,'asignacion operaciones'!D:E,2,0)</f>
        <v xml:space="preserve">Ricardo Balderas Reyes </v>
      </c>
      <c r="U294" s="23" t="str">
        <f>VLOOKUP(S294,'asignacion operaciones'!D:F,3,0)</f>
        <v>Orlando Hernandez</v>
      </c>
      <c r="V294" s="23" t="str">
        <f>VLOOKUP(S294,'asignacion operaciones'!D:G,4,0)</f>
        <v>Francisco Reyes</v>
      </c>
      <c r="W294" s="23" t="s">
        <v>225</v>
      </c>
      <c r="X294" s="23">
        <v>5</v>
      </c>
      <c r="Y294" s="23">
        <v>5</v>
      </c>
      <c r="Z294" s="23">
        <v>0</v>
      </c>
      <c r="AA294" s="31">
        <f t="shared" si="14"/>
        <v>1</v>
      </c>
    </row>
    <row r="295" spans="6:27" x14ac:dyDescent="0.25">
      <c r="F295" s="29"/>
      <c r="G295" s="4"/>
      <c r="N295">
        <f t="shared" si="13"/>
        <v>0</v>
      </c>
      <c r="R295" s="23" t="s">
        <v>12</v>
      </c>
      <c r="S295" s="23" t="s">
        <v>27</v>
      </c>
      <c r="T295" s="23" t="str">
        <f>VLOOKUP(S295,'asignacion operaciones'!D:E,2,0)</f>
        <v xml:space="preserve">Ricardo Balderas Reyes </v>
      </c>
      <c r="U295" s="23" t="str">
        <f>VLOOKUP(S295,'asignacion operaciones'!D:F,3,0)</f>
        <v>Orlando Hernandez</v>
      </c>
      <c r="V295" s="23" t="str">
        <f>VLOOKUP(S295,'asignacion operaciones'!D:G,4,0)</f>
        <v>Francisco Reyes</v>
      </c>
      <c r="W295" s="23" t="s">
        <v>226</v>
      </c>
      <c r="X295" s="23">
        <v>4</v>
      </c>
      <c r="Y295" s="23">
        <v>4</v>
      </c>
      <c r="Z295" s="23">
        <v>0</v>
      </c>
      <c r="AA295" s="31">
        <f t="shared" si="14"/>
        <v>1</v>
      </c>
    </row>
    <row r="296" spans="6:27" x14ac:dyDescent="0.25">
      <c r="F296" s="29"/>
      <c r="G296" s="4"/>
      <c r="N296">
        <f t="shared" si="13"/>
        <v>0</v>
      </c>
      <c r="R296" s="23" t="s">
        <v>12</v>
      </c>
      <c r="S296" s="23" t="s">
        <v>27</v>
      </c>
      <c r="T296" s="23" t="str">
        <f>VLOOKUP(S296,'asignacion operaciones'!D:E,2,0)</f>
        <v xml:space="preserve">Ricardo Balderas Reyes </v>
      </c>
      <c r="U296" s="23" t="str">
        <f>VLOOKUP(S296,'asignacion operaciones'!D:F,3,0)</f>
        <v>Orlando Hernandez</v>
      </c>
      <c r="V296" s="23" t="str">
        <f>VLOOKUP(S296,'asignacion operaciones'!D:G,4,0)</f>
        <v>Francisco Reyes</v>
      </c>
      <c r="W296" s="23" t="s">
        <v>228</v>
      </c>
      <c r="X296" s="23">
        <v>4</v>
      </c>
      <c r="Y296" s="23">
        <v>4</v>
      </c>
      <c r="Z296" s="23">
        <v>0</v>
      </c>
      <c r="AA296" s="31">
        <f t="shared" si="14"/>
        <v>1</v>
      </c>
    </row>
    <row r="297" spans="6:27" x14ac:dyDescent="0.25">
      <c r="F297" s="29"/>
      <c r="G297" s="4"/>
      <c r="N297">
        <f t="shared" si="13"/>
        <v>0</v>
      </c>
      <c r="R297" s="23" t="s">
        <v>12</v>
      </c>
      <c r="S297" s="23" t="s">
        <v>27</v>
      </c>
      <c r="T297" s="23" t="str">
        <f>VLOOKUP(S297,'asignacion operaciones'!D:E,2,0)</f>
        <v xml:space="preserve">Ricardo Balderas Reyes </v>
      </c>
      <c r="U297" s="23" t="str">
        <f>VLOOKUP(S297,'asignacion operaciones'!D:F,3,0)</f>
        <v>Orlando Hernandez</v>
      </c>
      <c r="V297" s="23" t="str">
        <f>VLOOKUP(S297,'asignacion operaciones'!D:G,4,0)</f>
        <v>Francisco Reyes</v>
      </c>
      <c r="W297" s="23" t="s">
        <v>229</v>
      </c>
      <c r="X297" s="23">
        <v>4</v>
      </c>
      <c r="Y297" s="23">
        <v>4</v>
      </c>
      <c r="Z297" s="23">
        <v>0</v>
      </c>
      <c r="AA297" s="31">
        <f t="shared" si="14"/>
        <v>1</v>
      </c>
    </row>
    <row r="298" spans="6:27" x14ac:dyDescent="0.25">
      <c r="F298" s="29"/>
      <c r="G298" s="4"/>
      <c r="N298">
        <f t="shared" si="13"/>
        <v>0</v>
      </c>
      <c r="R298" s="23" t="s">
        <v>12</v>
      </c>
      <c r="S298" s="23" t="s">
        <v>27</v>
      </c>
      <c r="T298" s="23" t="str">
        <f>VLOOKUP(S298,'asignacion operaciones'!D:E,2,0)</f>
        <v xml:space="preserve">Ricardo Balderas Reyes </v>
      </c>
      <c r="U298" s="23" t="str">
        <f>VLOOKUP(S298,'asignacion operaciones'!D:F,3,0)</f>
        <v>Orlando Hernandez</v>
      </c>
      <c r="V298" s="23" t="str">
        <f>VLOOKUP(S298,'asignacion operaciones'!D:G,4,0)</f>
        <v>Francisco Reyes</v>
      </c>
      <c r="W298" s="23" t="s">
        <v>230</v>
      </c>
      <c r="X298" s="23">
        <v>4</v>
      </c>
      <c r="Y298" s="23">
        <v>4</v>
      </c>
      <c r="Z298" s="23">
        <v>0</v>
      </c>
      <c r="AA298" s="31">
        <f t="shared" si="14"/>
        <v>1</v>
      </c>
    </row>
    <row r="299" spans="6:27" x14ac:dyDescent="0.25">
      <c r="F299" s="29"/>
      <c r="G299" s="4"/>
      <c r="N299">
        <f t="shared" si="13"/>
        <v>0</v>
      </c>
      <c r="R299" s="23" t="s">
        <v>12</v>
      </c>
      <c r="S299" s="23" t="s">
        <v>27</v>
      </c>
      <c r="T299" s="23" t="str">
        <f>VLOOKUP(S299,'asignacion operaciones'!D:E,2,0)</f>
        <v xml:space="preserve">Ricardo Balderas Reyes </v>
      </c>
      <c r="U299" s="23" t="str">
        <f>VLOOKUP(S299,'asignacion operaciones'!D:F,3,0)</f>
        <v>Orlando Hernandez</v>
      </c>
      <c r="V299" s="23" t="str">
        <f>VLOOKUP(S299,'asignacion operaciones'!D:G,4,0)</f>
        <v>Francisco Reyes</v>
      </c>
      <c r="W299" s="23" t="s">
        <v>231</v>
      </c>
      <c r="X299" s="23">
        <v>4</v>
      </c>
      <c r="Y299" s="23">
        <v>4</v>
      </c>
      <c r="Z299" s="23">
        <v>0</v>
      </c>
      <c r="AA299" s="31">
        <f t="shared" si="14"/>
        <v>1</v>
      </c>
    </row>
    <row r="300" spans="6:27" x14ac:dyDescent="0.25">
      <c r="F300" s="29"/>
      <c r="G300" s="4"/>
      <c r="N300">
        <f t="shared" si="13"/>
        <v>0</v>
      </c>
      <c r="R300" s="23" t="s">
        <v>12</v>
      </c>
      <c r="S300" s="23" t="s">
        <v>27</v>
      </c>
      <c r="T300" s="23" t="str">
        <f>VLOOKUP(S300,'asignacion operaciones'!D:E,2,0)</f>
        <v xml:space="preserve">Ricardo Balderas Reyes </v>
      </c>
      <c r="U300" s="23" t="str">
        <f>VLOOKUP(S300,'asignacion operaciones'!D:F,3,0)</f>
        <v>Orlando Hernandez</v>
      </c>
      <c r="V300" s="23" t="str">
        <f>VLOOKUP(S300,'asignacion operaciones'!D:G,4,0)</f>
        <v>Francisco Reyes</v>
      </c>
      <c r="W300" s="23" t="s">
        <v>233</v>
      </c>
      <c r="X300" s="23">
        <v>4</v>
      </c>
      <c r="Y300" s="23">
        <v>4</v>
      </c>
      <c r="Z300" s="23">
        <v>0</v>
      </c>
      <c r="AA300" s="31">
        <f t="shared" si="14"/>
        <v>1</v>
      </c>
    </row>
    <row r="301" spans="6:27" x14ac:dyDescent="0.25">
      <c r="F301" s="29"/>
      <c r="G301" s="4"/>
      <c r="N301">
        <f t="shared" si="13"/>
        <v>0</v>
      </c>
      <c r="R301" s="23" t="s">
        <v>12</v>
      </c>
      <c r="S301" s="23" t="s">
        <v>27</v>
      </c>
      <c r="T301" s="23" t="str">
        <f>VLOOKUP(S301,'asignacion operaciones'!D:E,2,0)</f>
        <v xml:space="preserve">Ricardo Balderas Reyes </v>
      </c>
      <c r="U301" s="23" t="str">
        <f>VLOOKUP(S301,'asignacion operaciones'!D:F,3,0)</f>
        <v>Orlando Hernandez</v>
      </c>
      <c r="V301" s="23" t="str">
        <f>VLOOKUP(S301,'asignacion operaciones'!D:G,4,0)</f>
        <v>Francisco Reyes</v>
      </c>
      <c r="W301" s="23" t="s">
        <v>234</v>
      </c>
      <c r="X301" s="23">
        <v>4</v>
      </c>
      <c r="Y301" s="23">
        <v>4</v>
      </c>
      <c r="Z301" s="23">
        <v>0</v>
      </c>
      <c r="AA301" s="31">
        <f t="shared" si="14"/>
        <v>1</v>
      </c>
    </row>
    <row r="302" spans="6:27" x14ac:dyDescent="0.25">
      <c r="F302" s="29"/>
      <c r="G302" s="4"/>
      <c r="N302">
        <f t="shared" si="13"/>
        <v>0</v>
      </c>
      <c r="R302" s="23" t="s">
        <v>12</v>
      </c>
      <c r="S302" s="23" t="s">
        <v>27</v>
      </c>
      <c r="T302" s="23" t="str">
        <f>VLOOKUP(S302,'asignacion operaciones'!D:E,2,0)</f>
        <v xml:space="preserve">Ricardo Balderas Reyes </v>
      </c>
      <c r="U302" s="23" t="str">
        <f>VLOOKUP(S302,'asignacion operaciones'!D:F,3,0)</f>
        <v>Orlando Hernandez</v>
      </c>
      <c r="V302" s="23" t="str">
        <f>VLOOKUP(S302,'asignacion operaciones'!D:G,4,0)</f>
        <v>Francisco Reyes</v>
      </c>
      <c r="W302" s="23" t="s">
        <v>235</v>
      </c>
      <c r="X302" s="23">
        <v>4</v>
      </c>
      <c r="Y302" s="23">
        <v>4</v>
      </c>
      <c r="Z302" s="23">
        <v>0</v>
      </c>
      <c r="AA302" s="31">
        <f t="shared" si="14"/>
        <v>1</v>
      </c>
    </row>
    <row r="303" spans="6:27" x14ac:dyDescent="0.25">
      <c r="F303" s="29"/>
      <c r="G303" s="4"/>
      <c r="N303">
        <f t="shared" si="13"/>
        <v>0</v>
      </c>
      <c r="R303" s="23" t="s">
        <v>12</v>
      </c>
      <c r="S303" s="23" t="s">
        <v>27</v>
      </c>
      <c r="T303" s="23" t="str">
        <f>VLOOKUP(S303,'asignacion operaciones'!D:E,2,0)</f>
        <v xml:space="preserve">Ricardo Balderas Reyes </v>
      </c>
      <c r="U303" s="23" t="str">
        <f>VLOOKUP(S303,'asignacion operaciones'!D:F,3,0)</f>
        <v>Orlando Hernandez</v>
      </c>
      <c r="V303" s="23" t="str">
        <f>VLOOKUP(S303,'asignacion operaciones'!D:G,4,0)</f>
        <v>Francisco Reyes</v>
      </c>
      <c r="W303" s="23" t="s">
        <v>236</v>
      </c>
      <c r="X303" s="23">
        <v>5</v>
      </c>
      <c r="Y303" s="23">
        <v>5</v>
      </c>
      <c r="Z303" s="23">
        <v>0</v>
      </c>
      <c r="AA303" s="31">
        <f t="shared" si="14"/>
        <v>1</v>
      </c>
    </row>
    <row r="304" spans="6:27" x14ac:dyDescent="0.25">
      <c r="F304" s="29"/>
      <c r="G304" s="4"/>
      <c r="N304">
        <f t="shared" si="13"/>
        <v>0</v>
      </c>
      <c r="R304" s="23" t="s">
        <v>12</v>
      </c>
      <c r="S304" s="23" t="s">
        <v>27</v>
      </c>
      <c r="T304" s="23" t="str">
        <f>VLOOKUP(S304,'asignacion operaciones'!D:E,2,0)</f>
        <v xml:space="preserve">Ricardo Balderas Reyes </v>
      </c>
      <c r="U304" s="23" t="str">
        <f>VLOOKUP(S304,'asignacion operaciones'!D:F,3,0)</f>
        <v>Orlando Hernandez</v>
      </c>
      <c r="V304" s="23" t="str">
        <f>VLOOKUP(S304,'asignacion operaciones'!D:G,4,0)</f>
        <v>Francisco Reyes</v>
      </c>
      <c r="W304" s="23" t="s">
        <v>237</v>
      </c>
      <c r="X304" s="23">
        <v>4</v>
      </c>
      <c r="Y304" s="23">
        <v>4</v>
      </c>
      <c r="Z304" s="23">
        <v>0</v>
      </c>
      <c r="AA304" s="31">
        <f t="shared" si="14"/>
        <v>1</v>
      </c>
    </row>
    <row r="305" spans="6:27" x14ac:dyDescent="0.25">
      <c r="F305" s="29"/>
      <c r="G305" s="4"/>
      <c r="N305">
        <f t="shared" si="13"/>
        <v>0</v>
      </c>
      <c r="R305" s="23" t="s">
        <v>12</v>
      </c>
      <c r="S305" s="23" t="s">
        <v>79</v>
      </c>
      <c r="T305" s="23" t="str">
        <f>VLOOKUP(S305,'asignacion operaciones'!D:E,2,0)</f>
        <v xml:space="preserve">Ricardo Balderas Reyes </v>
      </c>
      <c r="U305" s="23" t="str">
        <f>VLOOKUP(S305,'asignacion operaciones'!D:F,3,0)</f>
        <v>Orlando Hernandez</v>
      </c>
      <c r="V305" s="23" t="str">
        <f>VLOOKUP(S305,'asignacion operaciones'!D:G,4,0)</f>
        <v xml:space="preserve">Edgar Illescas </v>
      </c>
      <c r="W305" s="23" t="s">
        <v>240</v>
      </c>
      <c r="X305" s="23">
        <v>5</v>
      </c>
      <c r="Y305" s="23">
        <v>5</v>
      </c>
      <c r="Z305" s="23">
        <v>0</v>
      </c>
      <c r="AA305" s="31">
        <f t="shared" si="14"/>
        <v>1</v>
      </c>
    </row>
    <row r="306" spans="6:27" x14ac:dyDescent="0.25">
      <c r="F306" s="29"/>
      <c r="G306" s="4"/>
      <c r="N306">
        <f t="shared" si="13"/>
        <v>0</v>
      </c>
      <c r="R306" s="23" t="s">
        <v>12</v>
      </c>
      <c r="S306" s="23" t="s">
        <v>79</v>
      </c>
      <c r="T306" s="23" t="str">
        <f>VLOOKUP(S306,'asignacion operaciones'!D:E,2,0)</f>
        <v xml:space="preserve">Ricardo Balderas Reyes </v>
      </c>
      <c r="U306" s="23" t="str">
        <f>VLOOKUP(S306,'asignacion operaciones'!D:F,3,0)</f>
        <v>Orlando Hernandez</v>
      </c>
      <c r="V306" s="23" t="str">
        <f>VLOOKUP(S306,'asignacion operaciones'!D:G,4,0)</f>
        <v xml:space="preserve">Edgar Illescas </v>
      </c>
      <c r="W306" s="23" t="s">
        <v>241</v>
      </c>
      <c r="X306" s="23">
        <v>10</v>
      </c>
      <c r="Y306" s="23">
        <v>10</v>
      </c>
      <c r="Z306" s="23">
        <v>0</v>
      </c>
      <c r="AA306" s="31">
        <f t="shared" si="14"/>
        <v>1</v>
      </c>
    </row>
    <row r="307" spans="6:27" x14ac:dyDescent="0.25">
      <c r="F307" s="29"/>
      <c r="G307" s="4"/>
      <c r="N307">
        <f t="shared" si="13"/>
        <v>0</v>
      </c>
      <c r="R307" s="23" t="s">
        <v>12</v>
      </c>
      <c r="S307" s="23" t="s">
        <v>173</v>
      </c>
      <c r="T307" s="23" t="str">
        <f>VLOOKUP(S307,'asignacion operaciones'!D:E,2,0)</f>
        <v>Julio Bazan</v>
      </c>
      <c r="U307" s="23" t="str">
        <f>VLOOKUP(S307,'asignacion operaciones'!D:F,3,0)</f>
        <v>Sadam Morales</v>
      </c>
      <c r="V307" s="23" t="str">
        <f>VLOOKUP(S307,'asignacion operaciones'!D:G,4,0)</f>
        <v xml:space="preserve">Argenis Guadalupe </v>
      </c>
      <c r="W307" s="23" t="s">
        <v>242</v>
      </c>
      <c r="X307" s="23">
        <v>6</v>
      </c>
      <c r="Y307" s="23">
        <v>6</v>
      </c>
      <c r="Z307" s="23">
        <v>0</v>
      </c>
      <c r="AA307" s="31">
        <f t="shared" si="14"/>
        <v>1</v>
      </c>
    </row>
    <row r="308" spans="6:27" x14ac:dyDescent="0.25">
      <c r="F308" s="29"/>
      <c r="G308" s="4"/>
      <c r="N308">
        <f t="shared" si="13"/>
        <v>0</v>
      </c>
      <c r="R308" s="23" t="s">
        <v>12</v>
      </c>
      <c r="S308" s="23" t="s">
        <v>173</v>
      </c>
      <c r="T308" s="23" t="str">
        <f>VLOOKUP(S308,'asignacion operaciones'!D:E,2,0)</f>
        <v>Julio Bazan</v>
      </c>
      <c r="U308" s="23" t="str">
        <f>VLOOKUP(S308,'asignacion operaciones'!D:F,3,0)</f>
        <v>Sadam Morales</v>
      </c>
      <c r="V308" s="23" t="str">
        <f>VLOOKUP(S308,'asignacion operaciones'!D:G,4,0)</f>
        <v xml:space="preserve">Argenis Guadalupe </v>
      </c>
      <c r="W308" s="23" t="s">
        <v>243</v>
      </c>
      <c r="X308" s="23">
        <v>6</v>
      </c>
      <c r="Y308" s="23">
        <v>6</v>
      </c>
      <c r="Z308" s="23">
        <v>0</v>
      </c>
      <c r="AA308" s="31">
        <f t="shared" si="14"/>
        <v>1</v>
      </c>
    </row>
    <row r="309" spans="6:27" x14ac:dyDescent="0.25">
      <c r="F309" s="29"/>
      <c r="G309" s="4"/>
      <c r="N309">
        <f t="shared" si="13"/>
        <v>0</v>
      </c>
      <c r="R309" s="23" t="s">
        <v>12</v>
      </c>
      <c r="S309" s="23" t="s">
        <v>173</v>
      </c>
      <c r="T309" s="23" t="str">
        <f>VLOOKUP(S309,'asignacion operaciones'!D:E,2,0)</f>
        <v>Julio Bazan</v>
      </c>
      <c r="U309" s="23" t="str">
        <f>VLOOKUP(S309,'asignacion operaciones'!D:F,3,0)</f>
        <v>Sadam Morales</v>
      </c>
      <c r="V309" s="23" t="str">
        <f>VLOOKUP(S309,'asignacion operaciones'!D:G,4,0)</f>
        <v xml:space="preserve">Argenis Guadalupe </v>
      </c>
      <c r="W309" s="23" t="s">
        <v>244</v>
      </c>
      <c r="X309" s="23">
        <v>6</v>
      </c>
      <c r="Y309" s="23">
        <v>6</v>
      </c>
      <c r="Z309" s="23">
        <v>0</v>
      </c>
      <c r="AA309" s="31">
        <f t="shared" si="14"/>
        <v>1</v>
      </c>
    </row>
    <row r="310" spans="6:27" x14ac:dyDescent="0.25">
      <c r="F310" s="29"/>
      <c r="G310" s="4"/>
      <c r="N310">
        <f t="shared" si="13"/>
        <v>0</v>
      </c>
      <c r="R310" s="23" t="s">
        <v>12</v>
      </c>
      <c r="S310" s="23" t="s">
        <v>173</v>
      </c>
      <c r="T310" s="23" t="str">
        <f>VLOOKUP(S310,'asignacion operaciones'!D:E,2,0)</f>
        <v>Julio Bazan</v>
      </c>
      <c r="U310" s="23" t="str">
        <f>VLOOKUP(S310,'asignacion operaciones'!D:F,3,0)</f>
        <v>Sadam Morales</v>
      </c>
      <c r="V310" s="23" t="str">
        <f>VLOOKUP(S310,'asignacion operaciones'!D:G,4,0)</f>
        <v xml:space="preserve">Argenis Guadalupe </v>
      </c>
      <c r="W310" s="23" t="s">
        <v>245</v>
      </c>
      <c r="X310" s="23">
        <v>6</v>
      </c>
      <c r="Y310" s="23">
        <v>6</v>
      </c>
      <c r="Z310" s="23">
        <v>0</v>
      </c>
      <c r="AA310" s="31">
        <f t="shared" si="14"/>
        <v>1</v>
      </c>
    </row>
    <row r="311" spans="6:27" x14ac:dyDescent="0.25">
      <c r="F311" s="29"/>
      <c r="G311" s="4"/>
      <c r="N311">
        <f t="shared" si="13"/>
        <v>0</v>
      </c>
      <c r="R311" s="23" t="s">
        <v>12</v>
      </c>
      <c r="S311" s="23" t="s">
        <v>173</v>
      </c>
      <c r="T311" s="23" t="str">
        <f>VLOOKUP(S311,'asignacion operaciones'!D:E,2,0)</f>
        <v>Julio Bazan</v>
      </c>
      <c r="U311" s="23" t="str">
        <f>VLOOKUP(S311,'asignacion operaciones'!D:F,3,0)</f>
        <v>Sadam Morales</v>
      </c>
      <c r="V311" s="23" t="str">
        <f>VLOOKUP(S311,'asignacion operaciones'!D:G,4,0)</f>
        <v xml:space="preserve">Argenis Guadalupe </v>
      </c>
      <c r="W311" s="23" t="s">
        <v>246</v>
      </c>
      <c r="X311" s="23">
        <v>6</v>
      </c>
      <c r="Y311" s="23">
        <v>6</v>
      </c>
      <c r="Z311" s="23">
        <v>0</v>
      </c>
      <c r="AA311" s="31">
        <f t="shared" si="14"/>
        <v>1</v>
      </c>
    </row>
    <row r="312" spans="6:27" x14ac:dyDescent="0.25">
      <c r="F312" s="29"/>
      <c r="G312" s="4"/>
      <c r="N312">
        <f t="shared" si="13"/>
        <v>0</v>
      </c>
      <c r="R312" s="23" t="s">
        <v>12</v>
      </c>
      <c r="S312" s="23" t="s">
        <v>173</v>
      </c>
      <c r="T312" s="23" t="str">
        <f>VLOOKUP(S312,'asignacion operaciones'!D:E,2,0)</f>
        <v>Julio Bazan</v>
      </c>
      <c r="U312" s="23" t="str">
        <f>VLOOKUP(S312,'asignacion operaciones'!D:F,3,0)</f>
        <v>Sadam Morales</v>
      </c>
      <c r="V312" s="23" t="str">
        <f>VLOOKUP(S312,'asignacion operaciones'!D:G,4,0)</f>
        <v xml:space="preserve">Argenis Guadalupe </v>
      </c>
      <c r="W312" s="23" t="s">
        <v>248</v>
      </c>
      <c r="X312" s="23">
        <v>6</v>
      </c>
      <c r="Y312" s="23">
        <v>6</v>
      </c>
      <c r="Z312" s="23">
        <v>0</v>
      </c>
      <c r="AA312" s="31">
        <f t="shared" si="14"/>
        <v>1</v>
      </c>
    </row>
    <row r="313" spans="6:27" x14ac:dyDescent="0.25">
      <c r="F313" s="29"/>
      <c r="G313" s="4"/>
      <c r="N313">
        <f t="shared" si="13"/>
        <v>0</v>
      </c>
      <c r="R313" s="23" t="s">
        <v>12</v>
      </c>
      <c r="S313" s="23" t="s">
        <v>173</v>
      </c>
      <c r="T313" s="23" t="str">
        <f>VLOOKUP(S313,'asignacion operaciones'!D:E,2,0)</f>
        <v>Julio Bazan</v>
      </c>
      <c r="U313" s="23" t="str">
        <f>VLOOKUP(S313,'asignacion operaciones'!D:F,3,0)</f>
        <v>Sadam Morales</v>
      </c>
      <c r="V313" s="23" t="str">
        <f>VLOOKUP(S313,'asignacion operaciones'!D:G,4,0)</f>
        <v xml:space="preserve">Argenis Guadalupe </v>
      </c>
      <c r="W313" s="23" t="s">
        <v>249</v>
      </c>
      <c r="X313" s="23">
        <v>6</v>
      </c>
      <c r="Y313" s="23">
        <v>6</v>
      </c>
      <c r="Z313" s="23">
        <v>0</v>
      </c>
      <c r="AA313" s="31">
        <f t="shared" si="14"/>
        <v>1</v>
      </c>
    </row>
    <row r="314" spans="6:27" x14ac:dyDescent="0.25">
      <c r="F314" s="29"/>
      <c r="G314" s="4"/>
      <c r="N314">
        <f t="shared" si="13"/>
        <v>0</v>
      </c>
      <c r="R314" s="23" t="s">
        <v>12</v>
      </c>
      <c r="S314" s="23" t="s">
        <v>173</v>
      </c>
      <c r="T314" s="23" t="str">
        <f>VLOOKUP(S314,'asignacion operaciones'!D:E,2,0)</f>
        <v>Julio Bazan</v>
      </c>
      <c r="U314" s="23" t="str">
        <f>VLOOKUP(S314,'asignacion operaciones'!D:F,3,0)</f>
        <v>Sadam Morales</v>
      </c>
      <c r="V314" s="23" t="str">
        <f>VLOOKUP(S314,'asignacion operaciones'!D:G,4,0)</f>
        <v xml:space="preserve">Argenis Guadalupe </v>
      </c>
      <c r="W314" s="23" t="s">
        <v>252</v>
      </c>
      <c r="X314" s="23">
        <v>6</v>
      </c>
      <c r="Y314" s="23">
        <v>6</v>
      </c>
      <c r="Z314" s="23">
        <v>0</v>
      </c>
      <c r="AA314" s="31">
        <f t="shared" si="14"/>
        <v>1</v>
      </c>
    </row>
    <row r="315" spans="6:27" x14ac:dyDescent="0.25">
      <c r="F315" s="29"/>
      <c r="G315" s="4"/>
      <c r="N315">
        <f t="shared" si="13"/>
        <v>0</v>
      </c>
      <c r="R315" s="23" t="s">
        <v>12</v>
      </c>
      <c r="S315" s="23" t="s">
        <v>173</v>
      </c>
      <c r="T315" s="23" t="str">
        <f>VLOOKUP(S315,'asignacion operaciones'!D:E,2,0)</f>
        <v>Julio Bazan</v>
      </c>
      <c r="U315" s="23" t="str">
        <f>VLOOKUP(S315,'asignacion operaciones'!D:F,3,0)</f>
        <v>Sadam Morales</v>
      </c>
      <c r="V315" s="23" t="str">
        <f>VLOOKUP(S315,'asignacion operaciones'!D:G,4,0)</f>
        <v xml:space="preserve">Argenis Guadalupe </v>
      </c>
      <c r="W315" s="23" t="s">
        <v>253</v>
      </c>
      <c r="X315" s="23">
        <v>6</v>
      </c>
      <c r="Y315" s="23">
        <v>6</v>
      </c>
      <c r="Z315" s="23">
        <v>0</v>
      </c>
      <c r="AA315" s="31">
        <f t="shared" si="14"/>
        <v>1</v>
      </c>
    </row>
    <row r="316" spans="6:27" x14ac:dyDescent="0.25">
      <c r="F316" s="29"/>
      <c r="G316" s="4"/>
      <c r="N316">
        <f t="shared" si="13"/>
        <v>0</v>
      </c>
      <c r="R316" s="23" t="s">
        <v>12</v>
      </c>
      <c r="S316" s="23" t="s">
        <v>133</v>
      </c>
      <c r="T316" s="23" t="str">
        <f>VLOOKUP(S316,'asignacion operaciones'!D:E,2,0)</f>
        <v>Julio Bazan</v>
      </c>
      <c r="U316" s="23" t="str">
        <f>VLOOKUP(S316,'asignacion operaciones'!D:F,3,0)</f>
        <v>Sadam Morales</v>
      </c>
      <c r="V316" s="23" t="str">
        <f>VLOOKUP(S316,'asignacion operaciones'!D:G,4,0)</f>
        <v>Roman Marcelo</v>
      </c>
      <c r="W316" s="23" t="s">
        <v>255</v>
      </c>
      <c r="X316" s="23">
        <v>6</v>
      </c>
      <c r="Y316" s="23">
        <v>6</v>
      </c>
      <c r="Z316" s="23">
        <v>0</v>
      </c>
      <c r="AA316" s="31">
        <f t="shared" si="14"/>
        <v>1</v>
      </c>
    </row>
    <row r="317" spans="6:27" x14ac:dyDescent="0.25">
      <c r="F317" s="29"/>
      <c r="G317" s="4"/>
      <c r="N317">
        <f t="shared" si="13"/>
        <v>0</v>
      </c>
      <c r="R317" s="23" t="s">
        <v>12</v>
      </c>
      <c r="S317" s="23" t="s">
        <v>133</v>
      </c>
      <c r="T317" s="23" t="str">
        <f>VLOOKUP(S317,'asignacion operaciones'!D:E,2,0)</f>
        <v>Julio Bazan</v>
      </c>
      <c r="U317" s="23" t="str">
        <f>VLOOKUP(S317,'asignacion operaciones'!D:F,3,0)</f>
        <v>Sadam Morales</v>
      </c>
      <c r="V317" s="23" t="str">
        <f>VLOOKUP(S317,'asignacion operaciones'!D:G,4,0)</f>
        <v>Roman Marcelo</v>
      </c>
      <c r="W317" s="23" t="s">
        <v>256</v>
      </c>
      <c r="X317" s="23">
        <v>6</v>
      </c>
      <c r="Y317" s="23">
        <v>6</v>
      </c>
      <c r="Z317" s="23">
        <v>0</v>
      </c>
      <c r="AA317" s="31">
        <f t="shared" si="14"/>
        <v>1</v>
      </c>
    </row>
    <row r="318" spans="6:27" x14ac:dyDescent="0.25">
      <c r="F318" s="29"/>
      <c r="G318" s="4"/>
      <c r="N318">
        <f t="shared" si="13"/>
        <v>0</v>
      </c>
      <c r="R318" s="23" t="s">
        <v>12</v>
      </c>
      <c r="S318" s="23" t="s">
        <v>133</v>
      </c>
      <c r="T318" s="23" t="str">
        <f>VLOOKUP(S318,'asignacion operaciones'!D:E,2,0)</f>
        <v>Julio Bazan</v>
      </c>
      <c r="U318" s="23" t="str">
        <f>VLOOKUP(S318,'asignacion operaciones'!D:F,3,0)</f>
        <v>Sadam Morales</v>
      </c>
      <c r="V318" s="23" t="str">
        <f>VLOOKUP(S318,'asignacion operaciones'!D:G,4,0)</f>
        <v>Roman Marcelo</v>
      </c>
      <c r="W318" s="23" t="s">
        <v>257</v>
      </c>
      <c r="X318" s="23">
        <v>6</v>
      </c>
      <c r="Y318" s="23">
        <v>6</v>
      </c>
      <c r="Z318" s="23">
        <v>0</v>
      </c>
      <c r="AA318" s="31">
        <f t="shared" si="14"/>
        <v>1</v>
      </c>
    </row>
    <row r="319" spans="6:27" x14ac:dyDescent="0.25">
      <c r="F319" s="29"/>
      <c r="G319" s="4"/>
      <c r="N319">
        <f t="shared" si="13"/>
        <v>0</v>
      </c>
      <c r="R319" s="23" t="s">
        <v>12</v>
      </c>
      <c r="S319" s="23" t="s">
        <v>133</v>
      </c>
      <c r="T319" s="23" t="str">
        <f>VLOOKUP(S319,'asignacion operaciones'!D:E,2,0)</f>
        <v>Julio Bazan</v>
      </c>
      <c r="U319" s="23" t="str">
        <f>VLOOKUP(S319,'asignacion operaciones'!D:F,3,0)</f>
        <v>Sadam Morales</v>
      </c>
      <c r="V319" s="23" t="str">
        <f>VLOOKUP(S319,'asignacion operaciones'!D:G,4,0)</f>
        <v>Roman Marcelo</v>
      </c>
      <c r="W319" s="23" t="s">
        <v>258</v>
      </c>
      <c r="X319" s="23">
        <v>6</v>
      </c>
      <c r="Y319" s="23">
        <v>6</v>
      </c>
      <c r="Z319" s="23">
        <v>0</v>
      </c>
      <c r="AA319" s="31">
        <f t="shared" si="14"/>
        <v>1</v>
      </c>
    </row>
    <row r="320" spans="6:27" x14ac:dyDescent="0.25">
      <c r="F320" s="29"/>
      <c r="G320" s="4"/>
      <c r="N320">
        <f t="shared" si="13"/>
        <v>0</v>
      </c>
      <c r="R320" s="23" t="s">
        <v>12</v>
      </c>
      <c r="S320" s="23" t="s">
        <v>133</v>
      </c>
      <c r="T320" s="23" t="str">
        <f>VLOOKUP(S320,'asignacion operaciones'!D:E,2,0)</f>
        <v>Julio Bazan</v>
      </c>
      <c r="U320" s="23" t="str">
        <f>VLOOKUP(S320,'asignacion operaciones'!D:F,3,0)</f>
        <v>Sadam Morales</v>
      </c>
      <c r="V320" s="23" t="str">
        <f>VLOOKUP(S320,'asignacion operaciones'!D:G,4,0)</f>
        <v>Roman Marcelo</v>
      </c>
      <c r="W320" s="23" t="s">
        <v>260</v>
      </c>
      <c r="X320" s="23">
        <v>6</v>
      </c>
      <c r="Y320" s="23">
        <v>6</v>
      </c>
      <c r="Z320" s="23">
        <v>0</v>
      </c>
      <c r="AA320" s="31">
        <f t="shared" si="14"/>
        <v>1</v>
      </c>
    </row>
    <row r="321" spans="6:27" x14ac:dyDescent="0.25">
      <c r="F321" s="29"/>
      <c r="G321" s="4"/>
      <c r="N321">
        <f t="shared" si="13"/>
        <v>0</v>
      </c>
      <c r="R321" s="23" t="s">
        <v>12</v>
      </c>
      <c r="S321" s="23" t="s">
        <v>133</v>
      </c>
      <c r="T321" s="23" t="str">
        <f>VLOOKUP(S321,'asignacion operaciones'!D:E,2,0)</f>
        <v>Julio Bazan</v>
      </c>
      <c r="U321" s="23" t="str">
        <f>VLOOKUP(S321,'asignacion operaciones'!D:F,3,0)</f>
        <v>Sadam Morales</v>
      </c>
      <c r="V321" s="23" t="str">
        <f>VLOOKUP(S321,'asignacion operaciones'!D:G,4,0)</f>
        <v>Roman Marcelo</v>
      </c>
      <c r="W321" s="23" t="s">
        <v>265</v>
      </c>
      <c r="X321" s="23">
        <v>6</v>
      </c>
      <c r="Y321" s="23">
        <v>6</v>
      </c>
      <c r="Z321" s="23">
        <v>0</v>
      </c>
      <c r="AA321" s="31">
        <f t="shared" si="14"/>
        <v>1</v>
      </c>
    </row>
    <row r="322" spans="6:27" x14ac:dyDescent="0.25">
      <c r="F322" s="29"/>
      <c r="G322" s="4"/>
      <c r="N322">
        <f t="shared" ref="N322:N385" si="15">L322-M322</f>
        <v>0</v>
      </c>
      <c r="R322" s="23" t="s">
        <v>12</v>
      </c>
      <c r="S322" s="23" t="s">
        <v>133</v>
      </c>
      <c r="T322" s="23" t="str">
        <f>VLOOKUP(S322,'asignacion operaciones'!D:E,2,0)</f>
        <v>Julio Bazan</v>
      </c>
      <c r="U322" s="23" t="str">
        <f>VLOOKUP(S322,'asignacion operaciones'!D:F,3,0)</f>
        <v>Sadam Morales</v>
      </c>
      <c r="V322" s="23" t="str">
        <f>VLOOKUP(S322,'asignacion operaciones'!D:G,4,0)</f>
        <v>Roman Marcelo</v>
      </c>
      <c r="W322" s="23" t="s">
        <v>266</v>
      </c>
      <c r="X322" s="23">
        <v>6</v>
      </c>
      <c r="Y322" s="23">
        <v>6</v>
      </c>
      <c r="Z322" s="23">
        <v>0</v>
      </c>
      <c r="AA322" s="31">
        <f t="shared" ref="AA322:AA385" si="16">Y322/X322</f>
        <v>1</v>
      </c>
    </row>
    <row r="323" spans="6:27" x14ac:dyDescent="0.25">
      <c r="F323" s="29"/>
      <c r="G323" s="4"/>
      <c r="N323">
        <f t="shared" si="15"/>
        <v>0</v>
      </c>
      <c r="R323" s="23" t="s">
        <v>12</v>
      </c>
      <c r="S323" s="23" t="s">
        <v>133</v>
      </c>
      <c r="T323" s="23" t="str">
        <f>VLOOKUP(S323,'asignacion operaciones'!D:E,2,0)</f>
        <v>Julio Bazan</v>
      </c>
      <c r="U323" s="23" t="str">
        <f>VLOOKUP(S323,'asignacion operaciones'!D:F,3,0)</f>
        <v>Sadam Morales</v>
      </c>
      <c r="V323" s="23" t="str">
        <f>VLOOKUP(S323,'asignacion operaciones'!D:G,4,0)</f>
        <v>Roman Marcelo</v>
      </c>
      <c r="W323" s="23" t="s">
        <v>267</v>
      </c>
      <c r="X323" s="23">
        <v>6</v>
      </c>
      <c r="Y323" s="23">
        <v>6</v>
      </c>
      <c r="Z323" s="23">
        <v>0</v>
      </c>
      <c r="AA323" s="31">
        <f t="shared" si="16"/>
        <v>1</v>
      </c>
    </row>
    <row r="324" spans="6:27" x14ac:dyDescent="0.25">
      <c r="F324" s="29"/>
      <c r="G324" s="4"/>
      <c r="N324">
        <f t="shared" si="15"/>
        <v>0</v>
      </c>
      <c r="R324" s="23" t="s">
        <v>12</v>
      </c>
      <c r="S324" s="23" t="s">
        <v>133</v>
      </c>
      <c r="T324" s="23" t="str">
        <f>VLOOKUP(S324,'asignacion operaciones'!D:E,2,0)</f>
        <v>Julio Bazan</v>
      </c>
      <c r="U324" s="23" t="str">
        <f>VLOOKUP(S324,'asignacion operaciones'!D:F,3,0)</f>
        <v>Sadam Morales</v>
      </c>
      <c r="V324" s="23" t="str">
        <f>VLOOKUP(S324,'asignacion operaciones'!D:G,4,0)</f>
        <v>Roman Marcelo</v>
      </c>
      <c r="W324" s="23" t="s">
        <v>268</v>
      </c>
      <c r="X324" s="23">
        <v>6</v>
      </c>
      <c r="Y324" s="23">
        <v>6</v>
      </c>
      <c r="Z324" s="23">
        <v>0</v>
      </c>
      <c r="AA324" s="31">
        <f t="shared" si="16"/>
        <v>1</v>
      </c>
    </row>
    <row r="325" spans="6:27" x14ac:dyDescent="0.25">
      <c r="F325" s="29"/>
      <c r="G325" s="4"/>
      <c r="N325">
        <f t="shared" si="15"/>
        <v>0</v>
      </c>
      <c r="R325" s="23" t="s">
        <v>12</v>
      </c>
      <c r="S325" s="23" t="s">
        <v>133</v>
      </c>
      <c r="T325" s="23" t="str">
        <f>VLOOKUP(S325,'asignacion operaciones'!D:E,2,0)</f>
        <v>Julio Bazan</v>
      </c>
      <c r="U325" s="23" t="str">
        <f>VLOOKUP(S325,'asignacion operaciones'!D:F,3,0)</f>
        <v>Sadam Morales</v>
      </c>
      <c r="V325" s="23" t="str">
        <f>VLOOKUP(S325,'asignacion operaciones'!D:G,4,0)</f>
        <v>Roman Marcelo</v>
      </c>
      <c r="W325" s="23" t="s">
        <v>269</v>
      </c>
      <c r="X325" s="23">
        <v>6</v>
      </c>
      <c r="Y325" s="23">
        <v>6</v>
      </c>
      <c r="Z325" s="23">
        <v>0</v>
      </c>
      <c r="AA325" s="31">
        <f t="shared" si="16"/>
        <v>1</v>
      </c>
    </row>
    <row r="326" spans="6:27" x14ac:dyDescent="0.25">
      <c r="F326" s="29"/>
      <c r="G326" s="4"/>
      <c r="N326">
        <f t="shared" si="15"/>
        <v>0</v>
      </c>
      <c r="R326" s="23" t="s">
        <v>12</v>
      </c>
      <c r="S326" s="23" t="s">
        <v>133</v>
      </c>
      <c r="T326" s="23" t="str">
        <f>VLOOKUP(S326,'asignacion operaciones'!D:E,2,0)</f>
        <v>Julio Bazan</v>
      </c>
      <c r="U326" s="23" t="str">
        <f>VLOOKUP(S326,'asignacion operaciones'!D:F,3,0)</f>
        <v>Sadam Morales</v>
      </c>
      <c r="V326" s="23" t="str">
        <f>VLOOKUP(S326,'asignacion operaciones'!D:G,4,0)</f>
        <v>Roman Marcelo</v>
      </c>
      <c r="W326" s="23" t="s">
        <v>271</v>
      </c>
      <c r="X326" s="23">
        <v>6</v>
      </c>
      <c r="Y326" s="23">
        <v>6</v>
      </c>
      <c r="Z326" s="23">
        <v>0</v>
      </c>
      <c r="AA326" s="31">
        <f t="shared" si="16"/>
        <v>1</v>
      </c>
    </row>
    <row r="327" spans="6:27" x14ac:dyDescent="0.25">
      <c r="F327" s="29"/>
      <c r="G327" s="4"/>
      <c r="N327">
        <f t="shared" si="15"/>
        <v>0</v>
      </c>
      <c r="R327" s="23" t="s">
        <v>12</v>
      </c>
      <c r="S327" s="23" t="s">
        <v>133</v>
      </c>
      <c r="T327" s="23" t="str">
        <f>VLOOKUP(S327,'asignacion operaciones'!D:E,2,0)</f>
        <v>Julio Bazan</v>
      </c>
      <c r="U327" s="23" t="str">
        <f>VLOOKUP(S327,'asignacion operaciones'!D:F,3,0)</f>
        <v>Sadam Morales</v>
      </c>
      <c r="V327" s="23" t="str">
        <f>VLOOKUP(S327,'asignacion operaciones'!D:G,4,0)</f>
        <v>Roman Marcelo</v>
      </c>
      <c r="W327" s="23" t="s">
        <v>272</v>
      </c>
      <c r="X327" s="23">
        <v>6</v>
      </c>
      <c r="Y327" s="23">
        <v>6</v>
      </c>
      <c r="Z327" s="23">
        <v>0</v>
      </c>
      <c r="AA327" s="31">
        <f t="shared" si="16"/>
        <v>1</v>
      </c>
    </row>
    <row r="328" spans="6:27" x14ac:dyDescent="0.25">
      <c r="F328" s="29"/>
      <c r="G328" s="4"/>
      <c r="N328">
        <f t="shared" si="15"/>
        <v>0</v>
      </c>
      <c r="R328" s="23" t="s">
        <v>12</v>
      </c>
      <c r="S328" s="23" t="s">
        <v>133</v>
      </c>
      <c r="T328" s="23" t="str">
        <f>VLOOKUP(S328,'asignacion operaciones'!D:E,2,0)</f>
        <v>Julio Bazan</v>
      </c>
      <c r="U328" s="23" t="str">
        <f>VLOOKUP(S328,'asignacion operaciones'!D:F,3,0)</f>
        <v>Sadam Morales</v>
      </c>
      <c r="V328" s="23" t="str">
        <f>VLOOKUP(S328,'asignacion operaciones'!D:G,4,0)</f>
        <v>Roman Marcelo</v>
      </c>
      <c r="W328" s="23" t="s">
        <v>273</v>
      </c>
      <c r="X328" s="23">
        <v>6</v>
      </c>
      <c r="Y328" s="23">
        <v>6</v>
      </c>
      <c r="Z328" s="23">
        <v>0</v>
      </c>
      <c r="AA328" s="31">
        <f t="shared" si="16"/>
        <v>1</v>
      </c>
    </row>
    <row r="329" spans="6:27" x14ac:dyDescent="0.25">
      <c r="F329" s="29"/>
      <c r="G329" s="4"/>
      <c r="N329">
        <f t="shared" si="15"/>
        <v>0</v>
      </c>
      <c r="R329" s="23" t="s">
        <v>12</v>
      </c>
      <c r="S329" s="23" t="s">
        <v>133</v>
      </c>
      <c r="T329" s="23" t="str">
        <f>VLOOKUP(S329,'asignacion operaciones'!D:E,2,0)</f>
        <v>Julio Bazan</v>
      </c>
      <c r="U329" s="23" t="str">
        <f>VLOOKUP(S329,'asignacion operaciones'!D:F,3,0)</f>
        <v>Sadam Morales</v>
      </c>
      <c r="V329" s="23" t="str">
        <f>VLOOKUP(S329,'asignacion operaciones'!D:G,4,0)</f>
        <v>Roman Marcelo</v>
      </c>
      <c r="W329" s="23" t="s">
        <v>278</v>
      </c>
      <c r="X329" s="23">
        <v>6</v>
      </c>
      <c r="Y329" s="23">
        <v>6</v>
      </c>
      <c r="Z329" s="23">
        <v>0</v>
      </c>
      <c r="AA329" s="31">
        <f t="shared" si="16"/>
        <v>1</v>
      </c>
    </row>
    <row r="330" spans="6:27" x14ac:dyDescent="0.25">
      <c r="F330" s="29"/>
      <c r="G330" s="4"/>
      <c r="N330">
        <f t="shared" si="15"/>
        <v>0</v>
      </c>
      <c r="R330" s="23" t="s">
        <v>12</v>
      </c>
      <c r="S330" s="23" t="s">
        <v>133</v>
      </c>
      <c r="T330" s="23" t="str">
        <f>VLOOKUP(S330,'asignacion operaciones'!D:E,2,0)</f>
        <v>Julio Bazan</v>
      </c>
      <c r="U330" s="23" t="str">
        <f>VLOOKUP(S330,'asignacion operaciones'!D:F,3,0)</f>
        <v>Sadam Morales</v>
      </c>
      <c r="V330" s="23" t="str">
        <f>VLOOKUP(S330,'asignacion operaciones'!D:G,4,0)</f>
        <v>Roman Marcelo</v>
      </c>
      <c r="W330" s="23" t="s">
        <v>280</v>
      </c>
      <c r="X330" s="23">
        <v>5</v>
      </c>
      <c r="Y330" s="23">
        <v>5</v>
      </c>
      <c r="Z330" s="23">
        <v>0</v>
      </c>
      <c r="AA330" s="31">
        <f t="shared" si="16"/>
        <v>1</v>
      </c>
    </row>
    <row r="331" spans="6:27" x14ac:dyDescent="0.25">
      <c r="F331" s="29"/>
      <c r="G331" s="4"/>
      <c r="N331">
        <f t="shared" si="15"/>
        <v>0</v>
      </c>
      <c r="R331" s="23" t="s">
        <v>12</v>
      </c>
      <c r="S331" s="23" t="s">
        <v>133</v>
      </c>
      <c r="T331" s="23" t="str">
        <f>VLOOKUP(S331,'asignacion operaciones'!D:E,2,0)</f>
        <v>Julio Bazan</v>
      </c>
      <c r="U331" s="23" t="str">
        <f>VLOOKUP(S331,'asignacion operaciones'!D:F,3,0)</f>
        <v>Sadam Morales</v>
      </c>
      <c r="V331" s="23" t="str">
        <f>VLOOKUP(S331,'asignacion operaciones'!D:G,4,0)</f>
        <v>Roman Marcelo</v>
      </c>
      <c r="W331" s="23" t="s">
        <v>282</v>
      </c>
      <c r="X331" s="23">
        <v>5</v>
      </c>
      <c r="Y331" s="23">
        <v>5</v>
      </c>
      <c r="Z331" s="23">
        <v>0</v>
      </c>
      <c r="AA331" s="31">
        <f t="shared" si="16"/>
        <v>1</v>
      </c>
    </row>
    <row r="332" spans="6:27" x14ac:dyDescent="0.25">
      <c r="F332" s="29"/>
      <c r="G332" s="4"/>
      <c r="N332">
        <f t="shared" si="15"/>
        <v>0</v>
      </c>
      <c r="R332" s="23" t="s">
        <v>12</v>
      </c>
      <c r="S332" s="23" t="s">
        <v>133</v>
      </c>
      <c r="T332" s="23" t="str">
        <f>VLOOKUP(S332,'asignacion operaciones'!D:E,2,0)</f>
        <v>Julio Bazan</v>
      </c>
      <c r="U332" s="23" t="str">
        <f>VLOOKUP(S332,'asignacion operaciones'!D:F,3,0)</f>
        <v>Sadam Morales</v>
      </c>
      <c r="V332" s="23" t="str">
        <f>VLOOKUP(S332,'asignacion operaciones'!D:G,4,0)</f>
        <v>Roman Marcelo</v>
      </c>
      <c r="W332" s="23" t="s">
        <v>294</v>
      </c>
      <c r="X332" s="23">
        <v>5</v>
      </c>
      <c r="Y332" s="23">
        <v>5</v>
      </c>
      <c r="Z332" s="23">
        <v>0</v>
      </c>
      <c r="AA332" s="31">
        <f t="shared" si="16"/>
        <v>1</v>
      </c>
    </row>
    <row r="333" spans="6:27" x14ac:dyDescent="0.25">
      <c r="F333" s="29"/>
      <c r="G333" s="4"/>
      <c r="N333">
        <f t="shared" si="15"/>
        <v>0</v>
      </c>
      <c r="R333" s="23" t="s">
        <v>12</v>
      </c>
      <c r="S333" s="23" t="s">
        <v>133</v>
      </c>
      <c r="T333" s="23" t="str">
        <f>VLOOKUP(S333,'asignacion operaciones'!D:E,2,0)</f>
        <v>Julio Bazan</v>
      </c>
      <c r="U333" s="23" t="str">
        <f>VLOOKUP(S333,'asignacion operaciones'!D:F,3,0)</f>
        <v>Sadam Morales</v>
      </c>
      <c r="V333" s="23" t="str">
        <f>VLOOKUP(S333,'asignacion operaciones'!D:G,4,0)</f>
        <v>Roman Marcelo</v>
      </c>
      <c r="W333" s="23" t="s">
        <v>298</v>
      </c>
      <c r="X333" s="23">
        <v>5</v>
      </c>
      <c r="Y333" s="23">
        <v>5</v>
      </c>
      <c r="Z333" s="23">
        <v>0</v>
      </c>
      <c r="AA333" s="31">
        <f t="shared" si="16"/>
        <v>1</v>
      </c>
    </row>
    <row r="334" spans="6:27" x14ac:dyDescent="0.25">
      <c r="F334" s="29"/>
      <c r="G334" s="4"/>
      <c r="N334">
        <f t="shared" si="15"/>
        <v>0</v>
      </c>
      <c r="R334" s="23" t="s">
        <v>12</v>
      </c>
      <c r="S334" s="23" t="s">
        <v>133</v>
      </c>
      <c r="T334" s="23" t="str">
        <f>VLOOKUP(S334,'asignacion operaciones'!D:E,2,0)</f>
        <v>Julio Bazan</v>
      </c>
      <c r="U334" s="23" t="str">
        <f>VLOOKUP(S334,'asignacion operaciones'!D:F,3,0)</f>
        <v>Sadam Morales</v>
      </c>
      <c r="V334" s="23" t="str">
        <f>VLOOKUP(S334,'asignacion operaciones'!D:G,4,0)</f>
        <v>Roman Marcelo</v>
      </c>
      <c r="W334" s="23" t="s">
        <v>300</v>
      </c>
      <c r="X334" s="23">
        <v>5</v>
      </c>
      <c r="Y334" s="23">
        <v>5</v>
      </c>
      <c r="Z334" s="23">
        <v>0</v>
      </c>
      <c r="AA334" s="31">
        <f t="shared" si="16"/>
        <v>1</v>
      </c>
    </row>
    <row r="335" spans="6:27" x14ac:dyDescent="0.25">
      <c r="F335" s="29"/>
      <c r="G335" s="4"/>
      <c r="N335">
        <f t="shared" si="15"/>
        <v>0</v>
      </c>
      <c r="R335" s="23" t="s">
        <v>12</v>
      </c>
      <c r="S335" s="23" t="s">
        <v>175</v>
      </c>
      <c r="T335" s="23" t="str">
        <f>VLOOKUP(S335,'asignacion operaciones'!D:E,2,0)</f>
        <v>Julio Bazan</v>
      </c>
      <c r="U335" s="23" t="str">
        <f>VLOOKUP(S335,'asignacion operaciones'!D:F,3,0)</f>
        <v>Sadam Morales</v>
      </c>
      <c r="V335" s="23" t="str">
        <f>VLOOKUP(S335,'asignacion operaciones'!D:G,4,0)</f>
        <v xml:space="preserve">Argenis Guadalupe </v>
      </c>
      <c r="W335" s="23" t="s">
        <v>302</v>
      </c>
      <c r="X335" s="23">
        <v>5</v>
      </c>
      <c r="Y335" s="23">
        <v>5</v>
      </c>
      <c r="Z335" s="23">
        <v>0</v>
      </c>
      <c r="AA335" s="31">
        <f t="shared" si="16"/>
        <v>1</v>
      </c>
    </row>
    <row r="336" spans="6:27" x14ac:dyDescent="0.25">
      <c r="F336" s="29"/>
      <c r="G336" s="4"/>
      <c r="N336">
        <f t="shared" si="15"/>
        <v>0</v>
      </c>
      <c r="R336" s="23" t="s">
        <v>12</v>
      </c>
      <c r="S336" s="23" t="s">
        <v>175</v>
      </c>
      <c r="T336" s="23" t="str">
        <f>VLOOKUP(S336,'asignacion operaciones'!D:E,2,0)</f>
        <v>Julio Bazan</v>
      </c>
      <c r="U336" s="23" t="str">
        <f>VLOOKUP(S336,'asignacion operaciones'!D:F,3,0)</f>
        <v>Sadam Morales</v>
      </c>
      <c r="V336" s="23" t="str">
        <f>VLOOKUP(S336,'asignacion operaciones'!D:G,4,0)</f>
        <v xml:space="preserve">Argenis Guadalupe </v>
      </c>
      <c r="W336" s="23" t="s">
        <v>303</v>
      </c>
      <c r="X336" s="23">
        <v>5</v>
      </c>
      <c r="Y336" s="23">
        <v>5</v>
      </c>
      <c r="Z336" s="23">
        <v>0</v>
      </c>
      <c r="AA336" s="31">
        <f t="shared" si="16"/>
        <v>1</v>
      </c>
    </row>
    <row r="337" spans="6:27" x14ac:dyDescent="0.25">
      <c r="F337" s="29"/>
      <c r="G337" s="4"/>
      <c r="N337">
        <f t="shared" si="15"/>
        <v>0</v>
      </c>
      <c r="R337" s="23" t="s">
        <v>12</v>
      </c>
      <c r="S337" s="23" t="s">
        <v>175</v>
      </c>
      <c r="T337" s="23" t="str">
        <f>VLOOKUP(S337,'asignacion operaciones'!D:E,2,0)</f>
        <v>Julio Bazan</v>
      </c>
      <c r="U337" s="23" t="str">
        <f>VLOOKUP(S337,'asignacion operaciones'!D:F,3,0)</f>
        <v>Sadam Morales</v>
      </c>
      <c r="V337" s="23" t="str">
        <f>VLOOKUP(S337,'asignacion operaciones'!D:G,4,0)</f>
        <v xml:space="preserve">Argenis Guadalupe </v>
      </c>
      <c r="W337" s="23" t="s">
        <v>304</v>
      </c>
      <c r="X337" s="23">
        <v>5</v>
      </c>
      <c r="Y337" s="23">
        <v>5</v>
      </c>
      <c r="Z337" s="23">
        <v>0</v>
      </c>
      <c r="AA337" s="31">
        <f t="shared" si="16"/>
        <v>1</v>
      </c>
    </row>
    <row r="338" spans="6:27" x14ac:dyDescent="0.25">
      <c r="F338" s="29"/>
      <c r="G338" s="4"/>
      <c r="N338">
        <f t="shared" si="15"/>
        <v>0</v>
      </c>
      <c r="R338" s="23" t="s">
        <v>12</v>
      </c>
      <c r="S338" s="23" t="s">
        <v>175</v>
      </c>
      <c r="T338" s="23" t="str">
        <f>VLOOKUP(S338,'asignacion operaciones'!D:E,2,0)</f>
        <v>Julio Bazan</v>
      </c>
      <c r="U338" s="23" t="str">
        <f>VLOOKUP(S338,'asignacion operaciones'!D:F,3,0)</f>
        <v>Sadam Morales</v>
      </c>
      <c r="V338" s="23" t="str">
        <f>VLOOKUP(S338,'asignacion operaciones'!D:G,4,0)</f>
        <v xml:space="preserve">Argenis Guadalupe </v>
      </c>
      <c r="W338" s="23" t="s">
        <v>305</v>
      </c>
      <c r="X338" s="23">
        <v>5</v>
      </c>
      <c r="Y338" s="23">
        <v>5</v>
      </c>
      <c r="Z338" s="23">
        <v>0</v>
      </c>
      <c r="AA338" s="31">
        <f t="shared" si="16"/>
        <v>1</v>
      </c>
    </row>
    <row r="339" spans="6:27" x14ac:dyDescent="0.25">
      <c r="F339" s="29"/>
      <c r="G339" s="4"/>
      <c r="N339">
        <f t="shared" si="15"/>
        <v>0</v>
      </c>
      <c r="R339" s="23" t="s">
        <v>12</v>
      </c>
      <c r="S339" s="23" t="s">
        <v>40</v>
      </c>
      <c r="T339" s="23" t="str">
        <f>VLOOKUP(S339,'asignacion operaciones'!D:E,2,0)</f>
        <v xml:space="preserve">Ricardo Balderas Reyes </v>
      </c>
      <c r="U339" s="23" t="str">
        <f>VLOOKUP(S339,'asignacion operaciones'!D:F,3,0)</f>
        <v>Victor Limas Rdz</v>
      </c>
      <c r="V339" s="23" t="str">
        <f>VLOOKUP(S339,'asignacion operaciones'!D:G,4,0)</f>
        <v xml:space="preserve">Luis Ortiz </v>
      </c>
      <c r="W339" s="23" t="s">
        <v>306</v>
      </c>
      <c r="X339" s="23">
        <v>6</v>
      </c>
      <c r="Y339" s="23">
        <v>6</v>
      </c>
      <c r="Z339" s="23">
        <v>0</v>
      </c>
      <c r="AA339" s="31">
        <f t="shared" si="16"/>
        <v>1</v>
      </c>
    </row>
    <row r="340" spans="6:27" x14ac:dyDescent="0.25">
      <c r="F340" s="29"/>
      <c r="G340" s="4"/>
      <c r="N340">
        <f t="shared" si="15"/>
        <v>0</v>
      </c>
      <c r="R340" s="23" t="s">
        <v>12</v>
      </c>
      <c r="S340" s="23" t="s">
        <v>40</v>
      </c>
      <c r="T340" s="23" t="str">
        <f>VLOOKUP(S340,'asignacion operaciones'!D:E,2,0)</f>
        <v xml:space="preserve">Ricardo Balderas Reyes </v>
      </c>
      <c r="U340" s="23" t="str">
        <f>VLOOKUP(S340,'asignacion operaciones'!D:F,3,0)</f>
        <v>Victor Limas Rdz</v>
      </c>
      <c r="V340" s="23" t="str">
        <f>VLOOKUP(S340,'asignacion operaciones'!D:G,4,0)</f>
        <v xml:space="preserve">Luis Ortiz </v>
      </c>
      <c r="W340" s="23" t="s">
        <v>307</v>
      </c>
      <c r="X340" s="23">
        <v>6</v>
      </c>
      <c r="Y340" s="23">
        <v>6</v>
      </c>
      <c r="Z340" s="23">
        <v>0</v>
      </c>
      <c r="AA340" s="31">
        <f t="shared" si="16"/>
        <v>1</v>
      </c>
    </row>
    <row r="341" spans="6:27" x14ac:dyDescent="0.25">
      <c r="F341" s="29"/>
      <c r="G341" s="4"/>
      <c r="N341">
        <f t="shared" si="15"/>
        <v>0</v>
      </c>
      <c r="R341" s="23" t="s">
        <v>12</v>
      </c>
      <c r="S341" s="23" t="s">
        <v>40</v>
      </c>
      <c r="T341" s="23" t="str">
        <f>VLOOKUP(S341,'asignacion operaciones'!D:E,2,0)</f>
        <v xml:space="preserve">Ricardo Balderas Reyes </v>
      </c>
      <c r="U341" s="23" t="str">
        <f>VLOOKUP(S341,'asignacion operaciones'!D:F,3,0)</f>
        <v>Victor Limas Rdz</v>
      </c>
      <c r="V341" s="23" t="str">
        <f>VLOOKUP(S341,'asignacion operaciones'!D:G,4,0)</f>
        <v xml:space="preserve">Luis Ortiz </v>
      </c>
      <c r="W341" s="23" t="s">
        <v>308</v>
      </c>
      <c r="X341" s="23">
        <v>6</v>
      </c>
      <c r="Y341" s="23">
        <v>6</v>
      </c>
      <c r="Z341" s="23">
        <v>0</v>
      </c>
      <c r="AA341" s="31">
        <f t="shared" si="16"/>
        <v>1</v>
      </c>
    </row>
    <row r="342" spans="6:27" x14ac:dyDescent="0.25">
      <c r="F342" s="29"/>
      <c r="G342" s="4"/>
      <c r="N342">
        <f t="shared" si="15"/>
        <v>0</v>
      </c>
      <c r="R342" s="23" t="s">
        <v>12</v>
      </c>
      <c r="S342" s="23" t="s">
        <v>40</v>
      </c>
      <c r="T342" s="23" t="str">
        <f>VLOOKUP(S342,'asignacion operaciones'!D:E,2,0)</f>
        <v xml:space="preserve">Ricardo Balderas Reyes </v>
      </c>
      <c r="U342" s="23" t="str">
        <f>VLOOKUP(S342,'asignacion operaciones'!D:F,3,0)</f>
        <v>Victor Limas Rdz</v>
      </c>
      <c r="V342" s="23" t="str">
        <f>VLOOKUP(S342,'asignacion operaciones'!D:G,4,0)</f>
        <v xml:space="preserve">Luis Ortiz </v>
      </c>
      <c r="W342" s="23" t="s">
        <v>309</v>
      </c>
      <c r="X342" s="23">
        <v>6</v>
      </c>
      <c r="Y342" s="23">
        <v>6</v>
      </c>
      <c r="Z342" s="23">
        <v>0</v>
      </c>
      <c r="AA342" s="31">
        <f t="shared" si="16"/>
        <v>1</v>
      </c>
    </row>
    <row r="343" spans="6:27" x14ac:dyDescent="0.25">
      <c r="F343" s="29"/>
      <c r="G343" s="4"/>
      <c r="N343">
        <f t="shared" si="15"/>
        <v>0</v>
      </c>
      <c r="R343" s="23" t="s">
        <v>12</v>
      </c>
      <c r="S343" s="23" t="s">
        <v>40</v>
      </c>
      <c r="T343" s="23" t="str">
        <f>VLOOKUP(S343,'asignacion operaciones'!D:E,2,0)</f>
        <v xml:space="preserve">Ricardo Balderas Reyes </v>
      </c>
      <c r="U343" s="23" t="str">
        <f>VLOOKUP(S343,'asignacion operaciones'!D:F,3,0)</f>
        <v>Victor Limas Rdz</v>
      </c>
      <c r="V343" s="23" t="str">
        <f>VLOOKUP(S343,'asignacion operaciones'!D:G,4,0)</f>
        <v xml:space="preserve">Luis Ortiz </v>
      </c>
      <c r="W343" s="23" t="s">
        <v>311</v>
      </c>
      <c r="X343" s="23">
        <v>6</v>
      </c>
      <c r="Y343" s="23">
        <v>6</v>
      </c>
      <c r="Z343" s="23">
        <v>0</v>
      </c>
      <c r="AA343" s="31">
        <f t="shared" si="16"/>
        <v>1</v>
      </c>
    </row>
    <row r="344" spans="6:27" x14ac:dyDescent="0.25">
      <c r="F344" s="29"/>
      <c r="G344" s="4"/>
      <c r="N344">
        <f t="shared" si="15"/>
        <v>0</v>
      </c>
      <c r="R344" s="23" t="s">
        <v>12</v>
      </c>
      <c r="S344" s="23" t="s">
        <v>40</v>
      </c>
      <c r="T344" s="23" t="str">
        <f>VLOOKUP(S344,'asignacion operaciones'!D:E,2,0)</f>
        <v xml:space="preserve">Ricardo Balderas Reyes </v>
      </c>
      <c r="U344" s="23" t="str">
        <f>VLOOKUP(S344,'asignacion operaciones'!D:F,3,0)</f>
        <v>Victor Limas Rdz</v>
      </c>
      <c r="V344" s="23" t="str">
        <f>VLOOKUP(S344,'asignacion operaciones'!D:G,4,0)</f>
        <v xml:space="preserve">Luis Ortiz </v>
      </c>
      <c r="W344" s="23" t="s">
        <v>313</v>
      </c>
      <c r="X344" s="23">
        <v>6</v>
      </c>
      <c r="Y344" s="23">
        <v>6</v>
      </c>
      <c r="Z344" s="23">
        <v>0</v>
      </c>
      <c r="AA344" s="31">
        <f t="shared" si="16"/>
        <v>1</v>
      </c>
    </row>
    <row r="345" spans="6:27" x14ac:dyDescent="0.25">
      <c r="F345" s="29"/>
      <c r="G345" s="4"/>
      <c r="N345">
        <f t="shared" si="15"/>
        <v>0</v>
      </c>
      <c r="R345" s="23" t="s">
        <v>12</v>
      </c>
      <c r="S345" s="23" t="s">
        <v>40</v>
      </c>
      <c r="T345" s="23" t="str">
        <f>VLOOKUP(S345,'asignacion operaciones'!D:E,2,0)</f>
        <v xml:space="preserve">Ricardo Balderas Reyes </v>
      </c>
      <c r="U345" s="23" t="str">
        <f>VLOOKUP(S345,'asignacion operaciones'!D:F,3,0)</f>
        <v>Victor Limas Rdz</v>
      </c>
      <c r="V345" s="23" t="str">
        <f>VLOOKUP(S345,'asignacion operaciones'!D:G,4,0)</f>
        <v xml:space="preserve">Luis Ortiz </v>
      </c>
      <c r="W345" s="23" t="s">
        <v>315</v>
      </c>
      <c r="X345" s="23">
        <v>6</v>
      </c>
      <c r="Y345" s="23">
        <v>6</v>
      </c>
      <c r="Z345" s="23">
        <v>0</v>
      </c>
      <c r="AA345" s="31">
        <f t="shared" si="16"/>
        <v>1</v>
      </c>
    </row>
    <row r="346" spans="6:27" x14ac:dyDescent="0.25">
      <c r="F346" s="29"/>
      <c r="G346" s="4"/>
      <c r="N346">
        <f t="shared" si="15"/>
        <v>0</v>
      </c>
      <c r="R346" s="23" t="s">
        <v>12</v>
      </c>
      <c r="S346" s="23" t="s">
        <v>40</v>
      </c>
      <c r="T346" s="23" t="str">
        <f>VLOOKUP(S346,'asignacion operaciones'!D:E,2,0)</f>
        <v xml:space="preserve">Ricardo Balderas Reyes </v>
      </c>
      <c r="U346" s="23" t="str">
        <f>VLOOKUP(S346,'asignacion operaciones'!D:F,3,0)</f>
        <v>Victor Limas Rdz</v>
      </c>
      <c r="V346" s="23" t="str">
        <f>VLOOKUP(S346,'asignacion operaciones'!D:G,4,0)</f>
        <v xml:space="preserve">Luis Ortiz </v>
      </c>
      <c r="W346" s="23" t="s">
        <v>318</v>
      </c>
      <c r="X346" s="23">
        <v>5</v>
      </c>
      <c r="Y346" s="23">
        <v>5</v>
      </c>
      <c r="Z346" s="23">
        <v>0</v>
      </c>
      <c r="AA346" s="31">
        <f t="shared" si="16"/>
        <v>1</v>
      </c>
    </row>
    <row r="347" spans="6:27" x14ac:dyDescent="0.25">
      <c r="F347" s="29"/>
      <c r="G347" s="4"/>
      <c r="N347">
        <f t="shared" si="15"/>
        <v>0</v>
      </c>
      <c r="R347" s="23" t="s">
        <v>12</v>
      </c>
      <c r="S347" s="23" t="s">
        <v>40</v>
      </c>
      <c r="T347" s="23" t="str">
        <f>VLOOKUP(S347,'asignacion operaciones'!D:E,2,0)</f>
        <v xml:space="preserve">Ricardo Balderas Reyes </v>
      </c>
      <c r="U347" s="23" t="str">
        <f>VLOOKUP(S347,'asignacion operaciones'!D:F,3,0)</f>
        <v>Victor Limas Rdz</v>
      </c>
      <c r="V347" s="23" t="str">
        <f>VLOOKUP(S347,'asignacion operaciones'!D:G,4,0)</f>
        <v xml:space="preserve">Luis Ortiz </v>
      </c>
      <c r="W347" s="23" t="s">
        <v>321</v>
      </c>
      <c r="X347" s="23">
        <v>5</v>
      </c>
      <c r="Y347" s="23">
        <v>5</v>
      </c>
      <c r="Z347" s="23">
        <v>0</v>
      </c>
      <c r="AA347" s="31">
        <f t="shared" si="16"/>
        <v>1</v>
      </c>
    </row>
    <row r="348" spans="6:27" x14ac:dyDescent="0.25">
      <c r="F348" s="29"/>
      <c r="G348" s="4"/>
      <c r="N348">
        <f t="shared" si="15"/>
        <v>0</v>
      </c>
      <c r="R348" s="23" t="s">
        <v>12</v>
      </c>
      <c r="S348" s="23" t="s">
        <v>31</v>
      </c>
      <c r="T348" s="23" t="str">
        <f>VLOOKUP(S348,'asignacion operaciones'!D:E,2,0)</f>
        <v>Julio Bazan</v>
      </c>
      <c r="U348" s="23" t="str">
        <f>VLOOKUP(S348,'asignacion operaciones'!D:F,3,0)</f>
        <v>Edgar Cabrera</v>
      </c>
      <c r="V348" s="23" t="str">
        <f>VLOOKUP(S348,'asignacion operaciones'!D:G,4,0)</f>
        <v>Palacios Ricardo de Jesus</v>
      </c>
      <c r="W348" s="23" t="s">
        <v>324</v>
      </c>
      <c r="X348" s="23">
        <v>6</v>
      </c>
      <c r="Y348" s="23">
        <v>6</v>
      </c>
      <c r="Z348" s="23">
        <v>0</v>
      </c>
      <c r="AA348" s="31">
        <f t="shared" si="16"/>
        <v>1</v>
      </c>
    </row>
    <row r="349" spans="6:27" x14ac:dyDescent="0.25">
      <c r="F349" s="29"/>
      <c r="G349" s="4"/>
      <c r="N349">
        <f t="shared" si="15"/>
        <v>0</v>
      </c>
      <c r="R349" s="23" t="s">
        <v>12</v>
      </c>
      <c r="S349" s="23" t="s">
        <v>31</v>
      </c>
      <c r="T349" s="23" t="str">
        <f>VLOOKUP(S349,'asignacion operaciones'!D:E,2,0)</f>
        <v>Julio Bazan</v>
      </c>
      <c r="U349" s="23" t="str">
        <f>VLOOKUP(S349,'asignacion operaciones'!D:F,3,0)</f>
        <v>Edgar Cabrera</v>
      </c>
      <c r="V349" s="23" t="str">
        <f>VLOOKUP(S349,'asignacion operaciones'!D:G,4,0)</f>
        <v>Palacios Ricardo de Jesus</v>
      </c>
      <c r="W349" s="23" t="s">
        <v>325</v>
      </c>
      <c r="X349" s="23">
        <v>6</v>
      </c>
      <c r="Y349" s="23">
        <v>6</v>
      </c>
      <c r="Z349" s="23">
        <v>0</v>
      </c>
      <c r="AA349" s="31">
        <f t="shared" si="16"/>
        <v>1</v>
      </c>
    </row>
    <row r="350" spans="6:27" x14ac:dyDescent="0.25">
      <c r="F350" s="29"/>
      <c r="G350" s="4"/>
      <c r="N350">
        <f t="shared" si="15"/>
        <v>0</v>
      </c>
      <c r="R350" s="23" t="s">
        <v>12</v>
      </c>
      <c r="S350" s="23" t="s">
        <v>31</v>
      </c>
      <c r="T350" s="23" t="str">
        <f>VLOOKUP(S350,'asignacion operaciones'!D:E,2,0)</f>
        <v>Julio Bazan</v>
      </c>
      <c r="U350" s="23" t="str">
        <f>VLOOKUP(S350,'asignacion operaciones'!D:F,3,0)</f>
        <v>Edgar Cabrera</v>
      </c>
      <c r="V350" s="23" t="str">
        <f>VLOOKUP(S350,'asignacion operaciones'!D:G,4,0)</f>
        <v>Palacios Ricardo de Jesus</v>
      </c>
      <c r="W350" s="23" t="s">
        <v>326</v>
      </c>
      <c r="X350" s="23">
        <v>6</v>
      </c>
      <c r="Y350" s="23">
        <v>6</v>
      </c>
      <c r="Z350" s="23">
        <v>0</v>
      </c>
      <c r="AA350" s="31">
        <f t="shared" si="16"/>
        <v>1</v>
      </c>
    </row>
    <row r="351" spans="6:27" x14ac:dyDescent="0.25">
      <c r="F351" s="29"/>
      <c r="G351" s="4"/>
      <c r="N351">
        <f t="shared" si="15"/>
        <v>0</v>
      </c>
      <c r="R351" s="23" t="s">
        <v>12</v>
      </c>
      <c r="S351" s="23" t="s">
        <v>31</v>
      </c>
      <c r="T351" s="23" t="str">
        <f>VLOOKUP(S351,'asignacion operaciones'!D:E,2,0)</f>
        <v>Julio Bazan</v>
      </c>
      <c r="U351" s="23" t="str">
        <f>VLOOKUP(S351,'asignacion operaciones'!D:F,3,0)</f>
        <v>Edgar Cabrera</v>
      </c>
      <c r="V351" s="23" t="str">
        <f>VLOOKUP(S351,'asignacion operaciones'!D:G,4,0)</f>
        <v>Palacios Ricardo de Jesus</v>
      </c>
      <c r="W351" s="23" t="s">
        <v>328</v>
      </c>
      <c r="X351" s="23">
        <v>6</v>
      </c>
      <c r="Y351" s="23">
        <v>6</v>
      </c>
      <c r="Z351" s="23">
        <v>0</v>
      </c>
      <c r="AA351" s="31">
        <f t="shared" si="16"/>
        <v>1</v>
      </c>
    </row>
    <row r="352" spans="6:27" x14ac:dyDescent="0.25">
      <c r="F352" s="29"/>
      <c r="G352" s="4"/>
      <c r="N352">
        <f t="shared" si="15"/>
        <v>0</v>
      </c>
      <c r="R352" s="23" t="s">
        <v>12</v>
      </c>
      <c r="S352" s="23" t="s">
        <v>31</v>
      </c>
      <c r="T352" s="23" t="str">
        <f>VLOOKUP(S352,'asignacion operaciones'!D:E,2,0)</f>
        <v>Julio Bazan</v>
      </c>
      <c r="U352" s="23" t="str">
        <f>VLOOKUP(S352,'asignacion operaciones'!D:F,3,0)</f>
        <v>Edgar Cabrera</v>
      </c>
      <c r="V352" s="23" t="str">
        <f>VLOOKUP(S352,'asignacion operaciones'!D:G,4,0)</f>
        <v>Palacios Ricardo de Jesus</v>
      </c>
      <c r="W352" s="23" t="s">
        <v>329</v>
      </c>
      <c r="X352" s="23">
        <v>5</v>
      </c>
      <c r="Y352" s="23">
        <v>5</v>
      </c>
      <c r="Z352" s="23">
        <v>0</v>
      </c>
      <c r="AA352" s="31">
        <f t="shared" si="16"/>
        <v>1</v>
      </c>
    </row>
    <row r="353" spans="6:27" x14ac:dyDescent="0.25">
      <c r="F353" s="29"/>
      <c r="G353" s="4"/>
      <c r="N353">
        <f t="shared" si="15"/>
        <v>0</v>
      </c>
      <c r="R353" s="23" t="s">
        <v>12</v>
      </c>
      <c r="S353" s="23" t="s">
        <v>31</v>
      </c>
      <c r="T353" s="23" t="str">
        <f>VLOOKUP(S353,'asignacion operaciones'!D:E,2,0)</f>
        <v>Julio Bazan</v>
      </c>
      <c r="U353" s="23" t="str">
        <f>VLOOKUP(S353,'asignacion operaciones'!D:F,3,0)</f>
        <v>Edgar Cabrera</v>
      </c>
      <c r="V353" s="23" t="str">
        <f>VLOOKUP(S353,'asignacion operaciones'!D:G,4,0)</f>
        <v>Palacios Ricardo de Jesus</v>
      </c>
      <c r="W353" s="23" t="s">
        <v>330</v>
      </c>
      <c r="X353" s="23">
        <v>5</v>
      </c>
      <c r="Y353" s="23">
        <v>5</v>
      </c>
      <c r="Z353" s="23">
        <v>0</v>
      </c>
      <c r="AA353" s="31">
        <f t="shared" si="16"/>
        <v>1</v>
      </c>
    </row>
    <row r="354" spans="6:27" x14ac:dyDescent="0.25">
      <c r="F354" s="29"/>
      <c r="G354" s="4"/>
      <c r="N354">
        <f t="shared" si="15"/>
        <v>0</v>
      </c>
      <c r="R354" s="23" t="s">
        <v>12</v>
      </c>
      <c r="S354" s="23" t="s">
        <v>31</v>
      </c>
      <c r="T354" s="23" t="str">
        <f>VLOOKUP(S354,'asignacion operaciones'!D:E,2,0)</f>
        <v>Julio Bazan</v>
      </c>
      <c r="U354" s="23" t="str">
        <f>VLOOKUP(S354,'asignacion operaciones'!D:F,3,0)</f>
        <v>Edgar Cabrera</v>
      </c>
      <c r="V354" s="23" t="str">
        <f>VLOOKUP(S354,'asignacion operaciones'!D:G,4,0)</f>
        <v>Palacios Ricardo de Jesus</v>
      </c>
      <c r="W354" s="23" t="s">
        <v>331</v>
      </c>
      <c r="X354" s="23">
        <v>5</v>
      </c>
      <c r="Y354" s="23">
        <v>5</v>
      </c>
      <c r="Z354" s="23">
        <v>0</v>
      </c>
      <c r="AA354" s="31">
        <f t="shared" si="16"/>
        <v>1</v>
      </c>
    </row>
    <row r="355" spans="6:27" x14ac:dyDescent="0.25">
      <c r="F355" s="29"/>
      <c r="G355" s="4"/>
      <c r="N355">
        <f t="shared" si="15"/>
        <v>0</v>
      </c>
      <c r="R355" s="23" t="s">
        <v>12</v>
      </c>
      <c r="S355" s="23" t="s">
        <v>31</v>
      </c>
      <c r="T355" s="23" t="str">
        <f>VLOOKUP(S355,'asignacion operaciones'!D:E,2,0)</f>
        <v>Julio Bazan</v>
      </c>
      <c r="U355" s="23" t="str">
        <f>VLOOKUP(S355,'asignacion operaciones'!D:F,3,0)</f>
        <v>Edgar Cabrera</v>
      </c>
      <c r="V355" s="23" t="str">
        <f>VLOOKUP(S355,'asignacion operaciones'!D:G,4,0)</f>
        <v>Palacios Ricardo de Jesus</v>
      </c>
      <c r="W355" s="23" t="s">
        <v>332</v>
      </c>
      <c r="X355" s="23">
        <v>5</v>
      </c>
      <c r="Y355" s="23">
        <v>5</v>
      </c>
      <c r="Z355" s="23">
        <v>0</v>
      </c>
      <c r="AA355" s="31">
        <f t="shared" si="16"/>
        <v>1</v>
      </c>
    </row>
    <row r="356" spans="6:27" x14ac:dyDescent="0.25">
      <c r="F356" s="29"/>
      <c r="G356" s="4"/>
      <c r="N356">
        <f t="shared" si="15"/>
        <v>0</v>
      </c>
      <c r="R356" s="23" t="s">
        <v>12</v>
      </c>
      <c r="S356" s="23" t="s">
        <v>31</v>
      </c>
      <c r="T356" s="23" t="str">
        <f>VLOOKUP(S356,'asignacion operaciones'!D:E,2,0)</f>
        <v>Julio Bazan</v>
      </c>
      <c r="U356" s="23" t="str">
        <f>VLOOKUP(S356,'asignacion operaciones'!D:F,3,0)</f>
        <v>Edgar Cabrera</v>
      </c>
      <c r="V356" s="23" t="str">
        <f>VLOOKUP(S356,'asignacion operaciones'!D:G,4,0)</f>
        <v>Palacios Ricardo de Jesus</v>
      </c>
      <c r="W356" s="23" t="s">
        <v>334</v>
      </c>
      <c r="X356" s="23">
        <v>5</v>
      </c>
      <c r="Y356" s="23">
        <v>5</v>
      </c>
      <c r="Z356" s="23">
        <v>0</v>
      </c>
      <c r="AA356" s="31">
        <f t="shared" si="16"/>
        <v>1</v>
      </c>
    </row>
    <row r="357" spans="6:27" x14ac:dyDescent="0.25">
      <c r="F357" s="29"/>
      <c r="G357" s="4"/>
      <c r="N357">
        <f t="shared" si="15"/>
        <v>0</v>
      </c>
      <c r="R357" s="23" t="s">
        <v>12</v>
      </c>
      <c r="S357" s="23" t="s">
        <v>31</v>
      </c>
      <c r="T357" s="23" t="str">
        <f>VLOOKUP(S357,'asignacion operaciones'!D:E,2,0)</f>
        <v>Julio Bazan</v>
      </c>
      <c r="U357" s="23" t="str">
        <f>VLOOKUP(S357,'asignacion operaciones'!D:F,3,0)</f>
        <v>Edgar Cabrera</v>
      </c>
      <c r="V357" s="23" t="str">
        <f>VLOOKUP(S357,'asignacion operaciones'!D:G,4,0)</f>
        <v>Palacios Ricardo de Jesus</v>
      </c>
      <c r="W357" s="23" t="s">
        <v>335</v>
      </c>
      <c r="X357" s="23">
        <v>5</v>
      </c>
      <c r="Y357" s="23">
        <v>5</v>
      </c>
      <c r="Z357" s="23">
        <v>0</v>
      </c>
      <c r="AA357" s="31">
        <f t="shared" si="16"/>
        <v>1</v>
      </c>
    </row>
    <row r="358" spans="6:27" x14ac:dyDescent="0.25">
      <c r="F358" s="29"/>
      <c r="G358" s="4"/>
      <c r="N358">
        <f t="shared" si="15"/>
        <v>0</v>
      </c>
      <c r="R358" s="23" t="s">
        <v>12</v>
      </c>
      <c r="S358" s="23" t="s">
        <v>64</v>
      </c>
      <c r="T358" s="23" t="str">
        <f>VLOOKUP(S358,'asignacion operaciones'!D:E,2,0)</f>
        <v xml:space="preserve">Ricardo Balderas Reyes </v>
      </c>
      <c r="U358" s="23" t="str">
        <f>VLOOKUP(S358,'asignacion operaciones'!D:F,3,0)</f>
        <v>Orlando Hernandez</v>
      </c>
      <c r="V358" s="23" t="str">
        <f>VLOOKUP(S358,'asignacion operaciones'!D:G,4,0)</f>
        <v>Francisco Reyes</v>
      </c>
      <c r="W358" s="23" t="s">
        <v>336</v>
      </c>
      <c r="X358" s="23">
        <v>10</v>
      </c>
      <c r="Y358" s="23">
        <v>10</v>
      </c>
      <c r="Z358" s="23">
        <v>0</v>
      </c>
      <c r="AA358" s="31">
        <f t="shared" si="16"/>
        <v>1</v>
      </c>
    </row>
    <row r="359" spans="6:27" x14ac:dyDescent="0.25">
      <c r="F359" s="29"/>
      <c r="G359" s="4"/>
      <c r="N359">
        <f t="shared" si="15"/>
        <v>0</v>
      </c>
      <c r="R359" s="23" t="s">
        <v>12</v>
      </c>
      <c r="S359" s="23" t="s">
        <v>64</v>
      </c>
      <c r="T359" s="23" t="str">
        <f>VLOOKUP(S359,'asignacion operaciones'!D:E,2,0)</f>
        <v xml:space="preserve">Ricardo Balderas Reyes </v>
      </c>
      <c r="U359" s="23" t="str">
        <f>VLOOKUP(S359,'asignacion operaciones'!D:F,3,0)</f>
        <v>Orlando Hernandez</v>
      </c>
      <c r="V359" s="23" t="str">
        <f>VLOOKUP(S359,'asignacion operaciones'!D:G,4,0)</f>
        <v>Francisco Reyes</v>
      </c>
      <c r="W359" s="23" t="s">
        <v>337</v>
      </c>
      <c r="X359" s="23">
        <v>7</v>
      </c>
      <c r="Y359" s="23">
        <v>7</v>
      </c>
      <c r="Z359" s="23">
        <v>0</v>
      </c>
      <c r="AA359" s="31">
        <f t="shared" si="16"/>
        <v>1</v>
      </c>
    </row>
    <row r="360" spans="6:27" x14ac:dyDescent="0.25">
      <c r="F360" s="29"/>
      <c r="G360" s="4"/>
      <c r="N360">
        <f t="shared" si="15"/>
        <v>0</v>
      </c>
      <c r="R360" s="23" t="s">
        <v>12</v>
      </c>
      <c r="S360" s="23" t="s">
        <v>68</v>
      </c>
      <c r="T360" s="23" t="str">
        <f>VLOOKUP(S360,'asignacion operaciones'!D:E,2,0)</f>
        <v xml:space="preserve">Ricardo Balderas Reyes </v>
      </c>
      <c r="U360" s="23" t="str">
        <f>VLOOKUP(S360,'asignacion operaciones'!D:F,3,0)</f>
        <v>Victor Limas Rdz</v>
      </c>
      <c r="V360" s="23" t="str">
        <f>VLOOKUP(S360,'asignacion operaciones'!D:G,4,0)</f>
        <v xml:space="preserve">Oscar Oviedo </v>
      </c>
      <c r="W360" s="23" t="s">
        <v>338</v>
      </c>
      <c r="X360" s="23">
        <v>6</v>
      </c>
      <c r="Y360" s="23">
        <v>6</v>
      </c>
      <c r="Z360" s="23">
        <v>0</v>
      </c>
      <c r="AA360" s="31">
        <f t="shared" si="16"/>
        <v>1</v>
      </c>
    </row>
    <row r="361" spans="6:27" x14ac:dyDescent="0.25">
      <c r="F361" s="29"/>
      <c r="G361" s="4"/>
      <c r="N361">
        <f t="shared" si="15"/>
        <v>0</v>
      </c>
      <c r="R361" s="23" t="s">
        <v>12</v>
      </c>
      <c r="S361" s="23" t="s">
        <v>68</v>
      </c>
      <c r="T361" s="23" t="str">
        <f>VLOOKUP(S361,'asignacion operaciones'!D:E,2,0)</f>
        <v xml:space="preserve">Ricardo Balderas Reyes </v>
      </c>
      <c r="U361" s="23" t="str">
        <f>VLOOKUP(S361,'asignacion operaciones'!D:F,3,0)</f>
        <v>Victor Limas Rdz</v>
      </c>
      <c r="V361" s="23" t="str">
        <f>VLOOKUP(S361,'asignacion operaciones'!D:G,4,0)</f>
        <v xml:space="preserve">Oscar Oviedo </v>
      </c>
      <c r="W361" s="23" t="s">
        <v>339</v>
      </c>
      <c r="X361" s="23">
        <v>6</v>
      </c>
      <c r="Y361" s="23">
        <v>6</v>
      </c>
      <c r="Z361" s="23">
        <v>0</v>
      </c>
      <c r="AA361" s="31">
        <f t="shared" si="16"/>
        <v>1</v>
      </c>
    </row>
    <row r="362" spans="6:27" x14ac:dyDescent="0.25">
      <c r="F362" s="29"/>
      <c r="G362" s="4"/>
      <c r="N362">
        <f t="shared" si="15"/>
        <v>0</v>
      </c>
      <c r="R362" s="23" t="s">
        <v>12</v>
      </c>
      <c r="S362" s="23" t="s">
        <v>68</v>
      </c>
      <c r="T362" s="23" t="str">
        <f>VLOOKUP(S362,'asignacion operaciones'!D:E,2,0)</f>
        <v xml:space="preserve">Ricardo Balderas Reyes </v>
      </c>
      <c r="U362" s="23" t="str">
        <f>VLOOKUP(S362,'asignacion operaciones'!D:F,3,0)</f>
        <v>Victor Limas Rdz</v>
      </c>
      <c r="V362" s="23" t="str">
        <f>VLOOKUP(S362,'asignacion operaciones'!D:G,4,0)</f>
        <v xml:space="preserve">Oscar Oviedo </v>
      </c>
      <c r="W362" s="23" t="s">
        <v>340</v>
      </c>
      <c r="X362" s="23">
        <v>6</v>
      </c>
      <c r="Y362" s="23">
        <v>6</v>
      </c>
      <c r="Z362" s="23">
        <v>0</v>
      </c>
      <c r="AA362" s="31">
        <f t="shared" si="16"/>
        <v>1</v>
      </c>
    </row>
    <row r="363" spans="6:27" x14ac:dyDescent="0.25">
      <c r="F363" s="29"/>
      <c r="G363" s="4"/>
      <c r="N363">
        <f t="shared" si="15"/>
        <v>0</v>
      </c>
      <c r="R363" s="23" t="s">
        <v>12</v>
      </c>
      <c r="S363" s="23" t="s">
        <v>68</v>
      </c>
      <c r="T363" s="23" t="str">
        <f>VLOOKUP(S363,'asignacion operaciones'!D:E,2,0)</f>
        <v xml:space="preserve">Ricardo Balderas Reyes </v>
      </c>
      <c r="U363" s="23" t="str">
        <f>VLOOKUP(S363,'asignacion operaciones'!D:F,3,0)</f>
        <v>Victor Limas Rdz</v>
      </c>
      <c r="V363" s="23" t="str">
        <f>VLOOKUP(S363,'asignacion operaciones'!D:G,4,0)</f>
        <v xml:space="preserve">Oscar Oviedo </v>
      </c>
      <c r="W363" s="23" t="s">
        <v>341</v>
      </c>
      <c r="X363" s="23">
        <v>6</v>
      </c>
      <c r="Y363" s="23">
        <v>6</v>
      </c>
      <c r="Z363" s="23">
        <v>0</v>
      </c>
      <c r="AA363" s="31">
        <f t="shared" si="16"/>
        <v>1</v>
      </c>
    </row>
    <row r="364" spans="6:27" x14ac:dyDescent="0.25">
      <c r="F364" s="29"/>
      <c r="G364" s="4"/>
      <c r="N364">
        <f t="shared" si="15"/>
        <v>0</v>
      </c>
      <c r="R364" s="23" t="s">
        <v>12</v>
      </c>
      <c r="S364" s="23" t="s">
        <v>68</v>
      </c>
      <c r="T364" s="23" t="str">
        <f>VLOOKUP(S364,'asignacion operaciones'!D:E,2,0)</f>
        <v xml:space="preserve">Ricardo Balderas Reyes </v>
      </c>
      <c r="U364" s="23" t="str">
        <f>VLOOKUP(S364,'asignacion operaciones'!D:F,3,0)</f>
        <v>Victor Limas Rdz</v>
      </c>
      <c r="V364" s="23" t="str">
        <f>VLOOKUP(S364,'asignacion operaciones'!D:G,4,0)</f>
        <v xml:space="preserve">Oscar Oviedo </v>
      </c>
      <c r="W364" s="23" t="s">
        <v>342</v>
      </c>
      <c r="X364" s="23">
        <v>6</v>
      </c>
      <c r="Y364" s="23">
        <v>6</v>
      </c>
      <c r="Z364" s="23">
        <v>0</v>
      </c>
      <c r="AA364" s="31">
        <f t="shared" si="16"/>
        <v>1</v>
      </c>
    </row>
    <row r="365" spans="6:27" x14ac:dyDescent="0.25">
      <c r="F365" s="29"/>
      <c r="G365" s="4"/>
      <c r="N365">
        <f t="shared" si="15"/>
        <v>0</v>
      </c>
      <c r="R365" s="23" t="s">
        <v>12</v>
      </c>
      <c r="S365" s="23" t="s">
        <v>68</v>
      </c>
      <c r="T365" s="23" t="str">
        <f>VLOOKUP(S365,'asignacion operaciones'!D:E,2,0)</f>
        <v xml:space="preserve">Ricardo Balderas Reyes </v>
      </c>
      <c r="U365" s="23" t="str">
        <f>VLOOKUP(S365,'asignacion operaciones'!D:F,3,0)</f>
        <v>Victor Limas Rdz</v>
      </c>
      <c r="V365" s="23" t="str">
        <f>VLOOKUP(S365,'asignacion operaciones'!D:G,4,0)</f>
        <v xml:space="preserve">Oscar Oviedo </v>
      </c>
      <c r="W365" s="23" t="s">
        <v>343</v>
      </c>
      <c r="X365" s="23">
        <v>6</v>
      </c>
      <c r="Y365" s="23">
        <v>6</v>
      </c>
      <c r="Z365" s="23">
        <v>0</v>
      </c>
      <c r="AA365" s="31">
        <f t="shared" si="16"/>
        <v>1</v>
      </c>
    </row>
    <row r="366" spans="6:27" x14ac:dyDescent="0.25">
      <c r="F366" s="29"/>
      <c r="G366" s="4"/>
      <c r="N366">
        <f t="shared" si="15"/>
        <v>0</v>
      </c>
      <c r="R366" s="23" t="s">
        <v>12</v>
      </c>
      <c r="S366" s="23" t="s">
        <v>68</v>
      </c>
      <c r="T366" s="23" t="str">
        <f>VLOOKUP(S366,'asignacion operaciones'!D:E,2,0)</f>
        <v xml:space="preserve">Ricardo Balderas Reyes </v>
      </c>
      <c r="U366" s="23" t="str">
        <f>VLOOKUP(S366,'asignacion operaciones'!D:F,3,0)</f>
        <v>Victor Limas Rdz</v>
      </c>
      <c r="V366" s="23" t="str">
        <f>VLOOKUP(S366,'asignacion operaciones'!D:G,4,0)</f>
        <v xml:space="preserve">Oscar Oviedo </v>
      </c>
      <c r="W366" s="23" t="s">
        <v>344</v>
      </c>
      <c r="X366" s="23">
        <v>6</v>
      </c>
      <c r="Y366" s="23">
        <v>6</v>
      </c>
      <c r="Z366" s="23">
        <v>0</v>
      </c>
      <c r="AA366" s="31">
        <f t="shared" si="16"/>
        <v>1</v>
      </c>
    </row>
    <row r="367" spans="6:27" x14ac:dyDescent="0.25">
      <c r="F367" s="29"/>
      <c r="G367" s="4"/>
      <c r="N367">
        <f t="shared" si="15"/>
        <v>0</v>
      </c>
      <c r="R367" s="23" t="s">
        <v>12</v>
      </c>
      <c r="S367" s="23" t="s">
        <v>68</v>
      </c>
      <c r="T367" s="23" t="str">
        <f>VLOOKUP(S367,'asignacion operaciones'!D:E,2,0)</f>
        <v xml:space="preserve">Ricardo Balderas Reyes </v>
      </c>
      <c r="U367" s="23" t="str">
        <f>VLOOKUP(S367,'asignacion operaciones'!D:F,3,0)</f>
        <v>Victor Limas Rdz</v>
      </c>
      <c r="V367" s="23" t="str">
        <f>VLOOKUP(S367,'asignacion operaciones'!D:G,4,0)</f>
        <v xml:space="preserve">Oscar Oviedo </v>
      </c>
      <c r="W367" s="23" t="s">
        <v>345</v>
      </c>
      <c r="X367" s="23">
        <v>3</v>
      </c>
      <c r="Y367" s="23">
        <v>3</v>
      </c>
      <c r="Z367" s="23">
        <v>0</v>
      </c>
      <c r="AA367" s="31">
        <f t="shared" si="16"/>
        <v>1</v>
      </c>
    </row>
    <row r="368" spans="6:27" x14ac:dyDescent="0.25">
      <c r="F368" s="29"/>
      <c r="G368" s="4"/>
      <c r="N368">
        <f t="shared" si="15"/>
        <v>0</v>
      </c>
      <c r="R368" s="23" t="s">
        <v>12</v>
      </c>
      <c r="S368" s="23" t="s">
        <v>68</v>
      </c>
      <c r="T368" s="23" t="str">
        <f>VLOOKUP(S368,'asignacion operaciones'!D:E,2,0)</f>
        <v xml:space="preserve">Ricardo Balderas Reyes </v>
      </c>
      <c r="U368" s="23" t="str">
        <f>VLOOKUP(S368,'asignacion operaciones'!D:F,3,0)</f>
        <v>Victor Limas Rdz</v>
      </c>
      <c r="V368" s="23" t="str">
        <f>VLOOKUP(S368,'asignacion operaciones'!D:G,4,0)</f>
        <v xml:space="preserve">Oscar Oviedo </v>
      </c>
      <c r="W368" s="23" t="s">
        <v>346</v>
      </c>
      <c r="X368" s="23">
        <v>10</v>
      </c>
      <c r="Y368" s="23">
        <v>10</v>
      </c>
      <c r="Z368" s="23">
        <v>0</v>
      </c>
      <c r="AA368" s="31">
        <f t="shared" si="16"/>
        <v>1</v>
      </c>
    </row>
    <row r="369" spans="6:27" x14ac:dyDescent="0.25">
      <c r="F369" s="29"/>
      <c r="G369" s="4"/>
      <c r="N369">
        <f t="shared" si="15"/>
        <v>0</v>
      </c>
      <c r="R369" s="23" t="s">
        <v>12</v>
      </c>
      <c r="S369" s="23" t="s">
        <v>68</v>
      </c>
      <c r="T369" s="23" t="str">
        <f>VLOOKUP(S369,'asignacion operaciones'!D:E,2,0)</f>
        <v xml:space="preserve">Ricardo Balderas Reyes </v>
      </c>
      <c r="U369" s="23" t="str">
        <f>VLOOKUP(S369,'asignacion operaciones'!D:F,3,0)</f>
        <v>Victor Limas Rdz</v>
      </c>
      <c r="V369" s="23" t="str">
        <f>VLOOKUP(S369,'asignacion operaciones'!D:G,4,0)</f>
        <v xml:space="preserve">Oscar Oviedo </v>
      </c>
      <c r="W369" s="23" t="s">
        <v>347</v>
      </c>
      <c r="X369" s="23">
        <v>5</v>
      </c>
      <c r="Y369" s="23">
        <v>5</v>
      </c>
      <c r="Z369" s="23">
        <v>0</v>
      </c>
      <c r="AA369" s="31">
        <f t="shared" si="16"/>
        <v>1</v>
      </c>
    </row>
    <row r="370" spans="6:27" x14ac:dyDescent="0.25">
      <c r="F370" s="29"/>
      <c r="G370" s="4"/>
      <c r="N370">
        <f t="shared" si="15"/>
        <v>0</v>
      </c>
      <c r="R370" s="23" t="s">
        <v>12</v>
      </c>
      <c r="S370" s="23" t="s">
        <v>48</v>
      </c>
      <c r="T370" s="23" t="str">
        <f>VLOOKUP(S370,'asignacion operaciones'!D:E,2,0)</f>
        <v xml:space="preserve">Ricardo Balderas Reyes </v>
      </c>
      <c r="U370" s="23" t="str">
        <f>VLOOKUP(S370,'asignacion operaciones'!D:F,3,0)</f>
        <v>Orlando Hernandez</v>
      </c>
      <c r="V370" s="23" t="str">
        <f>VLOOKUP(S370,'asignacion operaciones'!D:G,4,0)</f>
        <v>Claudia Chavira</v>
      </c>
      <c r="W370" s="23" t="s">
        <v>348</v>
      </c>
      <c r="X370" s="23">
        <v>5</v>
      </c>
      <c r="Y370" s="23">
        <v>5</v>
      </c>
      <c r="Z370" s="23">
        <v>0</v>
      </c>
      <c r="AA370" s="31">
        <f t="shared" si="16"/>
        <v>1</v>
      </c>
    </row>
    <row r="371" spans="6:27" x14ac:dyDescent="0.25">
      <c r="F371" s="29"/>
      <c r="G371" s="4"/>
      <c r="N371">
        <f t="shared" si="15"/>
        <v>0</v>
      </c>
      <c r="R371" s="23" t="s">
        <v>12</v>
      </c>
      <c r="S371" s="23" t="s">
        <v>48</v>
      </c>
      <c r="T371" s="23" t="str">
        <f>VLOOKUP(S371,'asignacion operaciones'!D:E,2,0)</f>
        <v xml:space="preserve">Ricardo Balderas Reyes </v>
      </c>
      <c r="U371" s="23" t="str">
        <f>VLOOKUP(S371,'asignacion operaciones'!D:F,3,0)</f>
        <v>Orlando Hernandez</v>
      </c>
      <c r="V371" s="23" t="str">
        <f>VLOOKUP(S371,'asignacion operaciones'!D:G,4,0)</f>
        <v>Claudia Chavira</v>
      </c>
      <c r="W371" s="23" t="s">
        <v>349</v>
      </c>
      <c r="X371" s="23">
        <v>6</v>
      </c>
      <c r="Y371" s="23">
        <v>6</v>
      </c>
      <c r="Z371" s="23">
        <v>0</v>
      </c>
      <c r="AA371" s="31">
        <f t="shared" si="16"/>
        <v>1</v>
      </c>
    </row>
    <row r="372" spans="6:27" x14ac:dyDescent="0.25">
      <c r="F372" s="29"/>
      <c r="G372" s="4"/>
      <c r="N372">
        <f t="shared" si="15"/>
        <v>0</v>
      </c>
      <c r="R372" s="23" t="s">
        <v>12</v>
      </c>
      <c r="S372" s="23" t="s">
        <v>48</v>
      </c>
      <c r="T372" s="23" t="str">
        <f>VLOOKUP(S372,'asignacion operaciones'!D:E,2,0)</f>
        <v xml:space="preserve">Ricardo Balderas Reyes </v>
      </c>
      <c r="U372" s="23" t="str">
        <f>VLOOKUP(S372,'asignacion operaciones'!D:F,3,0)</f>
        <v>Orlando Hernandez</v>
      </c>
      <c r="V372" s="23" t="str">
        <f>VLOOKUP(S372,'asignacion operaciones'!D:G,4,0)</f>
        <v>Claudia Chavira</v>
      </c>
      <c r="W372" s="23" t="s">
        <v>350</v>
      </c>
      <c r="X372" s="23">
        <v>5</v>
      </c>
      <c r="Y372" s="23">
        <v>5</v>
      </c>
      <c r="Z372" s="23">
        <v>0</v>
      </c>
      <c r="AA372" s="31">
        <f t="shared" si="16"/>
        <v>1</v>
      </c>
    </row>
    <row r="373" spans="6:27" x14ac:dyDescent="0.25">
      <c r="F373" s="29"/>
      <c r="G373" s="4"/>
      <c r="N373">
        <f t="shared" si="15"/>
        <v>0</v>
      </c>
      <c r="R373" s="23" t="s">
        <v>12</v>
      </c>
      <c r="S373" s="23" t="s">
        <v>48</v>
      </c>
      <c r="T373" s="23" t="str">
        <f>VLOOKUP(S373,'asignacion operaciones'!D:E,2,0)</f>
        <v xml:space="preserve">Ricardo Balderas Reyes </v>
      </c>
      <c r="U373" s="23" t="str">
        <f>VLOOKUP(S373,'asignacion operaciones'!D:F,3,0)</f>
        <v>Orlando Hernandez</v>
      </c>
      <c r="V373" s="23" t="str">
        <f>VLOOKUP(S373,'asignacion operaciones'!D:G,4,0)</f>
        <v>Claudia Chavira</v>
      </c>
      <c r="W373" s="23" t="s">
        <v>351</v>
      </c>
      <c r="X373" s="23">
        <v>5</v>
      </c>
      <c r="Y373" s="23">
        <v>5</v>
      </c>
      <c r="Z373" s="23">
        <v>0</v>
      </c>
      <c r="AA373" s="31">
        <f t="shared" si="16"/>
        <v>1</v>
      </c>
    </row>
    <row r="374" spans="6:27" x14ac:dyDescent="0.25">
      <c r="F374" s="29"/>
      <c r="G374" s="4"/>
      <c r="N374">
        <f t="shared" si="15"/>
        <v>0</v>
      </c>
      <c r="R374" s="23" t="s">
        <v>12</v>
      </c>
      <c r="S374" s="23" t="s">
        <v>48</v>
      </c>
      <c r="T374" s="23" t="str">
        <f>VLOOKUP(S374,'asignacion operaciones'!D:E,2,0)</f>
        <v xml:space="preserve">Ricardo Balderas Reyes </v>
      </c>
      <c r="U374" s="23" t="str">
        <f>VLOOKUP(S374,'asignacion operaciones'!D:F,3,0)</f>
        <v>Orlando Hernandez</v>
      </c>
      <c r="V374" s="23" t="str">
        <f>VLOOKUP(S374,'asignacion operaciones'!D:G,4,0)</f>
        <v>Claudia Chavira</v>
      </c>
      <c r="W374" s="23" t="s">
        <v>352</v>
      </c>
      <c r="X374" s="23">
        <v>5</v>
      </c>
      <c r="Y374" s="23">
        <v>5</v>
      </c>
      <c r="Z374" s="23">
        <v>0</v>
      </c>
      <c r="AA374" s="31">
        <f t="shared" si="16"/>
        <v>1</v>
      </c>
    </row>
    <row r="375" spans="6:27" x14ac:dyDescent="0.25">
      <c r="F375" s="29"/>
      <c r="G375" s="4"/>
      <c r="N375">
        <f t="shared" si="15"/>
        <v>0</v>
      </c>
      <c r="R375" s="23" t="s">
        <v>12</v>
      </c>
      <c r="S375" s="23" t="s">
        <v>48</v>
      </c>
      <c r="T375" s="23" t="str">
        <f>VLOOKUP(S375,'asignacion operaciones'!D:E,2,0)</f>
        <v xml:space="preserve">Ricardo Balderas Reyes </v>
      </c>
      <c r="U375" s="23" t="str">
        <f>VLOOKUP(S375,'asignacion operaciones'!D:F,3,0)</f>
        <v>Orlando Hernandez</v>
      </c>
      <c r="V375" s="23" t="str">
        <f>VLOOKUP(S375,'asignacion operaciones'!D:G,4,0)</f>
        <v>Claudia Chavira</v>
      </c>
      <c r="W375" s="23" t="s">
        <v>353</v>
      </c>
      <c r="X375" s="23">
        <v>6</v>
      </c>
      <c r="Y375" s="23">
        <v>6</v>
      </c>
      <c r="Z375" s="23">
        <v>0</v>
      </c>
      <c r="AA375" s="31">
        <f t="shared" si="16"/>
        <v>1</v>
      </c>
    </row>
    <row r="376" spans="6:27" x14ac:dyDescent="0.25">
      <c r="F376" s="29"/>
      <c r="G376" s="4"/>
      <c r="N376">
        <f t="shared" si="15"/>
        <v>0</v>
      </c>
      <c r="R376" s="23" t="s">
        <v>12</v>
      </c>
      <c r="S376" s="23" t="s">
        <v>48</v>
      </c>
      <c r="T376" s="23" t="str">
        <f>VLOOKUP(S376,'asignacion operaciones'!D:E,2,0)</f>
        <v xml:space="preserve">Ricardo Balderas Reyes </v>
      </c>
      <c r="U376" s="23" t="str">
        <f>VLOOKUP(S376,'asignacion operaciones'!D:F,3,0)</f>
        <v>Orlando Hernandez</v>
      </c>
      <c r="V376" s="23" t="str">
        <f>VLOOKUP(S376,'asignacion operaciones'!D:G,4,0)</f>
        <v>Claudia Chavira</v>
      </c>
      <c r="W376" s="23" t="s">
        <v>354</v>
      </c>
      <c r="X376" s="23">
        <v>6</v>
      </c>
      <c r="Y376" s="23">
        <v>6</v>
      </c>
      <c r="Z376" s="23">
        <v>0</v>
      </c>
      <c r="AA376" s="31">
        <f t="shared" si="16"/>
        <v>1</v>
      </c>
    </row>
    <row r="377" spans="6:27" x14ac:dyDescent="0.25">
      <c r="F377" s="29"/>
      <c r="G377" s="4"/>
      <c r="N377">
        <f t="shared" si="15"/>
        <v>0</v>
      </c>
      <c r="R377" s="23" t="s">
        <v>12</v>
      </c>
      <c r="S377" s="23" t="s">
        <v>48</v>
      </c>
      <c r="T377" s="23" t="str">
        <f>VLOOKUP(S377,'asignacion operaciones'!D:E,2,0)</f>
        <v xml:space="preserve">Ricardo Balderas Reyes </v>
      </c>
      <c r="U377" s="23" t="str">
        <f>VLOOKUP(S377,'asignacion operaciones'!D:F,3,0)</f>
        <v>Orlando Hernandez</v>
      </c>
      <c r="V377" s="23" t="str">
        <f>VLOOKUP(S377,'asignacion operaciones'!D:G,4,0)</f>
        <v>Claudia Chavira</v>
      </c>
      <c r="W377" s="23" t="s">
        <v>355</v>
      </c>
      <c r="X377" s="23">
        <v>5</v>
      </c>
      <c r="Y377" s="23">
        <v>5</v>
      </c>
      <c r="Z377" s="23">
        <v>0</v>
      </c>
      <c r="AA377" s="31">
        <f t="shared" si="16"/>
        <v>1</v>
      </c>
    </row>
    <row r="378" spans="6:27" x14ac:dyDescent="0.25">
      <c r="F378" s="29"/>
      <c r="G378" s="4"/>
      <c r="N378">
        <f t="shared" si="15"/>
        <v>0</v>
      </c>
      <c r="R378" s="23" t="s">
        <v>12</v>
      </c>
      <c r="S378" s="23" t="s">
        <v>48</v>
      </c>
      <c r="T378" s="23" t="str">
        <f>VLOOKUP(S378,'asignacion operaciones'!D:E,2,0)</f>
        <v xml:space="preserve">Ricardo Balderas Reyes </v>
      </c>
      <c r="U378" s="23" t="str">
        <f>VLOOKUP(S378,'asignacion operaciones'!D:F,3,0)</f>
        <v>Orlando Hernandez</v>
      </c>
      <c r="V378" s="23" t="str">
        <f>VLOOKUP(S378,'asignacion operaciones'!D:G,4,0)</f>
        <v>Claudia Chavira</v>
      </c>
      <c r="W378" s="23" t="s">
        <v>356</v>
      </c>
      <c r="X378" s="23">
        <v>5</v>
      </c>
      <c r="Y378" s="23">
        <v>5</v>
      </c>
      <c r="Z378" s="23">
        <v>0</v>
      </c>
      <c r="AA378" s="31">
        <f t="shared" si="16"/>
        <v>1</v>
      </c>
    </row>
    <row r="379" spans="6:27" x14ac:dyDescent="0.25">
      <c r="F379" s="29"/>
      <c r="G379" s="4"/>
      <c r="N379">
        <f t="shared" si="15"/>
        <v>0</v>
      </c>
      <c r="R379" s="23" t="s">
        <v>12</v>
      </c>
      <c r="S379" s="23" t="s">
        <v>48</v>
      </c>
      <c r="T379" s="23" t="str">
        <f>VLOOKUP(S379,'asignacion operaciones'!D:E,2,0)</f>
        <v xml:space="preserve">Ricardo Balderas Reyes </v>
      </c>
      <c r="U379" s="23" t="str">
        <f>VLOOKUP(S379,'asignacion operaciones'!D:F,3,0)</f>
        <v>Orlando Hernandez</v>
      </c>
      <c r="V379" s="23" t="str">
        <f>VLOOKUP(S379,'asignacion operaciones'!D:G,4,0)</f>
        <v>Claudia Chavira</v>
      </c>
      <c r="W379" s="23" t="s">
        <v>357</v>
      </c>
      <c r="X379" s="23">
        <v>5</v>
      </c>
      <c r="Y379" s="23">
        <v>5</v>
      </c>
      <c r="Z379" s="23">
        <v>0</v>
      </c>
      <c r="AA379" s="31">
        <f t="shared" si="16"/>
        <v>1</v>
      </c>
    </row>
    <row r="380" spans="6:27" x14ac:dyDescent="0.25">
      <c r="F380" s="29"/>
      <c r="G380" s="4"/>
      <c r="N380">
        <f t="shared" si="15"/>
        <v>0</v>
      </c>
      <c r="R380" s="23" t="s">
        <v>12</v>
      </c>
      <c r="S380" s="23" t="s">
        <v>48</v>
      </c>
      <c r="T380" s="23" t="str">
        <f>VLOOKUP(S380,'asignacion operaciones'!D:E,2,0)</f>
        <v xml:space="preserve">Ricardo Balderas Reyes </v>
      </c>
      <c r="U380" s="23" t="str">
        <f>VLOOKUP(S380,'asignacion operaciones'!D:F,3,0)</f>
        <v>Orlando Hernandez</v>
      </c>
      <c r="V380" s="23" t="str">
        <f>VLOOKUP(S380,'asignacion operaciones'!D:G,4,0)</f>
        <v>Claudia Chavira</v>
      </c>
      <c r="W380" s="23" t="s">
        <v>359</v>
      </c>
      <c r="X380" s="23">
        <v>5</v>
      </c>
      <c r="Y380" s="23">
        <v>5</v>
      </c>
      <c r="Z380" s="23">
        <v>0</v>
      </c>
      <c r="AA380" s="31">
        <f t="shared" si="16"/>
        <v>1</v>
      </c>
    </row>
    <row r="381" spans="6:27" x14ac:dyDescent="0.25">
      <c r="F381" s="29"/>
      <c r="G381" s="4"/>
      <c r="N381">
        <f t="shared" si="15"/>
        <v>0</v>
      </c>
      <c r="R381" s="23" t="s">
        <v>12</v>
      </c>
      <c r="S381" s="23" t="s">
        <v>48</v>
      </c>
      <c r="T381" s="23" t="str">
        <f>VLOOKUP(S381,'asignacion operaciones'!D:E,2,0)</f>
        <v xml:space="preserve">Ricardo Balderas Reyes </v>
      </c>
      <c r="U381" s="23" t="str">
        <f>VLOOKUP(S381,'asignacion operaciones'!D:F,3,0)</f>
        <v>Orlando Hernandez</v>
      </c>
      <c r="V381" s="23" t="str">
        <f>VLOOKUP(S381,'asignacion operaciones'!D:G,4,0)</f>
        <v>Claudia Chavira</v>
      </c>
      <c r="W381" s="23" t="s">
        <v>360</v>
      </c>
      <c r="X381" s="23">
        <v>5</v>
      </c>
      <c r="Y381" s="23">
        <v>5</v>
      </c>
      <c r="Z381" s="23">
        <v>0</v>
      </c>
      <c r="AA381" s="31">
        <f t="shared" si="16"/>
        <v>1</v>
      </c>
    </row>
    <row r="382" spans="6:27" x14ac:dyDescent="0.25">
      <c r="F382" s="29"/>
      <c r="G382" s="4"/>
      <c r="N382">
        <f t="shared" si="15"/>
        <v>0</v>
      </c>
      <c r="R382" s="23" t="s">
        <v>12</v>
      </c>
      <c r="S382" s="23" t="s">
        <v>48</v>
      </c>
      <c r="T382" s="23" t="str">
        <f>VLOOKUP(S382,'asignacion operaciones'!D:E,2,0)</f>
        <v xml:space="preserve">Ricardo Balderas Reyes </v>
      </c>
      <c r="U382" s="23" t="str">
        <f>VLOOKUP(S382,'asignacion operaciones'!D:F,3,0)</f>
        <v>Orlando Hernandez</v>
      </c>
      <c r="V382" s="23" t="str">
        <f>VLOOKUP(S382,'asignacion operaciones'!D:G,4,0)</f>
        <v>Claudia Chavira</v>
      </c>
      <c r="W382" s="23" t="s">
        <v>361</v>
      </c>
      <c r="X382" s="23">
        <v>5</v>
      </c>
      <c r="Y382" s="23">
        <v>5</v>
      </c>
      <c r="Z382" s="23">
        <v>0</v>
      </c>
      <c r="AA382" s="31">
        <f t="shared" si="16"/>
        <v>1</v>
      </c>
    </row>
    <row r="383" spans="6:27" x14ac:dyDescent="0.25">
      <c r="F383" s="29"/>
      <c r="G383" s="4"/>
      <c r="N383">
        <f t="shared" si="15"/>
        <v>0</v>
      </c>
      <c r="R383" s="23" t="s">
        <v>12</v>
      </c>
      <c r="S383" s="23" t="s">
        <v>48</v>
      </c>
      <c r="T383" s="23" t="str">
        <f>VLOOKUP(S383,'asignacion operaciones'!D:E,2,0)</f>
        <v xml:space="preserve">Ricardo Balderas Reyes </v>
      </c>
      <c r="U383" s="23" t="str">
        <f>VLOOKUP(S383,'asignacion operaciones'!D:F,3,0)</f>
        <v>Orlando Hernandez</v>
      </c>
      <c r="V383" s="23" t="str">
        <f>VLOOKUP(S383,'asignacion operaciones'!D:G,4,0)</f>
        <v>Claudia Chavira</v>
      </c>
      <c r="W383" s="23" t="s">
        <v>362</v>
      </c>
      <c r="X383" s="23">
        <v>5</v>
      </c>
      <c r="Y383" s="23">
        <v>5</v>
      </c>
      <c r="Z383" s="23">
        <v>0</v>
      </c>
      <c r="AA383" s="31">
        <f t="shared" si="16"/>
        <v>1</v>
      </c>
    </row>
    <row r="384" spans="6:27" x14ac:dyDescent="0.25">
      <c r="F384" s="29"/>
      <c r="G384" s="4"/>
      <c r="N384">
        <f t="shared" si="15"/>
        <v>0</v>
      </c>
      <c r="R384" s="23" t="s">
        <v>12</v>
      </c>
      <c r="S384" s="23" t="s">
        <v>48</v>
      </c>
      <c r="T384" s="23" t="str">
        <f>VLOOKUP(S384,'asignacion operaciones'!D:E,2,0)</f>
        <v xml:space="preserve">Ricardo Balderas Reyes </v>
      </c>
      <c r="U384" s="23" t="str">
        <f>VLOOKUP(S384,'asignacion operaciones'!D:F,3,0)</f>
        <v>Orlando Hernandez</v>
      </c>
      <c r="V384" s="23" t="str">
        <f>VLOOKUP(S384,'asignacion operaciones'!D:G,4,0)</f>
        <v>Claudia Chavira</v>
      </c>
      <c r="W384" s="23" t="s">
        <v>363</v>
      </c>
      <c r="X384" s="23">
        <v>5</v>
      </c>
      <c r="Y384" s="23">
        <v>5</v>
      </c>
      <c r="Z384" s="23">
        <v>0</v>
      </c>
      <c r="AA384" s="31">
        <f t="shared" si="16"/>
        <v>1</v>
      </c>
    </row>
    <row r="385" spans="6:27" x14ac:dyDescent="0.25">
      <c r="F385" s="29"/>
      <c r="G385" s="4"/>
      <c r="N385">
        <f t="shared" si="15"/>
        <v>0</v>
      </c>
      <c r="R385" s="23" t="s">
        <v>12</v>
      </c>
      <c r="S385" s="23" t="s">
        <v>48</v>
      </c>
      <c r="T385" s="23" t="str">
        <f>VLOOKUP(S385,'asignacion operaciones'!D:E,2,0)</f>
        <v xml:space="preserve">Ricardo Balderas Reyes </v>
      </c>
      <c r="U385" s="23" t="str">
        <f>VLOOKUP(S385,'asignacion operaciones'!D:F,3,0)</f>
        <v>Orlando Hernandez</v>
      </c>
      <c r="V385" s="23" t="str">
        <f>VLOOKUP(S385,'asignacion operaciones'!D:G,4,0)</f>
        <v>Claudia Chavira</v>
      </c>
      <c r="W385" s="23" t="s">
        <v>364</v>
      </c>
      <c r="X385" s="23">
        <v>5</v>
      </c>
      <c r="Y385" s="23">
        <v>5</v>
      </c>
      <c r="Z385" s="23">
        <v>0</v>
      </c>
      <c r="AA385" s="31">
        <f t="shared" si="16"/>
        <v>1</v>
      </c>
    </row>
    <row r="386" spans="6:27" x14ac:dyDescent="0.25">
      <c r="F386" s="29"/>
      <c r="G386" s="4"/>
      <c r="N386">
        <f t="shared" ref="N386:N449" si="17">L386-M386</f>
        <v>0</v>
      </c>
      <c r="R386" s="23" t="s">
        <v>12</v>
      </c>
      <c r="S386" s="23" t="s">
        <v>48</v>
      </c>
      <c r="T386" s="23" t="str">
        <f>VLOOKUP(S386,'asignacion operaciones'!D:E,2,0)</f>
        <v xml:space="preserve">Ricardo Balderas Reyes </v>
      </c>
      <c r="U386" s="23" t="str">
        <f>VLOOKUP(S386,'asignacion operaciones'!D:F,3,0)</f>
        <v>Orlando Hernandez</v>
      </c>
      <c r="V386" s="23" t="str">
        <f>VLOOKUP(S386,'asignacion operaciones'!D:G,4,0)</f>
        <v>Claudia Chavira</v>
      </c>
      <c r="W386" s="23" t="s">
        <v>365</v>
      </c>
      <c r="X386" s="23">
        <v>5</v>
      </c>
      <c r="Y386" s="23">
        <v>5</v>
      </c>
      <c r="Z386" s="23">
        <v>0</v>
      </c>
      <c r="AA386" s="31">
        <f t="shared" ref="AA386:AA449" si="18">Y386/X386</f>
        <v>1</v>
      </c>
    </row>
    <row r="387" spans="6:27" x14ac:dyDescent="0.25">
      <c r="F387" s="29"/>
      <c r="G387" s="4"/>
      <c r="N387">
        <f t="shared" si="17"/>
        <v>0</v>
      </c>
      <c r="R387" s="23" t="s">
        <v>12</v>
      </c>
      <c r="S387" s="23" t="s">
        <v>48</v>
      </c>
      <c r="T387" s="23" t="str">
        <f>VLOOKUP(S387,'asignacion operaciones'!D:E,2,0)</f>
        <v xml:space="preserve">Ricardo Balderas Reyes </v>
      </c>
      <c r="U387" s="23" t="str">
        <f>VLOOKUP(S387,'asignacion operaciones'!D:F,3,0)</f>
        <v>Orlando Hernandez</v>
      </c>
      <c r="V387" s="23" t="str">
        <f>VLOOKUP(S387,'asignacion operaciones'!D:G,4,0)</f>
        <v>Claudia Chavira</v>
      </c>
      <c r="W387" s="23" t="s">
        <v>366</v>
      </c>
      <c r="X387" s="23">
        <v>5</v>
      </c>
      <c r="Y387" s="23">
        <v>5</v>
      </c>
      <c r="Z387" s="23">
        <v>0</v>
      </c>
      <c r="AA387" s="31">
        <f t="shared" si="18"/>
        <v>1</v>
      </c>
    </row>
    <row r="388" spans="6:27" x14ac:dyDescent="0.25">
      <c r="F388" s="29"/>
      <c r="G388" s="4"/>
      <c r="N388">
        <f t="shared" si="17"/>
        <v>0</v>
      </c>
      <c r="R388" s="23" t="s">
        <v>12</v>
      </c>
      <c r="S388" s="23" t="s">
        <v>13</v>
      </c>
      <c r="T388" s="23" t="str">
        <f>VLOOKUP(S388,'asignacion operaciones'!D:E,2,0)</f>
        <v xml:space="preserve">Ricardo Balderas Reyes </v>
      </c>
      <c r="U388" s="23" t="str">
        <f>VLOOKUP(S388,'asignacion operaciones'!D:F,3,0)</f>
        <v>Victor Limas Rdz</v>
      </c>
      <c r="V388" s="23" t="str">
        <f>VLOOKUP(S388,'asignacion operaciones'!D:G,4,0)</f>
        <v>Benjamin Moreno</v>
      </c>
      <c r="W388" s="23" t="s">
        <v>39</v>
      </c>
      <c r="X388" s="23">
        <v>6</v>
      </c>
      <c r="Y388" s="23">
        <v>6</v>
      </c>
      <c r="Z388" s="23">
        <v>0</v>
      </c>
      <c r="AA388" s="31">
        <f t="shared" si="18"/>
        <v>1</v>
      </c>
    </row>
    <row r="389" spans="6:27" x14ac:dyDescent="0.25">
      <c r="F389" s="29"/>
      <c r="G389" s="4"/>
      <c r="N389">
        <f t="shared" si="17"/>
        <v>0</v>
      </c>
      <c r="R389" s="23" t="s">
        <v>12</v>
      </c>
      <c r="S389" s="23" t="s">
        <v>13</v>
      </c>
      <c r="T389" s="23" t="str">
        <f>VLOOKUP(S389,'asignacion operaciones'!D:E,2,0)</f>
        <v xml:space="preserve">Ricardo Balderas Reyes </v>
      </c>
      <c r="U389" s="23" t="str">
        <f>VLOOKUP(S389,'asignacion operaciones'!D:F,3,0)</f>
        <v>Victor Limas Rdz</v>
      </c>
      <c r="V389" s="23" t="str">
        <f>VLOOKUP(S389,'asignacion operaciones'!D:G,4,0)</f>
        <v>Benjamin Moreno</v>
      </c>
      <c r="W389" s="23" t="s">
        <v>65</v>
      </c>
      <c r="X389" s="23">
        <v>6</v>
      </c>
      <c r="Y389" s="23">
        <v>6</v>
      </c>
      <c r="Z389" s="23">
        <v>0</v>
      </c>
      <c r="AA389" s="31">
        <f t="shared" si="18"/>
        <v>1</v>
      </c>
    </row>
    <row r="390" spans="6:27" x14ac:dyDescent="0.25">
      <c r="F390" s="29"/>
      <c r="G390" s="4"/>
      <c r="N390">
        <f t="shared" si="17"/>
        <v>0</v>
      </c>
      <c r="R390" s="23" t="s">
        <v>12</v>
      </c>
      <c r="S390" s="23" t="s">
        <v>13</v>
      </c>
      <c r="T390" s="23" t="str">
        <f>VLOOKUP(S390,'asignacion operaciones'!D:E,2,0)</f>
        <v xml:space="preserve">Ricardo Balderas Reyes </v>
      </c>
      <c r="U390" s="23" t="str">
        <f>VLOOKUP(S390,'asignacion operaciones'!D:F,3,0)</f>
        <v>Victor Limas Rdz</v>
      </c>
      <c r="V390" s="23" t="str">
        <f>VLOOKUP(S390,'asignacion operaciones'!D:G,4,0)</f>
        <v>Benjamin Moreno</v>
      </c>
      <c r="W390" s="23" t="s">
        <v>26</v>
      </c>
      <c r="X390" s="23">
        <v>11</v>
      </c>
      <c r="Y390" s="23">
        <v>11</v>
      </c>
      <c r="Z390" s="23">
        <v>0</v>
      </c>
      <c r="AA390" s="31">
        <f t="shared" si="18"/>
        <v>1</v>
      </c>
    </row>
    <row r="391" spans="6:27" x14ac:dyDescent="0.25">
      <c r="F391" s="29"/>
      <c r="G391" s="4"/>
      <c r="N391">
        <f t="shared" si="17"/>
        <v>0</v>
      </c>
      <c r="R391" s="23" t="s">
        <v>12</v>
      </c>
      <c r="S391" s="23" t="s">
        <v>13</v>
      </c>
      <c r="T391" s="23" t="str">
        <f>VLOOKUP(S391,'asignacion operaciones'!D:E,2,0)</f>
        <v xml:space="preserve">Ricardo Balderas Reyes </v>
      </c>
      <c r="U391" s="23" t="str">
        <f>VLOOKUP(S391,'asignacion operaciones'!D:F,3,0)</f>
        <v>Victor Limas Rdz</v>
      </c>
      <c r="V391" s="23" t="str">
        <f>VLOOKUP(S391,'asignacion operaciones'!D:G,4,0)</f>
        <v>Benjamin Moreno</v>
      </c>
      <c r="W391" s="23" t="s">
        <v>20</v>
      </c>
      <c r="X391" s="23">
        <v>6</v>
      </c>
      <c r="Y391" s="23">
        <v>6</v>
      </c>
      <c r="Z391" s="23">
        <v>0</v>
      </c>
      <c r="AA391" s="31">
        <f t="shared" si="18"/>
        <v>1</v>
      </c>
    </row>
    <row r="392" spans="6:27" x14ac:dyDescent="0.25">
      <c r="F392" s="29"/>
      <c r="G392" s="4"/>
      <c r="N392">
        <f t="shared" si="17"/>
        <v>0</v>
      </c>
      <c r="R392" s="23" t="s">
        <v>12</v>
      </c>
      <c r="S392" s="23" t="s">
        <v>13</v>
      </c>
      <c r="T392" s="23" t="str">
        <f>VLOOKUP(S392,'asignacion operaciones'!D:E,2,0)</f>
        <v xml:space="preserve">Ricardo Balderas Reyes </v>
      </c>
      <c r="U392" s="23" t="str">
        <f>VLOOKUP(S392,'asignacion operaciones'!D:F,3,0)</f>
        <v>Victor Limas Rdz</v>
      </c>
      <c r="V392" s="23" t="str">
        <f>VLOOKUP(S392,'asignacion operaciones'!D:G,4,0)</f>
        <v>Benjamin Moreno</v>
      </c>
      <c r="W392" s="23" t="s">
        <v>30</v>
      </c>
      <c r="X392" s="23">
        <v>6</v>
      </c>
      <c r="Y392" s="23">
        <v>6</v>
      </c>
      <c r="Z392" s="23">
        <v>0</v>
      </c>
      <c r="AA392" s="31">
        <f t="shared" si="18"/>
        <v>1</v>
      </c>
    </row>
    <row r="393" spans="6:27" x14ac:dyDescent="0.25">
      <c r="F393" s="29"/>
      <c r="G393" s="4"/>
      <c r="N393">
        <f t="shared" si="17"/>
        <v>0</v>
      </c>
      <c r="R393" s="23" t="s">
        <v>12</v>
      </c>
      <c r="S393" s="23" t="s">
        <v>13</v>
      </c>
      <c r="T393" s="23" t="str">
        <f>VLOOKUP(S393,'asignacion operaciones'!D:E,2,0)</f>
        <v xml:space="preserve">Ricardo Balderas Reyes </v>
      </c>
      <c r="U393" s="23" t="str">
        <f>VLOOKUP(S393,'asignacion operaciones'!D:F,3,0)</f>
        <v>Victor Limas Rdz</v>
      </c>
      <c r="V393" s="23" t="str">
        <f>VLOOKUP(S393,'asignacion operaciones'!D:G,4,0)</f>
        <v>Benjamin Moreno</v>
      </c>
      <c r="W393" s="23" t="s">
        <v>22</v>
      </c>
      <c r="X393" s="23">
        <v>5</v>
      </c>
      <c r="Y393" s="23">
        <v>5</v>
      </c>
      <c r="Z393" s="23">
        <v>0</v>
      </c>
      <c r="AA393" s="31">
        <f t="shared" si="18"/>
        <v>1</v>
      </c>
    </row>
    <row r="394" spans="6:27" x14ac:dyDescent="0.25">
      <c r="F394" s="29"/>
      <c r="G394" s="4"/>
      <c r="N394">
        <f t="shared" si="17"/>
        <v>0</v>
      </c>
      <c r="R394" s="23" t="s">
        <v>12</v>
      </c>
      <c r="S394" s="23" t="s">
        <v>13</v>
      </c>
      <c r="T394" s="23" t="str">
        <f>VLOOKUP(S394,'asignacion operaciones'!D:E,2,0)</f>
        <v xml:space="preserve">Ricardo Balderas Reyes </v>
      </c>
      <c r="U394" s="23" t="str">
        <f>VLOOKUP(S394,'asignacion operaciones'!D:F,3,0)</f>
        <v>Victor Limas Rdz</v>
      </c>
      <c r="V394" s="23" t="str">
        <f>VLOOKUP(S394,'asignacion operaciones'!D:G,4,0)</f>
        <v>Benjamin Moreno</v>
      </c>
      <c r="W394" s="23" t="s">
        <v>18</v>
      </c>
      <c r="X394" s="23">
        <v>5</v>
      </c>
      <c r="Y394" s="23">
        <v>5</v>
      </c>
      <c r="Z394" s="23">
        <v>0</v>
      </c>
      <c r="AA394" s="31">
        <f t="shared" si="18"/>
        <v>1</v>
      </c>
    </row>
    <row r="395" spans="6:27" x14ac:dyDescent="0.25">
      <c r="F395" s="29"/>
      <c r="G395" s="4"/>
      <c r="N395">
        <f t="shared" si="17"/>
        <v>0</v>
      </c>
      <c r="R395" s="23" t="s">
        <v>12</v>
      </c>
      <c r="S395" s="23" t="s">
        <v>13</v>
      </c>
      <c r="T395" s="23" t="str">
        <f>VLOOKUP(S395,'asignacion operaciones'!D:E,2,0)</f>
        <v xml:space="preserve">Ricardo Balderas Reyes </v>
      </c>
      <c r="U395" s="23" t="str">
        <f>VLOOKUP(S395,'asignacion operaciones'!D:F,3,0)</f>
        <v>Victor Limas Rdz</v>
      </c>
      <c r="V395" s="23" t="str">
        <f>VLOOKUP(S395,'asignacion operaciones'!D:G,4,0)</f>
        <v>Benjamin Moreno</v>
      </c>
      <c r="W395" s="23" t="s">
        <v>32</v>
      </c>
      <c r="X395" s="23">
        <v>5</v>
      </c>
      <c r="Y395" s="23">
        <v>5</v>
      </c>
      <c r="Z395" s="23">
        <v>0</v>
      </c>
      <c r="AA395" s="31">
        <f t="shared" si="18"/>
        <v>1</v>
      </c>
    </row>
    <row r="396" spans="6:27" x14ac:dyDescent="0.25">
      <c r="F396" s="29"/>
      <c r="G396" s="4"/>
      <c r="N396">
        <f t="shared" si="17"/>
        <v>0</v>
      </c>
      <c r="R396" s="23" t="s">
        <v>12</v>
      </c>
      <c r="S396" s="23" t="s">
        <v>13</v>
      </c>
      <c r="T396" s="23" t="str">
        <f>VLOOKUP(S396,'asignacion operaciones'!D:E,2,0)</f>
        <v xml:space="preserve">Ricardo Balderas Reyes </v>
      </c>
      <c r="U396" s="23" t="str">
        <f>VLOOKUP(S396,'asignacion operaciones'!D:F,3,0)</f>
        <v>Victor Limas Rdz</v>
      </c>
      <c r="V396" s="23" t="str">
        <f>VLOOKUP(S396,'asignacion operaciones'!D:G,4,0)</f>
        <v>Benjamin Moreno</v>
      </c>
      <c r="W396" s="23" t="s">
        <v>41</v>
      </c>
      <c r="X396" s="23">
        <v>7</v>
      </c>
      <c r="Y396" s="23">
        <v>7</v>
      </c>
      <c r="Z396" s="23">
        <v>0</v>
      </c>
      <c r="AA396" s="31">
        <f t="shared" si="18"/>
        <v>1</v>
      </c>
    </row>
    <row r="397" spans="6:27" x14ac:dyDescent="0.25">
      <c r="F397" s="29"/>
      <c r="G397" s="4"/>
      <c r="N397">
        <f t="shared" si="17"/>
        <v>0</v>
      </c>
      <c r="R397" s="23" t="s">
        <v>12</v>
      </c>
      <c r="S397" s="23" t="s">
        <v>13</v>
      </c>
      <c r="T397" s="23" t="str">
        <f>VLOOKUP(S397,'asignacion operaciones'!D:E,2,0)</f>
        <v xml:space="preserve">Ricardo Balderas Reyes </v>
      </c>
      <c r="U397" s="23" t="str">
        <f>VLOOKUP(S397,'asignacion operaciones'!D:F,3,0)</f>
        <v>Victor Limas Rdz</v>
      </c>
      <c r="V397" s="23" t="str">
        <f>VLOOKUP(S397,'asignacion operaciones'!D:G,4,0)</f>
        <v>Benjamin Moreno</v>
      </c>
      <c r="W397" s="23" t="s">
        <v>24</v>
      </c>
      <c r="X397" s="23">
        <v>5</v>
      </c>
      <c r="Y397" s="23">
        <v>5</v>
      </c>
      <c r="Z397" s="23">
        <v>0</v>
      </c>
      <c r="AA397" s="31">
        <f t="shared" si="18"/>
        <v>1</v>
      </c>
    </row>
    <row r="398" spans="6:27" x14ac:dyDescent="0.25">
      <c r="F398" s="29"/>
      <c r="G398" s="4"/>
      <c r="N398">
        <f t="shared" si="17"/>
        <v>0</v>
      </c>
      <c r="R398" s="23" t="s">
        <v>12</v>
      </c>
      <c r="S398" s="23" t="s">
        <v>13</v>
      </c>
      <c r="T398" s="23" t="str">
        <f>VLOOKUP(S398,'asignacion operaciones'!D:E,2,0)</f>
        <v xml:space="preserve">Ricardo Balderas Reyes </v>
      </c>
      <c r="U398" s="23" t="str">
        <f>VLOOKUP(S398,'asignacion operaciones'!D:F,3,0)</f>
        <v>Victor Limas Rdz</v>
      </c>
      <c r="V398" s="23" t="str">
        <f>VLOOKUP(S398,'asignacion operaciones'!D:G,4,0)</f>
        <v>Benjamin Moreno</v>
      </c>
      <c r="W398" s="23" t="s">
        <v>67</v>
      </c>
      <c r="X398" s="23">
        <v>6</v>
      </c>
      <c r="Y398" s="23">
        <v>6</v>
      </c>
      <c r="Z398" s="23">
        <v>0</v>
      </c>
      <c r="AA398" s="31">
        <f t="shared" si="18"/>
        <v>1</v>
      </c>
    </row>
    <row r="399" spans="6:27" x14ac:dyDescent="0.25">
      <c r="F399" s="29"/>
      <c r="G399" s="4"/>
      <c r="N399">
        <f t="shared" si="17"/>
        <v>0</v>
      </c>
      <c r="R399" s="23" t="s">
        <v>12</v>
      </c>
      <c r="S399" s="23" t="s">
        <v>13</v>
      </c>
      <c r="T399" s="23" t="str">
        <f>VLOOKUP(S399,'asignacion operaciones'!D:E,2,0)</f>
        <v xml:space="preserve">Ricardo Balderas Reyes </v>
      </c>
      <c r="U399" s="23" t="str">
        <f>VLOOKUP(S399,'asignacion operaciones'!D:F,3,0)</f>
        <v>Victor Limas Rdz</v>
      </c>
      <c r="V399" s="23" t="str">
        <f>VLOOKUP(S399,'asignacion operaciones'!D:G,4,0)</f>
        <v>Benjamin Moreno</v>
      </c>
      <c r="W399" s="23" t="s">
        <v>36</v>
      </c>
      <c r="X399" s="23">
        <v>5</v>
      </c>
      <c r="Y399" s="23">
        <v>5</v>
      </c>
      <c r="Z399" s="23">
        <v>0</v>
      </c>
      <c r="AA399" s="31">
        <f t="shared" si="18"/>
        <v>1</v>
      </c>
    </row>
    <row r="400" spans="6:27" x14ac:dyDescent="0.25">
      <c r="F400" s="29"/>
      <c r="G400" s="4"/>
      <c r="N400">
        <f t="shared" si="17"/>
        <v>0</v>
      </c>
      <c r="R400" s="23" t="s">
        <v>12</v>
      </c>
      <c r="S400" s="23" t="s">
        <v>13</v>
      </c>
      <c r="T400" s="23" t="str">
        <f>VLOOKUP(S400,'asignacion operaciones'!D:E,2,0)</f>
        <v xml:space="preserve">Ricardo Balderas Reyes </v>
      </c>
      <c r="U400" s="23" t="str">
        <f>VLOOKUP(S400,'asignacion operaciones'!D:F,3,0)</f>
        <v>Victor Limas Rdz</v>
      </c>
      <c r="V400" s="23" t="str">
        <f>VLOOKUP(S400,'asignacion operaciones'!D:G,4,0)</f>
        <v>Benjamin Moreno</v>
      </c>
      <c r="W400" s="23" t="s">
        <v>45</v>
      </c>
      <c r="X400" s="23">
        <v>5</v>
      </c>
      <c r="Y400" s="23">
        <v>5</v>
      </c>
      <c r="Z400" s="23">
        <v>0</v>
      </c>
      <c r="AA400" s="31">
        <f t="shared" si="18"/>
        <v>1</v>
      </c>
    </row>
    <row r="401" spans="6:27" x14ac:dyDescent="0.25">
      <c r="F401" s="29"/>
      <c r="G401" s="4"/>
      <c r="N401">
        <f t="shared" si="17"/>
        <v>0</v>
      </c>
      <c r="R401" s="23" t="s">
        <v>12</v>
      </c>
      <c r="S401" s="23" t="s">
        <v>13</v>
      </c>
      <c r="T401" s="23" t="str">
        <f>VLOOKUP(S401,'asignacion operaciones'!D:E,2,0)</f>
        <v xml:space="preserve">Ricardo Balderas Reyes </v>
      </c>
      <c r="U401" s="23" t="str">
        <f>VLOOKUP(S401,'asignacion operaciones'!D:F,3,0)</f>
        <v>Victor Limas Rdz</v>
      </c>
      <c r="V401" s="23" t="str">
        <f>VLOOKUP(S401,'asignacion operaciones'!D:G,4,0)</f>
        <v>Benjamin Moreno</v>
      </c>
      <c r="W401" s="23" t="s">
        <v>367</v>
      </c>
      <c r="X401" s="23">
        <v>5</v>
      </c>
      <c r="Y401" s="23">
        <v>5</v>
      </c>
      <c r="Z401" s="23">
        <v>0</v>
      </c>
      <c r="AA401" s="31">
        <f t="shared" si="18"/>
        <v>1</v>
      </c>
    </row>
    <row r="402" spans="6:27" x14ac:dyDescent="0.25">
      <c r="F402" s="29"/>
      <c r="G402" s="4"/>
      <c r="N402">
        <f t="shared" si="17"/>
        <v>0</v>
      </c>
      <c r="R402" s="23" t="s">
        <v>12</v>
      </c>
      <c r="S402" s="23" t="s">
        <v>13</v>
      </c>
      <c r="T402" s="23" t="str">
        <f>VLOOKUP(S402,'asignacion operaciones'!D:E,2,0)</f>
        <v xml:space="preserve">Ricardo Balderas Reyes </v>
      </c>
      <c r="U402" s="23" t="str">
        <f>VLOOKUP(S402,'asignacion operaciones'!D:F,3,0)</f>
        <v>Victor Limas Rdz</v>
      </c>
      <c r="V402" s="23" t="str">
        <f>VLOOKUP(S402,'asignacion operaciones'!D:G,4,0)</f>
        <v>Benjamin Moreno</v>
      </c>
      <c r="W402" s="23" t="s">
        <v>369</v>
      </c>
      <c r="X402" s="23">
        <v>5</v>
      </c>
      <c r="Y402" s="23">
        <v>5</v>
      </c>
      <c r="Z402" s="23">
        <v>0</v>
      </c>
      <c r="AA402" s="31">
        <f t="shared" si="18"/>
        <v>1</v>
      </c>
    </row>
    <row r="403" spans="6:27" x14ac:dyDescent="0.25">
      <c r="F403" s="29"/>
      <c r="G403" s="4"/>
      <c r="N403">
        <f t="shared" si="17"/>
        <v>0</v>
      </c>
      <c r="R403" s="23" t="s">
        <v>12</v>
      </c>
      <c r="S403" s="23" t="s">
        <v>13</v>
      </c>
      <c r="T403" s="23" t="str">
        <f>VLOOKUP(S403,'asignacion operaciones'!D:E,2,0)</f>
        <v xml:space="preserve">Ricardo Balderas Reyes </v>
      </c>
      <c r="U403" s="23" t="str">
        <f>VLOOKUP(S403,'asignacion operaciones'!D:F,3,0)</f>
        <v>Victor Limas Rdz</v>
      </c>
      <c r="V403" s="23" t="str">
        <f>VLOOKUP(S403,'asignacion operaciones'!D:G,4,0)</f>
        <v>Benjamin Moreno</v>
      </c>
      <c r="W403" s="23" t="s">
        <v>370</v>
      </c>
      <c r="X403" s="23">
        <v>5</v>
      </c>
      <c r="Y403" s="23">
        <v>5</v>
      </c>
      <c r="Z403" s="23">
        <v>0</v>
      </c>
      <c r="AA403" s="31">
        <f t="shared" si="18"/>
        <v>1</v>
      </c>
    </row>
    <row r="404" spans="6:27" x14ac:dyDescent="0.25">
      <c r="F404" s="29"/>
      <c r="G404" s="4"/>
      <c r="N404">
        <f t="shared" si="17"/>
        <v>0</v>
      </c>
      <c r="R404" s="23" t="s">
        <v>12</v>
      </c>
      <c r="S404" s="23" t="s">
        <v>13</v>
      </c>
      <c r="T404" s="23" t="str">
        <f>VLOOKUP(S404,'asignacion operaciones'!D:E,2,0)</f>
        <v xml:space="preserve">Ricardo Balderas Reyes </v>
      </c>
      <c r="U404" s="23" t="str">
        <f>VLOOKUP(S404,'asignacion operaciones'!D:F,3,0)</f>
        <v>Victor Limas Rdz</v>
      </c>
      <c r="V404" s="23" t="str">
        <f>VLOOKUP(S404,'asignacion operaciones'!D:G,4,0)</f>
        <v>Benjamin Moreno</v>
      </c>
      <c r="W404" s="23" t="s">
        <v>371</v>
      </c>
      <c r="X404" s="23">
        <v>5</v>
      </c>
      <c r="Y404" s="23">
        <v>5</v>
      </c>
      <c r="Z404" s="23">
        <v>0</v>
      </c>
      <c r="AA404" s="31">
        <f t="shared" si="18"/>
        <v>1</v>
      </c>
    </row>
    <row r="405" spans="6:27" x14ac:dyDescent="0.25">
      <c r="F405" s="29"/>
      <c r="G405" s="4"/>
      <c r="N405">
        <f t="shared" si="17"/>
        <v>0</v>
      </c>
      <c r="R405" s="23" t="s">
        <v>12</v>
      </c>
      <c r="S405" s="23" t="s">
        <v>13</v>
      </c>
      <c r="T405" s="23" t="str">
        <f>VLOOKUP(S405,'asignacion operaciones'!D:E,2,0)</f>
        <v xml:space="preserve">Ricardo Balderas Reyes </v>
      </c>
      <c r="U405" s="23" t="str">
        <f>VLOOKUP(S405,'asignacion operaciones'!D:F,3,0)</f>
        <v>Victor Limas Rdz</v>
      </c>
      <c r="V405" s="23" t="str">
        <f>VLOOKUP(S405,'asignacion operaciones'!D:G,4,0)</f>
        <v>Benjamin Moreno</v>
      </c>
      <c r="W405" s="23" t="s">
        <v>372</v>
      </c>
      <c r="X405" s="23">
        <v>5</v>
      </c>
      <c r="Y405" s="23">
        <v>5</v>
      </c>
      <c r="Z405" s="23">
        <v>0</v>
      </c>
      <c r="AA405" s="31">
        <f t="shared" si="18"/>
        <v>1</v>
      </c>
    </row>
    <row r="406" spans="6:27" x14ac:dyDescent="0.25">
      <c r="F406" s="29"/>
      <c r="G406" s="4"/>
      <c r="N406">
        <f t="shared" si="17"/>
        <v>0</v>
      </c>
      <c r="R406" s="23" t="s">
        <v>12</v>
      </c>
      <c r="S406" s="23" t="s">
        <v>13</v>
      </c>
      <c r="T406" s="23" t="str">
        <f>VLOOKUP(S406,'asignacion operaciones'!D:E,2,0)</f>
        <v xml:space="preserve">Ricardo Balderas Reyes </v>
      </c>
      <c r="U406" s="23" t="str">
        <f>VLOOKUP(S406,'asignacion operaciones'!D:F,3,0)</f>
        <v>Victor Limas Rdz</v>
      </c>
      <c r="V406" s="23" t="str">
        <f>VLOOKUP(S406,'asignacion operaciones'!D:G,4,0)</f>
        <v>Benjamin Moreno</v>
      </c>
      <c r="W406" s="23" t="s">
        <v>373</v>
      </c>
      <c r="X406" s="23">
        <v>4</v>
      </c>
      <c r="Y406" s="23">
        <v>4</v>
      </c>
      <c r="Z406" s="23">
        <v>0</v>
      </c>
      <c r="AA406" s="31">
        <f t="shared" si="18"/>
        <v>1</v>
      </c>
    </row>
    <row r="407" spans="6:27" x14ac:dyDescent="0.25">
      <c r="F407" s="29"/>
      <c r="G407" s="4"/>
      <c r="N407">
        <f t="shared" si="17"/>
        <v>0</v>
      </c>
      <c r="R407" s="23" t="s">
        <v>12</v>
      </c>
      <c r="S407" s="23" t="s">
        <v>13</v>
      </c>
      <c r="T407" s="23" t="str">
        <f>VLOOKUP(S407,'asignacion operaciones'!D:E,2,0)</f>
        <v xml:space="preserve">Ricardo Balderas Reyes </v>
      </c>
      <c r="U407" s="23" t="str">
        <f>VLOOKUP(S407,'asignacion operaciones'!D:F,3,0)</f>
        <v>Victor Limas Rdz</v>
      </c>
      <c r="V407" s="23" t="str">
        <f>VLOOKUP(S407,'asignacion operaciones'!D:G,4,0)</f>
        <v>Benjamin Moreno</v>
      </c>
      <c r="W407" s="23" t="s">
        <v>374</v>
      </c>
      <c r="X407" s="23">
        <v>5</v>
      </c>
      <c r="Y407" s="23">
        <v>5</v>
      </c>
      <c r="Z407" s="23">
        <v>0</v>
      </c>
      <c r="AA407" s="31">
        <f t="shared" si="18"/>
        <v>1</v>
      </c>
    </row>
    <row r="408" spans="6:27" x14ac:dyDescent="0.25">
      <c r="F408" s="29"/>
      <c r="G408" s="4"/>
      <c r="N408">
        <f t="shared" si="17"/>
        <v>0</v>
      </c>
      <c r="R408" s="23" t="s">
        <v>12</v>
      </c>
      <c r="S408" s="23" t="s">
        <v>13</v>
      </c>
      <c r="T408" s="23" t="str">
        <f>VLOOKUP(S408,'asignacion operaciones'!D:E,2,0)</f>
        <v xml:space="preserve">Ricardo Balderas Reyes </v>
      </c>
      <c r="U408" s="23" t="str">
        <f>VLOOKUP(S408,'asignacion operaciones'!D:F,3,0)</f>
        <v>Victor Limas Rdz</v>
      </c>
      <c r="V408" s="23" t="str">
        <f>VLOOKUP(S408,'asignacion operaciones'!D:G,4,0)</f>
        <v>Benjamin Moreno</v>
      </c>
      <c r="W408" s="23" t="s">
        <v>376</v>
      </c>
      <c r="X408" s="23">
        <v>5</v>
      </c>
      <c r="Y408" s="23">
        <v>5</v>
      </c>
      <c r="Z408" s="23">
        <v>0</v>
      </c>
      <c r="AA408" s="31">
        <f t="shared" si="18"/>
        <v>1</v>
      </c>
    </row>
    <row r="409" spans="6:27" x14ac:dyDescent="0.25">
      <c r="F409" s="29"/>
      <c r="G409" s="4"/>
      <c r="N409">
        <f t="shared" si="17"/>
        <v>0</v>
      </c>
      <c r="R409" s="23" t="s">
        <v>12</v>
      </c>
      <c r="S409" s="23" t="s">
        <v>13</v>
      </c>
      <c r="T409" s="23" t="str">
        <f>VLOOKUP(S409,'asignacion operaciones'!D:E,2,0)</f>
        <v xml:space="preserve">Ricardo Balderas Reyes </v>
      </c>
      <c r="U409" s="23" t="str">
        <f>VLOOKUP(S409,'asignacion operaciones'!D:F,3,0)</f>
        <v>Victor Limas Rdz</v>
      </c>
      <c r="V409" s="23" t="str">
        <f>VLOOKUP(S409,'asignacion operaciones'!D:G,4,0)</f>
        <v>Benjamin Moreno</v>
      </c>
      <c r="W409" s="23" t="s">
        <v>377</v>
      </c>
      <c r="X409" s="23">
        <v>5</v>
      </c>
      <c r="Y409" s="23">
        <v>5</v>
      </c>
      <c r="Z409" s="23">
        <v>0</v>
      </c>
      <c r="AA409" s="31">
        <f t="shared" si="18"/>
        <v>1</v>
      </c>
    </row>
    <row r="410" spans="6:27" x14ac:dyDescent="0.25">
      <c r="F410" s="29"/>
      <c r="G410" s="4"/>
      <c r="N410">
        <f t="shared" si="17"/>
        <v>0</v>
      </c>
      <c r="R410" s="23" t="s">
        <v>12</v>
      </c>
      <c r="S410" s="23" t="s">
        <v>13</v>
      </c>
      <c r="T410" s="23" t="str">
        <f>VLOOKUP(S410,'asignacion operaciones'!D:E,2,0)</f>
        <v xml:space="preserve">Ricardo Balderas Reyes </v>
      </c>
      <c r="U410" s="23" t="str">
        <f>VLOOKUP(S410,'asignacion operaciones'!D:F,3,0)</f>
        <v>Victor Limas Rdz</v>
      </c>
      <c r="V410" s="23" t="str">
        <f>VLOOKUP(S410,'asignacion operaciones'!D:G,4,0)</f>
        <v>Benjamin Moreno</v>
      </c>
      <c r="W410" s="23" t="s">
        <v>49</v>
      </c>
      <c r="X410" s="23">
        <v>1</v>
      </c>
      <c r="Y410" s="23">
        <v>1</v>
      </c>
      <c r="Z410" s="23">
        <v>0</v>
      </c>
      <c r="AA410" s="31">
        <f t="shared" si="18"/>
        <v>1</v>
      </c>
    </row>
    <row r="411" spans="6:27" x14ac:dyDescent="0.25">
      <c r="F411" s="29"/>
      <c r="G411" s="4"/>
      <c r="N411">
        <f t="shared" si="17"/>
        <v>0</v>
      </c>
      <c r="R411" s="23" t="s">
        <v>12</v>
      </c>
      <c r="S411" s="23" t="s">
        <v>13</v>
      </c>
      <c r="T411" s="23" t="str">
        <f>VLOOKUP(S411,'asignacion operaciones'!D:E,2,0)</f>
        <v xml:space="preserve">Ricardo Balderas Reyes </v>
      </c>
      <c r="U411" s="23" t="str">
        <f>VLOOKUP(S411,'asignacion operaciones'!D:F,3,0)</f>
        <v>Victor Limas Rdz</v>
      </c>
      <c r="V411" s="23" t="str">
        <f>VLOOKUP(S411,'asignacion operaciones'!D:G,4,0)</f>
        <v>Benjamin Moreno</v>
      </c>
      <c r="W411" s="23" t="s">
        <v>378</v>
      </c>
      <c r="X411" s="23">
        <v>5</v>
      </c>
      <c r="Y411" s="23">
        <v>5</v>
      </c>
      <c r="Z411" s="23">
        <v>0</v>
      </c>
      <c r="AA411" s="31">
        <f t="shared" si="18"/>
        <v>1</v>
      </c>
    </row>
    <row r="412" spans="6:27" x14ac:dyDescent="0.25">
      <c r="F412" s="29"/>
      <c r="G412" s="4"/>
      <c r="N412">
        <f t="shared" si="17"/>
        <v>0</v>
      </c>
      <c r="R412" s="23" t="s">
        <v>12</v>
      </c>
      <c r="S412" s="23" t="s">
        <v>13</v>
      </c>
      <c r="T412" s="23" t="str">
        <f>VLOOKUP(S412,'asignacion operaciones'!D:E,2,0)</f>
        <v xml:space="preserve">Ricardo Balderas Reyes </v>
      </c>
      <c r="U412" s="23" t="str">
        <f>VLOOKUP(S412,'asignacion operaciones'!D:F,3,0)</f>
        <v>Victor Limas Rdz</v>
      </c>
      <c r="V412" s="23" t="str">
        <f>VLOOKUP(S412,'asignacion operaciones'!D:G,4,0)</f>
        <v>Benjamin Moreno</v>
      </c>
      <c r="W412" s="23" t="s">
        <v>59</v>
      </c>
      <c r="X412" s="23">
        <v>5</v>
      </c>
      <c r="Y412" s="23">
        <v>5</v>
      </c>
      <c r="Z412" s="23">
        <v>0</v>
      </c>
      <c r="AA412" s="31">
        <f t="shared" si="18"/>
        <v>1</v>
      </c>
    </row>
    <row r="413" spans="6:27" x14ac:dyDescent="0.25">
      <c r="F413" s="29"/>
      <c r="G413" s="4"/>
      <c r="N413">
        <f t="shared" si="17"/>
        <v>0</v>
      </c>
      <c r="R413" s="23" t="s">
        <v>12</v>
      </c>
      <c r="S413" s="23" t="s">
        <v>13</v>
      </c>
      <c r="T413" s="23" t="str">
        <f>VLOOKUP(S413,'asignacion operaciones'!D:E,2,0)</f>
        <v xml:space="preserve">Ricardo Balderas Reyes </v>
      </c>
      <c r="U413" s="23" t="str">
        <f>VLOOKUP(S413,'asignacion operaciones'!D:F,3,0)</f>
        <v>Victor Limas Rdz</v>
      </c>
      <c r="V413" s="23" t="str">
        <f>VLOOKUP(S413,'asignacion operaciones'!D:G,4,0)</f>
        <v>Benjamin Moreno</v>
      </c>
      <c r="W413" s="23" t="s">
        <v>379</v>
      </c>
      <c r="X413" s="23">
        <v>5</v>
      </c>
      <c r="Y413" s="23">
        <v>5</v>
      </c>
      <c r="Z413" s="23">
        <v>0</v>
      </c>
      <c r="AA413" s="31">
        <f t="shared" si="18"/>
        <v>1</v>
      </c>
    </row>
    <row r="414" spans="6:27" x14ac:dyDescent="0.25">
      <c r="F414" s="29"/>
      <c r="G414" s="4"/>
      <c r="N414">
        <f t="shared" si="17"/>
        <v>0</v>
      </c>
      <c r="R414" s="23" t="s">
        <v>12</v>
      </c>
      <c r="S414" s="23" t="s">
        <v>13</v>
      </c>
      <c r="T414" s="23" t="str">
        <f>VLOOKUP(S414,'asignacion operaciones'!D:E,2,0)</f>
        <v xml:space="preserve">Ricardo Balderas Reyes </v>
      </c>
      <c r="U414" s="23" t="str">
        <f>VLOOKUP(S414,'asignacion operaciones'!D:F,3,0)</f>
        <v>Victor Limas Rdz</v>
      </c>
      <c r="V414" s="23" t="str">
        <f>VLOOKUP(S414,'asignacion operaciones'!D:G,4,0)</f>
        <v>Benjamin Moreno</v>
      </c>
      <c r="W414" s="23" t="s">
        <v>380</v>
      </c>
      <c r="X414" s="23">
        <v>10</v>
      </c>
      <c r="Y414" s="23">
        <v>10</v>
      </c>
      <c r="Z414" s="23">
        <v>0</v>
      </c>
      <c r="AA414" s="31">
        <f t="shared" si="18"/>
        <v>1</v>
      </c>
    </row>
    <row r="415" spans="6:27" x14ac:dyDescent="0.25">
      <c r="F415" s="29"/>
      <c r="G415" s="4"/>
      <c r="N415">
        <f t="shared" si="17"/>
        <v>0</v>
      </c>
      <c r="R415" s="23" t="s">
        <v>12</v>
      </c>
      <c r="S415" s="23" t="s">
        <v>13</v>
      </c>
      <c r="T415" s="23" t="str">
        <f>VLOOKUP(S415,'asignacion operaciones'!D:E,2,0)</f>
        <v xml:space="preserve">Ricardo Balderas Reyes </v>
      </c>
      <c r="U415" s="23" t="str">
        <f>VLOOKUP(S415,'asignacion operaciones'!D:F,3,0)</f>
        <v>Victor Limas Rdz</v>
      </c>
      <c r="V415" s="23" t="str">
        <f>VLOOKUP(S415,'asignacion operaciones'!D:G,4,0)</f>
        <v>Benjamin Moreno</v>
      </c>
      <c r="W415" s="23" t="s">
        <v>61</v>
      </c>
      <c r="X415" s="23">
        <v>5</v>
      </c>
      <c r="Y415" s="23">
        <v>5</v>
      </c>
      <c r="Z415" s="23">
        <v>0</v>
      </c>
      <c r="AA415" s="31">
        <f t="shared" si="18"/>
        <v>1</v>
      </c>
    </row>
    <row r="416" spans="6:27" x14ac:dyDescent="0.25">
      <c r="F416" s="29"/>
      <c r="G416" s="4"/>
      <c r="N416">
        <f t="shared" si="17"/>
        <v>0</v>
      </c>
      <c r="R416" s="23" t="s">
        <v>12</v>
      </c>
      <c r="S416" s="23" t="s">
        <v>13</v>
      </c>
      <c r="T416" s="23" t="str">
        <f>VLOOKUP(S416,'asignacion operaciones'!D:E,2,0)</f>
        <v xml:space="preserve">Ricardo Balderas Reyes </v>
      </c>
      <c r="U416" s="23" t="str">
        <f>VLOOKUP(S416,'asignacion operaciones'!D:F,3,0)</f>
        <v>Victor Limas Rdz</v>
      </c>
      <c r="V416" s="23" t="str">
        <f>VLOOKUP(S416,'asignacion operaciones'!D:G,4,0)</f>
        <v>Benjamin Moreno</v>
      </c>
      <c r="W416" s="23" t="s">
        <v>381</v>
      </c>
      <c r="X416" s="23">
        <v>5</v>
      </c>
      <c r="Y416" s="23">
        <v>5</v>
      </c>
      <c r="Z416" s="23">
        <v>0</v>
      </c>
      <c r="AA416" s="31">
        <f t="shared" si="18"/>
        <v>1</v>
      </c>
    </row>
    <row r="417" spans="6:27" x14ac:dyDescent="0.25">
      <c r="F417" s="29"/>
      <c r="G417" s="4"/>
      <c r="N417">
        <f t="shared" si="17"/>
        <v>0</v>
      </c>
      <c r="R417" s="23" t="s">
        <v>12</v>
      </c>
      <c r="S417" s="23" t="s">
        <v>13</v>
      </c>
      <c r="T417" s="23" t="str">
        <f>VLOOKUP(S417,'asignacion operaciones'!D:E,2,0)</f>
        <v xml:space="preserve">Ricardo Balderas Reyes </v>
      </c>
      <c r="U417" s="23" t="str">
        <f>VLOOKUP(S417,'asignacion operaciones'!D:F,3,0)</f>
        <v>Victor Limas Rdz</v>
      </c>
      <c r="V417" s="23" t="str">
        <f>VLOOKUP(S417,'asignacion operaciones'!D:G,4,0)</f>
        <v>Benjamin Moreno</v>
      </c>
      <c r="W417" s="23" t="s">
        <v>382</v>
      </c>
      <c r="X417" s="23">
        <v>5</v>
      </c>
      <c r="Y417" s="23">
        <v>5</v>
      </c>
      <c r="Z417" s="23">
        <v>0</v>
      </c>
      <c r="AA417" s="31">
        <f t="shared" si="18"/>
        <v>1</v>
      </c>
    </row>
    <row r="418" spans="6:27" x14ac:dyDescent="0.25">
      <c r="F418" s="29"/>
      <c r="G418" s="4"/>
      <c r="N418">
        <f t="shared" si="17"/>
        <v>0</v>
      </c>
      <c r="R418" s="23" t="s">
        <v>12</v>
      </c>
      <c r="S418" s="23" t="s">
        <v>13</v>
      </c>
      <c r="T418" s="23" t="str">
        <f>VLOOKUP(S418,'asignacion operaciones'!D:E,2,0)</f>
        <v xml:space="preserve">Ricardo Balderas Reyes </v>
      </c>
      <c r="U418" s="23" t="str">
        <f>VLOOKUP(S418,'asignacion operaciones'!D:F,3,0)</f>
        <v>Victor Limas Rdz</v>
      </c>
      <c r="V418" s="23" t="str">
        <f>VLOOKUP(S418,'asignacion operaciones'!D:G,4,0)</f>
        <v>Benjamin Moreno</v>
      </c>
      <c r="W418" s="23" t="s">
        <v>383</v>
      </c>
      <c r="X418" s="23">
        <v>5</v>
      </c>
      <c r="Y418" s="23">
        <v>5</v>
      </c>
      <c r="Z418" s="23">
        <v>0</v>
      </c>
      <c r="AA418" s="31">
        <f t="shared" si="18"/>
        <v>1</v>
      </c>
    </row>
    <row r="419" spans="6:27" x14ac:dyDescent="0.25">
      <c r="F419" s="29"/>
      <c r="G419" s="4"/>
      <c r="N419">
        <f t="shared" si="17"/>
        <v>0</v>
      </c>
      <c r="R419" s="23" t="s">
        <v>12</v>
      </c>
      <c r="S419" s="23" t="s">
        <v>13</v>
      </c>
      <c r="T419" s="23" t="str">
        <f>VLOOKUP(S419,'asignacion operaciones'!D:E,2,0)</f>
        <v xml:space="preserve">Ricardo Balderas Reyes </v>
      </c>
      <c r="U419" s="23" t="str">
        <f>VLOOKUP(S419,'asignacion operaciones'!D:F,3,0)</f>
        <v>Victor Limas Rdz</v>
      </c>
      <c r="V419" s="23" t="str">
        <f>VLOOKUP(S419,'asignacion operaciones'!D:G,4,0)</f>
        <v>Benjamin Moreno</v>
      </c>
      <c r="W419" s="23" t="s">
        <v>71</v>
      </c>
      <c r="X419" s="23">
        <v>5</v>
      </c>
      <c r="Y419" s="23">
        <v>5</v>
      </c>
      <c r="Z419" s="23">
        <v>0</v>
      </c>
      <c r="AA419" s="31">
        <f t="shared" si="18"/>
        <v>1</v>
      </c>
    </row>
    <row r="420" spans="6:27" x14ac:dyDescent="0.25">
      <c r="F420" s="29"/>
      <c r="G420" s="4"/>
      <c r="N420">
        <f t="shared" si="17"/>
        <v>0</v>
      </c>
      <c r="R420" s="23" t="s">
        <v>12</v>
      </c>
      <c r="S420" s="23" t="s">
        <v>13</v>
      </c>
      <c r="T420" s="23" t="str">
        <f>VLOOKUP(S420,'asignacion operaciones'!D:E,2,0)</f>
        <v xml:space="preserve">Ricardo Balderas Reyes </v>
      </c>
      <c r="U420" s="23" t="str">
        <f>VLOOKUP(S420,'asignacion operaciones'!D:F,3,0)</f>
        <v>Victor Limas Rdz</v>
      </c>
      <c r="V420" s="23" t="str">
        <f>VLOOKUP(S420,'asignacion operaciones'!D:G,4,0)</f>
        <v>Benjamin Moreno</v>
      </c>
      <c r="W420" s="23" t="s">
        <v>384</v>
      </c>
      <c r="X420" s="23">
        <v>5</v>
      </c>
      <c r="Y420" s="23">
        <v>5</v>
      </c>
      <c r="Z420" s="23">
        <v>0</v>
      </c>
      <c r="AA420" s="31">
        <f t="shared" si="18"/>
        <v>1</v>
      </c>
    </row>
    <row r="421" spans="6:27" x14ac:dyDescent="0.25">
      <c r="F421" s="29"/>
      <c r="G421" s="4"/>
      <c r="N421">
        <f t="shared" si="17"/>
        <v>0</v>
      </c>
      <c r="R421" s="23" t="s">
        <v>12</v>
      </c>
      <c r="S421" s="23" t="s">
        <v>50</v>
      </c>
      <c r="T421" s="23" t="str">
        <f>VLOOKUP(S421,'asignacion operaciones'!D:E,2,0)</f>
        <v xml:space="preserve">Ricardo Balderas Reyes </v>
      </c>
      <c r="U421" s="23" t="str">
        <f>VLOOKUP(S421,'asignacion operaciones'!D:F,3,0)</f>
        <v>Victor Limas Rdz</v>
      </c>
      <c r="V421" s="23" t="str">
        <f>VLOOKUP(S421,'asignacion operaciones'!D:G,4,0)</f>
        <v>Benjamin Moreno</v>
      </c>
      <c r="W421" s="23" t="s">
        <v>385</v>
      </c>
      <c r="X421" s="23">
        <v>6</v>
      </c>
      <c r="Y421" s="23">
        <v>6</v>
      </c>
      <c r="Z421" s="23">
        <v>0</v>
      </c>
      <c r="AA421" s="31">
        <f t="shared" si="18"/>
        <v>1</v>
      </c>
    </row>
    <row r="422" spans="6:27" x14ac:dyDescent="0.25">
      <c r="F422" s="29"/>
      <c r="G422" s="4"/>
      <c r="N422">
        <f t="shared" si="17"/>
        <v>0</v>
      </c>
      <c r="R422" s="23" t="s">
        <v>12</v>
      </c>
      <c r="S422" s="23" t="s">
        <v>50</v>
      </c>
      <c r="T422" s="23" t="str">
        <f>VLOOKUP(S422,'asignacion operaciones'!D:E,2,0)</f>
        <v xml:space="preserve">Ricardo Balderas Reyes </v>
      </c>
      <c r="U422" s="23" t="str">
        <f>VLOOKUP(S422,'asignacion operaciones'!D:F,3,0)</f>
        <v>Victor Limas Rdz</v>
      </c>
      <c r="V422" s="23" t="str">
        <f>VLOOKUP(S422,'asignacion operaciones'!D:G,4,0)</f>
        <v>Benjamin Moreno</v>
      </c>
      <c r="W422" s="23" t="s">
        <v>387</v>
      </c>
      <c r="X422" s="23">
        <v>6</v>
      </c>
      <c r="Y422" s="23">
        <v>6</v>
      </c>
      <c r="Z422" s="23">
        <v>0</v>
      </c>
      <c r="AA422" s="31">
        <f t="shared" si="18"/>
        <v>1</v>
      </c>
    </row>
    <row r="423" spans="6:27" x14ac:dyDescent="0.25">
      <c r="F423" s="29"/>
      <c r="G423" s="4"/>
      <c r="N423">
        <f t="shared" si="17"/>
        <v>0</v>
      </c>
      <c r="R423" s="23" t="s">
        <v>12</v>
      </c>
      <c r="S423" s="23" t="s">
        <v>50</v>
      </c>
      <c r="T423" s="23" t="str">
        <f>VLOOKUP(S423,'asignacion operaciones'!D:E,2,0)</f>
        <v xml:space="preserve">Ricardo Balderas Reyes </v>
      </c>
      <c r="U423" s="23" t="str">
        <f>VLOOKUP(S423,'asignacion operaciones'!D:F,3,0)</f>
        <v>Victor Limas Rdz</v>
      </c>
      <c r="V423" s="23" t="str">
        <f>VLOOKUP(S423,'asignacion operaciones'!D:G,4,0)</f>
        <v>Benjamin Moreno</v>
      </c>
      <c r="W423" s="23" t="s">
        <v>389</v>
      </c>
      <c r="X423" s="23">
        <v>6</v>
      </c>
      <c r="Y423" s="23">
        <v>6</v>
      </c>
      <c r="Z423" s="23">
        <v>0</v>
      </c>
      <c r="AA423" s="31">
        <f t="shared" si="18"/>
        <v>1</v>
      </c>
    </row>
    <row r="424" spans="6:27" x14ac:dyDescent="0.25">
      <c r="F424" s="29"/>
      <c r="G424" s="4"/>
      <c r="N424">
        <f t="shared" si="17"/>
        <v>0</v>
      </c>
      <c r="R424" s="23" t="s">
        <v>12</v>
      </c>
      <c r="S424" s="23" t="s">
        <v>50</v>
      </c>
      <c r="T424" s="23" t="str">
        <f>VLOOKUP(S424,'asignacion operaciones'!D:E,2,0)</f>
        <v xml:space="preserve">Ricardo Balderas Reyes </v>
      </c>
      <c r="U424" s="23" t="str">
        <f>VLOOKUP(S424,'asignacion operaciones'!D:F,3,0)</f>
        <v>Victor Limas Rdz</v>
      </c>
      <c r="V424" s="23" t="str">
        <f>VLOOKUP(S424,'asignacion operaciones'!D:G,4,0)</f>
        <v>Benjamin Moreno</v>
      </c>
      <c r="W424" s="23" t="s">
        <v>390</v>
      </c>
      <c r="X424" s="23">
        <v>6</v>
      </c>
      <c r="Y424" s="23">
        <v>6</v>
      </c>
      <c r="Z424" s="23">
        <v>0</v>
      </c>
      <c r="AA424" s="31">
        <f t="shared" si="18"/>
        <v>1</v>
      </c>
    </row>
    <row r="425" spans="6:27" x14ac:dyDescent="0.25">
      <c r="F425" s="29"/>
      <c r="G425" s="4"/>
      <c r="N425">
        <f t="shared" si="17"/>
        <v>0</v>
      </c>
      <c r="R425" s="23" t="s">
        <v>12</v>
      </c>
      <c r="S425" s="23" t="s">
        <v>50</v>
      </c>
      <c r="T425" s="23" t="str">
        <f>VLOOKUP(S425,'asignacion operaciones'!D:E,2,0)</f>
        <v xml:space="preserve">Ricardo Balderas Reyes </v>
      </c>
      <c r="U425" s="23" t="str">
        <f>VLOOKUP(S425,'asignacion operaciones'!D:F,3,0)</f>
        <v>Victor Limas Rdz</v>
      </c>
      <c r="V425" s="23" t="str">
        <f>VLOOKUP(S425,'asignacion operaciones'!D:G,4,0)</f>
        <v>Benjamin Moreno</v>
      </c>
      <c r="W425" s="23" t="s">
        <v>393</v>
      </c>
      <c r="X425" s="23">
        <v>4</v>
      </c>
      <c r="Y425" s="23">
        <v>4</v>
      </c>
      <c r="Z425" s="23">
        <v>0</v>
      </c>
      <c r="AA425" s="31">
        <f t="shared" si="18"/>
        <v>1</v>
      </c>
    </row>
    <row r="426" spans="6:27" x14ac:dyDescent="0.25">
      <c r="F426" s="29"/>
      <c r="G426" s="4"/>
      <c r="N426">
        <f t="shared" si="17"/>
        <v>0</v>
      </c>
      <c r="R426" s="23" t="s">
        <v>12</v>
      </c>
      <c r="S426" s="23" t="s">
        <v>50</v>
      </c>
      <c r="T426" s="23" t="str">
        <f>VLOOKUP(S426,'asignacion operaciones'!D:E,2,0)</f>
        <v xml:space="preserve">Ricardo Balderas Reyes </v>
      </c>
      <c r="U426" s="23" t="str">
        <f>VLOOKUP(S426,'asignacion operaciones'!D:F,3,0)</f>
        <v>Victor Limas Rdz</v>
      </c>
      <c r="V426" s="23" t="str">
        <f>VLOOKUP(S426,'asignacion operaciones'!D:G,4,0)</f>
        <v>Benjamin Moreno</v>
      </c>
      <c r="W426" s="23" t="s">
        <v>394</v>
      </c>
      <c r="X426" s="23">
        <v>4</v>
      </c>
      <c r="Y426" s="23">
        <v>4</v>
      </c>
      <c r="Z426" s="23">
        <v>0</v>
      </c>
      <c r="AA426" s="31">
        <f t="shared" si="18"/>
        <v>1</v>
      </c>
    </row>
    <row r="427" spans="6:27" x14ac:dyDescent="0.25">
      <c r="F427" s="29"/>
      <c r="G427" s="4"/>
      <c r="N427">
        <f t="shared" si="17"/>
        <v>0</v>
      </c>
      <c r="R427" s="23" t="s">
        <v>12</v>
      </c>
      <c r="S427" s="23" t="s">
        <v>50</v>
      </c>
      <c r="T427" s="23" t="str">
        <f>VLOOKUP(S427,'asignacion operaciones'!D:E,2,0)</f>
        <v xml:space="preserve">Ricardo Balderas Reyes </v>
      </c>
      <c r="U427" s="23" t="str">
        <f>VLOOKUP(S427,'asignacion operaciones'!D:F,3,0)</f>
        <v>Victor Limas Rdz</v>
      </c>
      <c r="V427" s="23" t="str">
        <f>VLOOKUP(S427,'asignacion operaciones'!D:G,4,0)</f>
        <v>Benjamin Moreno</v>
      </c>
      <c r="W427" s="23" t="s">
        <v>395</v>
      </c>
      <c r="X427" s="23">
        <v>4</v>
      </c>
      <c r="Y427" s="23">
        <v>4</v>
      </c>
      <c r="Z427" s="23">
        <v>0</v>
      </c>
      <c r="AA427" s="31">
        <f t="shared" si="18"/>
        <v>1</v>
      </c>
    </row>
    <row r="428" spans="6:27" x14ac:dyDescent="0.25">
      <c r="F428" s="29"/>
      <c r="G428" s="4"/>
      <c r="N428">
        <f t="shared" si="17"/>
        <v>0</v>
      </c>
      <c r="R428" s="23" t="s">
        <v>12</v>
      </c>
      <c r="S428" s="23" t="s">
        <v>50</v>
      </c>
      <c r="T428" s="23" t="str">
        <f>VLOOKUP(S428,'asignacion operaciones'!D:E,2,0)</f>
        <v xml:space="preserve">Ricardo Balderas Reyes </v>
      </c>
      <c r="U428" s="23" t="str">
        <f>VLOOKUP(S428,'asignacion operaciones'!D:F,3,0)</f>
        <v>Victor Limas Rdz</v>
      </c>
      <c r="V428" s="23" t="str">
        <f>VLOOKUP(S428,'asignacion operaciones'!D:G,4,0)</f>
        <v>Benjamin Moreno</v>
      </c>
      <c r="W428" s="23" t="s">
        <v>396</v>
      </c>
      <c r="X428" s="23">
        <v>4</v>
      </c>
      <c r="Y428" s="23">
        <v>4</v>
      </c>
      <c r="Z428" s="23">
        <v>0</v>
      </c>
      <c r="AA428" s="31">
        <f t="shared" si="18"/>
        <v>1</v>
      </c>
    </row>
    <row r="429" spans="6:27" x14ac:dyDescent="0.25">
      <c r="F429" s="29"/>
      <c r="G429" s="4"/>
      <c r="N429">
        <f t="shared" si="17"/>
        <v>0</v>
      </c>
      <c r="R429" s="23" t="s">
        <v>12</v>
      </c>
      <c r="S429" s="23" t="s">
        <v>50</v>
      </c>
      <c r="T429" s="23" t="str">
        <f>VLOOKUP(S429,'asignacion operaciones'!D:E,2,0)</f>
        <v xml:space="preserve">Ricardo Balderas Reyes </v>
      </c>
      <c r="U429" s="23" t="str">
        <f>VLOOKUP(S429,'asignacion operaciones'!D:F,3,0)</f>
        <v>Victor Limas Rdz</v>
      </c>
      <c r="V429" s="23" t="str">
        <f>VLOOKUP(S429,'asignacion operaciones'!D:G,4,0)</f>
        <v>Benjamin Moreno</v>
      </c>
      <c r="W429" s="23" t="s">
        <v>397</v>
      </c>
      <c r="X429" s="23">
        <v>4</v>
      </c>
      <c r="Y429" s="23">
        <v>4</v>
      </c>
      <c r="Z429" s="23">
        <v>0</v>
      </c>
      <c r="AA429" s="31">
        <f t="shared" si="18"/>
        <v>1</v>
      </c>
    </row>
    <row r="430" spans="6:27" x14ac:dyDescent="0.25">
      <c r="F430" s="29"/>
      <c r="G430" s="4"/>
      <c r="N430">
        <f t="shared" si="17"/>
        <v>0</v>
      </c>
      <c r="R430" s="23" t="s">
        <v>12</v>
      </c>
      <c r="S430" s="23" t="s">
        <v>50</v>
      </c>
      <c r="T430" s="23" t="str">
        <f>VLOOKUP(S430,'asignacion operaciones'!D:E,2,0)</f>
        <v xml:space="preserve">Ricardo Balderas Reyes </v>
      </c>
      <c r="U430" s="23" t="str">
        <f>VLOOKUP(S430,'asignacion operaciones'!D:F,3,0)</f>
        <v>Victor Limas Rdz</v>
      </c>
      <c r="V430" s="23" t="str">
        <f>VLOOKUP(S430,'asignacion operaciones'!D:G,4,0)</f>
        <v>Benjamin Moreno</v>
      </c>
      <c r="W430" s="23" t="s">
        <v>398</v>
      </c>
      <c r="X430" s="23">
        <v>4</v>
      </c>
      <c r="Y430" s="23">
        <v>4</v>
      </c>
      <c r="Z430" s="23">
        <v>0</v>
      </c>
      <c r="AA430" s="31">
        <f t="shared" si="18"/>
        <v>1</v>
      </c>
    </row>
    <row r="431" spans="6:27" x14ac:dyDescent="0.25">
      <c r="F431" s="29"/>
      <c r="G431" s="4"/>
      <c r="N431">
        <f t="shared" si="17"/>
        <v>0</v>
      </c>
      <c r="R431" s="23" t="s">
        <v>12</v>
      </c>
      <c r="S431" s="23" t="s">
        <v>50</v>
      </c>
      <c r="T431" s="23" t="str">
        <f>VLOOKUP(S431,'asignacion operaciones'!D:E,2,0)</f>
        <v xml:space="preserve">Ricardo Balderas Reyes </v>
      </c>
      <c r="U431" s="23" t="str">
        <f>VLOOKUP(S431,'asignacion operaciones'!D:F,3,0)</f>
        <v>Victor Limas Rdz</v>
      </c>
      <c r="V431" s="23" t="str">
        <f>VLOOKUP(S431,'asignacion operaciones'!D:G,4,0)</f>
        <v>Benjamin Moreno</v>
      </c>
      <c r="W431" s="23" t="s">
        <v>399</v>
      </c>
      <c r="X431" s="23">
        <v>4</v>
      </c>
      <c r="Y431" s="23">
        <v>4</v>
      </c>
      <c r="Z431" s="23">
        <v>0</v>
      </c>
      <c r="AA431" s="31">
        <f t="shared" si="18"/>
        <v>1</v>
      </c>
    </row>
    <row r="432" spans="6:27" x14ac:dyDescent="0.25">
      <c r="F432" s="29"/>
      <c r="G432" s="4"/>
      <c r="N432">
        <f t="shared" si="17"/>
        <v>0</v>
      </c>
      <c r="R432" s="23" t="s">
        <v>12</v>
      </c>
      <c r="S432" s="23" t="s">
        <v>50</v>
      </c>
      <c r="T432" s="23" t="str">
        <f>VLOOKUP(S432,'asignacion operaciones'!D:E,2,0)</f>
        <v xml:space="preserve">Ricardo Balderas Reyes </v>
      </c>
      <c r="U432" s="23" t="str">
        <f>VLOOKUP(S432,'asignacion operaciones'!D:F,3,0)</f>
        <v>Victor Limas Rdz</v>
      </c>
      <c r="V432" s="23" t="str">
        <f>VLOOKUP(S432,'asignacion operaciones'!D:G,4,0)</f>
        <v>Benjamin Moreno</v>
      </c>
      <c r="W432" s="23" t="s">
        <v>400</v>
      </c>
      <c r="X432" s="23">
        <v>5</v>
      </c>
      <c r="Y432" s="23">
        <v>5</v>
      </c>
      <c r="Z432" s="23">
        <v>0</v>
      </c>
      <c r="AA432" s="31">
        <f t="shared" si="18"/>
        <v>1</v>
      </c>
    </row>
    <row r="433" spans="6:27" x14ac:dyDescent="0.25">
      <c r="F433" s="29"/>
      <c r="G433" s="4"/>
      <c r="N433">
        <f t="shared" si="17"/>
        <v>0</v>
      </c>
      <c r="R433" s="23" t="s">
        <v>12</v>
      </c>
      <c r="S433" s="23" t="s">
        <v>50</v>
      </c>
      <c r="T433" s="23" t="str">
        <f>VLOOKUP(S433,'asignacion operaciones'!D:E,2,0)</f>
        <v xml:space="preserve">Ricardo Balderas Reyes </v>
      </c>
      <c r="U433" s="23" t="str">
        <f>VLOOKUP(S433,'asignacion operaciones'!D:F,3,0)</f>
        <v>Victor Limas Rdz</v>
      </c>
      <c r="V433" s="23" t="str">
        <f>VLOOKUP(S433,'asignacion operaciones'!D:G,4,0)</f>
        <v>Benjamin Moreno</v>
      </c>
      <c r="W433" s="23" t="s">
        <v>401</v>
      </c>
      <c r="X433" s="23">
        <v>5</v>
      </c>
      <c r="Y433" s="23">
        <v>5</v>
      </c>
      <c r="Z433" s="23">
        <v>0</v>
      </c>
      <c r="AA433" s="31">
        <f t="shared" si="18"/>
        <v>1</v>
      </c>
    </row>
    <row r="434" spans="6:27" x14ac:dyDescent="0.25">
      <c r="F434" s="29"/>
      <c r="G434" s="4"/>
      <c r="N434">
        <f t="shared" si="17"/>
        <v>0</v>
      </c>
      <c r="R434" s="23" t="s">
        <v>12</v>
      </c>
      <c r="S434" s="23" t="s">
        <v>50</v>
      </c>
      <c r="T434" s="23" t="str">
        <f>VLOOKUP(S434,'asignacion operaciones'!D:E,2,0)</f>
        <v xml:space="preserve">Ricardo Balderas Reyes </v>
      </c>
      <c r="U434" s="23" t="str">
        <f>VLOOKUP(S434,'asignacion operaciones'!D:F,3,0)</f>
        <v>Victor Limas Rdz</v>
      </c>
      <c r="V434" s="23" t="str">
        <f>VLOOKUP(S434,'asignacion operaciones'!D:G,4,0)</f>
        <v>Benjamin Moreno</v>
      </c>
      <c r="W434" s="23" t="s">
        <v>405</v>
      </c>
      <c r="X434" s="23">
        <v>5</v>
      </c>
      <c r="Y434" s="23">
        <v>5</v>
      </c>
      <c r="Z434" s="23">
        <v>0</v>
      </c>
      <c r="AA434" s="31">
        <f t="shared" si="18"/>
        <v>1</v>
      </c>
    </row>
    <row r="435" spans="6:27" x14ac:dyDescent="0.25">
      <c r="F435" s="29"/>
      <c r="G435" s="4"/>
      <c r="N435">
        <f t="shared" si="17"/>
        <v>0</v>
      </c>
      <c r="R435" s="23" t="s">
        <v>12</v>
      </c>
      <c r="S435" s="23" t="s">
        <v>50</v>
      </c>
      <c r="T435" s="23" t="str">
        <f>VLOOKUP(S435,'asignacion operaciones'!D:E,2,0)</f>
        <v xml:space="preserve">Ricardo Balderas Reyes </v>
      </c>
      <c r="U435" s="23" t="str">
        <f>VLOOKUP(S435,'asignacion operaciones'!D:F,3,0)</f>
        <v>Victor Limas Rdz</v>
      </c>
      <c r="V435" s="23" t="str">
        <f>VLOOKUP(S435,'asignacion operaciones'!D:G,4,0)</f>
        <v>Benjamin Moreno</v>
      </c>
      <c r="W435" s="23" t="s">
        <v>406</v>
      </c>
      <c r="X435" s="23">
        <v>5</v>
      </c>
      <c r="Y435" s="23">
        <v>5</v>
      </c>
      <c r="Z435" s="23">
        <v>0</v>
      </c>
      <c r="AA435" s="31">
        <f t="shared" si="18"/>
        <v>1</v>
      </c>
    </row>
    <row r="436" spans="6:27" x14ac:dyDescent="0.25">
      <c r="F436" s="29"/>
      <c r="G436" s="4"/>
      <c r="N436">
        <f t="shared" si="17"/>
        <v>0</v>
      </c>
      <c r="R436" s="23" t="s">
        <v>12</v>
      </c>
      <c r="S436" s="23" t="s">
        <v>46</v>
      </c>
      <c r="T436" s="23" t="str">
        <f>VLOOKUP(S436,'asignacion operaciones'!D:E,2,0)</f>
        <v xml:space="preserve">Ricardo Balderas Reyes </v>
      </c>
      <c r="U436" s="23" t="str">
        <f>VLOOKUP(S436,'asignacion operaciones'!D:F,3,0)</f>
        <v>Orlando Hernandez</v>
      </c>
      <c r="V436" s="23" t="str">
        <f>VLOOKUP(S436,'asignacion operaciones'!D:G,4,0)</f>
        <v xml:space="preserve">Edgar Illescas </v>
      </c>
      <c r="W436" s="23" t="s">
        <v>407</v>
      </c>
      <c r="X436" s="23">
        <v>10</v>
      </c>
      <c r="Y436" s="23">
        <v>10</v>
      </c>
      <c r="Z436" s="23">
        <v>0</v>
      </c>
      <c r="AA436" s="31">
        <f t="shared" si="18"/>
        <v>1</v>
      </c>
    </row>
    <row r="437" spans="6:27" x14ac:dyDescent="0.25">
      <c r="F437" s="29"/>
      <c r="G437" s="4"/>
      <c r="N437">
        <f t="shared" si="17"/>
        <v>0</v>
      </c>
      <c r="R437" s="23" t="s">
        <v>12</v>
      </c>
      <c r="S437" s="23" t="s">
        <v>46</v>
      </c>
      <c r="T437" s="23" t="str">
        <f>VLOOKUP(S437,'asignacion operaciones'!D:E,2,0)</f>
        <v xml:space="preserve">Ricardo Balderas Reyes </v>
      </c>
      <c r="U437" s="23" t="str">
        <f>VLOOKUP(S437,'asignacion operaciones'!D:F,3,0)</f>
        <v>Orlando Hernandez</v>
      </c>
      <c r="V437" s="23" t="str">
        <f>VLOOKUP(S437,'asignacion operaciones'!D:G,4,0)</f>
        <v xml:space="preserve">Edgar Illescas </v>
      </c>
      <c r="W437" s="23" t="s">
        <v>408</v>
      </c>
      <c r="X437" s="23">
        <v>10</v>
      </c>
      <c r="Y437" s="23">
        <v>10</v>
      </c>
      <c r="Z437" s="23">
        <v>0</v>
      </c>
      <c r="AA437" s="31">
        <f t="shared" si="18"/>
        <v>1</v>
      </c>
    </row>
    <row r="438" spans="6:27" x14ac:dyDescent="0.25">
      <c r="F438" s="29"/>
      <c r="G438" s="4"/>
      <c r="N438">
        <f t="shared" si="17"/>
        <v>0</v>
      </c>
      <c r="R438" s="23" t="s">
        <v>12</v>
      </c>
      <c r="S438" s="23" t="s">
        <v>46</v>
      </c>
      <c r="T438" s="23" t="str">
        <f>VLOOKUP(S438,'asignacion operaciones'!D:E,2,0)</f>
        <v xml:space="preserve">Ricardo Balderas Reyes </v>
      </c>
      <c r="U438" s="23" t="str">
        <f>VLOOKUP(S438,'asignacion operaciones'!D:F,3,0)</f>
        <v>Orlando Hernandez</v>
      </c>
      <c r="V438" s="23" t="str">
        <f>VLOOKUP(S438,'asignacion operaciones'!D:G,4,0)</f>
        <v xml:space="preserve">Edgar Illescas </v>
      </c>
      <c r="W438" s="23" t="s">
        <v>409</v>
      </c>
      <c r="X438" s="23">
        <v>10</v>
      </c>
      <c r="Y438" s="23">
        <v>10</v>
      </c>
      <c r="Z438" s="23">
        <v>0</v>
      </c>
      <c r="AA438" s="31">
        <f t="shared" si="18"/>
        <v>1</v>
      </c>
    </row>
    <row r="439" spans="6:27" x14ac:dyDescent="0.25">
      <c r="F439" s="29"/>
      <c r="G439" s="4"/>
      <c r="N439">
        <f t="shared" si="17"/>
        <v>0</v>
      </c>
      <c r="R439" s="23" t="s">
        <v>12</v>
      </c>
      <c r="S439" s="23" t="s">
        <v>46</v>
      </c>
      <c r="T439" s="23" t="str">
        <f>VLOOKUP(S439,'asignacion operaciones'!D:E,2,0)</f>
        <v xml:space="preserve">Ricardo Balderas Reyes </v>
      </c>
      <c r="U439" s="23" t="str">
        <f>VLOOKUP(S439,'asignacion operaciones'!D:F,3,0)</f>
        <v>Orlando Hernandez</v>
      </c>
      <c r="V439" s="23" t="str">
        <f>VLOOKUP(S439,'asignacion operaciones'!D:G,4,0)</f>
        <v xml:space="preserve">Edgar Illescas </v>
      </c>
      <c r="W439" s="23" t="s">
        <v>411</v>
      </c>
      <c r="X439" s="23">
        <v>10</v>
      </c>
      <c r="Y439" s="23">
        <v>10</v>
      </c>
      <c r="Z439" s="23">
        <v>0</v>
      </c>
      <c r="AA439" s="31">
        <f t="shared" si="18"/>
        <v>1</v>
      </c>
    </row>
    <row r="440" spans="6:27" x14ac:dyDescent="0.25">
      <c r="F440" s="29"/>
      <c r="G440" s="4"/>
      <c r="N440">
        <f t="shared" si="17"/>
        <v>0</v>
      </c>
      <c r="R440" s="23" t="s">
        <v>12</v>
      </c>
      <c r="S440" s="23" t="s">
        <v>46</v>
      </c>
      <c r="T440" s="23" t="str">
        <f>VLOOKUP(S440,'asignacion operaciones'!D:E,2,0)</f>
        <v xml:space="preserve">Ricardo Balderas Reyes </v>
      </c>
      <c r="U440" s="23" t="str">
        <f>VLOOKUP(S440,'asignacion operaciones'!D:F,3,0)</f>
        <v>Orlando Hernandez</v>
      </c>
      <c r="V440" s="23" t="str">
        <f>VLOOKUP(S440,'asignacion operaciones'!D:G,4,0)</f>
        <v xml:space="preserve">Edgar Illescas </v>
      </c>
      <c r="W440" s="23" t="s">
        <v>412</v>
      </c>
      <c r="X440" s="23">
        <v>4</v>
      </c>
      <c r="Y440" s="23">
        <v>4</v>
      </c>
      <c r="Z440" s="23">
        <v>0</v>
      </c>
      <c r="AA440" s="31">
        <f t="shared" si="18"/>
        <v>1</v>
      </c>
    </row>
    <row r="441" spans="6:27" x14ac:dyDescent="0.25">
      <c r="F441" s="29"/>
      <c r="G441" s="4"/>
      <c r="N441">
        <f t="shared" si="17"/>
        <v>0</v>
      </c>
      <c r="R441" s="23" t="s">
        <v>12</v>
      </c>
      <c r="S441" s="23" t="s">
        <v>46</v>
      </c>
      <c r="T441" s="23" t="str">
        <f>VLOOKUP(S441,'asignacion operaciones'!D:E,2,0)</f>
        <v xml:space="preserve">Ricardo Balderas Reyes </v>
      </c>
      <c r="U441" s="23" t="str">
        <f>VLOOKUP(S441,'asignacion operaciones'!D:F,3,0)</f>
        <v>Orlando Hernandez</v>
      </c>
      <c r="V441" s="23" t="str">
        <f>VLOOKUP(S441,'asignacion operaciones'!D:G,4,0)</f>
        <v xml:space="preserve">Edgar Illescas </v>
      </c>
      <c r="W441" s="23" t="s">
        <v>413</v>
      </c>
      <c r="X441" s="23">
        <v>10</v>
      </c>
      <c r="Y441" s="23">
        <v>10</v>
      </c>
      <c r="Z441" s="23">
        <v>0</v>
      </c>
      <c r="AA441" s="31">
        <f t="shared" si="18"/>
        <v>1</v>
      </c>
    </row>
    <row r="442" spans="6:27" x14ac:dyDescent="0.25">
      <c r="F442" s="29"/>
      <c r="G442" s="4"/>
      <c r="N442">
        <f t="shared" si="17"/>
        <v>0</v>
      </c>
      <c r="R442" s="23" t="s">
        <v>12</v>
      </c>
      <c r="S442" s="23" t="s">
        <v>46</v>
      </c>
      <c r="T442" s="23" t="str">
        <f>VLOOKUP(S442,'asignacion operaciones'!D:E,2,0)</f>
        <v xml:space="preserve">Ricardo Balderas Reyes </v>
      </c>
      <c r="U442" s="23" t="str">
        <f>VLOOKUP(S442,'asignacion operaciones'!D:F,3,0)</f>
        <v>Orlando Hernandez</v>
      </c>
      <c r="V442" s="23" t="str">
        <f>VLOOKUP(S442,'asignacion operaciones'!D:G,4,0)</f>
        <v xml:space="preserve">Edgar Illescas </v>
      </c>
      <c r="W442" s="23" t="s">
        <v>414</v>
      </c>
      <c r="X442" s="23">
        <v>5</v>
      </c>
      <c r="Y442" s="23">
        <v>5</v>
      </c>
      <c r="Z442" s="23">
        <v>0</v>
      </c>
      <c r="AA442" s="31">
        <f t="shared" si="18"/>
        <v>1</v>
      </c>
    </row>
    <row r="443" spans="6:27" x14ac:dyDescent="0.25">
      <c r="F443" s="29"/>
      <c r="G443" s="4"/>
      <c r="N443">
        <f t="shared" si="17"/>
        <v>0</v>
      </c>
      <c r="R443" s="23" t="s">
        <v>12</v>
      </c>
      <c r="S443" s="23" t="s">
        <v>46</v>
      </c>
      <c r="T443" s="23" t="str">
        <f>VLOOKUP(S443,'asignacion operaciones'!D:E,2,0)</f>
        <v xml:space="preserve">Ricardo Balderas Reyes </v>
      </c>
      <c r="U443" s="23" t="str">
        <f>VLOOKUP(S443,'asignacion operaciones'!D:F,3,0)</f>
        <v>Orlando Hernandez</v>
      </c>
      <c r="V443" s="23" t="str">
        <f>VLOOKUP(S443,'asignacion operaciones'!D:G,4,0)</f>
        <v xml:space="preserve">Edgar Illescas </v>
      </c>
      <c r="W443" s="23" t="s">
        <v>416</v>
      </c>
      <c r="X443" s="23">
        <v>5</v>
      </c>
      <c r="Y443" s="23">
        <v>5</v>
      </c>
      <c r="Z443" s="23">
        <v>0</v>
      </c>
      <c r="AA443" s="31">
        <f t="shared" si="18"/>
        <v>1</v>
      </c>
    </row>
    <row r="444" spans="6:27" x14ac:dyDescent="0.25">
      <c r="F444" s="29"/>
      <c r="G444" s="4"/>
      <c r="N444">
        <f t="shared" si="17"/>
        <v>0</v>
      </c>
      <c r="R444" s="23" t="s">
        <v>12</v>
      </c>
      <c r="S444" s="23" t="s">
        <v>38</v>
      </c>
      <c r="T444" s="23" t="str">
        <f>VLOOKUP(S444,'asignacion operaciones'!D:E,2,0)</f>
        <v>Julio Bazan</v>
      </c>
      <c r="U444" s="23" t="str">
        <f>VLOOKUP(S444,'asignacion operaciones'!D:F,3,0)</f>
        <v>Edgar Cabrera</v>
      </c>
      <c r="V444" s="23" t="str">
        <f>VLOOKUP(S444,'asignacion operaciones'!D:G,4,0)</f>
        <v>Arturo Saucedo</v>
      </c>
      <c r="W444" s="23" t="s">
        <v>418</v>
      </c>
      <c r="X444" s="23">
        <v>2</v>
      </c>
      <c r="Y444" s="23">
        <v>2</v>
      </c>
      <c r="Z444" s="23">
        <v>0</v>
      </c>
      <c r="AA444" s="31">
        <f t="shared" si="18"/>
        <v>1</v>
      </c>
    </row>
    <row r="445" spans="6:27" x14ac:dyDescent="0.25">
      <c r="F445" s="29"/>
      <c r="G445" s="4"/>
      <c r="N445">
        <f t="shared" si="17"/>
        <v>0</v>
      </c>
      <c r="R445" s="23" t="s">
        <v>12</v>
      </c>
      <c r="S445" s="23" t="s">
        <v>38</v>
      </c>
      <c r="T445" s="23" t="str">
        <f>VLOOKUP(S445,'asignacion operaciones'!D:E,2,0)</f>
        <v>Julio Bazan</v>
      </c>
      <c r="U445" s="23" t="str">
        <f>VLOOKUP(S445,'asignacion operaciones'!D:F,3,0)</f>
        <v>Edgar Cabrera</v>
      </c>
      <c r="V445" s="23" t="str">
        <f>VLOOKUP(S445,'asignacion operaciones'!D:G,4,0)</f>
        <v>Arturo Saucedo</v>
      </c>
      <c r="W445" s="23" t="s">
        <v>419</v>
      </c>
      <c r="X445" s="23">
        <v>6</v>
      </c>
      <c r="Y445" s="23">
        <v>6</v>
      </c>
      <c r="Z445" s="23">
        <v>0</v>
      </c>
      <c r="AA445" s="31">
        <f t="shared" si="18"/>
        <v>1</v>
      </c>
    </row>
    <row r="446" spans="6:27" x14ac:dyDescent="0.25">
      <c r="F446" s="29"/>
      <c r="G446" s="4"/>
      <c r="N446">
        <f t="shared" si="17"/>
        <v>0</v>
      </c>
      <c r="R446" s="23" t="s">
        <v>12</v>
      </c>
      <c r="S446" s="23" t="s">
        <v>38</v>
      </c>
      <c r="T446" s="23" t="str">
        <f>VLOOKUP(S446,'asignacion operaciones'!D:E,2,0)</f>
        <v>Julio Bazan</v>
      </c>
      <c r="U446" s="23" t="str">
        <f>VLOOKUP(S446,'asignacion operaciones'!D:F,3,0)</f>
        <v>Edgar Cabrera</v>
      </c>
      <c r="V446" s="23" t="str">
        <f>VLOOKUP(S446,'asignacion operaciones'!D:G,4,0)</f>
        <v>Arturo Saucedo</v>
      </c>
      <c r="W446" s="23" t="s">
        <v>421</v>
      </c>
      <c r="X446" s="23">
        <v>6</v>
      </c>
      <c r="Y446" s="23">
        <v>6</v>
      </c>
      <c r="Z446" s="23">
        <v>0</v>
      </c>
      <c r="AA446" s="31">
        <f t="shared" si="18"/>
        <v>1</v>
      </c>
    </row>
    <row r="447" spans="6:27" x14ac:dyDescent="0.25">
      <c r="F447" s="29"/>
      <c r="G447" s="4"/>
      <c r="N447">
        <f t="shared" si="17"/>
        <v>0</v>
      </c>
      <c r="R447" s="23" t="s">
        <v>12</v>
      </c>
      <c r="S447" s="23" t="s">
        <v>38</v>
      </c>
      <c r="T447" s="23" t="str">
        <f>VLOOKUP(S447,'asignacion operaciones'!D:E,2,0)</f>
        <v>Julio Bazan</v>
      </c>
      <c r="U447" s="23" t="str">
        <f>VLOOKUP(S447,'asignacion operaciones'!D:F,3,0)</f>
        <v>Edgar Cabrera</v>
      </c>
      <c r="V447" s="23" t="str">
        <f>VLOOKUP(S447,'asignacion operaciones'!D:G,4,0)</f>
        <v>Arturo Saucedo</v>
      </c>
      <c r="W447" s="23" t="s">
        <v>422</v>
      </c>
      <c r="X447" s="23">
        <v>6</v>
      </c>
      <c r="Y447" s="23">
        <v>6</v>
      </c>
      <c r="Z447" s="23">
        <v>0</v>
      </c>
      <c r="AA447" s="31">
        <f t="shared" si="18"/>
        <v>1</v>
      </c>
    </row>
    <row r="448" spans="6:27" x14ac:dyDescent="0.25">
      <c r="F448" s="29"/>
      <c r="G448" s="4"/>
      <c r="N448">
        <f t="shared" si="17"/>
        <v>0</v>
      </c>
      <c r="R448" s="23" t="s">
        <v>12</v>
      </c>
      <c r="S448" s="23" t="s">
        <v>38</v>
      </c>
      <c r="T448" s="23" t="str">
        <f>VLOOKUP(S448,'asignacion operaciones'!D:E,2,0)</f>
        <v>Julio Bazan</v>
      </c>
      <c r="U448" s="23" t="str">
        <f>VLOOKUP(S448,'asignacion operaciones'!D:F,3,0)</f>
        <v>Edgar Cabrera</v>
      </c>
      <c r="V448" s="23" t="str">
        <f>VLOOKUP(S448,'asignacion operaciones'!D:G,4,0)</f>
        <v>Arturo Saucedo</v>
      </c>
      <c r="W448" s="23" t="s">
        <v>423</v>
      </c>
      <c r="X448" s="23">
        <v>6</v>
      </c>
      <c r="Y448" s="23">
        <v>6</v>
      </c>
      <c r="Z448" s="23">
        <v>0</v>
      </c>
      <c r="AA448" s="31">
        <f t="shared" si="18"/>
        <v>1</v>
      </c>
    </row>
    <row r="449" spans="6:27" x14ac:dyDescent="0.25">
      <c r="F449" s="29"/>
      <c r="G449" s="4"/>
      <c r="N449">
        <f t="shared" si="17"/>
        <v>0</v>
      </c>
      <c r="R449" s="23" t="s">
        <v>12</v>
      </c>
      <c r="S449" s="23" t="s">
        <v>38</v>
      </c>
      <c r="T449" s="23" t="str">
        <f>VLOOKUP(S449,'asignacion operaciones'!D:E,2,0)</f>
        <v>Julio Bazan</v>
      </c>
      <c r="U449" s="23" t="str">
        <f>VLOOKUP(S449,'asignacion operaciones'!D:F,3,0)</f>
        <v>Edgar Cabrera</v>
      </c>
      <c r="V449" s="23" t="str">
        <f>VLOOKUP(S449,'asignacion operaciones'!D:G,4,0)</f>
        <v>Arturo Saucedo</v>
      </c>
      <c r="W449" s="23" t="s">
        <v>424</v>
      </c>
      <c r="X449" s="23">
        <v>6</v>
      </c>
      <c r="Y449" s="23">
        <v>6</v>
      </c>
      <c r="Z449" s="23">
        <v>0</v>
      </c>
      <c r="AA449" s="31">
        <f t="shared" si="18"/>
        <v>1</v>
      </c>
    </row>
    <row r="450" spans="6:27" x14ac:dyDescent="0.25">
      <c r="F450" s="29"/>
      <c r="G450" s="4"/>
      <c r="N450">
        <f t="shared" ref="N450:N513" si="19">L450-M450</f>
        <v>0</v>
      </c>
      <c r="R450" s="23" t="s">
        <v>12</v>
      </c>
      <c r="S450" s="23" t="s">
        <v>38</v>
      </c>
      <c r="T450" s="23" t="str">
        <f>VLOOKUP(S450,'asignacion operaciones'!D:E,2,0)</f>
        <v>Julio Bazan</v>
      </c>
      <c r="U450" s="23" t="str">
        <f>VLOOKUP(S450,'asignacion operaciones'!D:F,3,0)</f>
        <v>Edgar Cabrera</v>
      </c>
      <c r="V450" s="23" t="str">
        <f>VLOOKUP(S450,'asignacion operaciones'!D:G,4,0)</f>
        <v>Arturo Saucedo</v>
      </c>
      <c r="W450" s="23" t="s">
        <v>426</v>
      </c>
      <c r="X450" s="23">
        <v>6</v>
      </c>
      <c r="Y450" s="23">
        <v>6</v>
      </c>
      <c r="Z450" s="23">
        <v>0</v>
      </c>
      <c r="AA450" s="31">
        <f t="shared" ref="AA450:AA513" si="20">Y450/X450</f>
        <v>1</v>
      </c>
    </row>
    <row r="451" spans="6:27" x14ac:dyDescent="0.25">
      <c r="F451" s="29"/>
      <c r="G451" s="4"/>
      <c r="N451">
        <f t="shared" si="19"/>
        <v>0</v>
      </c>
      <c r="R451" s="23" t="s">
        <v>12</v>
      </c>
      <c r="S451" s="23" t="s">
        <v>38</v>
      </c>
      <c r="T451" s="23" t="str">
        <f>VLOOKUP(S451,'asignacion operaciones'!D:E,2,0)</f>
        <v>Julio Bazan</v>
      </c>
      <c r="U451" s="23" t="str">
        <f>VLOOKUP(S451,'asignacion operaciones'!D:F,3,0)</f>
        <v>Edgar Cabrera</v>
      </c>
      <c r="V451" s="23" t="str">
        <f>VLOOKUP(S451,'asignacion operaciones'!D:G,4,0)</f>
        <v>Arturo Saucedo</v>
      </c>
      <c r="W451" s="23" t="s">
        <v>428</v>
      </c>
      <c r="X451" s="23">
        <v>6</v>
      </c>
      <c r="Y451" s="23">
        <v>6</v>
      </c>
      <c r="Z451" s="23">
        <v>0</v>
      </c>
      <c r="AA451" s="31">
        <f t="shared" si="20"/>
        <v>1</v>
      </c>
    </row>
    <row r="452" spans="6:27" x14ac:dyDescent="0.25">
      <c r="F452" s="29"/>
      <c r="G452" s="4"/>
      <c r="N452">
        <f t="shared" si="19"/>
        <v>0</v>
      </c>
      <c r="R452" s="23" t="s">
        <v>12</v>
      </c>
      <c r="S452" s="23" t="s">
        <v>38</v>
      </c>
      <c r="T452" s="23" t="str">
        <f>VLOOKUP(S452,'asignacion operaciones'!D:E,2,0)</f>
        <v>Julio Bazan</v>
      </c>
      <c r="U452" s="23" t="str">
        <f>VLOOKUP(S452,'asignacion operaciones'!D:F,3,0)</f>
        <v>Edgar Cabrera</v>
      </c>
      <c r="V452" s="23" t="str">
        <f>VLOOKUP(S452,'asignacion operaciones'!D:G,4,0)</f>
        <v>Arturo Saucedo</v>
      </c>
      <c r="W452" s="23" t="s">
        <v>429</v>
      </c>
      <c r="X452" s="23">
        <v>3</v>
      </c>
      <c r="Y452" s="23">
        <v>3</v>
      </c>
      <c r="Z452" s="23">
        <v>0</v>
      </c>
      <c r="AA452" s="31">
        <f t="shared" si="20"/>
        <v>1</v>
      </c>
    </row>
    <row r="453" spans="6:27" x14ac:dyDescent="0.25">
      <c r="F453" s="29"/>
      <c r="G453" s="4"/>
      <c r="N453">
        <f t="shared" si="19"/>
        <v>0</v>
      </c>
      <c r="R453" s="23" t="s">
        <v>12</v>
      </c>
      <c r="S453" s="23" t="s">
        <v>38</v>
      </c>
      <c r="T453" s="23" t="str">
        <f>VLOOKUP(S453,'asignacion operaciones'!D:E,2,0)</f>
        <v>Julio Bazan</v>
      </c>
      <c r="U453" s="23" t="str">
        <f>VLOOKUP(S453,'asignacion operaciones'!D:F,3,0)</f>
        <v>Edgar Cabrera</v>
      </c>
      <c r="V453" s="23" t="str">
        <f>VLOOKUP(S453,'asignacion operaciones'!D:G,4,0)</f>
        <v>Arturo Saucedo</v>
      </c>
      <c r="W453" s="23" t="s">
        <v>430</v>
      </c>
      <c r="X453" s="23">
        <v>6</v>
      </c>
      <c r="Y453" s="23">
        <v>6</v>
      </c>
      <c r="Z453" s="23">
        <v>0</v>
      </c>
      <c r="AA453" s="31">
        <f t="shared" si="20"/>
        <v>1</v>
      </c>
    </row>
    <row r="454" spans="6:27" x14ac:dyDescent="0.25">
      <c r="F454" s="29"/>
      <c r="G454" s="4"/>
      <c r="N454">
        <f t="shared" si="19"/>
        <v>0</v>
      </c>
      <c r="R454" s="23" t="s">
        <v>12</v>
      </c>
      <c r="S454" s="23" t="s">
        <v>38</v>
      </c>
      <c r="T454" s="23" t="str">
        <f>VLOOKUP(S454,'asignacion operaciones'!D:E,2,0)</f>
        <v>Julio Bazan</v>
      </c>
      <c r="U454" s="23" t="str">
        <f>VLOOKUP(S454,'asignacion operaciones'!D:F,3,0)</f>
        <v>Edgar Cabrera</v>
      </c>
      <c r="V454" s="23" t="str">
        <f>VLOOKUP(S454,'asignacion operaciones'!D:G,4,0)</f>
        <v>Arturo Saucedo</v>
      </c>
      <c r="W454" s="23" t="s">
        <v>433</v>
      </c>
      <c r="X454" s="23">
        <v>3</v>
      </c>
      <c r="Y454" s="23">
        <v>3</v>
      </c>
      <c r="Z454" s="23">
        <v>0</v>
      </c>
      <c r="AA454" s="31">
        <f t="shared" si="20"/>
        <v>1</v>
      </c>
    </row>
    <row r="455" spans="6:27" x14ac:dyDescent="0.25">
      <c r="F455" s="29"/>
      <c r="G455" s="4"/>
      <c r="N455">
        <f t="shared" si="19"/>
        <v>0</v>
      </c>
      <c r="R455" s="23" t="s">
        <v>12</v>
      </c>
      <c r="S455" s="23" t="s">
        <v>38</v>
      </c>
      <c r="T455" s="23" t="str">
        <f>VLOOKUP(S455,'asignacion operaciones'!D:E,2,0)</f>
        <v>Julio Bazan</v>
      </c>
      <c r="U455" s="23" t="str">
        <f>VLOOKUP(S455,'asignacion operaciones'!D:F,3,0)</f>
        <v>Edgar Cabrera</v>
      </c>
      <c r="V455" s="23" t="str">
        <f>VLOOKUP(S455,'asignacion operaciones'!D:G,4,0)</f>
        <v>Arturo Saucedo</v>
      </c>
      <c r="W455" s="23" t="s">
        <v>434</v>
      </c>
      <c r="X455" s="23">
        <v>6</v>
      </c>
      <c r="Y455" s="23">
        <v>6</v>
      </c>
      <c r="Z455" s="23">
        <v>0</v>
      </c>
      <c r="AA455" s="31">
        <f t="shared" si="20"/>
        <v>1</v>
      </c>
    </row>
    <row r="456" spans="6:27" x14ac:dyDescent="0.25">
      <c r="F456" s="29"/>
      <c r="G456" s="4"/>
      <c r="N456">
        <f t="shared" si="19"/>
        <v>0</v>
      </c>
      <c r="R456" s="23" t="s">
        <v>12</v>
      </c>
      <c r="S456" s="23" t="s">
        <v>38</v>
      </c>
      <c r="T456" s="23" t="str">
        <f>VLOOKUP(S456,'asignacion operaciones'!D:E,2,0)</f>
        <v>Julio Bazan</v>
      </c>
      <c r="U456" s="23" t="str">
        <f>VLOOKUP(S456,'asignacion operaciones'!D:F,3,0)</f>
        <v>Edgar Cabrera</v>
      </c>
      <c r="V456" s="23" t="str">
        <f>VLOOKUP(S456,'asignacion operaciones'!D:G,4,0)</f>
        <v>Arturo Saucedo</v>
      </c>
      <c r="W456" s="23" t="s">
        <v>435</v>
      </c>
      <c r="X456" s="23">
        <v>6</v>
      </c>
      <c r="Y456" s="23">
        <v>6</v>
      </c>
      <c r="Z456" s="23">
        <v>0</v>
      </c>
      <c r="AA456" s="31">
        <f t="shared" si="20"/>
        <v>1</v>
      </c>
    </row>
    <row r="457" spans="6:27" x14ac:dyDescent="0.25">
      <c r="F457" s="29"/>
      <c r="G457" s="4"/>
      <c r="N457">
        <f t="shared" si="19"/>
        <v>0</v>
      </c>
      <c r="R457" s="23" t="s">
        <v>12</v>
      </c>
      <c r="S457" s="23" t="s">
        <v>38</v>
      </c>
      <c r="T457" s="23" t="str">
        <f>VLOOKUP(S457,'asignacion operaciones'!D:E,2,0)</f>
        <v>Julio Bazan</v>
      </c>
      <c r="U457" s="23" t="str">
        <f>VLOOKUP(S457,'asignacion operaciones'!D:F,3,0)</f>
        <v>Edgar Cabrera</v>
      </c>
      <c r="V457" s="23" t="str">
        <f>VLOOKUP(S457,'asignacion operaciones'!D:G,4,0)</f>
        <v>Arturo Saucedo</v>
      </c>
      <c r="W457" s="23" t="s">
        <v>437</v>
      </c>
      <c r="X457" s="23">
        <v>2</v>
      </c>
      <c r="Y457" s="23">
        <v>2</v>
      </c>
      <c r="Z457" s="23">
        <v>0</v>
      </c>
      <c r="AA457" s="31">
        <f t="shared" si="20"/>
        <v>1</v>
      </c>
    </row>
    <row r="458" spans="6:27" x14ac:dyDescent="0.25">
      <c r="F458" s="29"/>
      <c r="G458" s="4"/>
      <c r="N458">
        <f t="shared" si="19"/>
        <v>0</v>
      </c>
      <c r="R458" s="23" t="s">
        <v>12</v>
      </c>
      <c r="S458" s="23" t="s">
        <v>44</v>
      </c>
      <c r="T458" s="23" t="str">
        <f>VLOOKUP(S458,'asignacion operaciones'!D:E,2,0)</f>
        <v xml:space="preserve">Ricardo Balderas Reyes </v>
      </c>
      <c r="U458" s="23" t="str">
        <f>VLOOKUP(S458,'asignacion operaciones'!D:F,3,0)</f>
        <v>Victor Limas Rdz</v>
      </c>
      <c r="V458" s="23" t="str">
        <f>VLOOKUP(S458,'asignacion operaciones'!D:G,4,0)</f>
        <v xml:space="preserve">Oscar Oviedo </v>
      </c>
      <c r="W458" s="23" t="s">
        <v>439</v>
      </c>
      <c r="X458" s="23">
        <v>6</v>
      </c>
      <c r="Y458" s="23">
        <v>6</v>
      </c>
      <c r="Z458" s="23">
        <v>0</v>
      </c>
      <c r="AA458" s="31">
        <f t="shared" si="20"/>
        <v>1</v>
      </c>
    </row>
    <row r="459" spans="6:27" x14ac:dyDescent="0.25">
      <c r="F459" s="29"/>
      <c r="G459" s="4"/>
      <c r="N459">
        <f t="shared" si="19"/>
        <v>0</v>
      </c>
      <c r="R459" s="23" t="s">
        <v>12</v>
      </c>
      <c r="S459" s="23" t="s">
        <v>44</v>
      </c>
      <c r="T459" s="23" t="str">
        <f>VLOOKUP(S459,'asignacion operaciones'!D:E,2,0)</f>
        <v xml:space="preserve">Ricardo Balderas Reyes </v>
      </c>
      <c r="U459" s="23" t="str">
        <f>VLOOKUP(S459,'asignacion operaciones'!D:F,3,0)</f>
        <v>Victor Limas Rdz</v>
      </c>
      <c r="V459" s="23" t="str">
        <f>VLOOKUP(S459,'asignacion operaciones'!D:G,4,0)</f>
        <v xml:space="preserve">Oscar Oviedo </v>
      </c>
      <c r="W459" s="23" t="s">
        <v>441</v>
      </c>
      <c r="X459" s="23">
        <v>6</v>
      </c>
      <c r="Y459" s="23">
        <v>6</v>
      </c>
      <c r="Z459" s="23">
        <v>0</v>
      </c>
      <c r="AA459" s="31">
        <f t="shared" si="20"/>
        <v>1</v>
      </c>
    </row>
    <row r="460" spans="6:27" x14ac:dyDescent="0.25">
      <c r="F460" s="29"/>
      <c r="G460" s="4"/>
      <c r="N460">
        <f t="shared" si="19"/>
        <v>0</v>
      </c>
      <c r="R460" s="23" t="s">
        <v>12</v>
      </c>
      <c r="S460" s="23" t="s">
        <v>44</v>
      </c>
      <c r="T460" s="23" t="str">
        <f>VLOOKUP(S460,'asignacion operaciones'!D:E,2,0)</f>
        <v xml:space="preserve">Ricardo Balderas Reyes </v>
      </c>
      <c r="U460" s="23" t="str">
        <f>VLOOKUP(S460,'asignacion operaciones'!D:F,3,0)</f>
        <v>Victor Limas Rdz</v>
      </c>
      <c r="V460" s="23" t="str">
        <f>VLOOKUP(S460,'asignacion operaciones'!D:G,4,0)</f>
        <v xml:space="preserve">Oscar Oviedo </v>
      </c>
      <c r="W460" s="23" t="s">
        <v>442</v>
      </c>
      <c r="X460" s="23">
        <v>6</v>
      </c>
      <c r="Y460" s="23">
        <v>6</v>
      </c>
      <c r="Z460" s="23">
        <v>0</v>
      </c>
      <c r="AA460" s="31">
        <f t="shared" si="20"/>
        <v>1</v>
      </c>
    </row>
    <row r="461" spans="6:27" x14ac:dyDescent="0.25">
      <c r="F461" s="29"/>
      <c r="G461" s="4"/>
      <c r="N461">
        <f t="shared" si="19"/>
        <v>0</v>
      </c>
      <c r="R461" s="23" t="s">
        <v>12</v>
      </c>
      <c r="S461" s="23" t="s">
        <v>44</v>
      </c>
      <c r="T461" s="23" t="str">
        <f>VLOOKUP(S461,'asignacion operaciones'!D:E,2,0)</f>
        <v xml:space="preserve">Ricardo Balderas Reyes </v>
      </c>
      <c r="U461" s="23" t="str">
        <f>VLOOKUP(S461,'asignacion operaciones'!D:F,3,0)</f>
        <v>Victor Limas Rdz</v>
      </c>
      <c r="V461" s="23" t="str">
        <f>VLOOKUP(S461,'asignacion operaciones'!D:G,4,0)</f>
        <v xml:space="preserve">Oscar Oviedo </v>
      </c>
      <c r="W461" s="23" t="s">
        <v>445</v>
      </c>
      <c r="X461" s="23">
        <v>5</v>
      </c>
      <c r="Y461" s="23">
        <v>5</v>
      </c>
      <c r="Z461" s="23">
        <v>0</v>
      </c>
      <c r="AA461" s="31">
        <f t="shared" si="20"/>
        <v>1</v>
      </c>
    </row>
    <row r="462" spans="6:27" x14ac:dyDescent="0.25">
      <c r="F462" s="29"/>
      <c r="G462" s="4"/>
      <c r="N462">
        <f t="shared" si="19"/>
        <v>0</v>
      </c>
      <c r="R462" s="23" t="s">
        <v>12</v>
      </c>
      <c r="S462" s="23" t="s">
        <v>44</v>
      </c>
      <c r="T462" s="23" t="str">
        <f>VLOOKUP(S462,'asignacion operaciones'!D:E,2,0)</f>
        <v xml:space="preserve">Ricardo Balderas Reyes </v>
      </c>
      <c r="U462" s="23" t="str">
        <f>VLOOKUP(S462,'asignacion operaciones'!D:F,3,0)</f>
        <v>Victor Limas Rdz</v>
      </c>
      <c r="V462" s="23" t="str">
        <f>VLOOKUP(S462,'asignacion operaciones'!D:G,4,0)</f>
        <v xml:space="preserve">Oscar Oviedo </v>
      </c>
      <c r="W462" s="23" t="s">
        <v>446</v>
      </c>
      <c r="X462" s="23">
        <v>5</v>
      </c>
      <c r="Y462" s="23">
        <v>5</v>
      </c>
      <c r="Z462" s="23">
        <v>0</v>
      </c>
      <c r="AA462" s="31">
        <f t="shared" si="20"/>
        <v>1</v>
      </c>
    </row>
    <row r="463" spans="6:27" x14ac:dyDescent="0.25">
      <c r="F463" s="29"/>
      <c r="G463" s="4"/>
      <c r="N463">
        <f t="shared" si="19"/>
        <v>0</v>
      </c>
      <c r="R463" s="23" t="s">
        <v>12</v>
      </c>
      <c r="S463" s="23" t="s">
        <v>72</v>
      </c>
      <c r="T463" s="23" t="str">
        <f>VLOOKUP(S463,'asignacion operaciones'!D:E,2,0)</f>
        <v>Julio Bazan</v>
      </c>
      <c r="U463" s="23" t="str">
        <f>VLOOKUP(S463,'asignacion operaciones'!D:F,3,0)</f>
        <v>Edgar Cabrera</v>
      </c>
      <c r="V463" s="23" t="str">
        <f>VLOOKUP(S463,'asignacion operaciones'!D:G,4,0)</f>
        <v xml:space="preserve">Jonathan Nieto </v>
      </c>
      <c r="W463" s="23" t="s">
        <v>449</v>
      </c>
      <c r="X463" s="23">
        <v>5</v>
      </c>
      <c r="Y463" s="23">
        <v>5</v>
      </c>
      <c r="Z463" s="23">
        <v>0</v>
      </c>
      <c r="AA463" s="31">
        <f t="shared" si="20"/>
        <v>1</v>
      </c>
    </row>
    <row r="464" spans="6:27" x14ac:dyDescent="0.25">
      <c r="F464" s="29"/>
      <c r="G464" s="4"/>
      <c r="N464">
        <f t="shared" si="19"/>
        <v>0</v>
      </c>
      <c r="R464" s="23" t="s">
        <v>12</v>
      </c>
      <c r="S464" s="23" t="s">
        <v>19</v>
      </c>
      <c r="T464" s="23" t="str">
        <f>VLOOKUP(S464,'asignacion operaciones'!D:E,2,0)</f>
        <v xml:space="preserve">Ricardo Balderas Reyes </v>
      </c>
      <c r="U464" s="23" t="str">
        <f>VLOOKUP(S464,'asignacion operaciones'!D:F,3,0)</f>
        <v>Orlando Hernandez</v>
      </c>
      <c r="V464" s="23" t="str">
        <f>VLOOKUP(S464,'asignacion operaciones'!D:G,4,0)</f>
        <v>Claudia Chavira</v>
      </c>
      <c r="W464" s="23" t="s">
        <v>450</v>
      </c>
      <c r="X464" s="23">
        <v>5</v>
      </c>
      <c r="Y464" s="23">
        <v>5</v>
      </c>
      <c r="Z464" s="23">
        <v>0</v>
      </c>
      <c r="AA464" s="31">
        <f t="shared" si="20"/>
        <v>1</v>
      </c>
    </row>
    <row r="465" spans="6:27" x14ac:dyDescent="0.25">
      <c r="F465" s="29"/>
      <c r="G465" s="4"/>
      <c r="N465">
        <f t="shared" si="19"/>
        <v>0</v>
      </c>
      <c r="R465" s="23" t="s">
        <v>12</v>
      </c>
      <c r="S465" s="23" t="s">
        <v>19</v>
      </c>
      <c r="T465" s="23" t="str">
        <f>VLOOKUP(S465,'asignacion operaciones'!D:E,2,0)</f>
        <v xml:space="preserve">Ricardo Balderas Reyes </v>
      </c>
      <c r="U465" s="23" t="str">
        <f>VLOOKUP(S465,'asignacion operaciones'!D:F,3,0)</f>
        <v>Orlando Hernandez</v>
      </c>
      <c r="V465" s="23" t="str">
        <f>VLOOKUP(S465,'asignacion operaciones'!D:G,4,0)</f>
        <v>Claudia Chavira</v>
      </c>
      <c r="W465" s="23" t="s">
        <v>452</v>
      </c>
      <c r="X465" s="23">
        <v>5</v>
      </c>
      <c r="Y465" s="23">
        <v>5</v>
      </c>
      <c r="Z465" s="23">
        <v>0</v>
      </c>
      <c r="AA465" s="31">
        <f t="shared" si="20"/>
        <v>1</v>
      </c>
    </row>
    <row r="466" spans="6:27" x14ac:dyDescent="0.25">
      <c r="F466" s="29"/>
      <c r="G466" s="4"/>
      <c r="N466">
        <f t="shared" si="19"/>
        <v>0</v>
      </c>
      <c r="R466" s="23" t="s">
        <v>12</v>
      </c>
      <c r="S466" s="23" t="s">
        <v>19</v>
      </c>
      <c r="T466" s="23" t="str">
        <f>VLOOKUP(S466,'asignacion operaciones'!D:E,2,0)</f>
        <v xml:space="preserve">Ricardo Balderas Reyes </v>
      </c>
      <c r="U466" s="23" t="str">
        <f>VLOOKUP(S466,'asignacion operaciones'!D:F,3,0)</f>
        <v>Orlando Hernandez</v>
      </c>
      <c r="V466" s="23" t="str">
        <f>VLOOKUP(S466,'asignacion operaciones'!D:G,4,0)</f>
        <v>Claudia Chavira</v>
      </c>
      <c r="W466" s="23" t="s">
        <v>453</v>
      </c>
      <c r="X466" s="23">
        <v>5</v>
      </c>
      <c r="Y466" s="23">
        <v>5</v>
      </c>
      <c r="Z466" s="23">
        <v>0</v>
      </c>
      <c r="AA466" s="31">
        <f t="shared" si="20"/>
        <v>1</v>
      </c>
    </row>
    <row r="467" spans="6:27" x14ac:dyDescent="0.25">
      <c r="F467" s="29"/>
      <c r="G467" s="4"/>
      <c r="N467">
        <f t="shared" si="19"/>
        <v>0</v>
      </c>
      <c r="R467" s="23" t="s">
        <v>12</v>
      </c>
      <c r="S467" s="23" t="s">
        <v>19</v>
      </c>
      <c r="T467" s="23" t="str">
        <f>VLOOKUP(S467,'asignacion operaciones'!D:E,2,0)</f>
        <v xml:space="preserve">Ricardo Balderas Reyes </v>
      </c>
      <c r="U467" s="23" t="str">
        <f>VLOOKUP(S467,'asignacion operaciones'!D:F,3,0)</f>
        <v>Orlando Hernandez</v>
      </c>
      <c r="V467" s="23" t="str">
        <f>VLOOKUP(S467,'asignacion operaciones'!D:G,4,0)</f>
        <v>Claudia Chavira</v>
      </c>
      <c r="W467" s="23" t="s">
        <v>454</v>
      </c>
      <c r="X467" s="23">
        <v>5</v>
      </c>
      <c r="Y467" s="23">
        <v>5</v>
      </c>
      <c r="Z467" s="23">
        <v>0</v>
      </c>
      <c r="AA467" s="31">
        <f t="shared" si="20"/>
        <v>1</v>
      </c>
    </row>
    <row r="468" spans="6:27" x14ac:dyDescent="0.25">
      <c r="F468" s="29"/>
      <c r="G468" s="4"/>
      <c r="N468">
        <f t="shared" si="19"/>
        <v>0</v>
      </c>
      <c r="R468" s="23" t="s">
        <v>12</v>
      </c>
      <c r="S468" s="23" t="s">
        <v>19</v>
      </c>
      <c r="T468" s="23" t="str">
        <f>VLOOKUP(S468,'asignacion operaciones'!D:E,2,0)</f>
        <v xml:space="preserve">Ricardo Balderas Reyes </v>
      </c>
      <c r="U468" s="23" t="str">
        <f>VLOOKUP(S468,'asignacion operaciones'!D:F,3,0)</f>
        <v>Orlando Hernandez</v>
      </c>
      <c r="V468" s="23" t="str">
        <f>VLOOKUP(S468,'asignacion operaciones'!D:G,4,0)</f>
        <v>Claudia Chavira</v>
      </c>
      <c r="W468" s="23" t="s">
        <v>456</v>
      </c>
      <c r="X468" s="23">
        <v>5</v>
      </c>
      <c r="Y468" s="23">
        <v>5</v>
      </c>
      <c r="Z468" s="23">
        <v>0</v>
      </c>
      <c r="AA468" s="31">
        <f t="shared" si="20"/>
        <v>1</v>
      </c>
    </row>
    <row r="469" spans="6:27" x14ac:dyDescent="0.25">
      <c r="F469" s="29"/>
      <c r="G469" s="4"/>
      <c r="N469">
        <f t="shared" si="19"/>
        <v>0</v>
      </c>
      <c r="R469" s="23" t="s">
        <v>12</v>
      </c>
      <c r="S469" s="23" t="s">
        <v>19</v>
      </c>
      <c r="T469" s="23" t="str">
        <f>VLOOKUP(S469,'asignacion operaciones'!D:E,2,0)</f>
        <v xml:space="preserve">Ricardo Balderas Reyes </v>
      </c>
      <c r="U469" s="23" t="str">
        <f>VLOOKUP(S469,'asignacion operaciones'!D:F,3,0)</f>
        <v>Orlando Hernandez</v>
      </c>
      <c r="V469" s="23" t="str">
        <f>VLOOKUP(S469,'asignacion operaciones'!D:G,4,0)</f>
        <v>Claudia Chavira</v>
      </c>
      <c r="W469" s="23" t="s">
        <v>459</v>
      </c>
      <c r="X469" s="23">
        <v>5</v>
      </c>
      <c r="Y469" s="23">
        <v>5</v>
      </c>
      <c r="Z469" s="23">
        <v>0</v>
      </c>
      <c r="AA469" s="31">
        <f t="shared" si="20"/>
        <v>1</v>
      </c>
    </row>
    <row r="470" spans="6:27" x14ac:dyDescent="0.25">
      <c r="F470" s="29"/>
      <c r="G470" s="4"/>
      <c r="N470">
        <f t="shared" si="19"/>
        <v>0</v>
      </c>
      <c r="R470" s="23" t="s">
        <v>12</v>
      </c>
      <c r="S470" s="23" t="s">
        <v>19</v>
      </c>
      <c r="T470" s="23" t="str">
        <f>VLOOKUP(S470,'asignacion operaciones'!D:E,2,0)</f>
        <v xml:space="preserve">Ricardo Balderas Reyes </v>
      </c>
      <c r="U470" s="23" t="str">
        <f>VLOOKUP(S470,'asignacion operaciones'!D:F,3,0)</f>
        <v>Orlando Hernandez</v>
      </c>
      <c r="V470" s="23" t="str">
        <f>VLOOKUP(S470,'asignacion operaciones'!D:G,4,0)</f>
        <v>Claudia Chavira</v>
      </c>
      <c r="W470" s="23" t="s">
        <v>461</v>
      </c>
      <c r="X470" s="23">
        <v>6</v>
      </c>
      <c r="Y470" s="23">
        <v>6</v>
      </c>
      <c r="Z470" s="23">
        <v>0</v>
      </c>
      <c r="AA470" s="31">
        <f t="shared" si="20"/>
        <v>1</v>
      </c>
    </row>
    <row r="471" spans="6:27" x14ac:dyDescent="0.25">
      <c r="F471" s="29"/>
      <c r="G471" s="4"/>
      <c r="N471">
        <f t="shared" si="19"/>
        <v>0</v>
      </c>
      <c r="R471" s="23" t="s">
        <v>12</v>
      </c>
      <c r="S471" s="23" t="s">
        <v>19</v>
      </c>
      <c r="T471" s="23" t="str">
        <f>VLOOKUP(S471,'asignacion operaciones'!D:E,2,0)</f>
        <v xml:space="preserve">Ricardo Balderas Reyes </v>
      </c>
      <c r="U471" s="23" t="str">
        <f>VLOOKUP(S471,'asignacion operaciones'!D:F,3,0)</f>
        <v>Orlando Hernandez</v>
      </c>
      <c r="V471" s="23" t="str">
        <f>VLOOKUP(S471,'asignacion operaciones'!D:G,4,0)</f>
        <v>Claudia Chavira</v>
      </c>
      <c r="W471" s="23" t="s">
        <v>462</v>
      </c>
      <c r="X471" s="23">
        <v>5</v>
      </c>
      <c r="Y471" s="23">
        <v>5</v>
      </c>
      <c r="Z471" s="23">
        <v>0</v>
      </c>
      <c r="AA471" s="31">
        <f t="shared" si="20"/>
        <v>1</v>
      </c>
    </row>
    <row r="472" spans="6:27" x14ac:dyDescent="0.25">
      <c r="F472" s="29"/>
      <c r="G472" s="4"/>
      <c r="N472">
        <f t="shared" si="19"/>
        <v>0</v>
      </c>
      <c r="R472" s="23" t="s">
        <v>12</v>
      </c>
      <c r="S472" s="23" t="s">
        <v>19</v>
      </c>
      <c r="T472" s="23" t="str">
        <f>VLOOKUP(S472,'asignacion operaciones'!D:E,2,0)</f>
        <v xml:space="preserve">Ricardo Balderas Reyes </v>
      </c>
      <c r="U472" s="23" t="str">
        <f>VLOOKUP(S472,'asignacion operaciones'!D:F,3,0)</f>
        <v>Orlando Hernandez</v>
      </c>
      <c r="V472" s="23" t="str">
        <f>VLOOKUP(S472,'asignacion operaciones'!D:G,4,0)</f>
        <v>Claudia Chavira</v>
      </c>
      <c r="W472" s="23" t="s">
        <v>463</v>
      </c>
      <c r="X472" s="23">
        <v>5</v>
      </c>
      <c r="Y472" s="23">
        <v>5</v>
      </c>
      <c r="Z472" s="23">
        <v>0</v>
      </c>
      <c r="AA472" s="31">
        <f t="shared" si="20"/>
        <v>1</v>
      </c>
    </row>
    <row r="473" spans="6:27" x14ac:dyDescent="0.25">
      <c r="F473" s="29"/>
      <c r="G473" s="4"/>
      <c r="N473">
        <f t="shared" si="19"/>
        <v>0</v>
      </c>
      <c r="R473" s="23" t="s">
        <v>12</v>
      </c>
      <c r="S473" s="23" t="s">
        <v>19</v>
      </c>
      <c r="T473" s="23" t="str">
        <f>VLOOKUP(S473,'asignacion operaciones'!D:E,2,0)</f>
        <v xml:space="preserve">Ricardo Balderas Reyes </v>
      </c>
      <c r="U473" s="23" t="str">
        <f>VLOOKUP(S473,'asignacion operaciones'!D:F,3,0)</f>
        <v>Orlando Hernandez</v>
      </c>
      <c r="V473" s="23" t="str">
        <f>VLOOKUP(S473,'asignacion operaciones'!D:G,4,0)</f>
        <v>Claudia Chavira</v>
      </c>
      <c r="W473" s="23" t="s">
        <v>465</v>
      </c>
      <c r="X473" s="23">
        <v>5</v>
      </c>
      <c r="Y473" s="23">
        <v>5</v>
      </c>
      <c r="Z473" s="23">
        <v>0</v>
      </c>
      <c r="AA473" s="31">
        <f t="shared" si="20"/>
        <v>1</v>
      </c>
    </row>
    <row r="474" spans="6:27" x14ac:dyDescent="0.25">
      <c r="F474" s="29"/>
      <c r="G474" s="4"/>
      <c r="N474">
        <f t="shared" si="19"/>
        <v>0</v>
      </c>
      <c r="R474" s="23" t="s">
        <v>12</v>
      </c>
      <c r="S474" s="23" t="s">
        <v>19</v>
      </c>
      <c r="T474" s="23" t="str">
        <f>VLOOKUP(S474,'asignacion operaciones'!D:E,2,0)</f>
        <v xml:space="preserve">Ricardo Balderas Reyes </v>
      </c>
      <c r="U474" s="23" t="str">
        <f>VLOOKUP(S474,'asignacion operaciones'!D:F,3,0)</f>
        <v>Orlando Hernandez</v>
      </c>
      <c r="V474" s="23" t="str">
        <f>VLOOKUP(S474,'asignacion operaciones'!D:G,4,0)</f>
        <v>Claudia Chavira</v>
      </c>
      <c r="W474" s="23" t="s">
        <v>466</v>
      </c>
      <c r="X474" s="23">
        <v>5</v>
      </c>
      <c r="Y474" s="23">
        <v>5</v>
      </c>
      <c r="Z474" s="23">
        <v>0</v>
      </c>
      <c r="AA474" s="31">
        <f t="shared" si="20"/>
        <v>1</v>
      </c>
    </row>
    <row r="475" spans="6:27" x14ac:dyDescent="0.25">
      <c r="F475" s="29"/>
      <c r="G475" s="4"/>
      <c r="N475">
        <f t="shared" si="19"/>
        <v>0</v>
      </c>
      <c r="R475" s="23" t="s">
        <v>12</v>
      </c>
      <c r="S475" s="23" t="s">
        <v>19</v>
      </c>
      <c r="T475" s="23" t="str">
        <f>VLOOKUP(S475,'asignacion operaciones'!D:E,2,0)</f>
        <v xml:space="preserve">Ricardo Balderas Reyes </v>
      </c>
      <c r="U475" s="23" t="str">
        <f>VLOOKUP(S475,'asignacion operaciones'!D:F,3,0)</f>
        <v>Orlando Hernandez</v>
      </c>
      <c r="V475" s="23" t="str">
        <f>VLOOKUP(S475,'asignacion operaciones'!D:G,4,0)</f>
        <v>Claudia Chavira</v>
      </c>
      <c r="W475" s="23" t="s">
        <v>469</v>
      </c>
      <c r="X475" s="23">
        <v>2</v>
      </c>
      <c r="Y475" s="23">
        <v>2</v>
      </c>
      <c r="Z475" s="23">
        <v>0</v>
      </c>
      <c r="AA475" s="31">
        <f t="shared" si="20"/>
        <v>1</v>
      </c>
    </row>
    <row r="476" spans="6:27" x14ac:dyDescent="0.25">
      <c r="F476" s="29"/>
      <c r="G476" s="4"/>
      <c r="N476">
        <f t="shared" si="19"/>
        <v>0</v>
      </c>
      <c r="R476" s="23" t="s">
        <v>12</v>
      </c>
      <c r="S476" s="23" t="s">
        <v>19</v>
      </c>
      <c r="T476" s="23" t="str">
        <f>VLOOKUP(S476,'asignacion operaciones'!D:E,2,0)</f>
        <v xml:space="preserve">Ricardo Balderas Reyes </v>
      </c>
      <c r="U476" s="23" t="str">
        <f>VLOOKUP(S476,'asignacion operaciones'!D:F,3,0)</f>
        <v>Orlando Hernandez</v>
      </c>
      <c r="V476" s="23" t="str">
        <f>VLOOKUP(S476,'asignacion operaciones'!D:G,4,0)</f>
        <v>Claudia Chavira</v>
      </c>
      <c r="W476" s="23" t="s">
        <v>470</v>
      </c>
      <c r="X476" s="23">
        <v>1</v>
      </c>
      <c r="Y476" s="23">
        <v>1</v>
      </c>
      <c r="Z476" s="23">
        <v>0</v>
      </c>
      <c r="AA476" s="31">
        <f t="shared" si="20"/>
        <v>1</v>
      </c>
    </row>
    <row r="477" spans="6:27" x14ac:dyDescent="0.25">
      <c r="F477" s="29"/>
      <c r="G477" s="4"/>
      <c r="N477">
        <f t="shared" si="19"/>
        <v>0</v>
      </c>
      <c r="R477" s="23" t="s">
        <v>12</v>
      </c>
      <c r="S477" s="23" t="s">
        <v>19</v>
      </c>
      <c r="T477" s="23" t="str">
        <f>VLOOKUP(S477,'asignacion operaciones'!D:E,2,0)</f>
        <v xml:space="preserve">Ricardo Balderas Reyes </v>
      </c>
      <c r="U477" s="23" t="str">
        <f>VLOOKUP(S477,'asignacion operaciones'!D:F,3,0)</f>
        <v>Orlando Hernandez</v>
      </c>
      <c r="V477" s="23" t="str">
        <f>VLOOKUP(S477,'asignacion operaciones'!D:G,4,0)</f>
        <v>Claudia Chavira</v>
      </c>
      <c r="W477" s="23" t="s">
        <v>471</v>
      </c>
      <c r="X477" s="23">
        <v>1</v>
      </c>
      <c r="Y477" s="23">
        <v>1</v>
      </c>
      <c r="Z477" s="23">
        <v>0</v>
      </c>
      <c r="AA477" s="31">
        <f t="shared" si="20"/>
        <v>1</v>
      </c>
    </row>
    <row r="478" spans="6:27" x14ac:dyDescent="0.25">
      <c r="F478" s="29"/>
      <c r="G478" s="4"/>
      <c r="N478">
        <f t="shared" si="19"/>
        <v>0</v>
      </c>
      <c r="R478" s="23" t="s">
        <v>12</v>
      </c>
      <c r="S478" s="23" t="s">
        <v>19</v>
      </c>
      <c r="T478" s="23" t="str">
        <f>VLOOKUP(S478,'asignacion operaciones'!D:E,2,0)</f>
        <v xml:space="preserve">Ricardo Balderas Reyes </v>
      </c>
      <c r="U478" s="23" t="str">
        <f>VLOOKUP(S478,'asignacion operaciones'!D:F,3,0)</f>
        <v>Orlando Hernandez</v>
      </c>
      <c r="V478" s="23" t="str">
        <f>VLOOKUP(S478,'asignacion operaciones'!D:G,4,0)</f>
        <v>Claudia Chavira</v>
      </c>
      <c r="W478" s="23" t="s">
        <v>472</v>
      </c>
      <c r="X478" s="23">
        <v>1</v>
      </c>
      <c r="Y478" s="23">
        <v>1</v>
      </c>
      <c r="Z478" s="23">
        <v>0</v>
      </c>
      <c r="AA478" s="31">
        <f t="shared" si="20"/>
        <v>1</v>
      </c>
    </row>
    <row r="479" spans="6:27" x14ac:dyDescent="0.25">
      <c r="F479" s="29"/>
      <c r="G479" s="4"/>
      <c r="N479">
        <f t="shared" si="19"/>
        <v>0</v>
      </c>
      <c r="R479" s="23" t="s">
        <v>12</v>
      </c>
      <c r="S479" s="23" t="s">
        <v>19</v>
      </c>
      <c r="T479" s="23" t="str">
        <f>VLOOKUP(S479,'asignacion operaciones'!D:E,2,0)</f>
        <v xml:space="preserve">Ricardo Balderas Reyes </v>
      </c>
      <c r="U479" s="23" t="str">
        <f>VLOOKUP(S479,'asignacion operaciones'!D:F,3,0)</f>
        <v>Orlando Hernandez</v>
      </c>
      <c r="V479" s="23" t="str">
        <f>VLOOKUP(S479,'asignacion operaciones'!D:G,4,0)</f>
        <v>Claudia Chavira</v>
      </c>
      <c r="W479" s="23" t="s">
        <v>473</v>
      </c>
      <c r="X479" s="23">
        <v>1</v>
      </c>
      <c r="Y479" s="23">
        <v>1</v>
      </c>
      <c r="Z479" s="23">
        <v>0</v>
      </c>
      <c r="AA479" s="31">
        <f t="shared" si="20"/>
        <v>1</v>
      </c>
    </row>
    <row r="480" spans="6:27" x14ac:dyDescent="0.25">
      <c r="F480" s="29"/>
      <c r="G480" s="4"/>
      <c r="N480">
        <f t="shared" si="19"/>
        <v>0</v>
      </c>
      <c r="R480" s="23" t="s">
        <v>12</v>
      </c>
      <c r="S480" s="23" t="s">
        <v>19</v>
      </c>
      <c r="T480" s="23" t="str">
        <f>VLOOKUP(S480,'asignacion operaciones'!D:E,2,0)</f>
        <v xml:space="preserve">Ricardo Balderas Reyes </v>
      </c>
      <c r="U480" s="23" t="str">
        <f>VLOOKUP(S480,'asignacion operaciones'!D:F,3,0)</f>
        <v>Orlando Hernandez</v>
      </c>
      <c r="V480" s="23" t="str">
        <f>VLOOKUP(S480,'asignacion operaciones'!D:G,4,0)</f>
        <v>Claudia Chavira</v>
      </c>
      <c r="W480" s="23" t="s">
        <v>474</v>
      </c>
      <c r="X480" s="23">
        <v>1</v>
      </c>
      <c r="Y480" s="23">
        <v>1</v>
      </c>
      <c r="Z480" s="23">
        <v>0</v>
      </c>
      <c r="AA480" s="31">
        <f t="shared" si="20"/>
        <v>1</v>
      </c>
    </row>
    <row r="481" spans="6:27" x14ac:dyDescent="0.25">
      <c r="F481" s="29"/>
      <c r="G481" s="4"/>
      <c r="N481">
        <f t="shared" si="19"/>
        <v>0</v>
      </c>
      <c r="R481" s="23" t="s">
        <v>12</v>
      </c>
      <c r="S481" s="23" t="s">
        <v>19</v>
      </c>
      <c r="T481" s="23" t="str">
        <f>VLOOKUP(S481,'asignacion operaciones'!D:E,2,0)</f>
        <v xml:space="preserve">Ricardo Balderas Reyes </v>
      </c>
      <c r="U481" s="23" t="str">
        <f>VLOOKUP(S481,'asignacion operaciones'!D:F,3,0)</f>
        <v>Orlando Hernandez</v>
      </c>
      <c r="V481" s="23" t="str">
        <f>VLOOKUP(S481,'asignacion operaciones'!D:G,4,0)</f>
        <v>Claudia Chavira</v>
      </c>
      <c r="W481" s="23" t="s">
        <v>475</v>
      </c>
      <c r="X481" s="23">
        <v>2</v>
      </c>
      <c r="Y481" s="23">
        <v>2</v>
      </c>
      <c r="Z481" s="23">
        <v>0</v>
      </c>
      <c r="AA481" s="31">
        <f t="shared" si="20"/>
        <v>1</v>
      </c>
    </row>
    <row r="482" spans="6:27" x14ac:dyDescent="0.25">
      <c r="F482" s="29"/>
      <c r="G482" s="4"/>
      <c r="N482">
        <f t="shared" si="19"/>
        <v>0</v>
      </c>
      <c r="R482" s="23" t="s">
        <v>12</v>
      </c>
      <c r="S482" s="23" t="s">
        <v>19</v>
      </c>
      <c r="T482" s="23" t="str">
        <f>VLOOKUP(S482,'asignacion operaciones'!D:E,2,0)</f>
        <v xml:space="preserve">Ricardo Balderas Reyes </v>
      </c>
      <c r="U482" s="23" t="str">
        <f>VLOOKUP(S482,'asignacion operaciones'!D:F,3,0)</f>
        <v>Orlando Hernandez</v>
      </c>
      <c r="V482" s="23" t="str">
        <f>VLOOKUP(S482,'asignacion operaciones'!D:G,4,0)</f>
        <v>Claudia Chavira</v>
      </c>
      <c r="W482" s="23" t="s">
        <v>476</v>
      </c>
      <c r="X482" s="23">
        <v>5</v>
      </c>
      <c r="Y482" s="23">
        <v>5</v>
      </c>
      <c r="Z482" s="23">
        <v>0</v>
      </c>
      <c r="AA482" s="31">
        <f t="shared" si="20"/>
        <v>1</v>
      </c>
    </row>
    <row r="483" spans="6:27" x14ac:dyDescent="0.25">
      <c r="F483" s="29"/>
      <c r="G483" s="4"/>
      <c r="N483">
        <f t="shared" si="19"/>
        <v>0</v>
      </c>
      <c r="R483" s="23" t="s">
        <v>12</v>
      </c>
      <c r="S483" s="23" t="s">
        <v>19</v>
      </c>
      <c r="T483" s="23" t="str">
        <f>VLOOKUP(S483,'asignacion operaciones'!D:E,2,0)</f>
        <v xml:space="preserve">Ricardo Balderas Reyes </v>
      </c>
      <c r="U483" s="23" t="str">
        <f>VLOOKUP(S483,'asignacion operaciones'!D:F,3,0)</f>
        <v>Orlando Hernandez</v>
      </c>
      <c r="V483" s="23" t="str">
        <f>VLOOKUP(S483,'asignacion operaciones'!D:G,4,0)</f>
        <v>Claudia Chavira</v>
      </c>
      <c r="W483" s="23" t="s">
        <v>477</v>
      </c>
      <c r="X483" s="23">
        <v>5</v>
      </c>
      <c r="Y483" s="23">
        <v>5</v>
      </c>
      <c r="Z483" s="23">
        <v>0</v>
      </c>
      <c r="AA483" s="31">
        <f t="shared" si="20"/>
        <v>1</v>
      </c>
    </row>
    <row r="484" spans="6:27" x14ac:dyDescent="0.25">
      <c r="F484" s="29"/>
      <c r="G484" s="4"/>
      <c r="N484">
        <f t="shared" si="19"/>
        <v>0</v>
      </c>
      <c r="R484" s="23" t="s">
        <v>12</v>
      </c>
      <c r="S484" s="23" t="s">
        <v>19</v>
      </c>
      <c r="T484" s="23" t="str">
        <f>VLOOKUP(S484,'asignacion operaciones'!D:E,2,0)</f>
        <v xml:space="preserve">Ricardo Balderas Reyes </v>
      </c>
      <c r="U484" s="23" t="str">
        <f>VLOOKUP(S484,'asignacion operaciones'!D:F,3,0)</f>
        <v>Orlando Hernandez</v>
      </c>
      <c r="V484" s="23" t="str">
        <f>VLOOKUP(S484,'asignacion operaciones'!D:G,4,0)</f>
        <v>Claudia Chavira</v>
      </c>
      <c r="W484" s="23" t="s">
        <v>478</v>
      </c>
      <c r="X484" s="23">
        <v>6</v>
      </c>
      <c r="Y484" s="23">
        <v>6</v>
      </c>
      <c r="Z484" s="23">
        <v>0</v>
      </c>
      <c r="AA484" s="31">
        <f t="shared" si="20"/>
        <v>1</v>
      </c>
    </row>
    <row r="485" spans="6:27" x14ac:dyDescent="0.25">
      <c r="F485" s="29"/>
      <c r="G485" s="4"/>
      <c r="N485">
        <f t="shared" si="19"/>
        <v>0</v>
      </c>
      <c r="R485" s="23" t="s">
        <v>12</v>
      </c>
      <c r="S485" s="23" t="s">
        <v>19</v>
      </c>
      <c r="T485" s="23" t="str">
        <f>VLOOKUP(S485,'asignacion operaciones'!D:E,2,0)</f>
        <v xml:space="preserve">Ricardo Balderas Reyes </v>
      </c>
      <c r="U485" s="23" t="str">
        <f>VLOOKUP(S485,'asignacion operaciones'!D:F,3,0)</f>
        <v>Orlando Hernandez</v>
      </c>
      <c r="V485" s="23" t="str">
        <f>VLOOKUP(S485,'asignacion operaciones'!D:G,4,0)</f>
        <v>Claudia Chavira</v>
      </c>
      <c r="W485" s="23" t="s">
        <v>479</v>
      </c>
      <c r="X485" s="23">
        <v>6</v>
      </c>
      <c r="Y485" s="23">
        <v>6</v>
      </c>
      <c r="Z485" s="23">
        <v>0</v>
      </c>
      <c r="AA485" s="31">
        <f t="shared" si="20"/>
        <v>1</v>
      </c>
    </row>
    <row r="486" spans="6:27" x14ac:dyDescent="0.25">
      <c r="F486" s="29"/>
      <c r="G486" s="4"/>
      <c r="N486">
        <f t="shared" si="19"/>
        <v>0</v>
      </c>
      <c r="R486" s="23" t="s">
        <v>12</v>
      </c>
      <c r="S486" s="23" t="s">
        <v>19</v>
      </c>
      <c r="T486" s="23" t="str">
        <f>VLOOKUP(S486,'asignacion operaciones'!D:E,2,0)</f>
        <v xml:space="preserve">Ricardo Balderas Reyes </v>
      </c>
      <c r="U486" s="23" t="str">
        <f>VLOOKUP(S486,'asignacion operaciones'!D:F,3,0)</f>
        <v>Orlando Hernandez</v>
      </c>
      <c r="V486" s="23" t="str">
        <f>VLOOKUP(S486,'asignacion operaciones'!D:G,4,0)</f>
        <v>Claudia Chavira</v>
      </c>
      <c r="W486" s="23" t="s">
        <v>480</v>
      </c>
      <c r="X486" s="23">
        <v>6</v>
      </c>
      <c r="Y486" s="23">
        <v>6</v>
      </c>
      <c r="Z486" s="23">
        <v>0</v>
      </c>
      <c r="AA486" s="31">
        <f t="shared" si="20"/>
        <v>1</v>
      </c>
    </row>
    <row r="487" spans="6:27" x14ac:dyDescent="0.25">
      <c r="F487" s="29"/>
      <c r="G487" s="4"/>
      <c r="N487">
        <f t="shared" si="19"/>
        <v>0</v>
      </c>
      <c r="R487" s="23" t="s">
        <v>12</v>
      </c>
      <c r="S487" s="23" t="s">
        <v>19</v>
      </c>
      <c r="T487" s="23" t="str">
        <f>VLOOKUP(S487,'asignacion operaciones'!D:E,2,0)</f>
        <v xml:space="preserve">Ricardo Balderas Reyes </v>
      </c>
      <c r="U487" s="23" t="str">
        <f>VLOOKUP(S487,'asignacion operaciones'!D:F,3,0)</f>
        <v>Orlando Hernandez</v>
      </c>
      <c r="V487" s="23" t="str">
        <f>VLOOKUP(S487,'asignacion operaciones'!D:G,4,0)</f>
        <v>Claudia Chavira</v>
      </c>
      <c r="W487" s="23" t="s">
        <v>482</v>
      </c>
      <c r="X487" s="23">
        <v>10</v>
      </c>
      <c r="Y487" s="23">
        <v>10</v>
      </c>
      <c r="Z487" s="23">
        <v>0</v>
      </c>
      <c r="AA487" s="31">
        <f t="shared" si="20"/>
        <v>1</v>
      </c>
    </row>
    <row r="488" spans="6:27" x14ac:dyDescent="0.25">
      <c r="F488" s="29"/>
      <c r="G488" s="4"/>
      <c r="N488">
        <f t="shared" si="19"/>
        <v>0</v>
      </c>
      <c r="R488" s="23" t="s">
        <v>12</v>
      </c>
      <c r="S488" s="23" t="s">
        <v>19</v>
      </c>
      <c r="T488" s="23" t="str">
        <f>VLOOKUP(S488,'asignacion operaciones'!D:E,2,0)</f>
        <v xml:space="preserve">Ricardo Balderas Reyes </v>
      </c>
      <c r="U488" s="23" t="str">
        <f>VLOOKUP(S488,'asignacion operaciones'!D:F,3,0)</f>
        <v>Orlando Hernandez</v>
      </c>
      <c r="V488" s="23" t="str">
        <f>VLOOKUP(S488,'asignacion operaciones'!D:G,4,0)</f>
        <v>Claudia Chavira</v>
      </c>
      <c r="W488" s="23" t="s">
        <v>483</v>
      </c>
      <c r="X488" s="23">
        <v>5</v>
      </c>
      <c r="Y488" s="23">
        <v>5</v>
      </c>
      <c r="Z488" s="23">
        <v>0</v>
      </c>
      <c r="AA488" s="31">
        <f t="shared" si="20"/>
        <v>1</v>
      </c>
    </row>
    <row r="489" spans="6:27" x14ac:dyDescent="0.25">
      <c r="F489" s="29"/>
      <c r="G489" s="4"/>
      <c r="N489">
        <f t="shared" si="19"/>
        <v>0</v>
      </c>
      <c r="R489" s="23" t="s">
        <v>12</v>
      </c>
      <c r="S489" s="23" t="s">
        <v>19</v>
      </c>
      <c r="T489" s="23" t="str">
        <f>VLOOKUP(S489,'asignacion operaciones'!D:E,2,0)</f>
        <v xml:space="preserve">Ricardo Balderas Reyes </v>
      </c>
      <c r="U489" s="23" t="str">
        <f>VLOOKUP(S489,'asignacion operaciones'!D:F,3,0)</f>
        <v>Orlando Hernandez</v>
      </c>
      <c r="V489" s="23" t="str">
        <f>VLOOKUP(S489,'asignacion operaciones'!D:G,4,0)</f>
        <v>Claudia Chavira</v>
      </c>
      <c r="W489" s="23" t="s">
        <v>484</v>
      </c>
      <c r="X489" s="23">
        <v>5</v>
      </c>
      <c r="Y489" s="23">
        <v>5</v>
      </c>
      <c r="Z489" s="23">
        <v>0</v>
      </c>
      <c r="AA489" s="31">
        <f t="shared" si="20"/>
        <v>1</v>
      </c>
    </row>
    <row r="490" spans="6:27" x14ac:dyDescent="0.25">
      <c r="F490" s="29"/>
      <c r="G490" s="4"/>
      <c r="N490">
        <f t="shared" si="19"/>
        <v>0</v>
      </c>
      <c r="R490" s="23" t="s">
        <v>12</v>
      </c>
      <c r="S490" s="23" t="s">
        <v>19</v>
      </c>
      <c r="T490" s="23" t="str">
        <f>VLOOKUP(S490,'asignacion operaciones'!D:E,2,0)</f>
        <v xml:space="preserve">Ricardo Balderas Reyes </v>
      </c>
      <c r="U490" s="23" t="str">
        <f>VLOOKUP(S490,'asignacion operaciones'!D:F,3,0)</f>
        <v>Orlando Hernandez</v>
      </c>
      <c r="V490" s="23" t="str">
        <f>VLOOKUP(S490,'asignacion operaciones'!D:G,4,0)</f>
        <v>Claudia Chavira</v>
      </c>
      <c r="W490" s="23" t="s">
        <v>485</v>
      </c>
      <c r="X490" s="23">
        <v>5</v>
      </c>
      <c r="Y490" s="23">
        <v>5</v>
      </c>
      <c r="Z490" s="23">
        <v>0</v>
      </c>
      <c r="AA490" s="31">
        <f t="shared" si="20"/>
        <v>1</v>
      </c>
    </row>
    <row r="491" spans="6:27" x14ac:dyDescent="0.25">
      <c r="F491" s="29"/>
      <c r="G491" s="4"/>
      <c r="N491">
        <f t="shared" si="19"/>
        <v>0</v>
      </c>
      <c r="R491" s="23" t="s">
        <v>12</v>
      </c>
      <c r="S491" s="23" t="s">
        <v>19</v>
      </c>
      <c r="T491" s="23" t="str">
        <f>VLOOKUP(S491,'asignacion operaciones'!D:E,2,0)</f>
        <v xml:space="preserve">Ricardo Balderas Reyes </v>
      </c>
      <c r="U491" s="23" t="str">
        <f>VLOOKUP(S491,'asignacion operaciones'!D:F,3,0)</f>
        <v>Orlando Hernandez</v>
      </c>
      <c r="V491" s="23" t="str">
        <f>VLOOKUP(S491,'asignacion operaciones'!D:G,4,0)</f>
        <v>Claudia Chavira</v>
      </c>
      <c r="W491" s="23" t="s">
        <v>486</v>
      </c>
      <c r="X491" s="23">
        <v>5</v>
      </c>
      <c r="Y491" s="23">
        <v>5</v>
      </c>
      <c r="Z491" s="23">
        <v>0</v>
      </c>
      <c r="AA491" s="31">
        <f t="shared" si="20"/>
        <v>1</v>
      </c>
    </row>
    <row r="492" spans="6:27" x14ac:dyDescent="0.25">
      <c r="F492" s="29"/>
      <c r="G492" s="4"/>
      <c r="N492">
        <f t="shared" si="19"/>
        <v>0</v>
      </c>
      <c r="R492" s="23" t="s">
        <v>12</v>
      </c>
      <c r="S492" s="23" t="s">
        <v>19</v>
      </c>
      <c r="T492" s="23" t="str">
        <f>VLOOKUP(S492,'asignacion operaciones'!D:E,2,0)</f>
        <v xml:space="preserve">Ricardo Balderas Reyes </v>
      </c>
      <c r="U492" s="23" t="str">
        <f>VLOOKUP(S492,'asignacion operaciones'!D:F,3,0)</f>
        <v>Orlando Hernandez</v>
      </c>
      <c r="V492" s="23" t="str">
        <f>VLOOKUP(S492,'asignacion operaciones'!D:G,4,0)</f>
        <v>Claudia Chavira</v>
      </c>
      <c r="W492" s="23" t="s">
        <v>487</v>
      </c>
      <c r="X492" s="23">
        <v>10</v>
      </c>
      <c r="Y492" s="23">
        <v>10</v>
      </c>
      <c r="Z492" s="23">
        <v>0</v>
      </c>
      <c r="AA492" s="31">
        <f t="shared" si="20"/>
        <v>1</v>
      </c>
    </row>
    <row r="493" spans="6:27" x14ac:dyDescent="0.25">
      <c r="F493" s="29"/>
      <c r="G493" s="4"/>
      <c r="N493">
        <f t="shared" si="19"/>
        <v>0</v>
      </c>
      <c r="R493" s="23" t="s">
        <v>12</v>
      </c>
      <c r="S493" s="23" t="s">
        <v>19</v>
      </c>
      <c r="T493" s="23" t="str">
        <f>VLOOKUP(S493,'asignacion operaciones'!D:E,2,0)</f>
        <v xml:space="preserve">Ricardo Balderas Reyes </v>
      </c>
      <c r="U493" s="23" t="str">
        <f>VLOOKUP(S493,'asignacion operaciones'!D:F,3,0)</f>
        <v>Orlando Hernandez</v>
      </c>
      <c r="V493" s="23" t="str">
        <f>VLOOKUP(S493,'asignacion operaciones'!D:G,4,0)</f>
        <v>Claudia Chavira</v>
      </c>
      <c r="W493" s="23" t="s">
        <v>488</v>
      </c>
      <c r="X493" s="23">
        <v>10</v>
      </c>
      <c r="Y493" s="23">
        <v>10</v>
      </c>
      <c r="Z493" s="23">
        <v>0</v>
      </c>
      <c r="AA493" s="31">
        <f t="shared" si="20"/>
        <v>1</v>
      </c>
    </row>
    <row r="494" spans="6:27" x14ac:dyDescent="0.25">
      <c r="F494" s="29"/>
      <c r="G494" s="4"/>
      <c r="N494">
        <f t="shared" si="19"/>
        <v>0</v>
      </c>
      <c r="R494" s="23" t="s">
        <v>12</v>
      </c>
      <c r="S494" s="23" t="s">
        <v>19</v>
      </c>
      <c r="T494" s="23" t="str">
        <f>VLOOKUP(S494,'asignacion operaciones'!D:E,2,0)</f>
        <v xml:space="preserve">Ricardo Balderas Reyes </v>
      </c>
      <c r="U494" s="23" t="str">
        <f>VLOOKUP(S494,'asignacion operaciones'!D:F,3,0)</f>
        <v>Orlando Hernandez</v>
      </c>
      <c r="V494" s="23" t="str">
        <f>VLOOKUP(S494,'asignacion operaciones'!D:G,4,0)</f>
        <v>Claudia Chavira</v>
      </c>
      <c r="W494" s="23" t="s">
        <v>489</v>
      </c>
      <c r="X494" s="23">
        <v>5</v>
      </c>
      <c r="Y494" s="23">
        <v>5</v>
      </c>
      <c r="Z494" s="23">
        <v>0</v>
      </c>
      <c r="AA494" s="31">
        <f t="shared" si="20"/>
        <v>1</v>
      </c>
    </row>
    <row r="495" spans="6:27" x14ac:dyDescent="0.25">
      <c r="F495" s="29"/>
      <c r="G495" s="4"/>
      <c r="N495">
        <f t="shared" si="19"/>
        <v>0</v>
      </c>
      <c r="R495" s="23" t="s">
        <v>12</v>
      </c>
      <c r="S495" s="23" t="s">
        <v>19</v>
      </c>
      <c r="T495" s="23" t="str">
        <f>VLOOKUP(S495,'asignacion operaciones'!D:E,2,0)</f>
        <v xml:space="preserve">Ricardo Balderas Reyes </v>
      </c>
      <c r="U495" s="23" t="str">
        <f>VLOOKUP(S495,'asignacion operaciones'!D:F,3,0)</f>
        <v>Orlando Hernandez</v>
      </c>
      <c r="V495" s="23" t="str">
        <f>VLOOKUP(S495,'asignacion operaciones'!D:G,4,0)</f>
        <v>Claudia Chavira</v>
      </c>
      <c r="W495" s="23" t="s">
        <v>490</v>
      </c>
      <c r="X495" s="23">
        <v>10</v>
      </c>
      <c r="Y495" s="23">
        <v>10</v>
      </c>
      <c r="Z495" s="23">
        <v>0</v>
      </c>
      <c r="AA495" s="31">
        <f t="shared" si="20"/>
        <v>1</v>
      </c>
    </row>
    <row r="496" spans="6:27" x14ac:dyDescent="0.25">
      <c r="F496" s="29"/>
      <c r="G496" s="4"/>
      <c r="N496">
        <f t="shared" si="19"/>
        <v>0</v>
      </c>
      <c r="R496" s="23" t="s">
        <v>12</v>
      </c>
      <c r="S496" s="23" t="s">
        <v>84</v>
      </c>
      <c r="T496" s="23" t="str">
        <f>VLOOKUP(S496,'asignacion operaciones'!D:E,2,0)</f>
        <v>Julio Bazan</v>
      </c>
      <c r="U496" s="23" t="str">
        <f>VLOOKUP(S496,'asignacion operaciones'!D:F,3,0)</f>
        <v>Edgar Cabrera</v>
      </c>
      <c r="V496" s="23" t="str">
        <f>VLOOKUP(S496,'asignacion operaciones'!D:G,4,0)</f>
        <v>Palacios Ricardo de Jesus</v>
      </c>
      <c r="W496" s="23" t="s">
        <v>491</v>
      </c>
      <c r="X496" s="23">
        <v>6</v>
      </c>
      <c r="Y496" s="23">
        <v>6</v>
      </c>
      <c r="Z496" s="23">
        <v>0</v>
      </c>
      <c r="AA496" s="31">
        <f t="shared" si="20"/>
        <v>1</v>
      </c>
    </row>
    <row r="497" spans="6:27" x14ac:dyDescent="0.25">
      <c r="F497" s="29"/>
      <c r="G497" s="4"/>
      <c r="N497">
        <f t="shared" si="19"/>
        <v>0</v>
      </c>
      <c r="R497" s="23" t="s">
        <v>12</v>
      </c>
      <c r="S497" s="23" t="s">
        <v>84</v>
      </c>
      <c r="T497" s="23" t="str">
        <f>VLOOKUP(S497,'asignacion operaciones'!D:E,2,0)</f>
        <v>Julio Bazan</v>
      </c>
      <c r="U497" s="23" t="str">
        <f>VLOOKUP(S497,'asignacion operaciones'!D:F,3,0)</f>
        <v>Edgar Cabrera</v>
      </c>
      <c r="V497" s="23" t="str">
        <f>VLOOKUP(S497,'asignacion operaciones'!D:G,4,0)</f>
        <v>Palacios Ricardo de Jesus</v>
      </c>
      <c r="W497" s="23" t="s">
        <v>492</v>
      </c>
      <c r="X497" s="23">
        <v>6</v>
      </c>
      <c r="Y497" s="23">
        <v>6</v>
      </c>
      <c r="Z497" s="23">
        <v>0</v>
      </c>
      <c r="AA497" s="31">
        <f t="shared" si="20"/>
        <v>1</v>
      </c>
    </row>
    <row r="498" spans="6:27" x14ac:dyDescent="0.25">
      <c r="F498" s="29"/>
      <c r="G498" s="4"/>
      <c r="N498">
        <f t="shared" si="19"/>
        <v>0</v>
      </c>
      <c r="R498" s="23" t="s">
        <v>12</v>
      </c>
      <c r="S498" s="23" t="s">
        <v>84</v>
      </c>
      <c r="T498" s="23" t="str">
        <f>VLOOKUP(S498,'asignacion operaciones'!D:E,2,0)</f>
        <v>Julio Bazan</v>
      </c>
      <c r="U498" s="23" t="str">
        <f>VLOOKUP(S498,'asignacion operaciones'!D:F,3,0)</f>
        <v>Edgar Cabrera</v>
      </c>
      <c r="V498" s="23" t="str">
        <f>VLOOKUP(S498,'asignacion operaciones'!D:G,4,0)</f>
        <v>Palacios Ricardo de Jesus</v>
      </c>
      <c r="W498" s="23" t="s">
        <v>493</v>
      </c>
      <c r="X498" s="23">
        <v>6</v>
      </c>
      <c r="Y498" s="23">
        <v>6</v>
      </c>
      <c r="Z498" s="23">
        <v>0</v>
      </c>
      <c r="AA498" s="31">
        <f t="shared" si="20"/>
        <v>1</v>
      </c>
    </row>
    <row r="499" spans="6:27" x14ac:dyDescent="0.25">
      <c r="F499" s="29"/>
      <c r="G499" s="4"/>
      <c r="N499">
        <f t="shared" si="19"/>
        <v>0</v>
      </c>
      <c r="R499" s="23" t="s">
        <v>12</v>
      </c>
      <c r="S499" s="23" t="s">
        <v>84</v>
      </c>
      <c r="T499" s="23" t="str">
        <f>VLOOKUP(S499,'asignacion operaciones'!D:E,2,0)</f>
        <v>Julio Bazan</v>
      </c>
      <c r="U499" s="23" t="str">
        <f>VLOOKUP(S499,'asignacion operaciones'!D:F,3,0)</f>
        <v>Edgar Cabrera</v>
      </c>
      <c r="V499" s="23" t="str">
        <f>VLOOKUP(S499,'asignacion operaciones'!D:G,4,0)</f>
        <v>Palacios Ricardo de Jesus</v>
      </c>
      <c r="W499" s="23" t="s">
        <v>494</v>
      </c>
      <c r="X499" s="23">
        <v>6</v>
      </c>
      <c r="Y499" s="23">
        <v>6</v>
      </c>
      <c r="Z499" s="23">
        <v>0</v>
      </c>
      <c r="AA499" s="31">
        <f t="shared" si="20"/>
        <v>1</v>
      </c>
    </row>
    <row r="500" spans="6:27" x14ac:dyDescent="0.25">
      <c r="F500" s="29"/>
      <c r="G500" s="4"/>
      <c r="N500">
        <f t="shared" si="19"/>
        <v>0</v>
      </c>
      <c r="R500" s="23" t="s">
        <v>12</v>
      </c>
      <c r="S500" s="23" t="s">
        <v>84</v>
      </c>
      <c r="T500" s="23" t="str">
        <f>VLOOKUP(S500,'asignacion operaciones'!D:E,2,0)</f>
        <v>Julio Bazan</v>
      </c>
      <c r="U500" s="23" t="str">
        <f>VLOOKUP(S500,'asignacion operaciones'!D:F,3,0)</f>
        <v>Edgar Cabrera</v>
      </c>
      <c r="V500" s="23" t="str">
        <f>VLOOKUP(S500,'asignacion operaciones'!D:G,4,0)</f>
        <v>Palacios Ricardo de Jesus</v>
      </c>
      <c r="W500" s="23" t="s">
        <v>495</v>
      </c>
      <c r="X500" s="23">
        <v>6</v>
      </c>
      <c r="Y500" s="23">
        <v>6</v>
      </c>
      <c r="Z500" s="23">
        <v>0</v>
      </c>
      <c r="AA500" s="31">
        <f t="shared" si="20"/>
        <v>1</v>
      </c>
    </row>
    <row r="501" spans="6:27" x14ac:dyDescent="0.25">
      <c r="F501" s="29"/>
      <c r="G501" s="4"/>
      <c r="N501">
        <f t="shared" si="19"/>
        <v>0</v>
      </c>
      <c r="R501" s="23" t="s">
        <v>12</v>
      </c>
      <c r="S501" s="23" t="s">
        <v>84</v>
      </c>
      <c r="T501" s="23" t="str">
        <f>VLOOKUP(S501,'asignacion operaciones'!D:E,2,0)</f>
        <v>Julio Bazan</v>
      </c>
      <c r="U501" s="23" t="str">
        <f>VLOOKUP(S501,'asignacion operaciones'!D:F,3,0)</f>
        <v>Edgar Cabrera</v>
      </c>
      <c r="V501" s="23" t="str">
        <f>VLOOKUP(S501,'asignacion operaciones'!D:G,4,0)</f>
        <v>Palacios Ricardo de Jesus</v>
      </c>
      <c r="W501" s="23" t="s">
        <v>496</v>
      </c>
      <c r="X501" s="23">
        <v>6</v>
      </c>
      <c r="Y501" s="23">
        <v>6</v>
      </c>
      <c r="Z501" s="23">
        <v>0</v>
      </c>
      <c r="AA501" s="31">
        <f t="shared" si="20"/>
        <v>1</v>
      </c>
    </row>
    <row r="502" spans="6:27" x14ac:dyDescent="0.25">
      <c r="F502" s="29"/>
      <c r="G502" s="4"/>
      <c r="N502">
        <f t="shared" si="19"/>
        <v>0</v>
      </c>
      <c r="R502" s="23" t="s">
        <v>12</v>
      </c>
      <c r="S502" s="23" t="s">
        <v>84</v>
      </c>
      <c r="T502" s="23" t="str">
        <f>VLOOKUP(S502,'asignacion operaciones'!D:E,2,0)</f>
        <v>Julio Bazan</v>
      </c>
      <c r="U502" s="23" t="str">
        <f>VLOOKUP(S502,'asignacion operaciones'!D:F,3,0)</f>
        <v>Edgar Cabrera</v>
      </c>
      <c r="V502" s="23" t="str">
        <f>VLOOKUP(S502,'asignacion operaciones'!D:G,4,0)</f>
        <v>Palacios Ricardo de Jesus</v>
      </c>
      <c r="W502" s="23" t="s">
        <v>497</v>
      </c>
      <c r="X502" s="23">
        <v>5</v>
      </c>
      <c r="Y502" s="23">
        <v>5</v>
      </c>
      <c r="Z502" s="23">
        <v>0</v>
      </c>
      <c r="AA502" s="31">
        <f t="shared" si="20"/>
        <v>1</v>
      </c>
    </row>
    <row r="503" spans="6:27" x14ac:dyDescent="0.25">
      <c r="F503" s="29"/>
      <c r="G503" s="4"/>
      <c r="N503">
        <f t="shared" si="19"/>
        <v>0</v>
      </c>
      <c r="R503" s="23" t="s">
        <v>12</v>
      </c>
      <c r="S503" s="23" t="s">
        <v>84</v>
      </c>
      <c r="T503" s="23" t="str">
        <f>VLOOKUP(S503,'asignacion operaciones'!D:E,2,0)</f>
        <v>Julio Bazan</v>
      </c>
      <c r="U503" s="23" t="str">
        <f>VLOOKUP(S503,'asignacion operaciones'!D:F,3,0)</f>
        <v>Edgar Cabrera</v>
      </c>
      <c r="V503" s="23" t="str">
        <f>VLOOKUP(S503,'asignacion operaciones'!D:G,4,0)</f>
        <v>Palacios Ricardo de Jesus</v>
      </c>
      <c r="W503" s="23" t="s">
        <v>498</v>
      </c>
      <c r="X503" s="23">
        <v>5</v>
      </c>
      <c r="Y503" s="23">
        <v>5</v>
      </c>
      <c r="Z503" s="23">
        <v>0</v>
      </c>
      <c r="AA503" s="31">
        <f t="shared" si="20"/>
        <v>1</v>
      </c>
    </row>
    <row r="504" spans="6:27" x14ac:dyDescent="0.25">
      <c r="F504" s="29"/>
      <c r="G504" s="4"/>
      <c r="N504">
        <f t="shared" si="19"/>
        <v>0</v>
      </c>
      <c r="R504" s="23" t="s">
        <v>12</v>
      </c>
      <c r="S504" s="23" t="s">
        <v>84</v>
      </c>
      <c r="T504" s="23" t="str">
        <f>VLOOKUP(S504,'asignacion operaciones'!D:E,2,0)</f>
        <v>Julio Bazan</v>
      </c>
      <c r="U504" s="23" t="str">
        <f>VLOOKUP(S504,'asignacion operaciones'!D:F,3,0)</f>
        <v>Edgar Cabrera</v>
      </c>
      <c r="V504" s="23" t="str">
        <f>VLOOKUP(S504,'asignacion operaciones'!D:G,4,0)</f>
        <v>Palacios Ricardo de Jesus</v>
      </c>
      <c r="W504" s="23" t="s">
        <v>499</v>
      </c>
      <c r="X504" s="23">
        <v>5</v>
      </c>
      <c r="Y504" s="23">
        <v>5</v>
      </c>
      <c r="Z504" s="23">
        <v>0</v>
      </c>
      <c r="AA504" s="31">
        <f t="shared" si="20"/>
        <v>1</v>
      </c>
    </row>
    <row r="505" spans="6:27" x14ac:dyDescent="0.25">
      <c r="F505" s="29"/>
      <c r="G505" s="4"/>
      <c r="N505">
        <f t="shared" si="19"/>
        <v>0</v>
      </c>
      <c r="R505" s="23" t="s">
        <v>12</v>
      </c>
      <c r="S505" s="23" t="s">
        <v>83</v>
      </c>
      <c r="T505" s="23" t="str">
        <f>VLOOKUP(S505,'asignacion operaciones'!D:E,2,0)</f>
        <v>Julio Bazan</v>
      </c>
      <c r="U505" s="23" t="str">
        <f>VLOOKUP(S505,'asignacion operaciones'!D:F,3,0)</f>
        <v>Sadam Morales</v>
      </c>
      <c r="V505" s="23" t="str">
        <f>VLOOKUP(S505,'asignacion operaciones'!D:G,4,0)</f>
        <v xml:space="preserve">Argenis Guadalupe </v>
      </c>
      <c r="W505" s="23" t="s">
        <v>501</v>
      </c>
      <c r="X505" s="23">
        <v>5</v>
      </c>
      <c r="Y505" s="23">
        <v>5</v>
      </c>
      <c r="Z505" s="23">
        <v>0</v>
      </c>
      <c r="AA505" s="31">
        <f t="shared" si="20"/>
        <v>1</v>
      </c>
    </row>
    <row r="506" spans="6:27" x14ac:dyDescent="0.25">
      <c r="F506" s="29"/>
      <c r="G506" s="4"/>
      <c r="N506">
        <f t="shared" si="19"/>
        <v>0</v>
      </c>
      <c r="R506" s="23" t="s">
        <v>12</v>
      </c>
      <c r="S506" s="23" t="s">
        <v>83</v>
      </c>
      <c r="T506" s="23" t="str">
        <f>VLOOKUP(S506,'asignacion operaciones'!D:E,2,0)</f>
        <v>Julio Bazan</v>
      </c>
      <c r="U506" s="23" t="str">
        <f>VLOOKUP(S506,'asignacion operaciones'!D:F,3,0)</f>
        <v>Sadam Morales</v>
      </c>
      <c r="V506" s="23" t="str">
        <f>VLOOKUP(S506,'asignacion operaciones'!D:G,4,0)</f>
        <v xml:space="preserve">Argenis Guadalupe </v>
      </c>
      <c r="W506" s="23" t="s">
        <v>502</v>
      </c>
      <c r="X506" s="23">
        <v>5</v>
      </c>
      <c r="Y506" s="23">
        <v>5</v>
      </c>
      <c r="Z506" s="23">
        <v>0</v>
      </c>
      <c r="AA506" s="31">
        <f t="shared" si="20"/>
        <v>1</v>
      </c>
    </row>
    <row r="507" spans="6:27" x14ac:dyDescent="0.25">
      <c r="F507" s="29"/>
      <c r="G507" s="4"/>
      <c r="N507">
        <f t="shared" si="19"/>
        <v>0</v>
      </c>
      <c r="R507" s="23" t="s">
        <v>12</v>
      </c>
      <c r="S507" s="23" t="s">
        <v>83</v>
      </c>
      <c r="T507" s="23" t="str">
        <f>VLOOKUP(S507,'asignacion operaciones'!D:E,2,0)</f>
        <v>Julio Bazan</v>
      </c>
      <c r="U507" s="23" t="str">
        <f>VLOOKUP(S507,'asignacion operaciones'!D:F,3,0)</f>
        <v>Sadam Morales</v>
      </c>
      <c r="V507" s="23" t="str">
        <f>VLOOKUP(S507,'asignacion operaciones'!D:G,4,0)</f>
        <v xml:space="preserve">Argenis Guadalupe </v>
      </c>
      <c r="W507" s="23" t="s">
        <v>503</v>
      </c>
      <c r="X507" s="23">
        <v>5</v>
      </c>
      <c r="Y507" s="23">
        <v>5</v>
      </c>
      <c r="Z507" s="23">
        <v>0</v>
      </c>
      <c r="AA507" s="31">
        <f t="shared" si="20"/>
        <v>1</v>
      </c>
    </row>
    <row r="508" spans="6:27" x14ac:dyDescent="0.25">
      <c r="F508" s="29"/>
      <c r="G508" s="4"/>
      <c r="N508">
        <f t="shared" si="19"/>
        <v>0</v>
      </c>
      <c r="R508" s="23" t="s">
        <v>12</v>
      </c>
      <c r="S508" s="23" t="s">
        <v>83</v>
      </c>
      <c r="T508" s="23" t="str">
        <f>VLOOKUP(S508,'asignacion operaciones'!D:E,2,0)</f>
        <v>Julio Bazan</v>
      </c>
      <c r="U508" s="23" t="str">
        <f>VLOOKUP(S508,'asignacion operaciones'!D:F,3,0)</f>
        <v>Sadam Morales</v>
      </c>
      <c r="V508" s="23" t="str">
        <f>VLOOKUP(S508,'asignacion operaciones'!D:G,4,0)</f>
        <v xml:space="preserve">Argenis Guadalupe </v>
      </c>
      <c r="W508" s="23" t="s">
        <v>505</v>
      </c>
      <c r="X508" s="23">
        <v>5</v>
      </c>
      <c r="Y508" s="23">
        <v>5</v>
      </c>
      <c r="Z508" s="23">
        <v>0</v>
      </c>
      <c r="AA508" s="31">
        <f t="shared" si="20"/>
        <v>1</v>
      </c>
    </row>
    <row r="509" spans="6:27" x14ac:dyDescent="0.25">
      <c r="F509" s="29"/>
      <c r="G509" s="4"/>
      <c r="N509">
        <f t="shared" si="19"/>
        <v>0</v>
      </c>
      <c r="R509" s="23" t="s">
        <v>12</v>
      </c>
      <c r="S509" s="23" t="s">
        <v>25</v>
      </c>
      <c r="T509" s="23" t="str">
        <f>VLOOKUP(S509,'asignacion operaciones'!D:E,2,0)</f>
        <v>Julio Bazan</v>
      </c>
      <c r="U509" s="23" t="str">
        <f>VLOOKUP(S509,'asignacion operaciones'!D:F,3,0)</f>
        <v>Sadam Morales</v>
      </c>
      <c r="V509" s="23" t="str">
        <f>VLOOKUP(S509,'asignacion operaciones'!D:G,4,0)</f>
        <v xml:space="preserve">Ricardo Perez de leon </v>
      </c>
      <c r="W509" s="23" t="s">
        <v>506</v>
      </c>
      <c r="X509" s="23">
        <v>3</v>
      </c>
      <c r="Y509" s="23">
        <v>3</v>
      </c>
      <c r="Z509" s="23">
        <v>0</v>
      </c>
      <c r="AA509" s="31">
        <f t="shared" si="20"/>
        <v>1</v>
      </c>
    </row>
    <row r="510" spans="6:27" x14ac:dyDescent="0.25">
      <c r="F510" s="29"/>
      <c r="G510" s="4"/>
      <c r="N510">
        <f t="shared" si="19"/>
        <v>0</v>
      </c>
      <c r="R510" s="23" t="s">
        <v>12</v>
      </c>
      <c r="S510" s="23" t="s">
        <v>25</v>
      </c>
      <c r="T510" s="23" t="str">
        <f>VLOOKUP(S510,'asignacion operaciones'!D:E,2,0)</f>
        <v>Julio Bazan</v>
      </c>
      <c r="U510" s="23" t="str">
        <f>VLOOKUP(S510,'asignacion operaciones'!D:F,3,0)</f>
        <v>Sadam Morales</v>
      </c>
      <c r="V510" s="23" t="str">
        <f>VLOOKUP(S510,'asignacion operaciones'!D:G,4,0)</f>
        <v xml:space="preserve">Ricardo Perez de leon </v>
      </c>
      <c r="W510" s="23" t="s">
        <v>507</v>
      </c>
      <c r="X510" s="23">
        <v>6</v>
      </c>
      <c r="Y510" s="23">
        <v>6</v>
      </c>
      <c r="Z510" s="23">
        <v>0</v>
      </c>
      <c r="AA510" s="31">
        <f t="shared" si="20"/>
        <v>1</v>
      </c>
    </row>
    <row r="511" spans="6:27" x14ac:dyDescent="0.25">
      <c r="F511" s="29"/>
      <c r="G511" s="4"/>
      <c r="N511">
        <f t="shared" si="19"/>
        <v>0</v>
      </c>
      <c r="R511" s="23" t="s">
        <v>12</v>
      </c>
      <c r="S511" s="23" t="s">
        <v>25</v>
      </c>
      <c r="T511" s="23" t="str">
        <f>VLOOKUP(S511,'asignacion operaciones'!D:E,2,0)</f>
        <v>Julio Bazan</v>
      </c>
      <c r="U511" s="23" t="str">
        <f>VLOOKUP(S511,'asignacion operaciones'!D:F,3,0)</f>
        <v>Sadam Morales</v>
      </c>
      <c r="V511" s="23" t="str">
        <f>VLOOKUP(S511,'asignacion operaciones'!D:G,4,0)</f>
        <v xml:space="preserve">Ricardo Perez de leon </v>
      </c>
      <c r="W511" s="23" t="s">
        <v>508</v>
      </c>
      <c r="X511" s="23">
        <v>6</v>
      </c>
      <c r="Y511" s="23">
        <v>6</v>
      </c>
      <c r="Z511" s="23">
        <v>0</v>
      </c>
      <c r="AA511" s="31">
        <f t="shared" si="20"/>
        <v>1</v>
      </c>
    </row>
    <row r="512" spans="6:27" x14ac:dyDescent="0.25">
      <c r="F512" s="29"/>
      <c r="G512" s="4"/>
      <c r="N512">
        <f t="shared" si="19"/>
        <v>0</v>
      </c>
      <c r="R512" s="23" t="s">
        <v>12</v>
      </c>
      <c r="S512" s="23" t="s">
        <v>25</v>
      </c>
      <c r="T512" s="23" t="str">
        <f>VLOOKUP(S512,'asignacion operaciones'!D:E,2,0)</f>
        <v>Julio Bazan</v>
      </c>
      <c r="U512" s="23" t="str">
        <f>VLOOKUP(S512,'asignacion operaciones'!D:F,3,0)</f>
        <v>Sadam Morales</v>
      </c>
      <c r="V512" s="23" t="str">
        <f>VLOOKUP(S512,'asignacion operaciones'!D:G,4,0)</f>
        <v xml:space="preserve">Ricardo Perez de leon </v>
      </c>
      <c r="W512" s="23" t="s">
        <v>509</v>
      </c>
      <c r="X512" s="23">
        <v>5</v>
      </c>
      <c r="Y512" s="23">
        <v>5</v>
      </c>
      <c r="Z512" s="23">
        <v>0</v>
      </c>
      <c r="AA512" s="31">
        <f t="shared" si="20"/>
        <v>1</v>
      </c>
    </row>
    <row r="513" spans="6:27" x14ac:dyDescent="0.25">
      <c r="F513" s="29"/>
      <c r="G513" s="4"/>
      <c r="N513">
        <f t="shared" si="19"/>
        <v>0</v>
      </c>
      <c r="R513" s="23" t="s">
        <v>12</v>
      </c>
      <c r="S513" s="23" t="s">
        <v>25</v>
      </c>
      <c r="T513" s="23" t="str">
        <f>VLOOKUP(S513,'asignacion operaciones'!D:E,2,0)</f>
        <v>Julio Bazan</v>
      </c>
      <c r="U513" s="23" t="str">
        <f>VLOOKUP(S513,'asignacion operaciones'!D:F,3,0)</f>
        <v>Sadam Morales</v>
      </c>
      <c r="V513" s="23" t="str">
        <f>VLOOKUP(S513,'asignacion operaciones'!D:G,4,0)</f>
        <v xml:space="preserve">Ricardo Perez de leon </v>
      </c>
      <c r="W513" s="23" t="s">
        <v>510</v>
      </c>
      <c r="X513" s="23">
        <v>6</v>
      </c>
      <c r="Y513" s="23">
        <v>6</v>
      </c>
      <c r="Z513" s="23">
        <v>0</v>
      </c>
      <c r="AA513" s="31">
        <f t="shared" si="20"/>
        <v>1</v>
      </c>
    </row>
    <row r="514" spans="6:27" x14ac:dyDescent="0.25">
      <c r="F514" s="29"/>
      <c r="G514" s="4"/>
      <c r="N514">
        <f t="shared" ref="N514:N577" si="21">L514-M514</f>
        <v>0</v>
      </c>
      <c r="R514" s="23" t="s">
        <v>12</v>
      </c>
      <c r="S514" s="23" t="s">
        <v>25</v>
      </c>
      <c r="T514" s="23" t="str">
        <f>VLOOKUP(S514,'asignacion operaciones'!D:E,2,0)</f>
        <v>Julio Bazan</v>
      </c>
      <c r="U514" s="23" t="str">
        <f>VLOOKUP(S514,'asignacion operaciones'!D:F,3,0)</f>
        <v>Sadam Morales</v>
      </c>
      <c r="V514" s="23" t="str">
        <f>VLOOKUP(S514,'asignacion operaciones'!D:G,4,0)</f>
        <v xml:space="preserve">Ricardo Perez de leon </v>
      </c>
      <c r="W514" s="23" t="s">
        <v>511</v>
      </c>
      <c r="X514" s="23">
        <v>6</v>
      </c>
      <c r="Y514" s="23">
        <v>6</v>
      </c>
      <c r="Z514" s="23">
        <v>0</v>
      </c>
      <c r="AA514" s="31">
        <f t="shared" ref="AA514:AA577" si="22">Y514/X514</f>
        <v>1</v>
      </c>
    </row>
    <row r="515" spans="6:27" x14ac:dyDescent="0.25">
      <c r="F515" s="29"/>
      <c r="G515" s="4"/>
      <c r="N515">
        <f t="shared" si="21"/>
        <v>0</v>
      </c>
      <c r="R515" s="23" t="s">
        <v>12</v>
      </c>
      <c r="S515" s="23" t="s">
        <v>25</v>
      </c>
      <c r="T515" s="23" t="str">
        <f>VLOOKUP(S515,'asignacion operaciones'!D:E,2,0)</f>
        <v>Julio Bazan</v>
      </c>
      <c r="U515" s="23" t="str">
        <f>VLOOKUP(S515,'asignacion operaciones'!D:F,3,0)</f>
        <v>Sadam Morales</v>
      </c>
      <c r="V515" s="23" t="str">
        <f>VLOOKUP(S515,'asignacion operaciones'!D:G,4,0)</f>
        <v xml:space="preserve">Ricardo Perez de leon </v>
      </c>
      <c r="W515" s="23" t="s">
        <v>513</v>
      </c>
      <c r="X515" s="23">
        <v>11</v>
      </c>
      <c r="Y515" s="23">
        <v>11</v>
      </c>
      <c r="Z515" s="23">
        <v>0</v>
      </c>
      <c r="AA515" s="31">
        <f t="shared" si="22"/>
        <v>1</v>
      </c>
    </row>
    <row r="516" spans="6:27" x14ac:dyDescent="0.25">
      <c r="F516" s="29"/>
      <c r="G516" s="4"/>
      <c r="N516">
        <f t="shared" si="21"/>
        <v>0</v>
      </c>
      <c r="R516" s="23" t="s">
        <v>12</v>
      </c>
      <c r="S516" s="23" t="s">
        <v>25</v>
      </c>
      <c r="T516" s="23" t="str">
        <f>VLOOKUP(S516,'asignacion operaciones'!D:E,2,0)</f>
        <v>Julio Bazan</v>
      </c>
      <c r="U516" s="23" t="str">
        <f>VLOOKUP(S516,'asignacion operaciones'!D:F,3,0)</f>
        <v>Sadam Morales</v>
      </c>
      <c r="V516" s="23" t="str">
        <f>VLOOKUP(S516,'asignacion operaciones'!D:G,4,0)</f>
        <v xml:space="preserve">Ricardo Perez de leon </v>
      </c>
      <c r="W516" s="23" t="s">
        <v>514</v>
      </c>
      <c r="X516" s="23">
        <v>11</v>
      </c>
      <c r="Y516" s="23">
        <v>11</v>
      </c>
      <c r="Z516" s="23">
        <v>0</v>
      </c>
      <c r="AA516" s="31">
        <f t="shared" si="22"/>
        <v>1</v>
      </c>
    </row>
    <row r="517" spans="6:27" x14ac:dyDescent="0.25">
      <c r="F517" s="29"/>
      <c r="G517" s="4"/>
      <c r="N517">
        <f t="shared" si="21"/>
        <v>0</v>
      </c>
      <c r="R517" s="23" t="s">
        <v>12</v>
      </c>
      <c r="S517" s="23" t="s">
        <v>25</v>
      </c>
      <c r="T517" s="23" t="str">
        <f>VLOOKUP(S517,'asignacion operaciones'!D:E,2,0)</f>
        <v>Julio Bazan</v>
      </c>
      <c r="U517" s="23" t="str">
        <f>VLOOKUP(S517,'asignacion operaciones'!D:F,3,0)</f>
        <v>Sadam Morales</v>
      </c>
      <c r="V517" s="23" t="str">
        <f>VLOOKUP(S517,'asignacion operaciones'!D:G,4,0)</f>
        <v xml:space="preserve">Ricardo Perez de leon </v>
      </c>
      <c r="W517" s="23" t="s">
        <v>517</v>
      </c>
      <c r="X517" s="23">
        <v>5</v>
      </c>
      <c r="Y517" s="23">
        <v>5</v>
      </c>
      <c r="Z517" s="23">
        <v>0</v>
      </c>
      <c r="AA517" s="31">
        <f t="shared" si="22"/>
        <v>1</v>
      </c>
    </row>
    <row r="518" spans="6:27" x14ac:dyDescent="0.25">
      <c r="F518" s="29"/>
      <c r="G518" s="4"/>
      <c r="N518">
        <f t="shared" si="21"/>
        <v>0</v>
      </c>
      <c r="R518" s="23" t="s">
        <v>12</v>
      </c>
      <c r="S518" s="23" t="s">
        <v>25</v>
      </c>
      <c r="T518" s="23" t="str">
        <f>VLOOKUP(S518,'asignacion operaciones'!D:E,2,0)</f>
        <v>Julio Bazan</v>
      </c>
      <c r="U518" s="23" t="str">
        <f>VLOOKUP(S518,'asignacion operaciones'!D:F,3,0)</f>
        <v>Sadam Morales</v>
      </c>
      <c r="V518" s="23" t="str">
        <f>VLOOKUP(S518,'asignacion operaciones'!D:G,4,0)</f>
        <v xml:space="preserve">Ricardo Perez de leon </v>
      </c>
      <c r="W518" s="23" t="s">
        <v>520</v>
      </c>
      <c r="X518" s="23">
        <v>6</v>
      </c>
      <c r="Y518" s="23">
        <v>6</v>
      </c>
      <c r="Z518" s="23">
        <v>0</v>
      </c>
      <c r="AA518" s="31">
        <f t="shared" si="22"/>
        <v>1</v>
      </c>
    </row>
    <row r="519" spans="6:27" x14ac:dyDescent="0.25">
      <c r="F519" s="29"/>
      <c r="G519" s="4"/>
      <c r="N519">
        <f t="shared" si="21"/>
        <v>0</v>
      </c>
      <c r="R519" s="23" t="s">
        <v>12</v>
      </c>
      <c r="S519" s="23" t="s">
        <v>25</v>
      </c>
      <c r="T519" s="23" t="str">
        <f>VLOOKUP(S519,'asignacion operaciones'!D:E,2,0)</f>
        <v>Julio Bazan</v>
      </c>
      <c r="U519" s="23" t="str">
        <f>VLOOKUP(S519,'asignacion operaciones'!D:F,3,0)</f>
        <v>Sadam Morales</v>
      </c>
      <c r="V519" s="23" t="str">
        <f>VLOOKUP(S519,'asignacion operaciones'!D:G,4,0)</f>
        <v xml:space="preserve">Ricardo Perez de leon </v>
      </c>
      <c r="W519" s="23" t="s">
        <v>521</v>
      </c>
      <c r="X519" s="23">
        <v>6</v>
      </c>
      <c r="Y519" s="23">
        <v>6</v>
      </c>
      <c r="Z519" s="23">
        <v>0</v>
      </c>
      <c r="AA519" s="31">
        <f t="shared" si="22"/>
        <v>1</v>
      </c>
    </row>
    <row r="520" spans="6:27" x14ac:dyDescent="0.25">
      <c r="F520" s="29"/>
      <c r="G520" s="4"/>
      <c r="N520">
        <f t="shared" si="21"/>
        <v>0</v>
      </c>
      <c r="R520" s="23" t="s">
        <v>12</v>
      </c>
      <c r="S520" s="23" t="s">
        <v>25</v>
      </c>
      <c r="T520" s="23" t="str">
        <f>VLOOKUP(S520,'asignacion operaciones'!D:E,2,0)</f>
        <v>Julio Bazan</v>
      </c>
      <c r="U520" s="23" t="str">
        <f>VLOOKUP(S520,'asignacion operaciones'!D:F,3,0)</f>
        <v>Sadam Morales</v>
      </c>
      <c r="V520" s="23" t="str">
        <f>VLOOKUP(S520,'asignacion operaciones'!D:G,4,0)</f>
        <v xml:space="preserve">Ricardo Perez de leon </v>
      </c>
      <c r="W520" s="23" t="s">
        <v>522</v>
      </c>
      <c r="X520" s="23">
        <v>5</v>
      </c>
      <c r="Y520" s="23">
        <v>5</v>
      </c>
      <c r="Z520" s="23">
        <v>0</v>
      </c>
      <c r="AA520" s="31">
        <f t="shared" si="22"/>
        <v>1</v>
      </c>
    </row>
    <row r="521" spans="6:27" x14ac:dyDescent="0.25">
      <c r="F521" s="29"/>
      <c r="G521" s="4"/>
      <c r="N521">
        <f t="shared" si="21"/>
        <v>0</v>
      </c>
      <c r="R521" s="23" t="s">
        <v>12</v>
      </c>
      <c r="S521" s="23" t="s">
        <v>25</v>
      </c>
      <c r="T521" s="23" t="str">
        <f>VLOOKUP(S521,'asignacion operaciones'!D:E,2,0)</f>
        <v>Julio Bazan</v>
      </c>
      <c r="U521" s="23" t="str">
        <f>VLOOKUP(S521,'asignacion operaciones'!D:F,3,0)</f>
        <v>Sadam Morales</v>
      </c>
      <c r="V521" s="23" t="str">
        <f>VLOOKUP(S521,'asignacion operaciones'!D:G,4,0)</f>
        <v xml:space="preserve">Ricardo Perez de leon </v>
      </c>
      <c r="W521" s="23" t="s">
        <v>523</v>
      </c>
      <c r="X521" s="23">
        <v>5</v>
      </c>
      <c r="Y521" s="23">
        <v>5</v>
      </c>
      <c r="Z521" s="23">
        <v>0</v>
      </c>
      <c r="AA521" s="31">
        <f t="shared" si="22"/>
        <v>1</v>
      </c>
    </row>
    <row r="522" spans="6:27" x14ac:dyDescent="0.25">
      <c r="F522" s="29"/>
      <c r="G522" s="4"/>
      <c r="N522">
        <f t="shared" si="21"/>
        <v>0</v>
      </c>
      <c r="R522" s="23" t="s">
        <v>12</v>
      </c>
      <c r="S522" s="23" t="s">
        <v>25</v>
      </c>
      <c r="T522" s="23" t="str">
        <f>VLOOKUP(S522,'asignacion operaciones'!D:E,2,0)</f>
        <v>Julio Bazan</v>
      </c>
      <c r="U522" s="23" t="str">
        <f>VLOOKUP(S522,'asignacion operaciones'!D:F,3,0)</f>
        <v>Sadam Morales</v>
      </c>
      <c r="V522" s="23" t="str">
        <f>VLOOKUP(S522,'asignacion operaciones'!D:G,4,0)</f>
        <v xml:space="preserve">Ricardo Perez de leon </v>
      </c>
      <c r="W522" s="23" t="s">
        <v>524</v>
      </c>
      <c r="X522" s="23">
        <v>3</v>
      </c>
      <c r="Y522" s="23">
        <v>3</v>
      </c>
      <c r="Z522" s="23">
        <v>0</v>
      </c>
      <c r="AA522" s="31">
        <f t="shared" si="22"/>
        <v>1</v>
      </c>
    </row>
    <row r="523" spans="6:27" x14ac:dyDescent="0.25">
      <c r="F523" s="29"/>
      <c r="G523" s="4"/>
      <c r="N523">
        <f t="shared" si="21"/>
        <v>0</v>
      </c>
      <c r="R523" s="23" t="s">
        <v>12</v>
      </c>
      <c r="S523" s="23" t="s">
        <v>25</v>
      </c>
      <c r="T523" s="23" t="str">
        <f>VLOOKUP(S523,'asignacion operaciones'!D:E,2,0)</f>
        <v>Julio Bazan</v>
      </c>
      <c r="U523" s="23" t="str">
        <f>VLOOKUP(S523,'asignacion operaciones'!D:F,3,0)</f>
        <v>Sadam Morales</v>
      </c>
      <c r="V523" s="23" t="str">
        <f>VLOOKUP(S523,'asignacion operaciones'!D:G,4,0)</f>
        <v xml:space="preserve">Ricardo Perez de leon </v>
      </c>
      <c r="W523" s="23" t="s">
        <v>526</v>
      </c>
      <c r="X523" s="23">
        <v>5</v>
      </c>
      <c r="Y523" s="23">
        <v>5</v>
      </c>
      <c r="Z523" s="23">
        <v>0</v>
      </c>
      <c r="AA523" s="31">
        <f t="shared" si="22"/>
        <v>1</v>
      </c>
    </row>
    <row r="524" spans="6:27" x14ac:dyDescent="0.25">
      <c r="F524" s="29"/>
      <c r="G524" s="4"/>
      <c r="N524">
        <f t="shared" si="21"/>
        <v>0</v>
      </c>
      <c r="R524" s="23" t="s">
        <v>12</v>
      </c>
      <c r="S524" s="23" t="s">
        <v>25</v>
      </c>
      <c r="T524" s="23" t="str">
        <f>VLOOKUP(S524,'asignacion operaciones'!D:E,2,0)</f>
        <v>Julio Bazan</v>
      </c>
      <c r="U524" s="23" t="str">
        <f>VLOOKUP(S524,'asignacion operaciones'!D:F,3,0)</f>
        <v>Sadam Morales</v>
      </c>
      <c r="V524" s="23" t="str">
        <f>VLOOKUP(S524,'asignacion operaciones'!D:G,4,0)</f>
        <v xml:space="preserve">Ricardo Perez de leon </v>
      </c>
      <c r="W524" s="23" t="s">
        <v>527</v>
      </c>
      <c r="X524" s="23">
        <v>5</v>
      </c>
      <c r="Y524" s="23">
        <v>5</v>
      </c>
      <c r="Z524" s="23">
        <v>0</v>
      </c>
      <c r="AA524" s="31">
        <f t="shared" si="22"/>
        <v>1</v>
      </c>
    </row>
    <row r="525" spans="6:27" x14ac:dyDescent="0.25">
      <c r="F525" s="29"/>
      <c r="G525" s="4"/>
      <c r="N525">
        <f t="shared" si="21"/>
        <v>0</v>
      </c>
      <c r="R525" s="23" t="s">
        <v>12</v>
      </c>
      <c r="S525" s="23" t="s">
        <v>25</v>
      </c>
      <c r="T525" s="23" t="str">
        <f>VLOOKUP(S525,'asignacion operaciones'!D:E,2,0)</f>
        <v>Julio Bazan</v>
      </c>
      <c r="U525" s="23" t="str">
        <f>VLOOKUP(S525,'asignacion operaciones'!D:F,3,0)</f>
        <v>Sadam Morales</v>
      </c>
      <c r="V525" s="23" t="str">
        <f>VLOOKUP(S525,'asignacion operaciones'!D:G,4,0)</f>
        <v xml:space="preserve">Ricardo Perez de leon </v>
      </c>
      <c r="W525" s="23" t="s">
        <v>528</v>
      </c>
      <c r="X525" s="23">
        <v>5</v>
      </c>
      <c r="Y525" s="23">
        <v>5</v>
      </c>
      <c r="Z525" s="23">
        <v>0</v>
      </c>
      <c r="AA525" s="31">
        <f t="shared" si="22"/>
        <v>1</v>
      </c>
    </row>
    <row r="526" spans="6:27" x14ac:dyDescent="0.25">
      <c r="F526" s="29"/>
      <c r="G526" s="4"/>
      <c r="N526">
        <f t="shared" si="21"/>
        <v>0</v>
      </c>
      <c r="R526" s="23" t="s">
        <v>12</v>
      </c>
      <c r="S526" s="23" t="s">
        <v>25</v>
      </c>
      <c r="T526" s="23" t="str">
        <f>VLOOKUP(S526,'asignacion operaciones'!D:E,2,0)</f>
        <v>Julio Bazan</v>
      </c>
      <c r="U526" s="23" t="str">
        <f>VLOOKUP(S526,'asignacion operaciones'!D:F,3,0)</f>
        <v>Sadam Morales</v>
      </c>
      <c r="V526" s="23" t="str">
        <f>VLOOKUP(S526,'asignacion operaciones'!D:G,4,0)</f>
        <v xml:space="preserve">Ricardo Perez de leon </v>
      </c>
      <c r="W526" s="23" t="s">
        <v>529</v>
      </c>
      <c r="X526" s="23">
        <v>15</v>
      </c>
      <c r="Y526" s="23">
        <v>15</v>
      </c>
      <c r="Z526" s="23">
        <v>0</v>
      </c>
      <c r="AA526" s="31">
        <f t="shared" si="22"/>
        <v>1</v>
      </c>
    </row>
    <row r="527" spans="6:27" x14ac:dyDescent="0.25">
      <c r="G527" s="4"/>
      <c r="N527">
        <f t="shared" si="21"/>
        <v>0</v>
      </c>
      <c r="R527" s="23" t="s">
        <v>12</v>
      </c>
      <c r="S527" s="23" t="s">
        <v>25</v>
      </c>
      <c r="T527" s="23" t="str">
        <f>VLOOKUP(S527,'asignacion operaciones'!D:E,2,0)</f>
        <v>Julio Bazan</v>
      </c>
      <c r="U527" s="23" t="str">
        <f>VLOOKUP(S527,'asignacion operaciones'!D:F,3,0)</f>
        <v>Sadam Morales</v>
      </c>
      <c r="V527" s="23" t="str">
        <f>VLOOKUP(S527,'asignacion operaciones'!D:G,4,0)</f>
        <v xml:space="preserve">Ricardo Perez de leon </v>
      </c>
      <c r="W527" s="23" t="s">
        <v>530</v>
      </c>
      <c r="X527" s="23">
        <v>1</v>
      </c>
      <c r="Y527" s="23">
        <v>1</v>
      </c>
      <c r="Z527" s="23">
        <v>0</v>
      </c>
      <c r="AA527" s="31">
        <f t="shared" si="22"/>
        <v>1</v>
      </c>
    </row>
    <row r="528" spans="6:27" x14ac:dyDescent="0.25">
      <c r="G528" s="4"/>
      <c r="N528">
        <f t="shared" si="21"/>
        <v>0</v>
      </c>
      <c r="R528" s="23" t="s">
        <v>12</v>
      </c>
      <c r="S528" s="23" t="s">
        <v>35</v>
      </c>
      <c r="T528" s="23" t="str">
        <f>VLOOKUP(S528,'asignacion operaciones'!D:E,2,0)</f>
        <v>Julio Bazan</v>
      </c>
      <c r="U528" s="23" t="str">
        <f>VLOOKUP(S528,'asignacion operaciones'!D:F,3,0)</f>
        <v>Edgar Cabrera</v>
      </c>
      <c r="V528" s="23" t="str">
        <f>VLOOKUP(S528,'asignacion operaciones'!D:G,4,0)</f>
        <v xml:space="preserve">Humberto Martinez </v>
      </c>
      <c r="W528" s="23" t="s">
        <v>531</v>
      </c>
      <c r="X528" s="23">
        <v>6</v>
      </c>
      <c r="Y528" s="23">
        <v>6</v>
      </c>
      <c r="Z528" s="23">
        <v>0</v>
      </c>
      <c r="AA528" s="31">
        <f t="shared" si="22"/>
        <v>1</v>
      </c>
    </row>
    <row r="529" spans="7:27" x14ac:dyDescent="0.25">
      <c r="G529" s="4"/>
      <c r="N529">
        <f t="shared" si="21"/>
        <v>0</v>
      </c>
      <c r="R529" s="23" t="s">
        <v>12</v>
      </c>
      <c r="S529" s="23" t="s">
        <v>35</v>
      </c>
      <c r="T529" s="23" t="str">
        <f>VLOOKUP(S529,'asignacion operaciones'!D:E,2,0)</f>
        <v>Julio Bazan</v>
      </c>
      <c r="U529" s="23" t="str">
        <f>VLOOKUP(S529,'asignacion operaciones'!D:F,3,0)</f>
        <v>Edgar Cabrera</v>
      </c>
      <c r="V529" s="23" t="str">
        <f>VLOOKUP(S529,'asignacion operaciones'!D:G,4,0)</f>
        <v xml:space="preserve">Humberto Martinez </v>
      </c>
      <c r="W529" s="23" t="s">
        <v>533</v>
      </c>
      <c r="X529" s="23">
        <v>6</v>
      </c>
      <c r="Y529" s="23">
        <v>6</v>
      </c>
      <c r="Z529" s="23">
        <v>0</v>
      </c>
      <c r="AA529" s="31">
        <f t="shared" si="22"/>
        <v>1</v>
      </c>
    </row>
    <row r="530" spans="7:27" x14ac:dyDescent="0.25">
      <c r="G530" s="4"/>
      <c r="N530">
        <f t="shared" si="21"/>
        <v>0</v>
      </c>
      <c r="R530" s="23" t="s">
        <v>12</v>
      </c>
      <c r="S530" s="23" t="s">
        <v>35</v>
      </c>
      <c r="T530" s="23" t="str">
        <f>VLOOKUP(S530,'asignacion operaciones'!D:E,2,0)</f>
        <v>Julio Bazan</v>
      </c>
      <c r="U530" s="23" t="str">
        <f>VLOOKUP(S530,'asignacion operaciones'!D:F,3,0)</f>
        <v>Edgar Cabrera</v>
      </c>
      <c r="V530" s="23" t="str">
        <f>VLOOKUP(S530,'asignacion operaciones'!D:G,4,0)</f>
        <v xml:space="preserve">Humberto Martinez </v>
      </c>
      <c r="W530" s="23" t="s">
        <v>534</v>
      </c>
      <c r="X530" s="23">
        <v>6</v>
      </c>
      <c r="Y530" s="23">
        <v>6</v>
      </c>
      <c r="Z530" s="23">
        <v>0</v>
      </c>
      <c r="AA530" s="31">
        <f t="shared" si="22"/>
        <v>1</v>
      </c>
    </row>
    <row r="531" spans="7:27" x14ac:dyDescent="0.25">
      <c r="G531" s="4"/>
      <c r="N531">
        <f t="shared" si="21"/>
        <v>0</v>
      </c>
      <c r="R531" s="23" t="s">
        <v>12</v>
      </c>
      <c r="S531" s="23" t="s">
        <v>35</v>
      </c>
      <c r="T531" s="23" t="str">
        <f>VLOOKUP(S531,'asignacion operaciones'!D:E,2,0)</f>
        <v>Julio Bazan</v>
      </c>
      <c r="U531" s="23" t="str">
        <f>VLOOKUP(S531,'asignacion operaciones'!D:F,3,0)</f>
        <v>Edgar Cabrera</v>
      </c>
      <c r="V531" s="23" t="str">
        <f>VLOOKUP(S531,'asignacion operaciones'!D:G,4,0)</f>
        <v xml:space="preserve">Humberto Martinez </v>
      </c>
      <c r="W531" s="23" t="s">
        <v>535</v>
      </c>
      <c r="X531" s="23">
        <v>6</v>
      </c>
      <c r="Y531" s="23">
        <v>6</v>
      </c>
      <c r="Z531" s="23">
        <v>0</v>
      </c>
      <c r="AA531" s="31">
        <f t="shared" si="22"/>
        <v>1</v>
      </c>
    </row>
    <row r="532" spans="7:27" x14ac:dyDescent="0.25">
      <c r="G532" s="4"/>
      <c r="N532">
        <f t="shared" si="21"/>
        <v>0</v>
      </c>
      <c r="R532" s="23" t="s">
        <v>12</v>
      </c>
      <c r="S532" s="23" t="s">
        <v>35</v>
      </c>
      <c r="T532" s="23" t="str">
        <f>VLOOKUP(S532,'asignacion operaciones'!D:E,2,0)</f>
        <v>Julio Bazan</v>
      </c>
      <c r="U532" s="23" t="str">
        <f>VLOOKUP(S532,'asignacion operaciones'!D:F,3,0)</f>
        <v>Edgar Cabrera</v>
      </c>
      <c r="V532" s="23" t="str">
        <f>VLOOKUP(S532,'asignacion operaciones'!D:G,4,0)</f>
        <v xml:space="preserve">Humberto Martinez </v>
      </c>
      <c r="W532" s="23" t="s">
        <v>536</v>
      </c>
      <c r="X532" s="23">
        <v>6</v>
      </c>
      <c r="Y532" s="23">
        <v>6</v>
      </c>
      <c r="Z532" s="23">
        <v>0</v>
      </c>
      <c r="AA532" s="31">
        <f t="shared" si="22"/>
        <v>1</v>
      </c>
    </row>
    <row r="533" spans="7:27" x14ac:dyDescent="0.25">
      <c r="G533" s="4"/>
      <c r="N533">
        <f t="shared" si="21"/>
        <v>0</v>
      </c>
      <c r="R533" s="23" t="s">
        <v>12</v>
      </c>
      <c r="S533" s="23" t="s">
        <v>35</v>
      </c>
      <c r="T533" s="23" t="str">
        <f>VLOOKUP(S533,'asignacion operaciones'!D:E,2,0)</f>
        <v>Julio Bazan</v>
      </c>
      <c r="U533" s="23" t="str">
        <f>VLOOKUP(S533,'asignacion operaciones'!D:F,3,0)</f>
        <v>Edgar Cabrera</v>
      </c>
      <c r="V533" s="23" t="str">
        <f>VLOOKUP(S533,'asignacion operaciones'!D:G,4,0)</f>
        <v xml:space="preserve">Humberto Martinez </v>
      </c>
      <c r="W533" s="23" t="s">
        <v>537</v>
      </c>
      <c r="X533" s="23">
        <v>6</v>
      </c>
      <c r="Y533" s="23">
        <v>6</v>
      </c>
      <c r="Z533" s="23">
        <v>0</v>
      </c>
      <c r="AA533" s="31">
        <f t="shared" si="22"/>
        <v>1</v>
      </c>
    </row>
    <row r="534" spans="7:27" x14ac:dyDescent="0.25">
      <c r="G534" s="4"/>
      <c r="N534">
        <f t="shared" si="21"/>
        <v>0</v>
      </c>
      <c r="R534" s="23" t="s">
        <v>12</v>
      </c>
      <c r="S534" s="23" t="s">
        <v>35</v>
      </c>
      <c r="T534" s="23" t="str">
        <f>VLOOKUP(S534,'asignacion operaciones'!D:E,2,0)</f>
        <v>Julio Bazan</v>
      </c>
      <c r="U534" s="23" t="str">
        <f>VLOOKUP(S534,'asignacion operaciones'!D:F,3,0)</f>
        <v>Edgar Cabrera</v>
      </c>
      <c r="V534" s="23" t="str">
        <f>VLOOKUP(S534,'asignacion operaciones'!D:G,4,0)</f>
        <v xml:space="preserve">Humberto Martinez </v>
      </c>
      <c r="W534" s="23" t="s">
        <v>538</v>
      </c>
      <c r="X534" s="23">
        <v>6</v>
      </c>
      <c r="Y534" s="23">
        <v>6</v>
      </c>
      <c r="Z534" s="23">
        <v>0</v>
      </c>
      <c r="AA534" s="31">
        <f t="shared" si="22"/>
        <v>1</v>
      </c>
    </row>
    <row r="535" spans="7:27" x14ac:dyDescent="0.25">
      <c r="G535" s="4"/>
      <c r="N535">
        <f t="shared" si="21"/>
        <v>0</v>
      </c>
      <c r="R535" s="23" t="s">
        <v>12</v>
      </c>
      <c r="S535" s="23" t="s">
        <v>35</v>
      </c>
      <c r="T535" s="23" t="str">
        <f>VLOOKUP(S535,'asignacion operaciones'!D:E,2,0)</f>
        <v>Julio Bazan</v>
      </c>
      <c r="U535" s="23" t="str">
        <f>VLOOKUP(S535,'asignacion operaciones'!D:F,3,0)</f>
        <v>Edgar Cabrera</v>
      </c>
      <c r="V535" s="23" t="str">
        <f>VLOOKUP(S535,'asignacion operaciones'!D:G,4,0)</f>
        <v xml:space="preserve">Humberto Martinez </v>
      </c>
      <c r="W535" s="23" t="s">
        <v>539</v>
      </c>
      <c r="X535" s="23">
        <v>5</v>
      </c>
      <c r="Y535" s="23">
        <v>5</v>
      </c>
      <c r="Z535" s="23">
        <v>0</v>
      </c>
      <c r="AA535" s="31">
        <f t="shared" si="22"/>
        <v>1</v>
      </c>
    </row>
    <row r="536" spans="7:27" x14ac:dyDescent="0.25">
      <c r="G536" s="4"/>
      <c r="N536">
        <f t="shared" si="21"/>
        <v>0</v>
      </c>
      <c r="R536" s="23" t="s">
        <v>12</v>
      </c>
      <c r="S536" s="23" t="s">
        <v>35</v>
      </c>
      <c r="T536" s="23" t="str">
        <f>VLOOKUP(S536,'asignacion operaciones'!D:E,2,0)</f>
        <v>Julio Bazan</v>
      </c>
      <c r="U536" s="23" t="str">
        <f>VLOOKUP(S536,'asignacion operaciones'!D:F,3,0)</f>
        <v>Edgar Cabrera</v>
      </c>
      <c r="V536" s="23" t="str">
        <f>VLOOKUP(S536,'asignacion operaciones'!D:G,4,0)</f>
        <v xml:space="preserve">Humberto Martinez </v>
      </c>
      <c r="W536" s="23" t="s">
        <v>543</v>
      </c>
      <c r="X536" s="23">
        <v>5</v>
      </c>
      <c r="Y536" s="23">
        <v>5</v>
      </c>
      <c r="Z536" s="23">
        <v>0</v>
      </c>
      <c r="AA536" s="31">
        <f t="shared" si="22"/>
        <v>1</v>
      </c>
    </row>
    <row r="537" spans="7:27" x14ac:dyDescent="0.25">
      <c r="G537" s="4"/>
      <c r="N537">
        <f t="shared" si="21"/>
        <v>0</v>
      </c>
      <c r="R537" s="23" t="s">
        <v>12</v>
      </c>
      <c r="S537" s="23" t="s">
        <v>35</v>
      </c>
      <c r="T537" s="23" t="str">
        <f>VLOOKUP(S537,'asignacion operaciones'!D:E,2,0)</f>
        <v>Julio Bazan</v>
      </c>
      <c r="U537" s="23" t="str">
        <f>VLOOKUP(S537,'asignacion operaciones'!D:F,3,0)</f>
        <v>Edgar Cabrera</v>
      </c>
      <c r="V537" s="23" t="str">
        <f>VLOOKUP(S537,'asignacion operaciones'!D:G,4,0)</f>
        <v xml:space="preserve">Humberto Martinez </v>
      </c>
      <c r="W537" s="23" t="s">
        <v>544</v>
      </c>
      <c r="X537" s="23">
        <v>5</v>
      </c>
      <c r="Y537" s="23">
        <v>5</v>
      </c>
      <c r="Z537" s="23">
        <v>0</v>
      </c>
      <c r="AA537" s="31">
        <f t="shared" si="22"/>
        <v>1</v>
      </c>
    </row>
    <row r="538" spans="7:27" x14ac:dyDescent="0.25">
      <c r="G538" s="4"/>
      <c r="N538">
        <f t="shared" si="21"/>
        <v>0</v>
      </c>
      <c r="R538" s="23" t="s">
        <v>12</v>
      </c>
      <c r="S538" s="23" t="s">
        <v>35</v>
      </c>
      <c r="T538" s="23" t="str">
        <f>VLOOKUP(S538,'asignacion operaciones'!D:E,2,0)</f>
        <v>Julio Bazan</v>
      </c>
      <c r="U538" s="23" t="str">
        <f>VLOOKUP(S538,'asignacion operaciones'!D:F,3,0)</f>
        <v>Edgar Cabrera</v>
      </c>
      <c r="V538" s="23" t="str">
        <f>VLOOKUP(S538,'asignacion operaciones'!D:G,4,0)</f>
        <v xml:space="preserve">Humberto Martinez </v>
      </c>
      <c r="W538" s="23" t="s">
        <v>545</v>
      </c>
      <c r="X538" s="23">
        <v>5</v>
      </c>
      <c r="Y538" s="23">
        <v>5</v>
      </c>
      <c r="Z538" s="23">
        <v>0</v>
      </c>
      <c r="AA538" s="31">
        <f t="shared" si="22"/>
        <v>1</v>
      </c>
    </row>
    <row r="539" spans="7:27" x14ac:dyDescent="0.25">
      <c r="G539" s="4"/>
      <c r="N539">
        <f t="shared" si="21"/>
        <v>0</v>
      </c>
      <c r="R539" s="23" t="s">
        <v>12</v>
      </c>
      <c r="S539" s="23" t="s">
        <v>35</v>
      </c>
      <c r="T539" s="23" t="str">
        <f>VLOOKUP(S539,'asignacion operaciones'!D:E,2,0)</f>
        <v>Julio Bazan</v>
      </c>
      <c r="U539" s="23" t="str">
        <f>VLOOKUP(S539,'asignacion operaciones'!D:F,3,0)</f>
        <v>Edgar Cabrera</v>
      </c>
      <c r="V539" s="23" t="str">
        <f>VLOOKUP(S539,'asignacion operaciones'!D:G,4,0)</f>
        <v xml:space="preserve">Humberto Martinez </v>
      </c>
      <c r="W539" s="23" t="s">
        <v>546</v>
      </c>
      <c r="X539" s="23">
        <v>5</v>
      </c>
      <c r="Y539" s="23">
        <v>5</v>
      </c>
      <c r="Z539" s="23">
        <v>0</v>
      </c>
      <c r="AA539" s="31">
        <f t="shared" si="22"/>
        <v>1</v>
      </c>
    </row>
    <row r="540" spans="7:27" x14ac:dyDescent="0.25">
      <c r="G540" s="4"/>
      <c r="N540">
        <f t="shared" si="21"/>
        <v>0</v>
      </c>
      <c r="R540" s="23" t="s">
        <v>12</v>
      </c>
      <c r="S540" s="23" t="s">
        <v>87</v>
      </c>
      <c r="T540" s="23" t="str">
        <f>VLOOKUP(S540,'asignacion operaciones'!D:E,2,0)</f>
        <v>Julio Bazan</v>
      </c>
      <c r="U540" s="23" t="str">
        <f>VLOOKUP(S540,'asignacion operaciones'!D:F,3,0)</f>
        <v>Edgar Cabrera</v>
      </c>
      <c r="V540" s="23" t="str">
        <f>VLOOKUP(S540,'asignacion operaciones'!D:G,4,0)</f>
        <v xml:space="preserve">Humberto Martinez </v>
      </c>
      <c r="W540" s="23" t="s">
        <v>547</v>
      </c>
      <c r="X540" s="23">
        <v>6</v>
      </c>
      <c r="Y540" s="23">
        <v>6</v>
      </c>
      <c r="Z540" s="23">
        <v>0</v>
      </c>
      <c r="AA540" s="31">
        <f t="shared" si="22"/>
        <v>1</v>
      </c>
    </row>
    <row r="541" spans="7:27" x14ac:dyDescent="0.25">
      <c r="G541" s="4"/>
      <c r="N541">
        <f t="shared" si="21"/>
        <v>0</v>
      </c>
      <c r="R541" s="23" t="s">
        <v>12</v>
      </c>
      <c r="S541" s="23" t="s">
        <v>87</v>
      </c>
      <c r="T541" s="23" t="str">
        <f>VLOOKUP(S541,'asignacion operaciones'!D:E,2,0)</f>
        <v>Julio Bazan</v>
      </c>
      <c r="U541" s="23" t="str">
        <f>VLOOKUP(S541,'asignacion operaciones'!D:F,3,0)</f>
        <v>Edgar Cabrera</v>
      </c>
      <c r="V541" s="23" t="str">
        <f>VLOOKUP(S541,'asignacion operaciones'!D:G,4,0)</f>
        <v xml:space="preserve">Humberto Martinez </v>
      </c>
      <c r="W541" s="23" t="s">
        <v>548</v>
      </c>
      <c r="X541" s="23">
        <v>5</v>
      </c>
      <c r="Y541" s="23">
        <v>5</v>
      </c>
      <c r="Z541" s="23">
        <v>0</v>
      </c>
      <c r="AA541" s="31">
        <f t="shared" si="22"/>
        <v>1</v>
      </c>
    </row>
    <row r="542" spans="7:27" x14ac:dyDescent="0.25">
      <c r="G542" s="4"/>
      <c r="N542">
        <f t="shared" si="21"/>
        <v>0</v>
      </c>
      <c r="R542" s="23" t="s">
        <v>12</v>
      </c>
      <c r="S542" s="23" t="s">
        <v>29</v>
      </c>
      <c r="T542" s="23" t="str">
        <f>VLOOKUP(S542,'asignacion operaciones'!D:E,2,0)</f>
        <v>Julio Bazan</v>
      </c>
      <c r="U542" s="23" t="str">
        <f>VLOOKUP(S542,'asignacion operaciones'!D:F,3,0)</f>
        <v>Sadam Morales</v>
      </c>
      <c r="V542" s="23" t="str">
        <f>VLOOKUP(S542,'asignacion operaciones'!D:G,4,0)</f>
        <v>Cristhian Antonio</v>
      </c>
      <c r="W542" s="23" t="s">
        <v>549</v>
      </c>
      <c r="X542" s="23">
        <v>1</v>
      </c>
      <c r="Y542" s="23">
        <v>1</v>
      </c>
      <c r="Z542" s="23">
        <v>0</v>
      </c>
      <c r="AA542" s="31">
        <f t="shared" si="22"/>
        <v>1</v>
      </c>
    </row>
    <row r="543" spans="7:27" x14ac:dyDescent="0.25">
      <c r="G543" s="4"/>
      <c r="N543">
        <f t="shared" si="21"/>
        <v>0</v>
      </c>
      <c r="R543" s="23" t="s">
        <v>12</v>
      </c>
      <c r="S543" s="23" t="s">
        <v>29</v>
      </c>
      <c r="T543" s="23" t="str">
        <f>VLOOKUP(S543,'asignacion operaciones'!D:E,2,0)</f>
        <v>Julio Bazan</v>
      </c>
      <c r="U543" s="23" t="str">
        <f>VLOOKUP(S543,'asignacion operaciones'!D:F,3,0)</f>
        <v>Sadam Morales</v>
      </c>
      <c r="V543" s="23" t="str">
        <f>VLOOKUP(S543,'asignacion operaciones'!D:G,4,0)</f>
        <v>Cristhian Antonio</v>
      </c>
      <c r="W543" s="23" t="s">
        <v>550</v>
      </c>
      <c r="X543" s="23">
        <v>6</v>
      </c>
      <c r="Y543" s="23">
        <v>6</v>
      </c>
      <c r="Z543" s="23">
        <v>0</v>
      </c>
      <c r="AA543" s="31">
        <f t="shared" si="22"/>
        <v>1</v>
      </c>
    </row>
    <row r="544" spans="7:27" x14ac:dyDescent="0.25">
      <c r="G544" s="4"/>
      <c r="N544">
        <f t="shared" si="21"/>
        <v>0</v>
      </c>
      <c r="R544" s="23" t="s">
        <v>12</v>
      </c>
      <c r="S544" s="23" t="s">
        <v>29</v>
      </c>
      <c r="T544" s="23" t="str">
        <f>VLOOKUP(S544,'asignacion operaciones'!D:E,2,0)</f>
        <v>Julio Bazan</v>
      </c>
      <c r="U544" s="23" t="str">
        <f>VLOOKUP(S544,'asignacion operaciones'!D:F,3,0)</f>
        <v>Sadam Morales</v>
      </c>
      <c r="V544" s="23" t="str">
        <f>VLOOKUP(S544,'asignacion operaciones'!D:G,4,0)</f>
        <v>Cristhian Antonio</v>
      </c>
      <c r="W544" s="23" t="s">
        <v>553</v>
      </c>
      <c r="X544" s="23">
        <v>6</v>
      </c>
      <c r="Y544" s="23">
        <v>6</v>
      </c>
      <c r="Z544" s="23">
        <v>0</v>
      </c>
      <c r="AA544" s="31">
        <f t="shared" si="22"/>
        <v>1</v>
      </c>
    </row>
    <row r="545" spans="7:27" x14ac:dyDescent="0.25">
      <c r="G545" s="4"/>
      <c r="N545">
        <f t="shared" si="21"/>
        <v>0</v>
      </c>
      <c r="R545" s="23" t="s">
        <v>12</v>
      </c>
      <c r="S545" s="23" t="s">
        <v>29</v>
      </c>
      <c r="T545" s="23" t="str">
        <f>VLOOKUP(S545,'asignacion operaciones'!D:E,2,0)</f>
        <v>Julio Bazan</v>
      </c>
      <c r="U545" s="23" t="str">
        <f>VLOOKUP(S545,'asignacion operaciones'!D:F,3,0)</f>
        <v>Sadam Morales</v>
      </c>
      <c r="V545" s="23" t="str">
        <f>VLOOKUP(S545,'asignacion operaciones'!D:G,4,0)</f>
        <v>Cristhian Antonio</v>
      </c>
      <c r="W545" s="23" t="s">
        <v>555</v>
      </c>
      <c r="X545" s="23">
        <v>6</v>
      </c>
      <c r="Y545" s="23">
        <v>6</v>
      </c>
      <c r="Z545" s="23">
        <v>0</v>
      </c>
      <c r="AA545" s="31">
        <f t="shared" si="22"/>
        <v>1</v>
      </c>
    </row>
    <row r="546" spans="7:27" x14ac:dyDescent="0.25">
      <c r="G546" s="4"/>
      <c r="N546">
        <f t="shared" si="21"/>
        <v>0</v>
      </c>
      <c r="R546" s="23" t="s">
        <v>12</v>
      </c>
      <c r="S546" s="23" t="s">
        <v>29</v>
      </c>
      <c r="T546" s="23" t="str">
        <f>VLOOKUP(S546,'asignacion operaciones'!D:E,2,0)</f>
        <v>Julio Bazan</v>
      </c>
      <c r="U546" s="23" t="str">
        <f>VLOOKUP(S546,'asignacion operaciones'!D:F,3,0)</f>
        <v>Sadam Morales</v>
      </c>
      <c r="V546" s="23" t="str">
        <f>VLOOKUP(S546,'asignacion operaciones'!D:G,4,0)</f>
        <v>Cristhian Antonio</v>
      </c>
      <c r="W546" s="23" t="s">
        <v>556</v>
      </c>
      <c r="X546" s="23">
        <v>6</v>
      </c>
      <c r="Y546" s="23">
        <v>6</v>
      </c>
      <c r="Z546" s="23">
        <v>0</v>
      </c>
      <c r="AA546" s="31">
        <f t="shared" si="22"/>
        <v>1</v>
      </c>
    </row>
    <row r="547" spans="7:27" x14ac:dyDescent="0.25">
      <c r="G547" s="4"/>
      <c r="N547">
        <f t="shared" si="21"/>
        <v>0</v>
      </c>
      <c r="R547" s="23" t="s">
        <v>12</v>
      </c>
      <c r="S547" s="23" t="s">
        <v>29</v>
      </c>
      <c r="T547" s="23" t="str">
        <f>VLOOKUP(S547,'asignacion operaciones'!D:E,2,0)</f>
        <v>Julio Bazan</v>
      </c>
      <c r="U547" s="23" t="str">
        <f>VLOOKUP(S547,'asignacion operaciones'!D:F,3,0)</f>
        <v>Sadam Morales</v>
      </c>
      <c r="V547" s="23" t="str">
        <f>VLOOKUP(S547,'asignacion operaciones'!D:G,4,0)</f>
        <v>Cristhian Antonio</v>
      </c>
      <c r="W547" s="23" t="s">
        <v>558</v>
      </c>
      <c r="X547" s="23">
        <v>7</v>
      </c>
      <c r="Y547" s="23">
        <v>7</v>
      </c>
      <c r="Z547" s="23">
        <v>0</v>
      </c>
      <c r="AA547" s="31">
        <f t="shared" si="22"/>
        <v>1</v>
      </c>
    </row>
    <row r="548" spans="7:27" x14ac:dyDescent="0.25">
      <c r="G548" s="4"/>
      <c r="N548">
        <f t="shared" si="21"/>
        <v>0</v>
      </c>
      <c r="R548" s="23" t="s">
        <v>12</v>
      </c>
      <c r="S548" s="23" t="s">
        <v>29</v>
      </c>
      <c r="T548" s="23" t="str">
        <f>VLOOKUP(S548,'asignacion operaciones'!D:E,2,0)</f>
        <v>Julio Bazan</v>
      </c>
      <c r="U548" s="23" t="str">
        <f>VLOOKUP(S548,'asignacion operaciones'!D:F,3,0)</f>
        <v>Sadam Morales</v>
      </c>
      <c r="V548" s="23" t="str">
        <f>VLOOKUP(S548,'asignacion operaciones'!D:G,4,0)</f>
        <v>Cristhian Antonio</v>
      </c>
      <c r="W548" s="23" t="s">
        <v>559</v>
      </c>
      <c r="X548" s="23">
        <v>6</v>
      </c>
      <c r="Y548" s="23">
        <v>6</v>
      </c>
      <c r="Z548" s="23">
        <v>0</v>
      </c>
      <c r="AA548" s="31">
        <f t="shared" si="22"/>
        <v>1</v>
      </c>
    </row>
    <row r="549" spans="7:27" x14ac:dyDescent="0.25">
      <c r="G549" s="4"/>
      <c r="N549">
        <f t="shared" si="21"/>
        <v>0</v>
      </c>
      <c r="R549" s="23" t="s">
        <v>12</v>
      </c>
      <c r="S549" s="23" t="s">
        <v>29</v>
      </c>
      <c r="T549" s="23" t="str">
        <f>VLOOKUP(S549,'asignacion operaciones'!D:E,2,0)</f>
        <v>Julio Bazan</v>
      </c>
      <c r="U549" s="23" t="str">
        <f>VLOOKUP(S549,'asignacion operaciones'!D:F,3,0)</f>
        <v>Sadam Morales</v>
      </c>
      <c r="V549" s="23" t="str">
        <f>VLOOKUP(S549,'asignacion operaciones'!D:G,4,0)</f>
        <v>Cristhian Antonio</v>
      </c>
      <c r="W549" s="23" t="s">
        <v>561</v>
      </c>
      <c r="X549" s="23">
        <v>5</v>
      </c>
      <c r="Y549" s="23">
        <v>5</v>
      </c>
      <c r="Z549" s="23">
        <v>0</v>
      </c>
      <c r="AA549" s="31">
        <f t="shared" si="22"/>
        <v>1</v>
      </c>
    </row>
    <row r="550" spans="7:27" x14ac:dyDescent="0.25">
      <c r="G550" s="4"/>
      <c r="N550">
        <f t="shared" si="21"/>
        <v>0</v>
      </c>
      <c r="R550" s="23" t="s">
        <v>12</v>
      </c>
      <c r="S550" s="23" t="s">
        <v>29</v>
      </c>
      <c r="T550" s="23" t="str">
        <f>VLOOKUP(S550,'asignacion operaciones'!D:E,2,0)</f>
        <v>Julio Bazan</v>
      </c>
      <c r="U550" s="23" t="str">
        <f>VLOOKUP(S550,'asignacion operaciones'!D:F,3,0)</f>
        <v>Sadam Morales</v>
      </c>
      <c r="V550" s="23" t="str">
        <f>VLOOKUP(S550,'asignacion operaciones'!D:G,4,0)</f>
        <v>Cristhian Antonio</v>
      </c>
      <c r="W550" s="23" t="s">
        <v>562</v>
      </c>
      <c r="X550" s="23">
        <v>5</v>
      </c>
      <c r="Y550" s="23">
        <v>5</v>
      </c>
      <c r="Z550" s="23">
        <v>0</v>
      </c>
      <c r="AA550" s="31">
        <f t="shared" si="22"/>
        <v>1</v>
      </c>
    </row>
    <row r="551" spans="7:27" x14ac:dyDescent="0.25">
      <c r="G551" s="4"/>
      <c r="N551">
        <f t="shared" si="21"/>
        <v>0</v>
      </c>
      <c r="R551" s="23" t="s">
        <v>12</v>
      </c>
      <c r="S551" s="23" t="s">
        <v>29</v>
      </c>
      <c r="T551" s="23" t="str">
        <f>VLOOKUP(S551,'asignacion operaciones'!D:E,2,0)</f>
        <v>Julio Bazan</v>
      </c>
      <c r="U551" s="23" t="str">
        <f>VLOOKUP(S551,'asignacion operaciones'!D:F,3,0)</f>
        <v>Sadam Morales</v>
      </c>
      <c r="V551" s="23" t="str">
        <f>VLOOKUP(S551,'asignacion operaciones'!D:G,4,0)</f>
        <v>Cristhian Antonio</v>
      </c>
      <c r="W551" s="23" t="s">
        <v>563</v>
      </c>
      <c r="X551" s="23">
        <v>5</v>
      </c>
      <c r="Y551" s="23">
        <v>5</v>
      </c>
      <c r="Z551" s="23">
        <v>0</v>
      </c>
      <c r="AA551" s="31">
        <f t="shared" si="22"/>
        <v>1</v>
      </c>
    </row>
    <row r="552" spans="7:27" x14ac:dyDescent="0.25">
      <c r="G552" s="4"/>
      <c r="N552">
        <f t="shared" si="21"/>
        <v>0</v>
      </c>
      <c r="R552" s="23" t="s">
        <v>12</v>
      </c>
      <c r="S552" s="23" t="s">
        <v>29</v>
      </c>
      <c r="T552" s="23" t="str">
        <f>VLOOKUP(S552,'asignacion operaciones'!D:E,2,0)</f>
        <v>Julio Bazan</v>
      </c>
      <c r="U552" s="23" t="str">
        <f>VLOOKUP(S552,'asignacion operaciones'!D:F,3,0)</f>
        <v>Sadam Morales</v>
      </c>
      <c r="V552" s="23" t="str">
        <f>VLOOKUP(S552,'asignacion operaciones'!D:G,4,0)</f>
        <v>Cristhian Antonio</v>
      </c>
      <c r="W552" s="23" t="s">
        <v>564</v>
      </c>
      <c r="X552" s="23">
        <v>5</v>
      </c>
      <c r="Y552" s="23">
        <v>5</v>
      </c>
      <c r="Z552" s="23">
        <v>0</v>
      </c>
      <c r="AA552" s="31">
        <f t="shared" si="22"/>
        <v>1</v>
      </c>
    </row>
    <row r="553" spans="7:27" x14ac:dyDescent="0.25">
      <c r="G553" s="4"/>
      <c r="N553">
        <f t="shared" si="21"/>
        <v>0</v>
      </c>
      <c r="R553" s="23" t="s">
        <v>12</v>
      </c>
      <c r="S553" s="23" t="s">
        <v>29</v>
      </c>
      <c r="T553" s="23" t="str">
        <f>VLOOKUP(S553,'asignacion operaciones'!D:E,2,0)</f>
        <v>Julio Bazan</v>
      </c>
      <c r="U553" s="23" t="str">
        <f>VLOOKUP(S553,'asignacion operaciones'!D:F,3,0)</f>
        <v>Sadam Morales</v>
      </c>
      <c r="V553" s="23" t="str">
        <f>VLOOKUP(S553,'asignacion operaciones'!D:G,4,0)</f>
        <v>Cristhian Antonio</v>
      </c>
      <c r="W553" s="23" t="s">
        <v>565</v>
      </c>
      <c r="X553" s="23">
        <v>4</v>
      </c>
      <c r="Y553" s="23">
        <v>4</v>
      </c>
      <c r="Z553" s="23">
        <v>0</v>
      </c>
      <c r="AA553" s="31">
        <f t="shared" si="22"/>
        <v>1</v>
      </c>
    </row>
    <row r="554" spans="7:27" x14ac:dyDescent="0.25">
      <c r="G554" s="4"/>
      <c r="N554">
        <f t="shared" si="21"/>
        <v>0</v>
      </c>
      <c r="R554" s="23" t="s">
        <v>12</v>
      </c>
      <c r="S554" s="23" t="s">
        <v>29</v>
      </c>
      <c r="T554" s="23" t="str">
        <f>VLOOKUP(S554,'asignacion operaciones'!D:E,2,0)</f>
        <v>Julio Bazan</v>
      </c>
      <c r="U554" s="23" t="str">
        <f>VLOOKUP(S554,'asignacion operaciones'!D:F,3,0)</f>
        <v>Sadam Morales</v>
      </c>
      <c r="V554" s="23" t="str">
        <f>VLOOKUP(S554,'asignacion operaciones'!D:G,4,0)</f>
        <v>Cristhian Antonio</v>
      </c>
      <c r="W554" s="23" t="s">
        <v>570</v>
      </c>
      <c r="X554" s="23">
        <v>5</v>
      </c>
      <c r="Y554" s="23">
        <v>5</v>
      </c>
      <c r="Z554" s="23">
        <v>0</v>
      </c>
      <c r="AA554" s="31">
        <f t="shared" si="22"/>
        <v>1</v>
      </c>
    </row>
    <row r="555" spans="7:27" x14ac:dyDescent="0.25">
      <c r="G555" s="4"/>
      <c r="N555">
        <f t="shared" si="21"/>
        <v>0</v>
      </c>
      <c r="R555" s="23" t="s">
        <v>12</v>
      </c>
      <c r="S555" s="23" t="s">
        <v>29</v>
      </c>
      <c r="T555" s="23" t="str">
        <f>VLOOKUP(S555,'asignacion operaciones'!D:E,2,0)</f>
        <v>Julio Bazan</v>
      </c>
      <c r="U555" s="23" t="str">
        <f>VLOOKUP(S555,'asignacion operaciones'!D:F,3,0)</f>
        <v>Sadam Morales</v>
      </c>
      <c r="V555" s="23" t="str">
        <f>VLOOKUP(S555,'asignacion operaciones'!D:G,4,0)</f>
        <v>Cristhian Antonio</v>
      </c>
      <c r="W555" s="23" t="s">
        <v>571</v>
      </c>
      <c r="X555" s="23">
        <v>5</v>
      </c>
      <c r="Y555" s="23">
        <v>5</v>
      </c>
      <c r="Z555" s="23">
        <v>0</v>
      </c>
      <c r="AA555" s="31">
        <f t="shared" si="22"/>
        <v>1</v>
      </c>
    </row>
    <row r="556" spans="7:27" x14ac:dyDescent="0.25">
      <c r="G556" s="4"/>
      <c r="N556">
        <f t="shared" si="21"/>
        <v>0</v>
      </c>
      <c r="R556" s="23" t="s">
        <v>12</v>
      </c>
      <c r="S556" s="23" t="s">
        <v>23</v>
      </c>
      <c r="T556" s="23" t="str">
        <f>VLOOKUP(S556,'asignacion operaciones'!D:E,2,0)</f>
        <v xml:space="preserve">Ricardo Balderas Reyes </v>
      </c>
      <c r="U556" s="23" t="str">
        <f>VLOOKUP(S556,'asignacion operaciones'!D:F,3,0)</f>
        <v>Orlando Hernandez</v>
      </c>
      <c r="V556" s="23" t="str">
        <f>VLOOKUP(S556,'asignacion operaciones'!D:G,4,0)</f>
        <v xml:space="preserve">Manuel Flores </v>
      </c>
      <c r="W556" s="23" t="s">
        <v>573</v>
      </c>
      <c r="X556" s="23">
        <v>6</v>
      </c>
      <c r="Y556" s="23">
        <v>6</v>
      </c>
      <c r="Z556" s="23">
        <v>0</v>
      </c>
      <c r="AA556" s="31">
        <f t="shared" si="22"/>
        <v>1</v>
      </c>
    </row>
    <row r="557" spans="7:27" x14ac:dyDescent="0.25">
      <c r="G557" s="4"/>
      <c r="N557">
        <f t="shared" si="21"/>
        <v>0</v>
      </c>
      <c r="R557" s="23" t="s">
        <v>12</v>
      </c>
      <c r="S557" s="23" t="s">
        <v>23</v>
      </c>
      <c r="T557" s="23" t="str">
        <f>VLOOKUP(S557,'asignacion operaciones'!D:E,2,0)</f>
        <v xml:space="preserve">Ricardo Balderas Reyes </v>
      </c>
      <c r="U557" s="23" t="str">
        <f>VLOOKUP(S557,'asignacion operaciones'!D:F,3,0)</f>
        <v>Orlando Hernandez</v>
      </c>
      <c r="V557" s="23" t="str">
        <f>VLOOKUP(S557,'asignacion operaciones'!D:G,4,0)</f>
        <v xml:space="preserve">Manuel Flores </v>
      </c>
      <c r="W557" s="23" t="s">
        <v>574</v>
      </c>
      <c r="X557" s="23">
        <v>6</v>
      </c>
      <c r="Y557" s="23">
        <v>6</v>
      </c>
      <c r="Z557" s="23">
        <v>0</v>
      </c>
      <c r="AA557" s="31">
        <f t="shared" si="22"/>
        <v>1</v>
      </c>
    </row>
    <row r="558" spans="7:27" x14ac:dyDescent="0.25">
      <c r="G558" s="4"/>
      <c r="N558">
        <f t="shared" si="21"/>
        <v>0</v>
      </c>
      <c r="R558" s="23" t="s">
        <v>12</v>
      </c>
      <c r="S558" s="23" t="s">
        <v>23</v>
      </c>
      <c r="T558" s="23" t="str">
        <f>VLOOKUP(S558,'asignacion operaciones'!D:E,2,0)</f>
        <v xml:space="preserve">Ricardo Balderas Reyes </v>
      </c>
      <c r="U558" s="23" t="str">
        <f>VLOOKUP(S558,'asignacion operaciones'!D:F,3,0)</f>
        <v>Orlando Hernandez</v>
      </c>
      <c r="V558" s="23" t="str">
        <f>VLOOKUP(S558,'asignacion operaciones'!D:G,4,0)</f>
        <v xml:space="preserve">Manuel Flores </v>
      </c>
      <c r="W558" s="23" t="s">
        <v>575</v>
      </c>
      <c r="X558" s="23">
        <v>6</v>
      </c>
      <c r="Y558" s="23">
        <v>6</v>
      </c>
      <c r="Z558" s="23">
        <v>0</v>
      </c>
      <c r="AA558" s="31">
        <f t="shared" si="22"/>
        <v>1</v>
      </c>
    </row>
    <row r="559" spans="7:27" x14ac:dyDescent="0.25">
      <c r="G559" s="4"/>
      <c r="N559">
        <f t="shared" si="21"/>
        <v>0</v>
      </c>
      <c r="R559" s="23" t="s">
        <v>12</v>
      </c>
      <c r="S559" s="23" t="s">
        <v>23</v>
      </c>
      <c r="T559" s="23" t="str">
        <f>VLOOKUP(S559,'asignacion operaciones'!D:E,2,0)</f>
        <v xml:space="preserve">Ricardo Balderas Reyes </v>
      </c>
      <c r="U559" s="23" t="str">
        <f>VLOOKUP(S559,'asignacion operaciones'!D:F,3,0)</f>
        <v>Orlando Hernandez</v>
      </c>
      <c r="V559" s="23" t="str">
        <f>VLOOKUP(S559,'asignacion operaciones'!D:G,4,0)</f>
        <v xml:space="preserve">Manuel Flores </v>
      </c>
      <c r="W559" s="23" t="s">
        <v>577</v>
      </c>
      <c r="X559" s="23">
        <v>6</v>
      </c>
      <c r="Y559" s="23">
        <v>6</v>
      </c>
      <c r="Z559" s="23">
        <v>0</v>
      </c>
      <c r="AA559" s="31">
        <f t="shared" si="22"/>
        <v>1</v>
      </c>
    </row>
    <row r="560" spans="7:27" x14ac:dyDescent="0.25">
      <c r="G560" s="4"/>
      <c r="N560">
        <f t="shared" si="21"/>
        <v>0</v>
      </c>
      <c r="R560" s="23" t="s">
        <v>12</v>
      </c>
      <c r="S560" s="23" t="s">
        <v>23</v>
      </c>
      <c r="T560" s="23" t="str">
        <f>VLOOKUP(S560,'asignacion operaciones'!D:E,2,0)</f>
        <v xml:space="preserve">Ricardo Balderas Reyes </v>
      </c>
      <c r="U560" s="23" t="str">
        <f>VLOOKUP(S560,'asignacion operaciones'!D:F,3,0)</f>
        <v>Orlando Hernandez</v>
      </c>
      <c r="V560" s="23" t="str">
        <f>VLOOKUP(S560,'asignacion operaciones'!D:G,4,0)</f>
        <v xml:space="preserve">Manuel Flores </v>
      </c>
      <c r="W560" s="23" t="s">
        <v>580</v>
      </c>
      <c r="X560" s="23">
        <v>6</v>
      </c>
      <c r="Y560" s="23">
        <v>6</v>
      </c>
      <c r="Z560" s="23">
        <v>0</v>
      </c>
      <c r="AA560" s="31">
        <f t="shared" si="22"/>
        <v>1</v>
      </c>
    </row>
    <row r="561" spans="7:27" x14ac:dyDescent="0.25">
      <c r="G561" s="4"/>
      <c r="N561">
        <f t="shared" si="21"/>
        <v>0</v>
      </c>
      <c r="R561" s="23" t="s">
        <v>12</v>
      </c>
      <c r="S561" s="23" t="s">
        <v>23</v>
      </c>
      <c r="T561" s="23" t="str">
        <f>VLOOKUP(S561,'asignacion operaciones'!D:E,2,0)</f>
        <v xml:space="preserve">Ricardo Balderas Reyes </v>
      </c>
      <c r="U561" s="23" t="str">
        <f>VLOOKUP(S561,'asignacion operaciones'!D:F,3,0)</f>
        <v>Orlando Hernandez</v>
      </c>
      <c r="V561" s="23" t="str">
        <f>VLOOKUP(S561,'asignacion operaciones'!D:G,4,0)</f>
        <v xml:space="preserve">Manuel Flores </v>
      </c>
      <c r="W561" s="23" t="s">
        <v>581</v>
      </c>
      <c r="X561" s="23">
        <v>6</v>
      </c>
      <c r="Y561" s="23">
        <v>6</v>
      </c>
      <c r="Z561" s="23">
        <v>0</v>
      </c>
      <c r="AA561" s="31">
        <f t="shared" si="22"/>
        <v>1</v>
      </c>
    </row>
    <row r="562" spans="7:27" x14ac:dyDescent="0.25">
      <c r="G562" s="4"/>
      <c r="N562">
        <f t="shared" si="21"/>
        <v>0</v>
      </c>
      <c r="R562" s="23" t="s">
        <v>12</v>
      </c>
      <c r="S562" s="23" t="s">
        <v>23</v>
      </c>
      <c r="T562" s="23" t="str">
        <f>VLOOKUP(S562,'asignacion operaciones'!D:E,2,0)</f>
        <v xml:space="preserve">Ricardo Balderas Reyes </v>
      </c>
      <c r="U562" s="23" t="str">
        <f>VLOOKUP(S562,'asignacion operaciones'!D:F,3,0)</f>
        <v>Orlando Hernandez</v>
      </c>
      <c r="V562" s="23" t="str">
        <f>VLOOKUP(S562,'asignacion operaciones'!D:G,4,0)</f>
        <v xml:space="preserve">Manuel Flores </v>
      </c>
      <c r="W562" s="23" t="s">
        <v>582</v>
      </c>
      <c r="X562" s="23">
        <v>6</v>
      </c>
      <c r="Y562" s="23">
        <v>6</v>
      </c>
      <c r="Z562" s="23">
        <v>0</v>
      </c>
      <c r="AA562" s="31">
        <f t="shared" si="22"/>
        <v>1</v>
      </c>
    </row>
    <row r="563" spans="7:27" x14ac:dyDescent="0.25">
      <c r="G563" s="4"/>
      <c r="N563">
        <f t="shared" si="21"/>
        <v>0</v>
      </c>
      <c r="R563" s="23" t="s">
        <v>12</v>
      </c>
      <c r="S563" s="23" t="s">
        <v>23</v>
      </c>
      <c r="T563" s="23" t="str">
        <f>VLOOKUP(S563,'asignacion operaciones'!D:E,2,0)</f>
        <v xml:space="preserve">Ricardo Balderas Reyes </v>
      </c>
      <c r="U563" s="23" t="str">
        <f>VLOOKUP(S563,'asignacion operaciones'!D:F,3,0)</f>
        <v>Orlando Hernandez</v>
      </c>
      <c r="V563" s="23" t="str">
        <f>VLOOKUP(S563,'asignacion operaciones'!D:G,4,0)</f>
        <v xml:space="preserve">Manuel Flores </v>
      </c>
      <c r="W563" s="23" t="s">
        <v>583</v>
      </c>
      <c r="X563" s="23">
        <v>6</v>
      </c>
      <c r="Y563" s="23">
        <v>6</v>
      </c>
      <c r="Z563" s="23">
        <v>0</v>
      </c>
      <c r="AA563" s="31">
        <f t="shared" si="22"/>
        <v>1</v>
      </c>
    </row>
    <row r="564" spans="7:27" x14ac:dyDescent="0.25">
      <c r="G564" s="4"/>
      <c r="N564">
        <f t="shared" si="21"/>
        <v>0</v>
      </c>
      <c r="R564" s="23" t="s">
        <v>12</v>
      </c>
      <c r="S564" s="23" t="s">
        <v>23</v>
      </c>
      <c r="T564" s="23" t="str">
        <f>VLOOKUP(S564,'asignacion operaciones'!D:E,2,0)</f>
        <v xml:space="preserve">Ricardo Balderas Reyes </v>
      </c>
      <c r="U564" s="23" t="str">
        <f>VLOOKUP(S564,'asignacion operaciones'!D:F,3,0)</f>
        <v>Orlando Hernandez</v>
      </c>
      <c r="V564" s="23" t="str">
        <f>VLOOKUP(S564,'asignacion operaciones'!D:G,4,0)</f>
        <v xml:space="preserve">Manuel Flores </v>
      </c>
      <c r="W564" s="23" t="s">
        <v>584</v>
      </c>
      <c r="X564" s="23">
        <v>6</v>
      </c>
      <c r="Y564" s="23">
        <v>6</v>
      </c>
      <c r="Z564" s="23">
        <v>0</v>
      </c>
      <c r="AA564" s="31">
        <f t="shared" si="22"/>
        <v>1</v>
      </c>
    </row>
    <row r="565" spans="7:27" x14ac:dyDescent="0.25">
      <c r="G565" s="4"/>
      <c r="N565">
        <f t="shared" si="21"/>
        <v>0</v>
      </c>
      <c r="R565" s="23" t="s">
        <v>12</v>
      </c>
      <c r="S565" s="23" t="s">
        <v>23</v>
      </c>
      <c r="T565" s="23" t="str">
        <f>VLOOKUP(S565,'asignacion operaciones'!D:E,2,0)</f>
        <v xml:space="preserve">Ricardo Balderas Reyes </v>
      </c>
      <c r="U565" s="23" t="str">
        <f>VLOOKUP(S565,'asignacion operaciones'!D:F,3,0)</f>
        <v>Orlando Hernandez</v>
      </c>
      <c r="V565" s="23" t="str">
        <f>VLOOKUP(S565,'asignacion operaciones'!D:G,4,0)</f>
        <v xml:space="preserve">Manuel Flores </v>
      </c>
      <c r="W565" s="23" t="s">
        <v>585</v>
      </c>
      <c r="X565" s="23">
        <v>6</v>
      </c>
      <c r="Y565" s="23">
        <v>6</v>
      </c>
      <c r="Z565" s="23">
        <v>0</v>
      </c>
      <c r="AA565" s="31">
        <f t="shared" si="22"/>
        <v>1</v>
      </c>
    </row>
    <row r="566" spans="7:27" x14ac:dyDescent="0.25">
      <c r="N566">
        <f t="shared" si="21"/>
        <v>0</v>
      </c>
      <c r="R566" s="23" t="s">
        <v>12</v>
      </c>
      <c r="S566" s="23" t="s">
        <v>23</v>
      </c>
      <c r="T566" s="23" t="str">
        <f>VLOOKUP(S566,'asignacion operaciones'!D:E,2,0)</f>
        <v xml:space="preserve">Ricardo Balderas Reyes </v>
      </c>
      <c r="U566" s="23" t="str">
        <f>VLOOKUP(S566,'asignacion operaciones'!D:F,3,0)</f>
        <v>Orlando Hernandez</v>
      </c>
      <c r="V566" s="23" t="str">
        <f>VLOOKUP(S566,'asignacion operaciones'!D:G,4,0)</f>
        <v xml:space="preserve">Manuel Flores </v>
      </c>
      <c r="W566" s="23" t="s">
        <v>586</v>
      </c>
      <c r="X566" s="23">
        <v>6</v>
      </c>
      <c r="Y566" s="23">
        <v>6</v>
      </c>
      <c r="Z566" s="23">
        <v>0</v>
      </c>
      <c r="AA566" s="31">
        <f t="shared" si="22"/>
        <v>1</v>
      </c>
    </row>
    <row r="567" spans="7:27" x14ac:dyDescent="0.25">
      <c r="N567">
        <f t="shared" si="21"/>
        <v>0</v>
      </c>
      <c r="R567" s="23" t="s">
        <v>12</v>
      </c>
      <c r="S567" s="23" t="s">
        <v>23</v>
      </c>
      <c r="T567" s="23" t="str">
        <f>VLOOKUP(S567,'asignacion operaciones'!D:E,2,0)</f>
        <v xml:space="preserve">Ricardo Balderas Reyes </v>
      </c>
      <c r="U567" s="23" t="str">
        <f>VLOOKUP(S567,'asignacion operaciones'!D:F,3,0)</f>
        <v>Orlando Hernandez</v>
      </c>
      <c r="V567" s="23" t="str">
        <f>VLOOKUP(S567,'asignacion operaciones'!D:G,4,0)</f>
        <v xml:space="preserve">Manuel Flores </v>
      </c>
      <c r="W567" s="23" t="s">
        <v>587</v>
      </c>
      <c r="X567" s="23">
        <v>5</v>
      </c>
      <c r="Y567" s="23">
        <v>5</v>
      </c>
      <c r="Z567" s="23">
        <v>0</v>
      </c>
      <c r="AA567" s="31">
        <f t="shared" si="22"/>
        <v>1</v>
      </c>
    </row>
    <row r="568" spans="7:27" x14ac:dyDescent="0.25">
      <c r="N568">
        <f t="shared" si="21"/>
        <v>0</v>
      </c>
      <c r="R568" s="23" t="s">
        <v>12</v>
      </c>
      <c r="S568" s="23" t="s">
        <v>23</v>
      </c>
      <c r="T568" s="23" t="str">
        <f>VLOOKUP(S568,'asignacion operaciones'!D:E,2,0)</f>
        <v xml:space="preserve">Ricardo Balderas Reyes </v>
      </c>
      <c r="U568" s="23" t="str">
        <f>VLOOKUP(S568,'asignacion operaciones'!D:F,3,0)</f>
        <v>Orlando Hernandez</v>
      </c>
      <c r="V568" s="23" t="str">
        <f>VLOOKUP(S568,'asignacion operaciones'!D:G,4,0)</f>
        <v xml:space="preserve">Manuel Flores </v>
      </c>
      <c r="W568" s="23" t="s">
        <v>588</v>
      </c>
      <c r="X568" s="23">
        <v>5</v>
      </c>
      <c r="Y568" s="23">
        <v>5</v>
      </c>
      <c r="Z568" s="23">
        <v>0</v>
      </c>
      <c r="AA568" s="31">
        <f t="shared" si="22"/>
        <v>1</v>
      </c>
    </row>
    <row r="569" spans="7:27" x14ac:dyDescent="0.25">
      <c r="N569">
        <f t="shared" si="21"/>
        <v>0</v>
      </c>
      <c r="R569" s="23" t="s">
        <v>12</v>
      </c>
      <c r="S569" s="23" t="s">
        <v>23</v>
      </c>
      <c r="T569" s="23" t="str">
        <f>VLOOKUP(S569,'asignacion operaciones'!D:E,2,0)</f>
        <v xml:space="preserve">Ricardo Balderas Reyes </v>
      </c>
      <c r="U569" s="23" t="str">
        <f>VLOOKUP(S569,'asignacion operaciones'!D:F,3,0)</f>
        <v>Orlando Hernandez</v>
      </c>
      <c r="V569" s="23" t="str">
        <f>VLOOKUP(S569,'asignacion operaciones'!D:G,4,0)</f>
        <v xml:space="preserve">Manuel Flores </v>
      </c>
      <c r="W569" s="23" t="s">
        <v>589</v>
      </c>
      <c r="X569" s="23">
        <v>5</v>
      </c>
      <c r="Y569" s="23">
        <v>5</v>
      </c>
      <c r="Z569" s="23">
        <v>0</v>
      </c>
      <c r="AA569" s="31">
        <f t="shared" si="22"/>
        <v>1</v>
      </c>
    </row>
    <row r="570" spans="7:27" x14ac:dyDescent="0.25">
      <c r="N570">
        <f t="shared" si="21"/>
        <v>0</v>
      </c>
      <c r="R570" s="23" t="s">
        <v>12</v>
      </c>
      <c r="S570" s="23" t="s">
        <v>23</v>
      </c>
      <c r="T570" s="23" t="str">
        <f>VLOOKUP(S570,'asignacion operaciones'!D:E,2,0)</f>
        <v xml:space="preserve">Ricardo Balderas Reyes </v>
      </c>
      <c r="U570" s="23" t="str">
        <f>VLOOKUP(S570,'asignacion operaciones'!D:F,3,0)</f>
        <v>Orlando Hernandez</v>
      </c>
      <c r="V570" s="23" t="str">
        <f>VLOOKUP(S570,'asignacion operaciones'!D:G,4,0)</f>
        <v xml:space="preserve">Manuel Flores </v>
      </c>
      <c r="W570" s="23" t="s">
        <v>590</v>
      </c>
      <c r="X570" s="23">
        <v>5</v>
      </c>
      <c r="Y570" s="23">
        <v>5</v>
      </c>
      <c r="Z570" s="23">
        <v>0</v>
      </c>
      <c r="AA570" s="31">
        <f t="shared" si="22"/>
        <v>1</v>
      </c>
    </row>
    <row r="571" spans="7:27" x14ac:dyDescent="0.25">
      <c r="N571">
        <f t="shared" si="21"/>
        <v>0</v>
      </c>
      <c r="R571" s="23" t="s">
        <v>12</v>
      </c>
      <c r="S571" s="23" t="s">
        <v>23</v>
      </c>
      <c r="T571" s="23" t="str">
        <f>VLOOKUP(S571,'asignacion operaciones'!D:E,2,0)</f>
        <v xml:space="preserve">Ricardo Balderas Reyes </v>
      </c>
      <c r="U571" s="23" t="str">
        <f>VLOOKUP(S571,'asignacion operaciones'!D:F,3,0)</f>
        <v>Orlando Hernandez</v>
      </c>
      <c r="V571" s="23" t="str">
        <f>VLOOKUP(S571,'asignacion operaciones'!D:G,4,0)</f>
        <v xml:space="preserve">Manuel Flores </v>
      </c>
      <c r="W571" s="23" t="s">
        <v>591</v>
      </c>
      <c r="X571" s="23">
        <v>5</v>
      </c>
      <c r="Y571" s="23">
        <v>5</v>
      </c>
      <c r="Z571" s="23">
        <v>0</v>
      </c>
      <c r="AA571" s="31">
        <f t="shared" si="22"/>
        <v>1</v>
      </c>
    </row>
    <row r="572" spans="7:27" x14ac:dyDescent="0.25">
      <c r="N572">
        <f t="shared" si="21"/>
        <v>0</v>
      </c>
      <c r="R572" s="23" t="s">
        <v>12</v>
      </c>
      <c r="S572" s="23" t="s">
        <v>23</v>
      </c>
      <c r="T572" s="23" t="str">
        <f>VLOOKUP(S572,'asignacion operaciones'!D:E,2,0)</f>
        <v xml:space="preserve">Ricardo Balderas Reyes </v>
      </c>
      <c r="U572" s="23" t="str">
        <f>VLOOKUP(S572,'asignacion operaciones'!D:F,3,0)</f>
        <v>Orlando Hernandez</v>
      </c>
      <c r="V572" s="23" t="str">
        <f>VLOOKUP(S572,'asignacion operaciones'!D:G,4,0)</f>
        <v xml:space="preserve">Manuel Flores </v>
      </c>
      <c r="W572" s="23" t="s">
        <v>592</v>
      </c>
      <c r="X572" s="23">
        <v>5</v>
      </c>
      <c r="Y572" s="23">
        <v>5</v>
      </c>
      <c r="Z572" s="23">
        <v>0</v>
      </c>
      <c r="AA572" s="31">
        <f t="shared" si="22"/>
        <v>1</v>
      </c>
    </row>
    <row r="573" spans="7:27" x14ac:dyDescent="0.25">
      <c r="N573">
        <f t="shared" si="21"/>
        <v>0</v>
      </c>
      <c r="R573" s="23" t="s">
        <v>12</v>
      </c>
      <c r="S573" s="23" t="s">
        <v>23</v>
      </c>
      <c r="T573" s="23" t="str">
        <f>VLOOKUP(S573,'asignacion operaciones'!D:E,2,0)</f>
        <v xml:space="preserve">Ricardo Balderas Reyes </v>
      </c>
      <c r="U573" s="23" t="str">
        <f>VLOOKUP(S573,'asignacion operaciones'!D:F,3,0)</f>
        <v>Orlando Hernandez</v>
      </c>
      <c r="V573" s="23" t="str">
        <f>VLOOKUP(S573,'asignacion operaciones'!D:G,4,0)</f>
        <v xml:space="preserve">Manuel Flores </v>
      </c>
      <c r="W573" s="23" t="s">
        <v>593</v>
      </c>
      <c r="X573" s="23">
        <v>5</v>
      </c>
      <c r="Y573" s="23">
        <v>5</v>
      </c>
      <c r="Z573" s="23">
        <v>0</v>
      </c>
      <c r="AA573" s="31">
        <f t="shared" si="22"/>
        <v>1</v>
      </c>
    </row>
    <row r="574" spans="7:27" x14ac:dyDescent="0.25">
      <c r="N574">
        <f t="shared" si="21"/>
        <v>0</v>
      </c>
      <c r="R574" s="23" t="s">
        <v>12</v>
      </c>
      <c r="S574" s="23" t="s">
        <v>52</v>
      </c>
      <c r="T574" s="23" t="str">
        <f>VLOOKUP(S574,'asignacion operaciones'!D:E,2,0)</f>
        <v xml:space="preserve">Ricardo Balderas Reyes </v>
      </c>
      <c r="U574" s="23" t="str">
        <f>VLOOKUP(S574,'asignacion operaciones'!D:F,3,0)</f>
        <v>Orlando Hernandez</v>
      </c>
      <c r="V574" s="23" t="str">
        <f>VLOOKUP(S574,'asignacion operaciones'!D:G,4,0)</f>
        <v xml:space="preserve">Edgar Illescas </v>
      </c>
      <c r="W574" s="23" t="s">
        <v>596</v>
      </c>
      <c r="X574" s="23">
        <v>6</v>
      </c>
      <c r="Y574" s="23">
        <v>6</v>
      </c>
      <c r="Z574" s="23">
        <v>0</v>
      </c>
      <c r="AA574" s="31">
        <f t="shared" si="22"/>
        <v>1</v>
      </c>
    </row>
    <row r="575" spans="7:27" x14ac:dyDescent="0.25">
      <c r="N575">
        <f t="shared" si="21"/>
        <v>0</v>
      </c>
      <c r="R575" s="23" t="s">
        <v>12</v>
      </c>
      <c r="S575" s="23" t="s">
        <v>52</v>
      </c>
      <c r="T575" s="23" t="str">
        <f>VLOOKUP(S575,'asignacion operaciones'!D:E,2,0)</f>
        <v xml:space="preserve">Ricardo Balderas Reyes </v>
      </c>
      <c r="U575" s="23" t="str">
        <f>VLOOKUP(S575,'asignacion operaciones'!D:F,3,0)</f>
        <v>Orlando Hernandez</v>
      </c>
      <c r="V575" s="23" t="str">
        <f>VLOOKUP(S575,'asignacion operaciones'!D:G,4,0)</f>
        <v xml:space="preserve">Edgar Illescas </v>
      </c>
      <c r="W575" s="23" t="s">
        <v>598</v>
      </c>
      <c r="X575" s="23">
        <v>6</v>
      </c>
      <c r="Y575" s="23">
        <v>6</v>
      </c>
      <c r="Z575" s="23">
        <v>0</v>
      </c>
      <c r="AA575" s="31">
        <f t="shared" si="22"/>
        <v>1</v>
      </c>
    </row>
    <row r="576" spans="7:27" x14ac:dyDescent="0.25">
      <c r="N576">
        <f t="shared" si="21"/>
        <v>0</v>
      </c>
      <c r="R576" s="23" t="s">
        <v>12</v>
      </c>
      <c r="S576" s="23" t="s">
        <v>81</v>
      </c>
      <c r="T576" s="23" t="str">
        <f>VLOOKUP(S576,'asignacion operaciones'!D:E,2,0)</f>
        <v>Julio Bazan</v>
      </c>
      <c r="U576" s="23" t="str">
        <f>VLOOKUP(S576,'asignacion operaciones'!D:F,3,0)</f>
        <v>Edgar Cabrera</v>
      </c>
      <c r="V576" s="23" t="str">
        <f>VLOOKUP(S576,'asignacion operaciones'!D:G,4,0)</f>
        <v xml:space="preserve">Jonathan Nieto </v>
      </c>
      <c r="W576" s="23" t="s">
        <v>602</v>
      </c>
      <c r="X576" s="23">
        <v>5</v>
      </c>
      <c r="Y576" s="23">
        <v>5</v>
      </c>
      <c r="Z576" s="23">
        <v>0</v>
      </c>
      <c r="AA576" s="31">
        <f t="shared" si="22"/>
        <v>1</v>
      </c>
    </row>
    <row r="577" spans="14:27" x14ac:dyDescent="0.25">
      <c r="N577">
        <f t="shared" si="21"/>
        <v>0</v>
      </c>
      <c r="R577" s="23" t="s">
        <v>12</v>
      </c>
      <c r="S577" s="23" t="s">
        <v>54</v>
      </c>
      <c r="T577" s="23" t="str">
        <f>VLOOKUP(S577,'asignacion operaciones'!D:E,2,0)</f>
        <v>Julio Bazan</v>
      </c>
      <c r="U577" s="23" t="str">
        <f>VLOOKUP(S577,'asignacion operaciones'!D:F,3,0)</f>
        <v>Sadam Morales</v>
      </c>
      <c r="V577" s="23" t="str">
        <f>VLOOKUP(S577,'asignacion operaciones'!D:G,4,0)</f>
        <v>Roman Marcelo</v>
      </c>
      <c r="W577" s="23" t="s">
        <v>604</v>
      </c>
      <c r="X577" s="23">
        <v>5</v>
      </c>
      <c r="Y577" s="23">
        <v>5</v>
      </c>
      <c r="Z577" s="23">
        <v>0</v>
      </c>
      <c r="AA577" s="31">
        <f t="shared" si="22"/>
        <v>1</v>
      </c>
    </row>
    <row r="578" spans="14:27" x14ac:dyDescent="0.25">
      <c r="N578">
        <f t="shared" ref="N578:N641" si="23">L578-M578</f>
        <v>0</v>
      </c>
      <c r="R578" s="23" t="s">
        <v>12</v>
      </c>
      <c r="S578" s="23" t="s">
        <v>54</v>
      </c>
      <c r="T578" s="23" t="str">
        <f>VLOOKUP(S578,'asignacion operaciones'!D:E,2,0)</f>
        <v>Julio Bazan</v>
      </c>
      <c r="U578" s="23" t="str">
        <f>VLOOKUP(S578,'asignacion operaciones'!D:F,3,0)</f>
        <v>Sadam Morales</v>
      </c>
      <c r="V578" s="23" t="str">
        <f>VLOOKUP(S578,'asignacion operaciones'!D:G,4,0)</f>
        <v>Roman Marcelo</v>
      </c>
      <c r="W578" s="23" t="s">
        <v>606</v>
      </c>
      <c r="X578" s="23">
        <v>6</v>
      </c>
      <c r="Y578" s="23">
        <v>6</v>
      </c>
      <c r="Z578" s="23">
        <v>0</v>
      </c>
      <c r="AA578" s="31">
        <f t="shared" ref="AA578:AA641" si="24">Y578/X578</f>
        <v>1</v>
      </c>
    </row>
    <row r="579" spans="14:27" x14ac:dyDescent="0.25">
      <c r="N579">
        <f t="shared" si="23"/>
        <v>0</v>
      </c>
      <c r="R579" s="23" t="s">
        <v>12</v>
      </c>
      <c r="S579" s="23" t="s">
        <v>54</v>
      </c>
      <c r="T579" s="23" t="str">
        <f>VLOOKUP(S579,'asignacion operaciones'!D:E,2,0)</f>
        <v>Julio Bazan</v>
      </c>
      <c r="U579" s="23" t="str">
        <f>VLOOKUP(S579,'asignacion operaciones'!D:F,3,0)</f>
        <v>Sadam Morales</v>
      </c>
      <c r="V579" s="23" t="str">
        <f>VLOOKUP(S579,'asignacion operaciones'!D:G,4,0)</f>
        <v>Roman Marcelo</v>
      </c>
      <c r="W579" s="23" t="s">
        <v>607</v>
      </c>
      <c r="X579" s="23">
        <v>5</v>
      </c>
      <c r="Y579" s="23">
        <v>5</v>
      </c>
      <c r="Z579" s="23">
        <v>0</v>
      </c>
      <c r="AA579" s="31">
        <f t="shared" si="24"/>
        <v>1</v>
      </c>
    </row>
    <row r="580" spans="14:27" x14ac:dyDescent="0.25">
      <c r="N580">
        <f t="shared" si="23"/>
        <v>0</v>
      </c>
      <c r="R580" s="23" t="s">
        <v>12</v>
      </c>
      <c r="S580" s="23" t="s">
        <v>54</v>
      </c>
      <c r="T580" s="23" t="str">
        <f>VLOOKUP(S580,'asignacion operaciones'!D:E,2,0)</f>
        <v>Julio Bazan</v>
      </c>
      <c r="U580" s="23" t="str">
        <f>VLOOKUP(S580,'asignacion operaciones'!D:F,3,0)</f>
        <v>Sadam Morales</v>
      </c>
      <c r="V580" s="23" t="str">
        <f>VLOOKUP(S580,'asignacion operaciones'!D:G,4,0)</f>
        <v>Roman Marcelo</v>
      </c>
      <c r="W580" s="23" t="s">
        <v>613</v>
      </c>
      <c r="X580" s="23">
        <v>6</v>
      </c>
      <c r="Y580" s="23">
        <v>6</v>
      </c>
      <c r="Z580" s="23">
        <v>0</v>
      </c>
      <c r="AA580" s="31">
        <f t="shared" si="24"/>
        <v>1</v>
      </c>
    </row>
    <row r="581" spans="14:27" x14ac:dyDescent="0.25">
      <c r="N581">
        <f t="shared" si="23"/>
        <v>0</v>
      </c>
      <c r="R581" s="23" t="s">
        <v>12</v>
      </c>
      <c r="S581" s="23" t="s">
        <v>54</v>
      </c>
      <c r="T581" s="23" t="str">
        <f>VLOOKUP(S581,'asignacion operaciones'!D:E,2,0)</f>
        <v>Julio Bazan</v>
      </c>
      <c r="U581" s="23" t="str">
        <f>VLOOKUP(S581,'asignacion operaciones'!D:F,3,0)</f>
        <v>Sadam Morales</v>
      </c>
      <c r="V581" s="23" t="str">
        <f>VLOOKUP(S581,'asignacion operaciones'!D:G,4,0)</f>
        <v>Roman Marcelo</v>
      </c>
      <c r="W581" s="23" t="s">
        <v>614</v>
      </c>
      <c r="X581" s="23">
        <v>6</v>
      </c>
      <c r="Y581" s="23">
        <v>6</v>
      </c>
      <c r="Z581" s="23">
        <v>0</v>
      </c>
      <c r="AA581" s="31">
        <f t="shared" si="24"/>
        <v>1</v>
      </c>
    </row>
    <row r="582" spans="14:27" x14ac:dyDescent="0.25">
      <c r="N582">
        <f t="shared" si="23"/>
        <v>0</v>
      </c>
      <c r="R582" s="23" t="s">
        <v>12</v>
      </c>
      <c r="S582" s="23" t="s">
        <v>54</v>
      </c>
      <c r="T582" s="23" t="str">
        <f>VLOOKUP(S582,'asignacion operaciones'!D:E,2,0)</f>
        <v>Julio Bazan</v>
      </c>
      <c r="U582" s="23" t="str">
        <f>VLOOKUP(S582,'asignacion operaciones'!D:F,3,0)</f>
        <v>Sadam Morales</v>
      </c>
      <c r="V582" s="23" t="str">
        <f>VLOOKUP(S582,'asignacion operaciones'!D:G,4,0)</f>
        <v>Roman Marcelo</v>
      </c>
      <c r="W582" s="23" t="s">
        <v>616</v>
      </c>
      <c r="X582" s="23">
        <v>6</v>
      </c>
      <c r="Y582" s="23">
        <v>6</v>
      </c>
      <c r="Z582" s="23">
        <v>0</v>
      </c>
      <c r="AA582" s="31">
        <f t="shared" si="24"/>
        <v>1</v>
      </c>
    </row>
    <row r="583" spans="14:27" x14ac:dyDescent="0.25">
      <c r="N583">
        <f t="shared" si="23"/>
        <v>0</v>
      </c>
      <c r="R583" s="23" t="s">
        <v>12</v>
      </c>
      <c r="S583" s="23" t="s">
        <v>54</v>
      </c>
      <c r="T583" s="23" t="str">
        <f>VLOOKUP(S583,'asignacion operaciones'!D:E,2,0)</f>
        <v>Julio Bazan</v>
      </c>
      <c r="U583" s="23" t="str">
        <f>VLOOKUP(S583,'asignacion operaciones'!D:F,3,0)</f>
        <v>Sadam Morales</v>
      </c>
      <c r="V583" s="23" t="str">
        <f>VLOOKUP(S583,'asignacion operaciones'!D:G,4,0)</f>
        <v>Roman Marcelo</v>
      </c>
      <c r="W583" s="23" t="s">
        <v>617</v>
      </c>
      <c r="X583" s="23">
        <v>5</v>
      </c>
      <c r="Y583" s="23">
        <v>5</v>
      </c>
      <c r="Z583" s="23">
        <v>0</v>
      </c>
      <c r="AA583" s="31">
        <f t="shared" si="24"/>
        <v>1</v>
      </c>
    </row>
    <row r="584" spans="14:27" x14ac:dyDescent="0.25">
      <c r="N584">
        <f t="shared" si="23"/>
        <v>0</v>
      </c>
      <c r="R584" s="23" t="s">
        <v>12</v>
      </c>
      <c r="S584" s="23" t="s">
        <v>54</v>
      </c>
      <c r="T584" s="23" t="str">
        <f>VLOOKUP(S584,'asignacion operaciones'!D:E,2,0)</f>
        <v>Julio Bazan</v>
      </c>
      <c r="U584" s="23" t="str">
        <f>VLOOKUP(S584,'asignacion operaciones'!D:F,3,0)</f>
        <v>Sadam Morales</v>
      </c>
      <c r="V584" s="23" t="str">
        <f>VLOOKUP(S584,'asignacion operaciones'!D:G,4,0)</f>
        <v>Roman Marcelo</v>
      </c>
      <c r="W584" s="23" t="s">
        <v>618</v>
      </c>
      <c r="X584" s="23">
        <v>5</v>
      </c>
      <c r="Y584" s="23">
        <v>5</v>
      </c>
      <c r="Z584" s="23">
        <v>0</v>
      </c>
      <c r="AA584" s="31">
        <f t="shared" si="24"/>
        <v>1</v>
      </c>
    </row>
    <row r="585" spans="14:27" x14ac:dyDescent="0.25">
      <c r="N585">
        <f t="shared" si="23"/>
        <v>0</v>
      </c>
      <c r="R585" s="23" t="s">
        <v>12</v>
      </c>
      <c r="S585" s="23" t="s">
        <v>54</v>
      </c>
      <c r="T585" s="23" t="str">
        <f>VLOOKUP(S585,'asignacion operaciones'!D:E,2,0)</f>
        <v>Julio Bazan</v>
      </c>
      <c r="U585" s="23" t="str">
        <f>VLOOKUP(S585,'asignacion operaciones'!D:F,3,0)</f>
        <v>Sadam Morales</v>
      </c>
      <c r="V585" s="23" t="str">
        <f>VLOOKUP(S585,'asignacion operaciones'!D:G,4,0)</f>
        <v>Roman Marcelo</v>
      </c>
      <c r="W585" s="23" t="s">
        <v>619</v>
      </c>
      <c r="X585" s="23">
        <v>5</v>
      </c>
      <c r="Y585" s="23">
        <v>5</v>
      </c>
      <c r="Z585" s="23">
        <v>0</v>
      </c>
      <c r="AA585" s="31">
        <f t="shared" si="24"/>
        <v>1</v>
      </c>
    </row>
    <row r="586" spans="14:27" x14ac:dyDescent="0.25">
      <c r="N586">
        <f t="shared" si="23"/>
        <v>0</v>
      </c>
      <c r="R586" s="23" t="s">
        <v>12</v>
      </c>
      <c r="S586" s="23" t="s">
        <v>54</v>
      </c>
      <c r="T586" s="23" t="str">
        <f>VLOOKUP(S586,'asignacion operaciones'!D:E,2,0)</f>
        <v>Julio Bazan</v>
      </c>
      <c r="U586" s="23" t="str">
        <f>VLOOKUP(S586,'asignacion operaciones'!D:F,3,0)</f>
        <v>Sadam Morales</v>
      </c>
      <c r="V586" s="23" t="str">
        <f>VLOOKUP(S586,'asignacion operaciones'!D:G,4,0)</f>
        <v>Roman Marcelo</v>
      </c>
      <c r="W586" s="23" t="s">
        <v>620</v>
      </c>
      <c r="X586" s="23">
        <v>5</v>
      </c>
      <c r="Y586" s="23">
        <v>5</v>
      </c>
      <c r="Z586" s="23">
        <v>0</v>
      </c>
      <c r="AA586" s="31">
        <f t="shared" si="24"/>
        <v>1</v>
      </c>
    </row>
    <row r="587" spans="14:27" x14ac:dyDescent="0.25">
      <c r="N587">
        <f t="shared" si="23"/>
        <v>0</v>
      </c>
      <c r="R587" s="23" t="s">
        <v>12</v>
      </c>
      <c r="S587" s="23" t="s">
        <v>54</v>
      </c>
      <c r="T587" s="23" t="str">
        <f>VLOOKUP(S587,'asignacion operaciones'!D:E,2,0)</f>
        <v>Julio Bazan</v>
      </c>
      <c r="U587" s="23" t="str">
        <f>VLOOKUP(S587,'asignacion operaciones'!D:F,3,0)</f>
        <v>Sadam Morales</v>
      </c>
      <c r="V587" s="23" t="str">
        <f>VLOOKUP(S587,'asignacion operaciones'!D:G,4,0)</f>
        <v>Roman Marcelo</v>
      </c>
      <c r="W587" s="23" t="s">
        <v>621</v>
      </c>
      <c r="X587" s="23">
        <v>5</v>
      </c>
      <c r="Y587" s="23">
        <v>5</v>
      </c>
      <c r="Z587" s="23">
        <v>0</v>
      </c>
      <c r="AA587" s="31">
        <f t="shared" si="24"/>
        <v>1</v>
      </c>
    </row>
    <row r="588" spans="14:27" x14ac:dyDescent="0.25">
      <c r="N588">
        <f t="shared" si="23"/>
        <v>0</v>
      </c>
      <c r="R588" s="23" t="s">
        <v>12</v>
      </c>
      <c r="S588" s="23" t="s">
        <v>58</v>
      </c>
      <c r="T588" s="23" t="str">
        <f>VLOOKUP(S588,'asignacion operaciones'!D:E,2,0)</f>
        <v xml:space="preserve">Ricardo Balderas Reyes </v>
      </c>
      <c r="U588" s="23" t="str">
        <f>VLOOKUP(S588,'asignacion operaciones'!D:F,3,0)</f>
        <v>Victor Limas Rdz</v>
      </c>
      <c r="V588" s="23" t="str">
        <f>VLOOKUP(S588,'asignacion operaciones'!D:G,4,0)</f>
        <v>Gustavo Hernandez</v>
      </c>
      <c r="W588" s="23" t="s">
        <v>624</v>
      </c>
      <c r="X588" s="23">
        <v>6</v>
      </c>
      <c r="Y588" s="23">
        <v>6</v>
      </c>
      <c r="Z588" s="23">
        <v>0</v>
      </c>
      <c r="AA588" s="31">
        <f t="shared" si="24"/>
        <v>1</v>
      </c>
    </row>
    <row r="589" spans="14:27" x14ac:dyDescent="0.25">
      <c r="N589">
        <f t="shared" si="23"/>
        <v>0</v>
      </c>
      <c r="R589" s="23" t="s">
        <v>12</v>
      </c>
      <c r="S589" s="23" t="s">
        <v>58</v>
      </c>
      <c r="T589" s="23" t="str">
        <f>VLOOKUP(S589,'asignacion operaciones'!D:E,2,0)</f>
        <v xml:space="preserve">Ricardo Balderas Reyes </v>
      </c>
      <c r="U589" s="23" t="str">
        <f>VLOOKUP(S589,'asignacion operaciones'!D:F,3,0)</f>
        <v>Victor Limas Rdz</v>
      </c>
      <c r="V589" s="23" t="str">
        <f>VLOOKUP(S589,'asignacion operaciones'!D:G,4,0)</f>
        <v>Gustavo Hernandez</v>
      </c>
      <c r="W589" s="23" t="s">
        <v>625</v>
      </c>
      <c r="X589" s="23">
        <v>6</v>
      </c>
      <c r="Y589" s="23">
        <v>6</v>
      </c>
      <c r="Z589" s="23">
        <v>0</v>
      </c>
      <c r="AA589" s="31">
        <f t="shared" si="24"/>
        <v>1</v>
      </c>
    </row>
    <row r="590" spans="14:27" x14ac:dyDescent="0.25">
      <c r="N590">
        <f t="shared" si="23"/>
        <v>0</v>
      </c>
      <c r="R590" s="23" t="s">
        <v>12</v>
      </c>
      <c r="S590" s="23" t="s">
        <v>58</v>
      </c>
      <c r="T590" s="23" t="str">
        <f>VLOOKUP(S590,'asignacion operaciones'!D:E,2,0)</f>
        <v xml:space="preserve">Ricardo Balderas Reyes </v>
      </c>
      <c r="U590" s="23" t="str">
        <f>VLOOKUP(S590,'asignacion operaciones'!D:F,3,0)</f>
        <v>Victor Limas Rdz</v>
      </c>
      <c r="V590" s="23" t="str">
        <f>VLOOKUP(S590,'asignacion operaciones'!D:G,4,0)</f>
        <v>Gustavo Hernandez</v>
      </c>
      <c r="W590" s="23" t="s">
        <v>630</v>
      </c>
      <c r="X590" s="23">
        <v>6</v>
      </c>
      <c r="Y590" s="23">
        <v>6</v>
      </c>
      <c r="Z590" s="23">
        <v>0</v>
      </c>
      <c r="AA590" s="31">
        <f t="shared" si="24"/>
        <v>1</v>
      </c>
    </row>
    <row r="591" spans="14:27" x14ac:dyDescent="0.25">
      <c r="N591">
        <f t="shared" si="23"/>
        <v>0</v>
      </c>
      <c r="R591" s="23" t="s">
        <v>12</v>
      </c>
      <c r="S591" s="23" t="s">
        <v>58</v>
      </c>
      <c r="T591" s="23" t="str">
        <f>VLOOKUP(S591,'asignacion operaciones'!D:E,2,0)</f>
        <v xml:space="preserve">Ricardo Balderas Reyes </v>
      </c>
      <c r="U591" s="23" t="str">
        <f>VLOOKUP(S591,'asignacion operaciones'!D:F,3,0)</f>
        <v>Victor Limas Rdz</v>
      </c>
      <c r="V591" s="23" t="str">
        <f>VLOOKUP(S591,'asignacion operaciones'!D:G,4,0)</f>
        <v>Gustavo Hernandez</v>
      </c>
      <c r="W591" s="23" t="s">
        <v>631</v>
      </c>
      <c r="X591" s="23">
        <v>6</v>
      </c>
      <c r="Y591" s="23">
        <v>6</v>
      </c>
      <c r="Z591" s="23">
        <v>0</v>
      </c>
      <c r="AA591" s="31">
        <f t="shared" si="24"/>
        <v>1</v>
      </c>
    </row>
    <row r="592" spans="14:27" x14ac:dyDescent="0.25">
      <c r="N592">
        <f t="shared" si="23"/>
        <v>0</v>
      </c>
      <c r="R592" s="23" t="s">
        <v>12</v>
      </c>
      <c r="S592" s="23" t="s">
        <v>58</v>
      </c>
      <c r="T592" s="23" t="str">
        <f>VLOOKUP(S592,'asignacion operaciones'!D:E,2,0)</f>
        <v xml:space="preserve">Ricardo Balderas Reyes </v>
      </c>
      <c r="U592" s="23" t="str">
        <f>VLOOKUP(S592,'asignacion operaciones'!D:F,3,0)</f>
        <v>Victor Limas Rdz</v>
      </c>
      <c r="V592" s="23" t="str">
        <f>VLOOKUP(S592,'asignacion operaciones'!D:G,4,0)</f>
        <v>Gustavo Hernandez</v>
      </c>
      <c r="W592" s="23" t="s">
        <v>632</v>
      </c>
      <c r="X592" s="23">
        <v>6</v>
      </c>
      <c r="Y592" s="23">
        <v>6</v>
      </c>
      <c r="Z592" s="23">
        <v>0</v>
      </c>
      <c r="AA592" s="31">
        <f t="shared" si="24"/>
        <v>1</v>
      </c>
    </row>
    <row r="593" spans="14:27" x14ac:dyDescent="0.25">
      <c r="N593">
        <f t="shared" si="23"/>
        <v>0</v>
      </c>
      <c r="R593" s="23" t="s">
        <v>12</v>
      </c>
      <c r="S593" s="23" t="s">
        <v>58</v>
      </c>
      <c r="T593" s="23" t="str">
        <f>VLOOKUP(S593,'asignacion operaciones'!D:E,2,0)</f>
        <v xml:space="preserve">Ricardo Balderas Reyes </v>
      </c>
      <c r="U593" s="23" t="str">
        <f>VLOOKUP(S593,'asignacion operaciones'!D:F,3,0)</f>
        <v>Victor Limas Rdz</v>
      </c>
      <c r="V593" s="23" t="str">
        <f>VLOOKUP(S593,'asignacion operaciones'!D:G,4,0)</f>
        <v>Gustavo Hernandez</v>
      </c>
      <c r="W593" s="23" t="s">
        <v>634</v>
      </c>
      <c r="X593" s="23">
        <v>5</v>
      </c>
      <c r="Y593" s="23">
        <v>5</v>
      </c>
      <c r="Z593" s="23">
        <v>0</v>
      </c>
      <c r="AA593" s="31">
        <f t="shared" si="24"/>
        <v>1</v>
      </c>
    </row>
    <row r="594" spans="14:27" x14ac:dyDescent="0.25">
      <c r="N594">
        <f t="shared" si="23"/>
        <v>0</v>
      </c>
      <c r="R594" s="23" t="s">
        <v>12</v>
      </c>
      <c r="S594" s="23" t="s">
        <v>58</v>
      </c>
      <c r="T594" s="23" t="str">
        <f>VLOOKUP(S594,'asignacion operaciones'!D:E,2,0)</f>
        <v xml:space="preserve">Ricardo Balderas Reyes </v>
      </c>
      <c r="U594" s="23" t="str">
        <f>VLOOKUP(S594,'asignacion operaciones'!D:F,3,0)</f>
        <v>Victor Limas Rdz</v>
      </c>
      <c r="V594" s="23" t="str">
        <f>VLOOKUP(S594,'asignacion operaciones'!D:G,4,0)</f>
        <v>Gustavo Hernandez</v>
      </c>
      <c r="W594" s="23" t="s">
        <v>635</v>
      </c>
      <c r="X594" s="23">
        <v>5</v>
      </c>
      <c r="Y594" s="23">
        <v>5</v>
      </c>
      <c r="Z594" s="23">
        <v>0</v>
      </c>
      <c r="AA594" s="31">
        <f t="shared" si="24"/>
        <v>1</v>
      </c>
    </row>
    <row r="595" spans="14:27" x14ac:dyDescent="0.25">
      <c r="N595">
        <f t="shared" si="23"/>
        <v>0</v>
      </c>
      <c r="R595" s="23" t="s">
        <v>12</v>
      </c>
      <c r="S595" s="23" t="s">
        <v>58</v>
      </c>
      <c r="T595" s="23" t="str">
        <f>VLOOKUP(S595,'asignacion operaciones'!D:E,2,0)</f>
        <v xml:space="preserve">Ricardo Balderas Reyes </v>
      </c>
      <c r="U595" s="23" t="str">
        <f>VLOOKUP(S595,'asignacion operaciones'!D:F,3,0)</f>
        <v>Victor Limas Rdz</v>
      </c>
      <c r="V595" s="23" t="str">
        <f>VLOOKUP(S595,'asignacion operaciones'!D:G,4,0)</f>
        <v>Gustavo Hernandez</v>
      </c>
      <c r="W595" s="23" t="s">
        <v>636</v>
      </c>
      <c r="X595" s="23">
        <v>5</v>
      </c>
      <c r="Y595" s="23">
        <v>5</v>
      </c>
      <c r="Z595" s="23">
        <v>0</v>
      </c>
      <c r="AA595" s="31">
        <f t="shared" si="24"/>
        <v>1</v>
      </c>
    </row>
    <row r="596" spans="14:27" x14ac:dyDescent="0.25">
      <c r="N596">
        <f t="shared" si="23"/>
        <v>0</v>
      </c>
      <c r="R596" s="23" t="s">
        <v>12</v>
      </c>
      <c r="S596" s="23" t="s">
        <v>58</v>
      </c>
      <c r="T596" s="23" t="str">
        <f>VLOOKUP(S596,'asignacion operaciones'!D:E,2,0)</f>
        <v xml:space="preserve">Ricardo Balderas Reyes </v>
      </c>
      <c r="U596" s="23" t="str">
        <f>VLOOKUP(S596,'asignacion operaciones'!D:F,3,0)</f>
        <v>Victor Limas Rdz</v>
      </c>
      <c r="V596" s="23" t="str">
        <f>VLOOKUP(S596,'asignacion operaciones'!D:G,4,0)</f>
        <v>Gustavo Hernandez</v>
      </c>
      <c r="W596" s="23" t="s">
        <v>637</v>
      </c>
      <c r="X596" s="23">
        <v>5</v>
      </c>
      <c r="Y596" s="23">
        <v>5</v>
      </c>
      <c r="Z596" s="23">
        <v>0</v>
      </c>
      <c r="AA596" s="31">
        <f t="shared" si="24"/>
        <v>1</v>
      </c>
    </row>
    <row r="597" spans="14:27" x14ac:dyDescent="0.25">
      <c r="N597">
        <f t="shared" si="23"/>
        <v>0</v>
      </c>
      <c r="R597" s="23" t="s">
        <v>12</v>
      </c>
      <c r="S597" s="23" t="s">
        <v>58</v>
      </c>
      <c r="T597" s="23" t="str">
        <f>VLOOKUP(S597,'asignacion operaciones'!D:E,2,0)</f>
        <v xml:space="preserve">Ricardo Balderas Reyes </v>
      </c>
      <c r="U597" s="23" t="str">
        <f>VLOOKUP(S597,'asignacion operaciones'!D:F,3,0)</f>
        <v>Victor Limas Rdz</v>
      </c>
      <c r="V597" s="23" t="str">
        <f>VLOOKUP(S597,'asignacion operaciones'!D:G,4,0)</f>
        <v>Gustavo Hernandez</v>
      </c>
      <c r="W597" s="23" t="s">
        <v>638</v>
      </c>
      <c r="X597" s="23">
        <v>5</v>
      </c>
      <c r="Y597" s="23">
        <v>5</v>
      </c>
      <c r="Z597" s="23">
        <v>0</v>
      </c>
      <c r="AA597" s="31">
        <f t="shared" si="24"/>
        <v>1</v>
      </c>
    </row>
    <row r="598" spans="14:27" x14ac:dyDescent="0.25">
      <c r="N598">
        <f t="shared" si="23"/>
        <v>0</v>
      </c>
      <c r="R598" s="23" t="s">
        <v>12</v>
      </c>
      <c r="S598" s="23" t="s">
        <v>73</v>
      </c>
      <c r="T598" s="23" t="str">
        <f>VLOOKUP(S598,'asignacion operaciones'!D:E,2,0)</f>
        <v xml:space="preserve">Ricardo Balderas Reyes </v>
      </c>
      <c r="U598" s="23" t="str">
        <f>VLOOKUP(S598,'asignacion operaciones'!D:F,3,0)</f>
        <v>Orlando Hernandez</v>
      </c>
      <c r="V598" s="23" t="str">
        <f>VLOOKUP(S598,'asignacion operaciones'!D:G,4,0)</f>
        <v>Claudia Chavira</v>
      </c>
      <c r="W598" s="23" t="s">
        <v>641</v>
      </c>
      <c r="X598" s="23">
        <v>6</v>
      </c>
      <c r="Y598" s="23">
        <v>6</v>
      </c>
      <c r="Z598" s="23">
        <v>0</v>
      </c>
      <c r="AA598" s="31">
        <f t="shared" si="24"/>
        <v>1</v>
      </c>
    </row>
    <row r="599" spans="14:27" x14ac:dyDescent="0.25">
      <c r="N599">
        <f t="shared" si="23"/>
        <v>0</v>
      </c>
      <c r="R599" s="23" t="s">
        <v>12</v>
      </c>
      <c r="S599" s="23" t="s">
        <v>73</v>
      </c>
      <c r="T599" s="23" t="str">
        <f>VLOOKUP(S599,'asignacion operaciones'!D:E,2,0)</f>
        <v xml:space="preserve">Ricardo Balderas Reyes </v>
      </c>
      <c r="U599" s="23" t="str">
        <f>VLOOKUP(S599,'asignacion operaciones'!D:F,3,0)</f>
        <v>Orlando Hernandez</v>
      </c>
      <c r="V599" s="23" t="str">
        <f>VLOOKUP(S599,'asignacion operaciones'!D:G,4,0)</f>
        <v>Claudia Chavira</v>
      </c>
      <c r="W599" s="23" t="s">
        <v>643</v>
      </c>
      <c r="X599" s="23">
        <v>5</v>
      </c>
      <c r="Y599" s="23">
        <v>5</v>
      </c>
      <c r="Z599" s="23">
        <v>0</v>
      </c>
      <c r="AA599" s="31">
        <f t="shared" si="24"/>
        <v>1</v>
      </c>
    </row>
    <row r="600" spans="14:27" x14ac:dyDescent="0.25">
      <c r="N600">
        <f t="shared" si="23"/>
        <v>0</v>
      </c>
      <c r="R600" s="23" t="s">
        <v>12</v>
      </c>
      <c r="S600" s="23" t="s">
        <v>73</v>
      </c>
      <c r="T600" s="23" t="str">
        <f>VLOOKUP(S600,'asignacion operaciones'!D:E,2,0)</f>
        <v xml:space="preserve">Ricardo Balderas Reyes </v>
      </c>
      <c r="U600" s="23" t="str">
        <f>VLOOKUP(S600,'asignacion operaciones'!D:F,3,0)</f>
        <v>Orlando Hernandez</v>
      </c>
      <c r="V600" s="23" t="str">
        <f>VLOOKUP(S600,'asignacion operaciones'!D:G,4,0)</f>
        <v>Claudia Chavira</v>
      </c>
      <c r="W600" s="23" t="s">
        <v>644</v>
      </c>
      <c r="X600" s="23">
        <v>6</v>
      </c>
      <c r="Y600" s="23">
        <v>6</v>
      </c>
      <c r="Z600" s="23">
        <v>0</v>
      </c>
      <c r="AA600" s="31">
        <f t="shared" si="24"/>
        <v>1</v>
      </c>
    </row>
    <row r="601" spans="14:27" x14ac:dyDescent="0.25">
      <c r="N601">
        <f t="shared" si="23"/>
        <v>0</v>
      </c>
      <c r="R601" s="23" t="s">
        <v>12</v>
      </c>
      <c r="S601" s="23" t="s">
        <v>73</v>
      </c>
      <c r="T601" s="23" t="str">
        <f>VLOOKUP(S601,'asignacion operaciones'!D:E,2,0)</f>
        <v xml:space="preserve">Ricardo Balderas Reyes </v>
      </c>
      <c r="U601" s="23" t="str">
        <f>VLOOKUP(S601,'asignacion operaciones'!D:F,3,0)</f>
        <v>Orlando Hernandez</v>
      </c>
      <c r="V601" s="23" t="str">
        <f>VLOOKUP(S601,'asignacion operaciones'!D:G,4,0)</f>
        <v>Claudia Chavira</v>
      </c>
      <c r="W601" s="23" t="s">
        <v>645</v>
      </c>
      <c r="X601" s="23">
        <v>6</v>
      </c>
      <c r="Y601" s="23">
        <v>6</v>
      </c>
      <c r="Z601" s="23">
        <v>0</v>
      </c>
      <c r="AA601" s="31">
        <f t="shared" si="24"/>
        <v>1</v>
      </c>
    </row>
    <row r="602" spans="14:27" x14ac:dyDescent="0.25">
      <c r="N602">
        <f t="shared" si="23"/>
        <v>0</v>
      </c>
      <c r="R602" s="23" t="s">
        <v>12</v>
      </c>
      <c r="S602" s="23" t="s">
        <v>73</v>
      </c>
      <c r="T602" s="23" t="str">
        <f>VLOOKUP(S602,'asignacion operaciones'!D:E,2,0)</f>
        <v xml:space="preserve">Ricardo Balderas Reyes </v>
      </c>
      <c r="U602" s="23" t="str">
        <f>VLOOKUP(S602,'asignacion operaciones'!D:F,3,0)</f>
        <v>Orlando Hernandez</v>
      </c>
      <c r="V602" s="23" t="str">
        <f>VLOOKUP(S602,'asignacion operaciones'!D:G,4,0)</f>
        <v>Claudia Chavira</v>
      </c>
      <c r="W602" s="23" t="s">
        <v>646</v>
      </c>
      <c r="X602" s="23">
        <v>6</v>
      </c>
      <c r="Y602" s="23">
        <v>6</v>
      </c>
      <c r="Z602" s="23">
        <v>0</v>
      </c>
      <c r="AA602" s="31">
        <f t="shared" si="24"/>
        <v>1</v>
      </c>
    </row>
    <row r="603" spans="14:27" x14ac:dyDescent="0.25">
      <c r="N603">
        <f t="shared" si="23"/>
        <v>0</v>
      </c>
      <c r="R603" s="23" t="s">
        <v>12</v>
      </c>
      <c r="S603" s="23" t="s">
        <v>73</v>
      </c>
      <c r="T603" s="23" t="str">
        <f>VLOOKUP(S603,'asignacion operaciones'!D:E,2,0)</f>
        <v xml:space="preserve">Ricardo Balderas Reyes </v>
      </c>
      <c r="U603" s="23" t="str">
        <f>VLOOKUP(S603,'asignacion operaciones'!D:F,3,0)</f>
        <v>Orlando Hernandez</v>
      </c>
      <c r="V603" s="23" t="str">
        <f>VLOOKUP(S603,'asignacion operaciones'!D:G,4,0)</f>
        <v>Claudia Chavira</v>
      </c>
      <c r="W603" s="23" t="s">
        <v>648</v>
      </c>
      <c r="X603" s="23">
        <v>10</v>
      </c>
      <c r="Y603" s="23">
        <v>10</v>
      </c>
      <c r="Z603" s="23">
        <v>0</v>
      </c>
      <c r="AA603" s="31">
        <f t="shared" si="24"/>
        <v>1</v>
      </c>
    </row>
    <row r="604" spans="14:27" x14ac:dyDescent="0.25">
      <c r="N604">
        <f t="shared" si="23"/>
        <v>0</v>
      </c>
      <c r="R604" s="23" t="s">
        <v>12</v>
      </c>
      <c r="S604" s="23" t="s">
        <v>73</v>
      </c>
      <c r="T604" s="23" t="str">
        <f>VLOOKUP(S604,'asignacion operaciones'!D:E,2,0)</f>
        <v xml:space="preserve">Ricardo Balderas Reyes </v>
      </c>
      <c r="U604" s="23" t="str">
        <f>VLOOKUP(S604,'asignacion operaciones'!D:F,3,0)</f>
        <v>Orlando Hernandez</v>
      </c>
      <c r="V604" s="23" t="str">
        <f>VLOOKUP(S604,'asignacion operaciones'!D:G,4,0)</f>
        <v>Claudia Chavira</v>
      </c>
      <c r="W604" s="23" t="s">
        <v>649</v>
      </c>
      <c r="X604" s="23">
        <v>5</v>
      </c>
      <c r="Y604" s="23">
        <v>5</v>
      </c>
      <c r="Z604" s="23">
        <v>0</v>
      </c>
      <c r="AA604" s="31">
        <f t="shared" si="24"/>
        <v>1</v>
      </c>
    </row>
    <row r="605" spans="14:27" x14ac:dyDescent="0.25">
      <c r="N605">
        <f t="shared" si="23"/>
        <v>0</v>
      </c>
      <c r="R605" s="23" t="s">
        <v>12</v>
      </c>
      <c r="S605" s="23" t="s">
        <v>88</v>
      </c>
      <c r="T605" s="23" t="str">
        <f>VLOOKUP(S605,'asignacion operaciones'!D:E,2,0)</f>
        <v xml:space="preserve">Ricardo Balderas Reyes </v>
      </c>
      <c r="U605" s="23" t="str">
        <f>VLOOKUP(S605,'asignacion operaciones'!D:F,3,0)</f>
        <v>Orlando Hernandez</v>
      </c>
      <c r="V605" s="23" t="str">
        <f>VLOOKUP(S605,'asignacion operaciones'!D:G,4,0)</f>
        <v>Francisco Reyes</v>
      </c>
      <c r="W605" s="23" t="s">
        <v>651</v>
      </c>
      <c r="X605" s="23">
        <v>6</v>
      </c>
      <c r="Y605" s="23">
        <v>6</v>
      </c>
      <c r="Z605" s="23">
        <v>0</v>
      </c>
      <c r="AA605" s="31">
        <f t="shared" si="24"/>
        <v>1</v>
      </c>
    </row>
    <row r="606" spans="14:27" x14ac:dyDescent="0.25">
      <c r="N606">
        <f t="shared" si="23"/>
        <v>0</v>
      </c>
      <c r="R606" s="23" t="s">
        <v>12</v>
      </c>
      <c r="S606" s="23" t="s">
        <v>88</v>
      </c>
      <c r="T606" s="23" t="str">
        <f>VLOOKUP(S606,'asignacion operaciones'!D:E,2,0)</f>
        <v xml:space="preserve">Ricardo Balderas Reyes </v>
      </c>
      <c r="U606" s="23" t="str">
        <f>VLOOKUP(S606,'asignacion operaciones'!D:F,3,0)</f>
        <v>Orlando Hernandez</v>
      </c>
      <c r="V606" s="23" t="str">
        <f>VLOOKUP(S606,'asignacion operaciones'!D:G,4,0)</f>
        <v>Francisco Reyes</v>
      </c>
      <c r="W606" s="23" t="s">
        <v>652</v>
      </c>
      <c r="X606" s="23">
        <v>6</v>
      </c>
      <c r="Y606" s="23">
        <v>6</v>
      </c>
      <c r="Z606" s="23">
        <v>0</v>
      </c>
      <c r="AA606" s="31">
        <f t="shared" si="24"/>
        <v>1</v>
      </c>
    </row>
    <row r="607" spans="14:27" x14ac:dyDescent="0.25">
      <c r="N607">
        <f t="shared" si="23"/>
        <v>0</v>
      </c>
      <c r="R607" s="23" t="s">
        <v>12</v>
      </c>
      <c r="S607" s="23" t="s">
        <v>88</v>
      </c>
      <c r="T607" s="23" t="str">
        <f>VLOOKUP(S607,'asignacion operaciones'!D:E,2,0)</f>
        <v xml:space="preserve">Ricardo Balderas Reyes </v>
      </c>
      <c r="U607" s="23" t="str">
        <f>VLOOKUP(S607,'asignacion operaciones'!D:F,3,0)</f>
        <v>Orlando Hernandez</v>
      </c>
      <c r="V607" s="23" t="str">
        <f>VLOOKUP(S607,'asignacion operaciones'!D:G,4,0)</f>
        <v>Francisco Reyes</v>
      </c>
      <c r="W607" s="23" t="s">
        <v>653</v>
      </c>
      <c r="X607" s="23">
        <v>5</v>
      </c>
      <c r="Y607" s="23">
        <v>5</v>
      </c>
      <c r="Z607" s="23">
        <v>0</v>
      </c>
      <c r="AA607" s="31">
        <f t="shared" si="24"/>
        <v>1</v>
      </c>
    </row>
    <row r="608" spans="14:27" x14ac:dyDescent="0.25">
      <c r="N608">
        <f t="shared" si="23"/>
        <v>0</v>
      </c>
      <c r="R608" s="23" t="s">
        <v>12</v>
      </c>
      <c r="S608" s="23" t="s">
        <v>15</v>
      </c>
      <c r="T608" s="23" t="str">
        <f>VLOOKUP(S608,'asignacion operaciones'!D:E,2,0)</f>
        <v xml:space="preserve">Ricardo Balderas Reyes </v>
      </c>
      <c r="U608" s="23" t="str">
        <f>VLOOKUP(S608,'asignacion operaciones'!D:F,3,0)</f>
        <v>Victor Limas Rdz</v>
      </c>
      <c r="V608" s="23" t="str">
        <f>VLOOKUP(S608,'asignacion operaciones'!D:G,4,0)</f>
        <v>Reynaldo Berlanga</v>
      </c>
      <c r="W608" s="23" t="s">
        <v>654</v>
      </c>
      <c r="X608" s="23">
        <v>1</v>
      </c>
      <c r="Y608" s="23">
        <v>1</v>
      </c>
      <c r="Z608" s="23">
        <v>0</v>
      </c>
      <c r="AA608" s="31">
        <f t="shared" si="24"/>
        <v>1</v>
      </c>
    </row>
    <row r="609" spans="14:27" x14ac:dyDescent="0.25">
      <c r="N609">
        <f t="shared" si="23"/>
        <v>0</v>
      </c>
      <c r="R609" s="23" t="s">
        <v>12</v>
      </c>
      <c r="S609" s="23" t="s">
        <v>15</v>
      </c>
      <c r="T609" s="23" t="str">
        <f>VLOOKUP(S609,'asignacion operaciones'!D:E,2,0)</f>
        <v xml:space="preserve">Ricardo Balderas Reyes </v>
      </c>
      <c r="U609" s="23" t="str">
        <f>VLOOKUP(S609,'asignacion operaciones'!D:F,3,0)</f>
        <v>Victor Limas Rdz</v>
      </c>
      <c r="V609" s="23" t="str">
        <f>VLOOKUP(S609,'asignacion operaciones'!D:G,4,0)</f>
        <v>Reynaldo Berlanga</v>
      </c>
      <c r="W609" s="23" t="s">
        <v>1259</v>
      </c>
      <c r="X609" s="23">
        <v>1</v>
      </c>
      <c r="Y609" s="23">
        <v>1</v>
      </c>
      <c r="Z609" s="23">
        <v>0</v>
      </c>
      <c r="AA609" s="31">
        <f t="shared" si="24"/>
        <v>1</v>
      </c>
    </row>
    <row r="610" spans="14:27" x14ac:dyDescent="0.25">
      <c r="N610">
        <f t="shared" si="23"/>
        <v>0</v>
      </c>
      <c r="R610" s="23" t="s">
        <v>12</v>
      </c>
      <c r="S610" s="23" t="s">
        <v>15</v>
      </c>
      <c r="T610" s="23" t="str">
        <f>VLOOKUP(S610,'asignacion operaciones'!D:E,2,0)</f>
        <v xml:space="preserve">Ricardo Balderas Reyes </v>
      </c>
      <c r="U610" s="23" t="str">
        <f>VLOOKUP(S610,'asignacion operaciones'!D:F,3,0)</f>
        <v>Victor Limas Rdz</v>
      </c>
      <c r="V610" s="23" t="str">
        <f>VLOOKUP(S610,'asignacion operaciones'!D:G,4,0)</f>
        <v>Reynaldo Berlanga</v>
      </c>
      <c r="W610" s="23" t="s">
        <v>1260</v>
      </c>
      <c r="X610" s="23">
        <v>1</v>
      </c>
      <c r="Y610" s="23">
        <v>1</v>
      </c>
      <c r="Z610" s="23">
        <v>0</v>
      </c>
      <c r="AA610" s="31">
        <f t="shared" si="24"/>
        <v>1</v>
      </c>
    </row>
    <row r="611" spans="14:27" x14ac:dyDescent="0.25">
      <c r="N611">
        <f t="shared" si="23"/>
        <v>0</v>
      </c>
      <c r="R611" s="23" t="s">
        <v>12</v>
      </c>
      <c r="S611" s="23" t="s">
        <v>15</v>
      </c>
      <c r="T611" s="23" t="str">
        <f>VLOOKUP(S611,'asignacion operaciones'!D:E,2,0)</f>
        <v xml:space="preserve">Ricardo Balderas Reyes </v>
      </c>
      <c r="U611" s="23" t="str">
        <f>VLOOKUP(S611,'asignacion operaciones'!D:F,3,0)</f>
        <v>Victor Limas Rdz</v>
      </c>
      <c r="V611" s="23" t="str">
        <f>VLOOKUP(S611,'asignacion operaciones'!D:G,4,0)</f>
        <v>Reynaldo Berlanga</v>
      </c>
      <c r="W611" s="23" t="s">
        <v>655</v>
      </c>
      <c r="X611" s="23">
        <v>2</v>
      </c>
      <c r="Y611" s="23">
        <v>2</v>
      </c>
      <c r="Z611" s="23">
        <v>0</v>
      </c>
      <c r="AA611" s="31">
        <f t="shared" si="24"/>
        <v>1</v>
      </c>
    </row>
    <row r="612" spans="14:27" x14ac:dyDescent="0.25">
      <c r="N612">
        <f t="shared" si="23"/>
        <v>0</v>
      </c>
      <c r="R612" s="23" t="s">
        <v>12</v>
      </c>
      <c r="S612" s="23" t="s">
        <v>15</v>
      </c>
      <c r="T612" s="23" t="str">
        <f>VLOOKUP(S612,'asignacion operaciones'!D:E,2,0)</f>
        <v xml:space="preserve">Ricardo Balderas Reyes </v>
      </c>
      <c r="U612" s="23" t="str">
        <f>VLOOKUP(S612,'asignacion operaciones'!D:F,3,0)</f>
        <v>Victor Limas Rdz</v>
      </c>
      <c r="V612" s="23" t="str">
        <f>VLOOKUP(S612,'asignacion operaciones'!D:G,4,0)</f>
        <v>Reynaldo Berlanga</v>
      </c>
      <c r="W612" s="23" t="s">
        <v>1261</v>
      </c>
      <c r="X612" s="23">
        <v>1</v>
      </c>
      <c r="Y612" s="23">
        <v>1</v>
      </c>
      <c r="Z612" s="23">
        <v>0</v>
      </c>
      <c r="AA612" s="31">
        <f t="shared" si="24"/>
        <v>1</v>
      </c>
    </row>
    <row r="613" spans="14:27" x14ac:dyDescent="0.25">
      <c r="N613">
        <f t="shared" si="23"/>
        <v>0</v>
      </c>
      <c r="R613" s="23" t="s">
        <v>12</v>
      </c>
      <c r="S613" s="23" t="s">
        <v>15</v>
      </c>
      <c r="T613" s="23" t="str">
        <f>VLOOKUP(S613,'asignacion operaciones'!D:E,2,0)</f>
        <v xml:space="preserve">Ricardo Balderas Reyes </v>
      </c>
      <c r="U613" s="23" t="str">
        <f>VLOOKUP(S613,'asignacion operaciones'!D:F,3,0)</f>
        <v>Victor Limas Rdz</v>
      </c>
      <c r="V613" s="23" t="str">
        <f>VLOOKUP(S613,'asignacion operaciones'!D:G,4,0)</f>
        <v>Reynaldo Berlanga</v>
      </c>
      <c r="W613" s="23" t="s">
        <v>1262</v>
      </c>
      <c r="X613" s="23">
        <v>1</v>
      </c>
      <c r="Y613" s="23">
        <v>1</v>
      </c>
      <c r="Z613" s="23">
        <v>0</v>
      </c>
      <c r="AA613" s="31">
        <f t="shared" si="24"/>
        <v>1</v>
      </c>
    </row>
    <row r="614" spans="14:27" x14ac:dyDescent="0.25">
      <c r="N614">
        <f t="shared" si="23"/>
        <v>0</v>
      </c>
      <c r="R614" s="23" t="s">
        <v>12</v>
      </c>
      <c r="S614" s="23" t="s">
        <v>15</v>
      </c>
      <c r="T614" s="23" t="str">
        <f>VLOOKUP(S614,'asignacion operaciones'!D:E,2,0)</f>
        <v xml:space="preserve">Ricardo Balderas Reyes </v>
      </c>
      <c r="U614" s="23" t="str">
        <f>VLOOKUP(S614,'asignacion operaciones'!D:F,3,0)</f>
        <v>Victor Limas Rdz</v>
      </c>
      <c r="V614" s="23" t="str">
        <f>VLOOKUP(S614,'asignacion operaciones'!D:G,4,0)</f>
        <v>Reynaldo Berlanga</v>
      </c>
      <c r="W614" s="23" t="s">
        <v>1263</v>
      </c>
      <c r="X614" s="23">
        <v>1</v>
      </c>
      <c r="Y614" s="23">
        <v>1</v>
      </c>
      <c r="Z614" s="23">
        <v>0</v>
      </c>
      <c r="AA614" s="31">
        <f t="shared" si="24"/>
        <v>1</v>
      </c>
    </row>
    <row r="615" spans="14:27" x14ac:dyDescent="0.25">
      <c r="N615">
        <f t="shared" si="23"/>
        <v>0</v>
      </c>
      <c r="R615" s="23" t="s">
        <v>12</v>
      </c>
      <c r="S615" s="23" t="s">
        <v>15</v>
      </c>
      <c r="T615" s="23" t="str">
        <f>VLOOKUP(S615,'asignacion operaciones'!D:E,2,0)</f>
        <v xml:space="preserve">Ricardo Balderas Reyes </v>
      </c>
      <c r="U615" s="23" t="str">
        <f>VLOOKUP(S615,'asignacion operaciones'!D:F,3,0)</f>
        <v>Victor Limas Rdz</v>
      </c>
      <c r="V615" s="23" t="str">
        <f>VLOOKUP(S615,'asignacion operaciones'!D:G,4,0)</f>
        <v>Reynaldo Berlanga</v>
      </c>
      <c r="W615" s="23" t="s">
        <v>1264</v>
      </c>
      <c r="X615" s="23">
        <v>2</v>
      </c>
      <c r="Y615" s="23">
        <v>2</v>
      </c>
      <c r="Z615" s="23">
        <v>0</v>
      </c>
      <c r="AA615" s="31">
        <f t="shared" si="24"/>
        <v>1</v>
      </c>
    </row>
    <row r="616" spans="14:27" x14ac:dyDescent="0.25">
      <c r="N616">
        <f t="shared" si="23"/>
        <v>0</v>
      </c>
      <c r="R616" s="23" t="s">
        <v>12</v>
      </c>
      <c r="S616" s="23" t="s">
        <v>15</v>
      </c>
      <c r="T616" s="23" t="str">
        <f>VLOOKUP(S616,'asignacion operaciones'!D:E,2,0)</f>
        <v xml:space="preserve">Ricardo Balderas Reyes </v>
      </c>
      <c r="U616" s="23" t="str">
        <f>VLOOKUP(S616,'asignacion operaciones'!D:F,3,0)</f>
        <v>Victor Limas Rdz</v>
      </c>
      <c r="V616" s="23" t="str">
        <f>VLOOKUP(S616,'asignacion operaciones'!D:G,4,0)</f>
        <v>Reynaldo Berlanga</v>
      </c>
      <c r="W616" s="23" t="s">
        <v>1265</v>
      </c>
      <c r="X616" s="23">
        <v>2</v>
      </c>
      <c r="Y616" s="23">
        <v>2</v>
      </c>
      <c r="Z616" s="23">
        <v>0</v>
      </c>
      <c r="AA616" s="31">
        <f t="shared" si="24"/>
        <v>1</v>
      </c>
    </row>
    <row r="617" spans="14:27" x14ac:dyDescent="0.25">
      <c r="N617">
        <f t="shared" si="23"/>
        <v>0</v>
      </c>
      <c r="R617" s="23" t="s">
        <v>12</v>
      </c>
      <c r="S617" s="23" t="s">
        <v>15</v>
      </c>
      <c r="T617" s="23" t="str">
        <f>VLOOKUP(S617,'asignacion operaciones'!D:E,2,0)</f>
        <v xml:space="preserve">Ricardo Balderas Reyes </v>
      </c>
      <c r="U617" s="23" t="str">
        <f>VLOOKUP(S617,'asignacion operaciones'!D:F,3,0)</f>
        <v>Victor Limas Rdz</v>
      </c>
      <c r="V617" s="23" t="str">
        <f>VLOOKUP(S617,'asignacion operaciones'!D:G,4,0)</f>
        <v>Reynaldo Berlanga</v>
      </c>
      <c r="W617" s="23" t="s">
        <v>1266</v>
      </c>
      <c r="X617" s="23">
        <v>1</v>
      </c>
      <c r="Y617" s="23">
        <v>1</v>
      </c>
      <c r="Z617" s="23">
        <v>0</v>
      </c>
      <c r="AA617" s="31">
        <f t="shared" si="24"/>
        <v>1</v>
      </c>
    </row>
    <row r="618" spans="14:27" x14ac:dyDescent="0.25">
      <c r="N618">
        <f t="shared" si="23"/>
        <v>0</v>
      </c>
      <c r="R618" s="23" t="s">
        <v>12</v>
      </c>
      <c r="S618" s="23" t="s">
        <v>15</v>
      </c>
      <c r="T618" s="23" t="str">
        <f>VLOOKUP(S618,'asignacion operaciones'!D:E,2,0)</f>
        <v xml:space="preserve">Ricardo Balderas Reyes </v>
      </c>
      <c r="U618" s="23" t="str">
        <f>VLOOKUP(S618,'asignacion operaciones'!D:F,3,0)</f>
        <v>Victor Limas Rdz</v>
      </c>
      <c r="V618" s="23" t="str">
        <f>VLOOKUP(S618,'asignacion operaciones'!D:G,4,0)</f>
        <v>Reynaldo Berlanga</v>
      </c>
      <c r="W618" s="23" t="s">
        <v>657</v>
      </c>
      <c r="X618" s="23">
        <v>2</v>
      </c>
      <c r="Y618" s="23">
        <v>2</v>
      </c>
      <c r="Z618" s="23">
        <v>0</v>
      </c>
      <c r="AA618" s="31">
        <f t="shared" si="24"/>
        <v>1</v>
      </c>
    </row>
    <row r="619" spans="14:27" x14ac:dyDescent="0.25">
      <c r="N619">
        <f t="shared" si="23"/>
        <v>0</v>
      </c>
      <c r="R619" s="23" t="s">
        <v>12</v>
      </c>
      <c r="S619" s="23" t="s">
        <v>15</v>
      </c>
      <c r="T619" s="23" t="str">
        <f>VLOOKUP(S619,'asignacion operaciones'!D:E,2,0)</f>
        <v xml:space="preserve">Ricardo Balderas Reyes </v>
      </c>
      <c r="U619" s="23" t="str">
        <f>VLOOKUP(S619,'asignacion operaciones'!D:F,3,0)</f>
        <v>Victor Limas Rdz</v>
      </c>
      <c r="V619" s="23" t="str">
        <f>VLOOKUP(S619,'asignacion operaciones'!D:G,4,0)</f>
        <v>Reynaldo Berlanga</v>
      </c>
      <c r="W619" s="23" t="s">
        <v>658</v>
      </c>
      <c r="X619" s="23">
        <v>2</v>
      </c>
      <c r="Y619" s="23">
        <v>2</v>
      </c>
      <c r="Z619" s="23">
        <v>0</v>
      </c>
      <c r="AA619" s="31">
        <f t="shared" si="24"/>
        <v>1</v>
      </c>
    </row>
    <row r="620" spans="14:27" x14ac:dyDescent="0.25">
      <c r="N620">
        <f t="shared" si="23"/>
        <v>0</v>
      </c>
      <c r="R620" s="23" t="s">
        <v>12</v>
      </c>
      <c r="S620" s="23" t="s">
        <v>15</v>
      </c>
      <c r="T620" s="23" t="str">
        <f>VLOOKUP(S620,'asignacion operaciones'!D:E,2,0)</f>
        <v xml:space="preserve">Ricardo Balderas Reyes </v>
      </c>
      <c r="U620" s="23" t="str">
        <f>VLOOKUP(S620,'asignacion operaciones'!D:F,3,0)</f>
        <v>Victor Limas Rdz</v>
      </c>
      <c r="V620" s="23" t="str">
        <f>VLOOKUP(S620,'asignacion operaciones'!D:G,4,0)</f>
        <v>Reynaldo Berlanga</v>
      </c>
      <c r="W620" s="23" t="s">
        <v>659</v>
      </c>
      <c r="X620" s="23">
        <v>1</v>
      </c>
      <c r="Y620" s="23">
        <v>1</v>
      </c>
      <c r="Z620" s="23">
        <v>0</v>
      </c>
      <c r="AA620" s="31">
        <f t="shared" si="24"/>
        <v>1</v>
      </c>
    </row>
    <row r="621" spans="14:27" x14ac:dyDescent="0.25">
      <c r="N621">
        <f t="shared" si="23"/>
        <v>0</v>
      </c>
      <c r="R621" s="23" t="s">
        <v>12</v>
      </c>
      <c r="S621" s="23" t="s">
        <v>15</v>
      </c>
      <c r="T621" s="23" t="str">
        <f>VLOOKUP(S621,'asignacion operaciones'!D:E,2,0)</f>
        <v xml:space="preserve">Ricardo Balderas Reyes </v>
      </c>
      <c r="U621" s="23" t="str">
        <f>VLOOKUP(S621,'asignacion operaciones'!D:F,3,0)</f>
        <v>Victor Limas Rdz</v>
      </c>
      <c r="V621" s="23" t="str">
        <f>VLOOKUP(S621,'asignacion operaciones'!D:G,4,0)</f>
        <v>Reynaldo Berlanga</v>
      </c>
      <c r="W621" s="23" t="s">
        <v>660</v>
      </c>
      <c r="X621" s="23">
        <v>1</v>
      </c>
      <c r="Y621" s="23">
        <v>1</v>
      </c>
      <c r="Z621" s="23">
        <v>0</v>
      </c>
      <c r="AA621" s="31">
        <f t="shared" si="24"/>
        <v>1</v>
      </c>
    </row>
    <row r="622" spans="14:27" x14ac:dyDescent="0.25">
      <c r="N622">
        <f t="shared" si="23"/>
        <v>0</v>
      </c>
      <c r="R622" s="23" t="s">
        <v>12</v>
      </c>
      <c r="S622" s="23" t="s">
        <v>15</v>
      </c>
      <c r="T622" s="23" t="str">
        <f>VLOOKUP(S622,'asignacion operaciones'!D:E,2,0)</f>
        <v xml:space="preserve">Ricardo Balderas Reyes </v>
      </c>
      <c r="U622" s="23" t="str">
        <f>VLOOKUP(S622,'asignacion operaciones'!D:F,3,0)</f>
        <v>Victor Limas Rdz</v>
      </c>
      <c r="V622" s="23" t="str">
        <f>VLOOKUP(S622,'asignacion operaciones'!D:G,4,0)</f>
        <v>Reynaldo Berlanga</v>
      </c>
      <c r="W622" s="23" t="s">
        <v>1267</v>
      </c>
      <c r="X622" s="23">
        <v>1</v>
      </c>
      <c r="Y622" s="23">
        <v>1</v>
      </c>
      <c r="Z622" s="23">
        <v>0</v>
      </c>
      <c r="AA622" s="31">
        <f t="shared" si="24"/>
        <v>1</v>
      </c>
    </row>
    <row r="623" spans="14:27" x14ac:dyDescent="0.25">
      <c r="N623">
        <f t="shared" si="23"/>
        <v>0</v>
      </c>
      <c r="R623" s="23" t="s">
        <v>12</v>
      </c>
      <c r="S623" s="23" t="s">
        <v>15</v>
      </c>
      <c r="T623" s="23" t="str">
        <f>VLOOKUP(S623,'asignacion operaciones'!D:E,2,0)</f>
        <v xml:space="preserve">Ricardo Balderas Reyes </v>
      </c>
      <c r="U623" s="23" t="str">
        <f>VLOOKUP(S623,'asignacion operaciones'!D:F,3,0)</f>
        <v>Victor Limas Rdz</v>
      </c>
      <c r="V623" s="23" t="str">
        <f>VLOOKUP(S623,'asignacion operaciones'!D:G,4,0)</f>
        <v>Reynaldo Berlanga</v>
      </c>
      <c r="W623" s="23" t="s">
        <v>1268</v>
      </c>
      <c r="X623" s="23">
        <v>1</v>
      </c>
      <c r="Y623" s="23">
        <v>1</v>
      </c>
      <c r="Z623" s="23">
        <v>0</v>
      </c>
      <c r="AA623" s="31">
        <f t="shared" si="24"/>
        <v>1</v>
      </c>
    </row>
    <row r="624" spans="14:27" x14ac:dyDescent="0.25">
      <c r="N624">
        <f t="shared" si="23"/>
        <v>0</v>
      </c>
      <c r="R624" s="23" t="s">
        <v>12</v>
      </c>
      <c r="S624" s="23" t="s">
        <v>15</v>
      </c>
      <c r="T624" s="23" t="str">
        <f>VLOOKUP(S624,'asignacion operaciones'!D:E,2,0)</f>
        <v xml:space="preserve">Ricardo Balderas Reyes </v>
      </c>
      <c r="U624" s="23" t="str">
        <f>VLOOKUP(S624,'asignacion operaciones'!D:F,3,0)</f>
        <v>Victor Limas Rdz</v>
      </c>
      <c r="V624" s="23" t="str">
        <f>VLOOKUP(S624,'asignacion operaciones'!D:G,4,0)</f>
        <v>Reynaldo Berlanga</v>
      </c>
      <c r="W624" s="23" t="s">
        <v>1269</v>
      </c>
      <c r="X624" s="23">
        <v>1</v>
      </c>
      <c r="Y624" s="23">
        <v>1</v>
      </c>
      <c r="Z624" s="23">
        <v>0</v>
      </c>
      <c r="AA624" s="31">
        <f t="shared" si="24"/>
        <v>1</v>
      </c>
    </row>
    <row r="625" spans="14:27" x14ac:dyDescent="0.25">
      <c r="N625">
        <f t="shared" si="23"/>
        <v>0</v>
      </c>
      <c r="R625" s="23" t="s">
        <v>12</v>
      </c>
      <c r="S625" s="23" t="s">
        <v>15</v>
      </c>
      <c r="T625" s="23" t="str">
        <f>VLOOKUP(S625,'asignacion operaciones'!D:E,2,0)</f>
        <v xml:space="preserve">Ricardo Balderas Reyes </v>
      </c>
      <c r="U625" s="23" t="str">
        <f>VLOOKUP(S625,'asignacion operaciones'!D:F,3,0)</f>
        <v>Victor Limas Rdz</v>
      </c>
      <c r="V625" s="23" t="str">
        <f>VLOOKUP(S625,'asignacion operaciones'!D:G,4,0)</f>
        <v>Reynaldo Berlanga</v>
      </c>
      <c r="W625" s="23" t="s">
        <v>661</v>
      </c>
      <c r="X625" s="23">
        <v>6</v>
      </c>
      <c r="Y625" s="23">
        <v>6</v>
      </c>
      <c r="Z625" s="23">
        <v>0</v>
      </c>
      <c r="AA625" s="31">
        <f t="shared" si="24"/>
        <v>1</v>
      </c>
    </row>
    <row r="626" spans="14:27" x14ac:dyDescent="0.25">
      <c r="N626">
        <f t="shared" si="23"/>
        <v>0</v>
      </c>
      <c r="R626" s="23" t="s">
        <v>12</v>
      </c>
      <c r="S626" s="23" t="s">
        <v>15</v>
      </c>
      <c r="T626" s="23" t="str">
        <f>VLOOKUP(S626,'asignacion operaciones'!D:E,2,0)</f>
        <v xml:space="preserve">Ricardo Balderas Reyes </v>
      </c>
      <c r="U626" s="23" t="str">
        <f>VLOOKUP(S626,'asignacion operaciones'!D:F,3,0)</f>
        <v>Victor Limas Rdz</v>
      </c>
      <c r="V626" s="23" t="str">
        <f>VLOOKUP(S626,'asignacion operaciones'!D:G,4,0)</f>
        <v>Reynaldo Berlanga</v>
      </c>
      <c r="W626" s="23" t="s">
        <v>662</v>
      </c>
      <c r="X626" s="23">
        <v>6</v>
      </c>
      <c r="Y626" s="23">
        <v>6</v>
      </c>
      <c r="Z626" s="23">
        <v>0</v>
      </c>
      <c r="AA626" s="31">
        <f t="shared" si="24"/>
        <v>1</v>
      </c>
    </row>
    <row r="627" spans="14:27" x14ac:dyDescent="0.25">
      <c r="N627">
        <f t="shared" si="23"/>
        <v>0</v>
      </c>
      <c r="R627" s="23" t="s">
        <v>12</v>
      </c>
      <c r="S627" s="23" t="s">
        <v>15</v>
      </c>
      <c r="T627" s="23" t="str">
        <f>VLOOKUP(S627,'asignacion operaciones'!D:E,2,0)</f>
        <v xml:space="preserve">Ricardo Balderas Reyes </v>
      </c>
      <c r="U627" s="23" t="str">
        <f>VLOOKUP(S627,'asignacion operaciones'!D:F,3,0)</f>
        <v>Victor Limas Rdz</v>
      </c>
      <c r="V627" s="23" t="str">
        <f>VLOOKUP(S627,'asignacion operaciones'!D:G,4,0)</f>
        <v>Reynaldo Berlanga</v>
      </c>
      <c r="W627" s="23" t="s">
        <v>663</v>
      </c>
      <c r="X627" s="23">
        <v>5</v>
      </c>
      <c r="Y627" s="23">
        <v>5</v>
      </c>
      <c r="Z627" s="23">
        <v>0</v>
      </c>
      <c r="AA627" s="31">
        <f t="shared" si="24"/>
        <v>1</v>
      </c>
    </row>
    <row r="628" spans="14:27" x14ac:dyDescent="0.25">
      <c r="N628">
        <f t="shared" si="23"/>
        <v>0</v>
      </c>
      <c r="R628" s="23" t="s">
        <v>12</v>
      </c>
      <c r="S628" s="23" t="s">
        <v>15</v>
      </c>
      <c r="T628" s="23" t="str">
        <f>VLOOKUP(S628,'asignacion operaciones'!D:E,2,0)</f>
        <v xml:space="preserve">Ricardo Balderas Reyes </v>
      </c>
      <c r="U628" s="23" t="str">
        <f>VLOOKUP(S628,'asignacion operaciones'!D:F,3,0)</f>
        <v>Victor Limas Rdz</v>
      </c>
      <c r="V628" s="23" t="str">
        <f>VLOOKUP(S628,'asignacion operaciones'!D:G,4,0)</f>
        <v>Reynaldo Berlanga</v>
      </c>
      <c r="W628" s="23" t="s">
        <v>664</v>
      </c>
      <c r="X628" s="23">
        <v>5</v>
      </c>
      <c r="Y628" s="23">
        <v>5</v>
      </c>
      <c r="Z628" s="23">
        <v>0</v>
      </c>
      <c r="AA628" s="31">
        <f t="shared" si="24"/>
        <v>1</v>
      </c>
    </row>
    <row r="629" spans="14:27" x14ac:dyDescent="0.25">
      <c r="N629">
        <f t="shared" si="23"/>
        <v>0</v>
      </c>
      <c r="R629" s="23" t="s">
        <v>12</v>
      </c>
      <c r="S629" s="23" t="s">
        <v>15</v>
      </c>
      <c r="T629" s="23" t="str">
        <f>VLOOKUP(S629,'asignacion operaciones'!D:E,2,0)</f>
        <v xml:space="preserve">Ricardo Balderas Reyes </v>
      </c>
      <c r="U629" s="23" t="str">
        <f>VLOOKUP(S629,'asignacion operaciones'!D:F,3,0)</f>
        <v>Victor Limas Rdz</v>
      </c>
      <c r="V629" s="23" t="str">
        <f>VLOOKUP(S629,'asignacion operaciones'!D:G,4,0)</f>
        <v>Reynaldo Berlanga</v>
      </c>
      <c r="W629" s="23" t="s">
        <v>665</v>
      </c>
      <c r="X629" s="23">
        <v>10</v>
      </c>
      <c r="Y629" s="23">
        <v>10</v>
      </c>
      <c r="Z629" s="23">
        <v>0</v>
      </c>
      <c r="AA629" s="31">
        <f t="shared" si="24"/>
        <v>1</v>
      </c>
    </row>
    <row r="630" spans="14:27" x14ac:dyDescent="0.25">
      <c r="N630">
        <f t="shared" si="23"/>
        <v>0</v>
      </c>
      <c r="R630" s="23" t="s">
        <v>12</v>
      </c>
      <c r="S630" s="23" t="s">
        <v>15</v>
      </c>
      <c r="T630" s="23" t="str">
        <f>VLOOKUP(S630,'asignacion operaciones'!D:E,2,0)</f>
        <v xml:space="preserve">Ricardo Balderas Reyes </v>
      </c>
      <c r="U630" s="23" t="str">
        <f>VLOOKUP(S630,'asignacion operaciones'!D:F,3,0)</f>
        <v>Victor Limas Rdz</v>
      </c>
      <c r="V630" s="23" t="str">
        <f>VLOOKUP(S630,'asignacion operaciones'!D:G,4,0)</f>
        <v>Reynaldo Berlanga</v>
      </c>
      <c r="W630" s="23" t="s">
        <v>666</v>
      </c>
      <c r="X630" s="23">
        <v>5</v>
      </c>
      <c r="Y630" s="23">
        <v>5</v>
      </c>
      <c r="Z630" s="23">
        <v>0</v>
      </c>
      <c r="AA630" s="31">
        <f t="shared" si="24"/>
        <v>1</v>
      </c>
    </row>
    <row r="631" spans="14:27" x14ac:dyDescent="0.25">
      <c r="N631">
        <f t="shared" si="23"/>
        <v>0</v>
      </c>
      <c r="R631" s="23" t="s">
        <v>12</v>
      </c>
      <c r="S631" s="23" t="s">
        <v>15</v>
      </c>
      <c r="T631" s="23" t="str">
        <f>VLOOKUP(S631,'asignacion operaciones'!D:E,2,0)</f>
        <v xml:space="preserve">Ricardo Balderas Reyes </v>
      </c>
      <c r="U631" s="23" t="str">
        <f>VLOOKUP(S631,'asignacion operaciones'!D:F,3,0)</f>
        <v>Victor Limas Rdz</v>
      </c>
      <c r="V631" s="23" t="str">
        <f>VLOOKUP(S631,'asignacion operaciones'!D:G,4,0)</f>
        <v>Reynaldo Berlanga</v>
      </c>
      <c r="W631" s="23" t="s">
        <v>667</v>
      </c>
      <c r="X631" s="23">
        <v>6</v>
      </c>
      <c r="Y631" s="23">
        <v>6</v>
      </c>
      <c r="Z631" s="23">
        <v>0</v>
      </c>
      <c r="AA631" s="31">
        <f t="shared" si="24"/>
        <v>1</v>
      </c>
    </row>
    <row r="632" spans="14:27" x14ac:dyDescent="0.25">
      <c r="N632">
        <f t="shared" si="23"/>
        <v>0</v>
      </c>
      <c r="R632" s="23" t="s">
        <v>12</v>
      </c>
      <c r="S632" s="23" t="s">
        <v>15</v>
      </c>
      <c r="T632" s="23" t="str">
        <f>VLOOKUP(S632,'asignacion operaciones'!D:E,2,0)</f>
        <v xml:space="preserve">Ricardo Balderas Reyes </v>
      </c>
      <c r="U632" s="23" t="str">
        <f>VLOOKUP(S632,'asignacion operaciones'!D:F,3,0)</f>
        <v>Victor Limas Rdz</v>
      </c>
      <c r="V632" s="23" t="str">
        <f>VLOOKUP(S632,'asignacion operaciones'!D:G,4,0)</f>
        <v>Reynaldo Berlanga</v>
      </c>
      <c r="W632" s="23" t="s">
        <v>668</v>
      </c>
      <c r="X632" s="23">
        <v>5</v>
      </c>
      <c r="Y632" s="23">
        <v>5</v>
      </c>
      <c r="Z632" s="23">
        <v>0</v>
      </c>
      <c r="AA632" s="31">
        <f t="shared" si="24"/>
        <v>1</v>
      </c>
    </row>
    <row r="633" spans="14:27" x14ac:dyDescent="0.25">
      <c r="N633">
        <f t="shared" si="23"/>
        <v>0</v>
      </c>
      <c r="R633" s="23" t="s">
        <v>12</v>
      </c>
      <c r="S633" s="23" t="s">
        <v>15</v>
      </c>
      <c r="T633" s="23" t="str">
        <f>VLOOKUP(S633,'asignacion operaciones'!D:E,2,0)</f>
        <v xml:space="preserve">Ricardo Balderas Reyes </v>
      </c>
      <c r="U633" s="23" t="str">
        <f>VLOOKUP(S633,'asignacion operaciones'!D:F,3,0)</f>
        <v>Victor Limas Rdz</v>
      </c>
      <c r="V633" s="23" t="str">
        <f>VLOOKUP(S633,'asignacion operaciones'!D:G,4,0)</f>
        <v>Reynaldo Berlanga</v>
      </c>
      <c r="W633" s="23" t="s">
        <v>671</v>
      </c>
      <c r="X633" s="23">
        <v>11</v>
      </c>
      <c r="Y633" s="23">
        <v>11</v>
      </c>
      <c r="Z633" s="23">
        <v>0</v>
      </c>
      <c r="AA633" s="31">
        <f t="shared" si="24"/>
        <v>1</v>
      </c>
    </row>
    <row r="634" spans="14:27" x14ac:dyDescent="0.25">
      <c r="N634">
        <f t="shared" si="23"/>
        <v>0</v>
      </c>
      <c r="R634" s="23" t="s">
        <v>12</v>
      </c>
      <c r="S634" s="23" t="s">
        <v>15</v>
      </c>
      <c r="T634" s="23" t="str">
        <f>VLOOKUP(S634,'asignacion operaciones'!D:E,2,0)</f>
        <v xml:space="preserve">Ricardo Balderas Reyes </v>
      </c>
      <c r="U634" s="23" t="str">
        <f>VLOOKUP(S634,'asignacion operaciones'!D:F,3,0)</f>
        <v>Victor Limas Rdz</v>
      </c>
      <c r="V634" s="23" t="str">
        <f>VLOOKUP(S634,'asignacion operaciones'!D:G,4,0)</f>
        <v>Reynaldo Berlanga</v>
      </c>
      <c r="W634" s="23" t="s">
        <v>672</v>
      </c>
      <c r="X634" s="23">
        <v>5</v>
      </c>
      <c r="Y634" s="23">
        <v>5</v>
      </c>
      <c r="Z634" s="23">
        <v>0</v>
      </c>
      <c r="AA634" s="31">
        <f t="shared" si="24"/>
        <v>1</v>
      </c>
    </row>
    <row r="635" spans="14:27" x14ac:dyDescent="0.25">
      <c r="N635">
        <f t="shared" si="23"/>
        <v>0</v>
      </c>
      <c r="R635" s="23" t="s">
        <v>12</v>
      </c>
      <c r="S635" s="23" t="s">
        <v>15</v>
      </c>
      <c r="T635" s="23" t="str">
        <f>VLOOKUP(S635,'asignacion operaciones'!D:E,2,0)</f>
        <v xml:space="preserve">Ricardo Balderas Reyes </v>
      </c>
      <c r="U635" s="23" t="str">
        <f>VLOOKUP(S635,'asignacion operaciones'!D:F,3,0)</f>
        <v>Victor Limas Rdz</v>
      </c>
      <c r="V635" s="23" t="str">
        <f>VLOOKUP(S635,'asignacion operaciones'!D:G,4,0)</f>
        <v>Reynaldo Berlanga</v>
      </c>
      <c r="W635" s="23" t="s">
        <v>675</v>
      </c>
      <c r="X635" s="23">
        <v>5</v>
      </c>
      <c r="Y635" s="23">
        <v>5</v>
      </c>
      <c r="Z635" s="23">
        <v>0</v>
      </c>
      <c r="AA635" s="31">
        <f t="shared" si="24"/>
        <v>1</v>
      </c>
    </row>
    <row r="636" spans="14:27" x14ac:dyDescent="0.25">
      <c r="N636">
        <f t="shared" si="23"/>
        <v>0</v>
      </c>
      <c r="R636" s="23" t="s">
        <v>12</v>
      </c>
      <c r="S636" s="23" t="s">
        <v>15</v>
      </c>
      <c r="T636" s="23" t="str">
        <f>VLOOKUP(S636,'asignacion operaciones'!D:E,2,0)</f>
        <v xml:space="preserve">Ricardo Balderas Reyes </v>
      </c>
      <c r="U636" s="23" t="str">
        <f>VLOOKUP(S636,'asignacion operaciones'!D:F,3,0)</f>
        <v>Victor Limas Rdz</v>
      </c>
      <c r="V636" s="23" t="str">
        <f>VLOOKUP(S636,'asignacion operaciones'!D:G,4,0)</f>
        <v>Reynaldo Berlanga</v>
      </c>
      <c r="W636" s="23" t="s">
        <v>676</v>
      </c>
      <c r="X636" s="23">
        <v>6</v>
      </c>
      <c r="Y636" s="23">
        <v>6</v>
      </c>
      <c r="Z636" s="23">
        <v>0</v>
      </c>
      <c r="AA636" s="31">
        <f t="shared" si="24"/>
        <v>1</v>
      </c>
    </row>
    <row r="637" spans="14:27" x14ac:dyDescent="0.25">
      <c r="N637">
        <f t="shared" si="23"/>
        <v>0</v>
      </c>
      <c r="R637" s="23" t="s">
        <v>12</v>
      </c>
      <c r="S637" s="23" t="s">
        <v>15</v>
      </c>
      <c r="T637" s="23" t="str">
        <f>VLOOKUP(S637,'asignacion operaciones'!D:E,2,0)</f>
        <v xml:space="preserve">Ricardo Balderas Reyes </v>
      </c>
      <c r="U637" s="23" t="str">
        <f>VLOOKUP(S637,'asignacion operaciones'!D:F,3,0)</f>
        <v>Victor Limas Rdz</v>
      </c>
      <c r="V637" s="23" t="str">
        <f>VLOOKUP(S637,'asignacion operaciones'!D:G,4,0)</f>
        <v>Reynaldo Berlanga</v>
      </c>
      <c r="W637" s="23" t="s">
        <v>678</v>
      </c>
      <c r="X637" s="23">
        <v>5</v>
      </c>
      <c r="Y637" s="23">
        <v>5</v>
      </c>
      <c r="Z637" s="23">
        <v>0</v>
      </c>
      <c r="AA637" s="31">
        <f t="shared" si="24"/>
        <v>1</v>
      </c>
    </row>
    <row r="638" spans="14:27" x14ac:dyDescent="0.25">
      <c r="N638">
        <f t="shared" si="23"/>
        <v>0</v>
      </c>
      <c r="R638" s="23" t="s">
        <v>12</v>
      </c>
      <c r="S638" s="23" t="s">
        <v>15</v>
      </c>
      <c r="T638" s="23" t="str">
        <f>VLOOKUP(S638,'asignacion operaciones'!D:E,2,0)</f>
        <v xml:space="preserve">Ricardo Balderas Reyes </v>
      </c>
      <c r="U638" s="23" t="str">
        <f>VLOOKUP(S638,'asignacion operaciones'!D:F,3,0)</f>
        <v>Victor Limas Rdz</v>
      </c>
      <c r="V638" s="23" t="str">
        <f>VLOOKUP(S638,'asignacion operaciones'!D:G,4,0)</f>
        <v>Reynaldo Berlanga</v>
      </c>
      <c r="W638" s="23" t="s">
        <v>679</v>
      </c>
      <c r="X638" s="23">
        <v>5</v>
      </c>
      <c r="Y638" s="23">
        <v>5</v>
      </c>
      <c r="Z638" s="23">
        <v>0</v>
      </c>
      <c r="AA638" s="31">
        <f t="shared" si="24"/>
        <v>1</v>
      </c>
    </row>
    <row r="639" spans="14:27" x14ac:dyDescent="0.25">
      <c r="N639">
        <f t="shared" si="23"/>
        <v>0</v>
      </c>
      <c r="R639" s="23" t="s">
        <v>12</v>
      </c>
      <c r="S639" s="23" t="s">
        <v>15</v>
      </c>
      <c r="T639" s="23" t="str">
        <f>VLOOKUP(S639,'asignacion operaciones'!D:E,2,0)</f>
        <v xml:space="preserve">Ricardo Balderas Reyes </v>
      </c>
      <c r="U639" s="23" t="str">
        <f>VLOOKUP(S639,'asignacion operaciones'!D:F,3,0)</f>
        <v>Victor Limas Rdz</v>
      </c>
      <c r="V639" s="23" t="str">
        <f>VLOOKUP(S639,'asignacion operaciones'!D:G,4,0)</f>
        <v>Reynaldo Berlanga</v>
      </c>
      <c r="W639" s="23" t="s">
        <v>680</v>
      </c>
      <c r="X639" s="23">
        <v>5</v>
      </c>
      <c r="Y639" s="23">
        <v>5</v>
      </c>
      <c r="Z639" s="23">
        <v>0</v>
      </c>
      <c r="AA639" s="31">
        <f t="shared" si="24"/>
        <v>1</v>
      </c>
    </row>
    <row r="640" spans="14:27" x14ac:dyDescent="0.25">
      <c r="N640">
        <f t="shared" si="23"/>
        <v>0</v>
      </c>
      <c r="R640" s="23" t="s">
        <v>12</v>
      </c>
      <c r="S640" s="23" t="s">
        <v>15</v>
      </c>
      <c r="T640" s="23" t="str">
        <f>VLOOKUP(S640,'asignacion operaciones'!D:E,2,0)</f>
        <v xml:space="preserve">Ricardo Balderas Reyes </v>
      </c>
      <c r="U640" s="23" t="str">
        <f>VLOOKUP(S640,'asignacion operaciones'!D:F,3,0)</f>
        <v>Victor Limas Rdz</v>
      </c>
      <c r="V640" s="23" t="str">
        <f>VLOOKUP(S640,'asignacion operaciones'!D:G,4,0)</f>
        <v>Reynaldo Berlanga</v>
      </c>
      <c r="W640" s="23" t="s">
        <v>684</v>
      </c>
      <c r="X640" s="23">
        <v>5</v>
      </c>
      <c r="Y640" s="23">
        <v>5</v>
      </c>
      <c r="Z640" s="23">
        <v>0</v>
      </c>
      <c r="AA640" s="31">
        <f t="shared" si="24"/>
        <v>1</v>
      </c>
    </row>
    <row r="641" spans="14:27" x14ac:dyDescent="0.25">
      <c r="N641">
        <f t="shared" si="23"/>
        <v>0</v>
      </c>
      <c r="R641" s="23" t="s">
        <v>12</v>
      </c>
      <c r="S641" s="23" t="s">
        <v>15</v>
      </c>
      <c r="T641" s="23" t="str">
        <f>VLOOKUP(S641,'asignacion operaciones'!D:E,2,0)</f>
        <v xml:space="preserve">Ricardo Balderas Reyes </v>
      </c>
      <c r="U641" s="23" t="str">
        <f>VLOOKUP(S641,'asignacion operaciones'!D:F,3,0)</f>
        <v>Victor Limas Rdz</v>
      </c>
      <c r="V641" s="23" t="str">
        <f>VLOOKUP(S641,'asignacion operaciones'!D:G,4,0)</f>
        <v>Reynaldo Berlanga</v>
      </c>
      <c r="W641" s="23" t="s">
        <v>685</v>
      </c>
      <c r="X641" s="23">
        <v>10</v>
      </c>
      <c r="Y641" s="23">
        <v>10</v>
      </c>
      <c r="Z641" s="23">
        <v>0</v>
      </c>
      <c r="AA641" s="31">
        <f t="shared" si="24"/>
        <v>1</v>
      </c>
    </row>
    <row r="642" spans="14:27" x14ac:dyDescent="0.25">
      <c r="N642">
        <f t="shared" ref="N642:N705" si="25">L642-M642</f>
        <v>0</v>
      </c>
      <c r="R642" s="23" t="s">
        <v>12</v>
      </c>
      <c r="S642" s="23" t="s">
        <v>15</v>
      </c>
      <c r="T642" s="23" t="str">
        <f>VLOOKUP(S642,'asignacion operaciones'!D:E,2,0)</f>
        <v xml:space="preserve">Ricardo Balderas Reyes </v>
      </c>
      <c r="U642" s="23" t="str">
        <f>VLOOKUP(S642,'asignacion operaciones'!D:F,3,0)</f>
        <v>Victor Limas Rdz</v>
      </c>
      <c r="V642" s="23" t="str">
        <f>VLOOKUP(S642,'asignacion operaciones'!D:G,4,0)</f>
        <v>Reynaldo Berlanga</v>
      </c>
      <c r="W642" s="23" t="s">
        <v>686</v>
      </c>
      <c r="X642" s="23">
        <v>7</v>
      </c>
      <c r="Y642" s="23">
        <v>7</v>
      </c>
      <c r="Z642" s="23">
        <v>0</v>
      </c>
      <c r="AA642" s="31">
        <f t="shared" ref="AA642:AA705" si="26">Y642/X642</f>
        <v>1</v>
      </c>
    </row>
    <row r="643" spans="14:27" x14ac:dyDescent="0.25">
      <c r="N643">
        <f t="shared" si="25"/>
        <v>0</v>
      </c>
      <c r="R643" s="23" t="s">
        <v>12</v>
      </c>
      <c r="S643" s="23" t="s">
        <v>15</v>
      </c>
      <c r="T643" s="23" t="str">
        <f>VLOOKUP(S643,'asignacion operaciones'!D:E,2,0)</f>
        <v xml:space="preserve">Ricardo Balderas Reyes </v>
      </c>
      <c r="U643" s="23" t="str">
        <f>VLOOKUP(S643,'asignacion operaciones'!D:F,3,0)</f>
        <v>Victor Limas Rdz</v>
      </c>
      <c r="V643" s="23" t="str">
        <f>VLOOKUP(S643,'asignacion operaciones'!D:G,4,0)</f>
        <v>Reynaldo Berlanga</v>
      </c>
      <c r="W643" s="23" t="s">
        <v>687</v>
      </c>
      <c r="X643" s="23">
        <v>9</v>
      </c>
      <c r="Y643" s="23">
        <v>9</v>
      </c>
      <c r="Z643" s="23">
        <v>0</v>
      </c>
      <c r="AA643" s="31">
        <f t="shared" si="26"/>
        <v>1</v>
      </c>
    </row>
    <row r="644" spans="14:27" x14ac:dyDescent="0.25">
      <c r="N644">
        <f t="shared" si="25"/>
        <v>0</v>
      </c>
      <c r="R644" s="23" t="s">
        <v>12</v>
      </c>
      <c r="S644" s="23" t="s">
        <v>15</v>
      </c>
      <c r="T644" s="23" t="str">
        <f>VLOOKUP(S644,'asignacion operaciones'!D:E,2,0)</f>
        <v xml:space="preserve">Ricardo Balderas Reyes </v>
      </c>
      <c r="U644" s="23" t="str">
        <f>VLOOKUP(S644,'asignacion operaciones'!D:F,3,0)</f>
        <v>Victor Limas Rdz</v>
      </c>
      <c r="V644" s="23" t="str">
        <f>VLOOKUP(S644,'asignacion operaciones'!D:G,4,0)</f>
        <v>Reynaldo Berlanga</v>
      </c>
      <c r="W644" s="23" t="s">
        <v>689</v>
      </c>
      <c r="X644" s="23">
        <v>6</v>
      </c>
      <c r="Y644" s="23">
        <v>6</v>
      </c>
      <c r="Z644" s="23">
        <v>0</v>
      </c>
      <c r="AA644" s="31">
        <f t="shared" si="26"/>
        <v>1</v>
      </c>
    </row>
    <row r="645" spans="14:27" x14ac:dyDescent="0.25">
      <c r="N645">
        <f t="shared" si="25"/>
        <v>0</v>
      </c>
      <c r="R645" s="23" t="s">
        <v>12</v>
      </c>
      <c r="S645" s="23" t="s">
        <v>15</v>
      </c>
      <c r="T645" s="23" t="str">
        <f>VLOOKUP(S645,'asignacion operaciones'!D:E,2,0)</f>
        <v xml:space="preserve">Ricardo Balderas Reyes </v>
      </c>
      <c r="U645" s="23" t="str">
        <f>VLOOKUP(S645,'asignacion operaciones'!D:F,3,0)</f>
        <v>Victor Limas Rdz</v>
      </c>
      <c r="V645" s="23" t="str">
        <f>VLOOKUP(S645,'asignacion operaciones'!D:G,4,0)</f>
        <v>Reynaldo Berlanga</v>
      </c>
      <c r="W645" s="23" t="s">
        <v>690</v>
      </c>
      <c r="X645" s="23">
        <v>5</v>
      </c>
      <c r="Y645" s="23">
        <v>5</v>
      </c>
      <c r="Z645" s="23">
        <v>0</v>
      </c>
      <c r="AA645" s="31">
        <f t="shared" si="26"/>
        <v>1</v>
      </c>
    </row>
    <row r="646" spans="14:27" x14ac:dyDescent="0.25">
      <c r="N646">
        <f t="shared" si="25"/>
        <v>0</v>
      </c>
      <c r="R646" s="23" t="s">
        <v>12</v>
      </c>
      <c r="S646" s="23" t="s">
        <v>15</v>
      </c>
      <c r="T646" s="23" t="str">
        <f>VLOOKUP(S646,'asignacion operaciones'!D:E,2,0)</f>
        <v xml:space="preserve">Ricardo Balderas Reyes </v>
      </c>
      <c r="U646" s="23" t="str">
        <f>VLOOKUP(S646,'asignacion operaciones'!D:F,3,0)</f>
        <v>Victor Limas Rdz</v>
      </c>
      <c r="V646" s="23" t="str">
        <f>VLOOKUP(S646,'asignacion operaciones'!D:G,4,0)</f>
        <v>Reynaldo Berlanga</v>
      </c>
      <c r="W646" s="23" t="s">
        <v>692</v>
      </c>
      <c r="X646" s="23">
        <v>5</v>
      </c>
      <c r="Y646" s="23">
        <v>5</v>
      </c>
      <c r="Z646" s="23">
        <v>0</v>
      </c>
      <c r="AA646" s="31">
        <f t="shared" si="26"/>
        <v>1</v>
      </c>
    </row>
    <row r="647" spans="14:27" x14ac:dyDescent="0.25">
      <c r="N647">
        <f t="shared" si="25"/>
        <v>0</v>
      </c>
      <c r="R647" s="23" t="s">
        <v>12</v>
      </c>
      <c r="S647" s="23" t="s">
        <v>15</v>
      </c>
      <c r="T647" s="23" t="str">
        <f>VLOOKUP(S647,'asignacion operaciones'!D:E,2,0)</f>
        <v xml:space="preserve">Ricardo Balderas Reyes </v>
      </c>
      <c r="U647" s="23" t="str">
        <f>VLOOKUP(S647,'asignacion operaciones'!D:F,3,0)</f>
        <v>Victor Limas Rdz</v>
      </c>
      <c r="V647" s="23" t="str">
        <f>VLOOKUP(S647,'asignacion operaciones'!D:G,4,0)</f>
        <v>Reynaldo Berlanga</v>
      </c>
      <c r="W647" s="23" t="s">
        <v>693</v>
      </c>
      <c r="X647" s="23">
        <v>5</v>
      </c>
      <c r="Y647" s="23">
        <v>5</v>
      </c>
      <c r="Z647" s="23">
        <v>0</v>
      </c>
      <c r="AA647" s="31">
        <f t="shared" si="26"/>
        <v>1</v>
      </c>
    </row>
    <row r="648" spans="14:27" x14ac:dyDescent="0.25">
      <c r="N648">
        <f t="shared" si="25"/>
        <v>0</v>
      </c>
      <c r="R648" s="23" t="s">
        <v>12</v>
      </c>
      <c r="S648" s="23" t="s">
        <v>15</v>
      </c>
      <c r="T648" s="23" t="str">
        <f>VLOOKUP(S648,'asignacion operaciones'!D:E,2,0)</f>
        <v xml:space="preserve">Ricardo Balderas Reyes </v>
      </c>
      <c r="U648" s="23" t="str">
        <f>VLOOKUP(S648,'asignacion operaciones'!D:F,3,0)</f>
        <v>Victor Limas Rdz</v>
      </c>
      <c r="V648" s="23" t="str">
        <f>VLOOKUP(S648,'asignacion operaciones'!D:G,4,0)</f>
        <v>Reynaldo Berlanga</v>
      </c>
      <c r="W648" s="23" t="s">
        <v>694</v>
      </c>
      <c r="X648" s="23">
        <v>5</v>
      </c>
      <c r="Y648" s="23">
        <v>5</v>
      </c>
      <c r="Z648" s="23">
        <v>0</v>
      </c>
      <c r="AA648" s="31">
        <f t="shared" si="26"/>
        <v>1</v>
      </c>
    </row>
    <row r="649" spans="14:27" x14ac:dyDescent="0.25">
      <c r="N649">
        <f t="shared" si="25"/>
        <v>0</v>
      </c>
      <c r="R649" s="23" t="s">
        <v>12</v>
      </c>
      <c r="S649" s="23" t="s">
        <v>15</v>
      </c>
      <c r="T649" s="23" t="str">
        <f>VLOOKUP(S649,'asignacion operaciones'!D:E,2,0)</f>
        <v xml:space="preserve">Ricardo Balderas Reyes </v>
      </c>
      <c r="U649" s="23" t="str">
        <f>VLOOKUP(S649,'asignacion operaciones'!D:F,3,0)</f>
        <v>Victor Limas Rdz</v>
      </c>
      <c r="V649" s="23" t="str">
        <f>VLOOKUP(S649,'asignacion operaciones'!D:G,4,0)</f>
        <v>Reynaldo Berlanga</v>
      </c>
      <c r="W649" s="23" t="s">
        <v>696</v>
      </c>
      <c r="X649" s="23">
        <v>5</v>
      </c>
      <c r="Y649" s="23">
        <v>5</v>
      </c>
      <c r="Z649" s="23">
        <v>0</v>
      </c>
      <c r="AA649" s="31">
        <f t="shared" si="26"/>
        <v>1</v>
      </c>
    </row>
    <row r="650" spans="14:27" x14ac:dyDescent="0.25">
      <c r="N650">
        <f t="shared" si="25"/>
        <v>0</v>
      </c>
      <c r="R650" s="23" t="s">
        <v>12</v>
      </c>
      <c r="S650" s="23" t="s">
        <v>15</v>
      </c>
      <c r="T650" s="23" t="str">
        <f>VLOOKUP(S650,'asignacion operaciones'!D:E,2,0)</f>
        <v xml:space="preserve">Ricardo Balderas Reyes </v>
      </c>
      <c r="U650" s="23" t="str">
        <f>VLOOKUP(S650,'asignacion operaciones'!D:F,3,0)</f>
        <v>Victor Limas Rdz</v>
      </c>
      <c r="V650" s="23" t="str">
        <f>VLOOKUP(S650,'asignacion operaciones'!D:G,4,0)</f>
        <v>Reynaldo Berlanga</v>
      </c>
      <c r="W650" s="23" t="s">
        <v>697</v>
      </c>
      <c r="X650" s="23">
        <v>5</v>
      </c>
      <c r="Y650" s="23">
        <v>5</v>
      </c>
      <c r="Z650" s="23">
        <v>0</v>
      </c>
      <c r="AA650" s="31">
        <f t="shared" si="26"/>
        <v>1</v>
      </c>
    </row>
    <row r="651" spans="14:27" x14ac:dyDescent="0.25">
      <c r="N651">
        <f t="shared" si="25"/>
        <v>0</v>
      </c>
      <c r="R651" s="23" t="s">
        <v>12</v>
      </c>
      <c r="S651" s="23" t="s">
        <v>15</v>
      </c>
      <c r="T651" s="23" t="str">
        <f>VLOOKUP(S651,'asignacion operaciones'!D:E,2,0)</f>
        <v xml:space="preserve">Ricardo Balderas Reyes </v>
      </c>
      <c r="U651" s="23" t="str">
        <f>VLOOKUP(S651,'asignacion operaciones'!D:F,3,0)</f>
        <v>Victor Limas Rdz</v>
      </c>
      <c r="V651" s="23" t="str">
        <f>VLOOKUP(S651,'asignacion operaciones'!D:G,4,0)</f>
        <v>Reynaldo Berlanga</v>
      </c>
      <c r="W651" s="23" t="s">
        <v>698</v>
      </c>
      <c r="X651" s="23">
        <v>6</v>
      </c>
      <c r="Y651" s="23">
        <v>6</v>
      </c>
      <c r="Z651" s="23">
        <v>0</v>
      </c>
      <c r="AA651" s="31">
        <f t="shared" si="26"/>
        <v>1</v>
      </c>
    </row>
    <row r="652" spans="14:27" x14ac:dyDescent="0.25">
      <c r="N652">
        <f t="shared" si="25"/>
        <v>0</v>
      </c>
      <c r="R652" s="23" t="s">
        <v>12</v>
      </c>
      <c r="S652" s="23" t="s">
        <v>15</v>
      </c>
      <c r="T652" s="23" t="str">
        <f>VLOOKUP(S652,'asignacion operaciones'!D:E,2,0)</f>
        <v xml:space="preserve">Ricardo Balderas Reyes </v>
      </c>
      <c r="U652" s="23" t="str">
        <f>VLOOKUP(S652,'asignacion operaciones'!D:F,3,0)</f>
        <v>Victor Limas Rdz</v>
      </c>
      <c r="V652" s="23" t="str">
        <f>VLOOKUP(S652,'asignacion operaciones'!D:G,4,0)</f>
        <v>Reynaldo Berlanga</v>
      </c>
      <c r="W652" s="23" t="s">
        <v>700</v>
      </c>
      <c r="X652" s="23">
        <v>5</v>
      </c>
      <c r="Y652" s="23">
        <v>5</v>
      </c>
      <c r="Z652" s="23">
        <v>0</v>
      </c>
      <c r="AA652" s="31">
        <f t="shared" si="26"/>
        <v>1</v>
      </c>
    </row>
    <row r="653" spans="14:27" x14ac:dyDescent="0.25">
      <c r="N653">
        <f t="shared" si="25"/>
        <v>0</v>
      </c>
      <c r="R653" s="23" t="s">
        <v>12</v>
      </c>
      <c r="S653" s="23" t="s">
        <v>15</v>
      </c>
      <c r="T653" s="23" t="str">
        <f>VLOOKUP(S653,'asignacion operaciones'!D:E,2,0)</f>
        <v xml:space="preserve">Ricardo Balderas Reyes </v>
      </c>
      <c r="U653" s="23" t="str">
        <f>VLOOKUP(S653,'asignacion operaciones'!D:F,3,0)</f>
        <v>Victor Limas Rdz</v>
      </c>
      <c r="V653" s="23" t="str">
        <f>VLOOKUP(S653,'asignacion operaciones'!D:G,4,0)</f>
        <v>Reynaldo Berlanga</v>
      </c>
      <c r="W653" s="23" t="s">
        <v>701</v>
      </c>
      <c r="X653" s="23">
        <v>5</v>
      </c>
      <c r="Y653" s="23">
        <v>5</v>
      </c>
      <c r="Z653" s="23">
        <v>0</v>
      </c>
      <c r="AA653" s="31">
        <f t="shared" si="26"/>
        <v>1</v>
      </c>
    </row>
    <row r="654" spans="14:27" x14ac:dyDescent="0.25">
      <c r="N654">
        <f t="shared" si="25"/>
        <v>0</v>
      </c>
      <c r="R654" s="23" t="s">
        <v>12</v>
      </c>
      <c r="S654" s="23" t="s">
        <v>15</v>
      </c>
      <c r="T654" s="23" t="str">
        <f>VLOOKUP(S654,'asignacion operaciones'!D:E,2,0)</f>
        <v xml:space="preserve">Ricardo Balderas Reyes </v>
      </c>
      <c r="U654" s="23" t="str">
        <f>VLOOKUP(S654,'asignacion operaciones'!D:F,3,0)</f>
        <v>Victor Limas Rdz</v>
      </c>
      <c r="V654" s="23" t="str">
        <f>VLOOKUP(S654,'asignacion operaciones'!D:G,4,0)</f>
        <v>Reynaldo Berlanga</v>
      </c>
      <c r="W654" s="23" t="s">
        <v>702</v>
      </c>
      <c r="X654" s="23">
        <v>5</v>
      </c>
      <c r="Y654" s="23">
        <v>5</v>
      </c>
      <c r="Z654" s="23">
        <v>0</v>
      </c>
      <c r="AA654" s="31">
        <f t="shared" si="26"/>
        <v>1</v>
      </c>
    </row>
    <row r="655" spans="14:27" x14ac:dyDescent="0.25">
      <c r="N655">
        <f t="shared" si="25"/>
        <v>0</v>
      </c>
      <c r="R655" s="23" t="s">
        <v>12</v>
      </c>
      <c r="S655" s="23" t="s">
        <v>15</v>
      </c>
      <c r="T655" s="23" t="str">
        <f>VLOOKUP(S655,'asignacion operaciones'!D:E,2,0)</f>
        <v xml:space="preserve">Ricardo Balderas Reyes </v>
      </c>
      <c r="U655" s="23" t="str">
        <f>VLOOKUP(S655,'asignacion operaciones'!D:F,3,0)</f>
        <v>Victor Limas Rdz</v>
      </c>
      <c r="V655" s="23" t="str">
        <f>VLOOKUP(S655,'asignacion operaciones'!D:G,4,0)</f>
        <v>Reynaldo Berlanga</v>
      </c>
      <c r="W655" s="23" t="s">
        <v>703</v>
      </c>
      <c r="X655" s="23">
        <v>5</v>
      </c>
      <c r="Y655" s="23">
        <v>5</v>
      </c>
      <c r="Z655" s="23">
        <v>0</v>
      </c>
      <c r="AA655" s="31">
        <f t="shared" si="26"/>
        <v>1</v>
      </c>
    </row>
    <row r="656" spans="14:27" x14ac:dyDescent="0.25">
      <c r="N656">
        <f t="shared" si="25"/>
        <v>0</v>
      </c>
      <c r="R656" s="23" t="s">
        <v>12</v>
      </c>
      <c r="S656" s="23" t="s">
        <v>15</v>
      </c>
      <c r="T656" s="23" t="str">
        <f>VLOOKUP(S656,'asignacion operaciones'!D:E,2,0)</f>
        <v xml:space="preserve">Ricardo Balderas Reyes </v>
      </c>
      <c r="U656" s="23" t="str">
        <f>VLOOKUP(S656,'asignacion operaciones'!D:F,3,0)</f>
        <v>Victor Limas Rdz</v>
      </c>
      <c r="V656" s="23" t="str">
        <f>VLOOKUP(S656,'asignacion operaciones'!D:G,4,0)</f>
        <v>Reynaldo Berlanga</v>
      </c>
      <c r="W656" s="23" t="s">
        <v>704</v>
      </c>
      <c r="X656" s="23">
        <v>5</v>
      </c>
      <c r="Y656" s="23">
        <v>5</v>
      </c>
      <c r="Z656" s="23">
        <v>0</v>
      </c>
      <c r="AA656" s="31">
        <f t="shared" si="26"/>
        <v>1</v>
      </c>
    </row>
    <row r="657" spans="14:27" x14ac:dyDescent="0.25">
      <c r="N657">
        <f t="shared" si="25"/>
        <v>0</v>
      </c>
      <c r="R657" s="23" t="s">
        <v>12</v>
      </c>
      <c r="S657" s="23" t="s">
        <v>15</v>
      </c>
      <c r="T657" s="23" t="str">
        <f>VLOOKUP(S657,'asignacion operaciones'!D:E,2,0)</f>
        <v xml:space="preserve">Ricardo Balderas Reyes </v>
      </c>
      <c r="U657" s="23" t="str">
        <f>VLOOKUP(S657,'asignacion operaciones'!D:F,3,0)</f>
        <v>Victor Limas Rdz</v>
      </c>
      <c r="V657" s="23" t="str">
        <f>VLOOKUP(S657,'asignacion operaciones'!D:G,4,0)</f>
        <v>Reynaldo Berlanga</v>
      </c>
      <c r="W657" s="23" t="s">
        <v>705</v>
      </c>
      <c r="X657" s="23">
        <v>5</v>
      </c>
      <c r="Y657" s="23">
        <v>5</v>
      </c>
      <c r="Z657" s="23">
        <v>0</v>
      </c>
      <c r="AA657" s="31">
        <f t="shared" si="26"/>
        <v>1</v>
      </c>
    </row>
    <row r="658" spans="14:27" x14ac:dyDescent="0.25">
      <c r="N658">
        <f t="shared" si="25"/>
        <v>0</v>
      </c>
      <c r="R658" s="23" t="s">
        <v>12</v>
      </c>
      <c r="S658" s="23" t="s">
        <v>15</v>
      </c>
      <c r="T658" s="23" t="str">
        <f>VLOOKUP(S658,'asignacion operaciones'!D:E,2,0)</f>
        <v xml:space="preserve">Ricardo Balderas Reyes </v>
      </c>
      <c r="U658" s="23" t="str">
        <f>VLOOKUP(S658,'asignacion operaciones'!D:F,3,0)</f>
        <v>Victor Limas Rdz</v>
      </c>
      <c r="V658" s="23" t="str">
        <f>VLOOKUP(S658,'asignacion operaciones'!D:G,4,0)</f>
        <v>Reynaldo Berlanga</v>
      </c>
      <c r="W658" s="23" t="s">
        <v>707</v>
      </c>
      <c r="X658" s="23">
        <v>5</v>
      </c>
      <c r="Y658" s="23">
        <v>5</v>
      </c>
      <c r="Z658" s="23">
        <v>0</v>
      </c>
      <c r="AA658" s="31">
        <f t="shared" si="26"/>
        <v>1</v>
      </c>
    </row>
    <row r="659" spans="14:27" x14ac:dyDescent="0.25">
      <c r="N659">
        <f t="shared" si="25"/>
        <v>0</v>
      </c>
      <c r="R659" s="23" t="s">
        <v>12</v>
      </c>
      <c r="S659" s="23" t="s">
        <v>15</v>
      </c>
      <c r="T659" s="23" t="str">
        <f>VLOOKUP(S659,'asignacion operaciones'!D:E,2,0)</f>
        <v xml:space="preserve">Ricardo Balderas Reyes </v>
      </c>
      <c r="U659" s="23" t="str">
        <f>VLOOKUP(S659,'asignacion operaciones'!D:F,3,0)</f>
        <v>Victor Limas Rdz</v>
      </c>
      <c r="V659" s="23" t="str">
        <f>VLOOKUP(S659,'asignacion operaciones'!D:G,4,0)</f>
        <v>Reynaldo Berlanga</v>
      </c>
      <c r="W659" s="23" t="s">
        <v>708</v>
      </c>
      <c r="X659" s="23">
        <v>6</v>
      </c>
      <c r="Y659" s="23">
        <v>6</v>
      </c>
      <c r="Z659" s="23">
        <v>0</v>
      </c>
      <c r="AA659" s="31">
        <f t="shared" si="26"/>
        <v>1</v>
      </c>
    </row>
    <row r="660" spans="14:27" x14ac:dyDescent="0.25">
      <c r="N660">
        <f t="shared" si="25"/>
        <v>0</v>
      </c>
      <c r="R660" s="23" t="s">
        <v>12</v>
      </c>
      <c r="S660" s="23" t="s">
        <v>15</v>
      </c>
      <c r="T660" s="23" t="str">
        <f>VLOOKUP(S660,'asignacion operaciones'!D:E,2,0)</f>
        <v xml:space="preserve">Ricardo Balderas Reyes </v>
      </c>
      <c r="U660" s="23" t="str">
        <f>VLOOKUP(S660,'asignacion operaciones'!D:F,3,0)</f>
        <v>Victor Limas Rdz</v>
      </c>
      <c r="V660" s="23" t="str">
        <f>VLOOKUP(S660,'asignacion operaciones'!D:G,4,0)</f>
        <v>Reynaldo Berlanga</v>
      </c>
      <c r="W660" s="23" t="s">
        <v>713</v>
      </c>
      <c r="X660" s="23">
        <v>5</v>
      </c>
      <c r="Y660" s="23">
        <v>5</v>
      </c>
      <c r="Z660" s="23">
        <v>0</v>
      </c>
      <c r="AA660" s="31">
        <f t="shared" si="26"/>
        <v>1</v>
      </c>
    </row>
    <row r="661" spans="14:27" x14ac:dyDescent="0.25">
      <c r="N661">
        <f t="shared" si="25"/>
        <v>0</v>
      </c>
      <c r="R661" s="23" t="s">
        <v>12</v>
      </c>
      <c r="S661" s="23" t="s">
        <v>15</v>
      </c>
      <c r="T661" s="23" t="str">
        <f>VLOOKUP(S661,'asignacion operaciones'!D:E,2,0)</f>
        <v xml:space="preserve">Ricardo Balderas Reyes </v>
      </c>
      <c r="U661" s="23" t="str">
        <f>VLOOKUP(S661,'asignacion operaciones'!D:F,3,0)</f>
        <v>Victor Limas Rdz</v>
      </c>
      <c r="V661" s="23" t="str">
        <f>VLOOKUP(S661,'asignacion operaciones'!D:G,4,0)</f>
        <v>Reynaldo Berlanga</v>
      </c>
      <c r="W661" s="23" t="s">
        <v>716</v>
      </c>
      <c r="X661" s="23">
        <v>5</v>
      </c>
      <c r="Y661" s="23">
        <v>5</v>
      </c>
      <c r="Z661" s="23">
        <v>0</v>
      </c>
      <c r="AA661" s="31">
        <f t="shared" si="26"/>
        <v>1</v>
      </c>
    </row>
    <row r="662" spans="14:27" x14ac:dyDescent="0.25">
      <c r="N662">
        <f t="shared" si="25"/>
        <v>0</v>
      </c>
      <c r="R662" s="23" t="s">
        <v>12</v>
      </c>
      <c r="S662" s="23" t="s">
        <v>15</v>
      </c>
      <c r="T662" s="23" t="str">
        <f>VLOOKUP(S662,'asignacion operaciones'!D:E,2,0)</f>
        <v xml:space="preserve">Ricardo Balderas Reyes </v>
      </c>
      <c r="U662" s="23" t="str">
        <f>VLOOKUP(S662,'asignacion operaciones'!D:F,3,0)</f>
        <v>Victor Limas Rdz</v>
      </c>
      <c r="V662" s="23" t="str">
        <f>VLOOKUP(S662,'asignacion operaciones'!D:G,4,0)</f>
        <v>Reynaldo Berlanga</v>
      </c>
      <c r="W662" s="23" t="s">
        <v>717</v>
      </c>
      <c r="X662" s="23">
        <v>5</v>
      </c>
      <c r="Y662" s="23">
        <v>5</v>
      </c>
      <c r="Z662" s="23">
        <v>0</v>
      </c>
      <c r="AA662" s="31">
        <f t="shared" si="26"/>
        <v>1</v>
      </c>
    </row>
    <row r="663" spans="14:27" x14ac:dyDescent="0.25">
      <c r="N663">
        <f t="shared" si="25"/>
        <v>0</v>
      </c>
      <c r="R663" s="23" t="s">
        <v>12</v>
      </c>
      <c r="S663" s="23" t="s">
        <v>15</v>
      </c>
      <c r="T663" s="23" t="str">
        <f>VLOOKUP(S663,'asignacion operaciones'!D:E,2,0)</f>
        <v xml:space="preserve">Ricardo Balderas Reyes </v>
      </c>
      <c r="U663" s="23" t="str">
        <f>VLOOKUP(S663,'asignacion operaciones'!D:F,3,0)</f>
        <v>Victor Limas Rdz</v>
      </c>
      <c r="V663" s="23" t="str">
        <f>VLOOKUP(S663,'asignacion operaciones'!D:G,4,0)</f>
        <v>Reynaldo Berlanga</v>
      </c>
      <c r="W663" s="23" t="s">
        <v>718</v>
      </c>
      <c r="X663" s="23">
        <v>5</v>
      </c>
      <c r="Y663" s="23">
        <v>5</v>
      </c>
      <c r="Z663" s="23">
        <v>0</v>
      </c>
      <c r="AA663" s="31">
        <f t="shared" si="26"/>
        <v>1</v>
      </c>
    </row>
    <row r="664" spans="14:27" x14ac:dyDescent="0.25">
      <c r="N664">
        <f t="shared" si="25"/>
        <v>0</v>
      </c>
      <c r="R664" s="23" t="s">
        <v>12</v>
      </c>
      <c r="S664" s="23" t="s">
        <v>15</v>
      </c>
      <c r="T664" s="23" t="str">
        <f>VLOOKUP(S664,'asignacion operaciones'!D:E,2,0)</f>
        <v xml:space="preserve">Ricardo Balderas Reyes </v>
      </c>
      <c r="U664" s="23" t="str">
        <f>VLOOKUP(S664,'asignacion operaciones'!D:F,3,0)</f>
        <v>Victor Limas Rdz</v>
      </c>
      <c r="V664" s="23" t="str">
        <f>VLOOKUP(S664,'asignacion operaciones'!D:G,4,0)</f>
        <v>Reynaldo Berlanga</v>
      </c>
      <c r="W664" s="23" t="s">
        <v>720</v>
      </c>
      <c r="X664" s="23">
        <v>5</v>
      </c>
      <c r="Y664" s="23">
        <v>5</v>
      </c>
      <c r="Z664" s="23">
        <v>0</v>
      </c>
      <c r="AA664" s="31">
        <f t="shared" si="26"/>
        <v>1</v>
      </c>
    </row>
    <row r="665" spans="14:27" x14ac:dyDescent="0.25">
      <c r="N665">
        <f t="shared" si="25"/>
        <v>0</v>
      </c>
      <c r="R665" s="23" t="s">
        <v>12</v>
      </c>
      <c r="S665" s="23" t="s">
        <v>15</v>
      </c>
      <c r="T665" s="23" t="str">
        <f>VLOOKUP(S665,'asignacion operaciones'!D:E,2,0)</f>
        <v xml:space="preserve">Ricardo Balderas Reyes </v>
      </c>
      <c r="U665" s="23" t="str">
        <f>VLOOKUP(S665,'asignacion operaciones'!D:F,3,0)</f>
        <v>Victor Limas Rdz</v>
      </c>
      <c r="V665" s="23" t="str">
        <f>VLOOKUP(S665,'asignacion operaciones'!D:G,4,0)</f>
        <v>Reynaldo Berlanga</v>
      </c>
      <c r="W665" s="23" t="s">
        <v>721</v>
      </c>
      <c r="X665" s="23">
        <v>5</v>
      </c>
      <c r="Y665" s="23">
        <v>5</v>
      </c>
      <c r="Z665" s="23">
        <v>0</v>
      </c>
      <c r="AA665" s="31">
        <f t="shared" si="26"/>
        <v>1</v>
      </c>
    </row>
    <row r="666" spans="14:27" x14ac:dyDescent="0.25">
      <c r="N666">
        <f t="shared" si="25"/>
        <v>0</v>
      </c>
      <c r="R666" s="23" t="s">
        <v>12</v>
      </c>
      <c r="S666" s="23" t="s">
        <v>15</v>
      </c>
      <c r="T666" s="23" t="str">
        <f>VLOOKUP(S666,'asignacion operaciones'!D:E,2,0)</f>
        <v xml:space="preserve">Ricardo Balderas Reyes </v>
      </c>
      <c r="U666" s="23" t="str">
        <f>VLOOKUP(S666,'asignacion operaciones'!D:F,3,0)</f>
        <v>Victor Limas Rdz</v>
      </c>
      <c r="V666" s="23" t="str">
        <f>VLOOKUP(S666,'asignacion operaciones'!D:G,4,0)</f>
        <v>Reynaldo Berlanga</v>
      </c>
      <c r="W666" s="23" t="s">
        <v>722</v>
      </c>
      <c r="X666" s="23">
        <v>5</v>
      </c>
      <c r="Y666" s="23">
        <v>5</v>
      </c>
      <c r="Z666" s="23">
        <v>0</v>
      </c>
      <c r="AA666" s="31">
        <f t="shared" si="26"/>
        <v>1</v>
      </c>
    </row>
    <row r="667" spans="14:27" x14ac:dyDescent="0.25">
      <c r="N667">
        <f t="shared" si="25"/>
        <v>0</v>
      </c>
      <c r="R667" s="23" t="s">
        <v>12</v>
      </c>
      <c r="S667" s="23" t="s">
        <v>15</v>
      </c>
      <c r="T667" s="23" t="str">
        <f>VLOOKUP(S667,'asignacion operaciones'!D:E,2,0)</f>
        <v xml:space="preserve">Ricardo Balderas Reyes </v>
      </c>
      <c r="U667" s="23" t="str">
        <f>VLOOKUP(S667,'asignacion operaciones'!D:F,3,0)</f>
        <v>Victor Limas Rdz</v>
      </c>
      <c r="V667" s="23" t="str">
        <f>VLOOKUP(S667,'asignacion operaciones'!D:G,4,0)</f>
        <v>Reynaldo Berlanga</v>
      </c>
      <c r="W667" s="23" t="s">
        <v>725</v>
      </c>
      <c r="X667" s="23">
        <v>5</v>
      </c>
      <c r="Y667" s="23">
        <v>5</v>
      </c>
      <c r="Z667" s="23">
        <v>0</v>
      </c>
      <c r="AA667" s="31">
        <f t="shared" si="26"/>
        <v>1</v>
      </c>
    </row>
    <row r="668" spans="14:27" x14ac:dyDescent="0.25">
      <c r="N668">
        <f t="shared" si="25"/>
        <v>0</v>
      </c>
      <c r="R668" s="23" t="s">
        <v>12</v>
      </c>
      <c r="S668" s="23" t="s">
        <v>15</v>
      </c>
      <c r="T668" s="23" t="str">
        <f>VLOOKUP(S668,'asignacion operaciones'!D:E,2,0)</f>
        <v xml:space="preserve">Ricardo Balderas Reyes </v>
      </c>
      <c r="U668" s="23" t="str">
        <f>VLOOKUP(S668,'asignacion operaciones'!D:F,3,0)</f>
        <v>Victor Limas Rdz</v>
      </c>
      <c r="V668" s="23" t="str">
        <f>VLOOKUP(S668,'asignacion operaciones'!D:G,4,0)</f>
        <v>Reynaldo Berlanga</v>
      </c>
      <c r="W668" s="23" t="s">
        <v>726</v>
      </c>
      <c r="X668" s="23">
        <v>5</v>
      </c>
      <c r="Y668" s="23">
        <v>5</v>
      </c>
      <c r="Z668" s="23">
        <v>0</v>
      </c>
      <c r="AA668" s="31">
        <f t="shared" si="26"/>
        <v>1</v>
      </c>
    </row>
    <row r="669" spans="14:27" x14ac:dyDescent="0.25">
      <c r="N669">
        <f t="shared" si="25"/>
        <v>0</v>
      </c>
      <c r="R669" s="23" t="s">
        <v>12</v>
      </c>
      <c r="S669" s="23" t="s">
        <v>15</v>
      </c>
      <c r="T669" s="23" t="str">
        <f>VLOOKUP(S669,'asignacion operaciones'!D:E,2,0)</f>
        <v xml:space="preserve">Ricardo Balderas Reyes </v>
      </c>
      <c r="U669" s="23" t="str">
        <f>VLOOKUP(S669,'asignacion operaciones'!D:F,3,0)</f>
        <v>Victor Limas Rdz</v>
      </c>
      <c r="V669" s="23" t="str">
        <f>VLOOKUP(S669,'asignacion operaciones'!D:G,4,0)</f>
        <v>Reynaldo Berlanga</v>
      </c>
      <c r="W669" s="23" t="s">
        <v>728</v>
      </c>
      <c r="X669" s="23">
        <v>6</v>
      </c>
      <c r="Y669" s="23">
        <v>6</v>
      </c>
      <c r="Z669" s="23">
        <v>0</v>
      </c>
      <c r="AA669" s="31">
        <f t="shared" si="26"/>
        <v>1</v>
      </c>
    </row>
    <row r="670" spans="14:27" x14ac:dyDescent="0.25">
      <c r="N670">
        <f t="shared" si="25"/>
        <v>0</v>
      </c>
      <c r="R670" s="23" t="s">
        <v>12</v>
      </c>
      <c r="S670" s="23" t="s">
        <v>15</v>
      </c>
      <c r="T670" s="23" t="str">
        <f>VLOOKUP(S670,'asignacion operaciones'!D:E,2,0)</f>
        <v xml:space="preserve">Ricardo Balderas Reyes </v>
      </c>
      <c r="U670" s="23" t="str">
        <f>VLOOKUP(S670,'asignacion operaciones'!D:F,3,0)</f>
        <v>Victor Limas Rdz</v>
      </c>
      <c r="V670" s="23" t="str">
        <f>VLOOKUP(S670,'asignacion operaciones'!D:G,4,0)</f>
        <v>Reynaldo Berlanga</v>
      </c>
      <c r="W670" s="23" t="s">
        <v>729</v>
      </c>
      <c r="X670" s="23">
        <v>5</v>
      </c>
      <c r="Y670" s="23">
        <v>5</v>
      </c>
      <c r="Z670" s="23">
        <v>0</v>
      </c>
      <c r="AA670" s="31">
        <f t="shared" si="26"/>
        <v>1</v>
      </c>
    </row>
    <row r="671" spans="14:27" x14ac:dyDescent="0.25">
      <c r="N671">
        <f t="shared" si="25"/>
        <v>0</v>
      </c>
      <c r="R671" s="23" t="s">
        <v>12</v>
      </c>
      <c r="S671" s="23" t="s">
        <v>15</v>
      </c>
      <c r="T671" s="23" t="str">
        <f>VLOOKUP(S671,'asignacion operaciones'!D:E,2,0)</f>
        <v xml:space="preserve">Ricardo Balderas Reyes </v>
      </c>
      <c r="U671" s="23" t="str">
        <f>VLOOKUP(S671,'asignacion operaciones'!D:F,3,0)</f>
        <v>Victor Limas Rdz</v>
      </c>
      <c r="V671" s="23" t="str">
        <f>VLOOKUP(S671,'asignacion operaciones'!D:G,4,0)</f>
        <v>Reynaldo Berlanga</v>
      </c>
      <c r="W671" s="23" t="s">
        <v>730</v>
      </c>
      <c r="X671" s="23">
        <v>5</v>
      </c>
      <c r="Y671" s="23">
        <v>5</v>
      </c>
      <c r="Z671" s="23">
        <v>0</v>
      </c>
      <c r="AA671" s="31">
        <f t="shared" si="26"/>
        <v>1</v>
      </c>
    </row>
    <row r="672" spans="14:27" x14ac:dyDescent="0.25">
      <c r="N672">
        <f t="shared" si="25"/>
        <v>0</v>
      </c>
      <c r="R672" s="23" t="s">
        <v>12</v>
      </c>
      <c r="S672" s="23" t="s">
        <v>15</v>
      </c>
      <c r="T672" s="23" t="str">
        <f>VLOOKUP(S672,'asignacion operaciones'!D:E,2,0)</f>
        <v xml:space="preserve">Ricardo Balderas Reyes </v>
      </c>
      <c r="U672" s="23" t="str">
        <f>VLOOKUP(S672,'asignacion operaciones'!D:F,3,0)</f>
        <v>Victor Limas Rdz</v>
      </c>
      <c r="V672" s="23" t="str">
        <f>VLOOKUP(S672,'asignacion operaciones'!D:G,4,0)</f>
        <v>Reynaldo Berlanga</v>
      </c>
      <c r="W672" s="23" t="s">
        <v>733</v>
      </c>
      <c r="X672" s="23">
        <v>6</v>
      </c>
      <c r="Y672" s="23">
        <v>6</v>
      </c>
      <c r="Z672" s="23">
        <v>0</v>
      </c>
      <c r="AA672" s="31">
        <f t="shared" si="26"/>
        <v>1</v>
      </c>
    </row>
    <row r="673" spans="14:27" x14ac:dyDescent="0.25">
      <c r="N673">
        <f t="shared" si="25"/>
        <v>0</v>
      </c>
      <c r="R673" s="23" t="s">
        <v>12</v>
      </c>
      <c r="S673" s="23" t="s">
        <v>15</v>
      </c>
      <c r="T673" s="23" t="str">
        <f>VLOOKUP(S673,'asignacion operaciones'!D:E,2,0)</f>
        <v xml:space="preserve">Ricardo Balderas Reyes </v>
      </c>
      <c r="U673" s="23" t="str">
        <f>VLOOKUP(S673,'asignacion operaciones'!D:F,3,0)</f>
        <v>Victor Limas Rdz</v>
      </c>
      <c r="V673" s="23" t="str">
        <f>VLOOKUP(S673,'asignacion operaciones'!D:G,4,0)</f>
        <v>Reynaldo Berlanga</v>
      </c>
      <c r="W673" s="23" t="s">
        <v>737</v>
      </c>
      <c r="X673" s="23">
        <v>5</v>
      </c>
      <c r="Y673" s="23">
        <v>5</v>
      </c>
      <c r="Z673" s="23">
        <v>0</v>
      </c>
      <c r="AA673" s="31">
        <f t="shared" si="26"/>
        <v>1</v>
      </c>
    </row>
    <row r="674" spans="14:27" x14ac:dyDescent="0.25">
      <c r="N674">
        <f t="shared" si="25"/>
        <v>0</v>
      </c>
      <c r="R674" s="23" t="s">
        <v>12</v>
      </c>
      <c r="S674" s="23" t="s">
        <v>15</v>
      </c>
      <c r="T674" s="23" t="str">
        <f>VLOOKUP(S674,'asignacion operaciones'!D:E,2,0)</f>
        <v xml:space="preserve">Ricardo Balderas Reyes </v>
      </c>
      <c r="U674" s="23" t="str">
        <f>VLOOKUP(S674,'asignacion operaciones'!D:F,3,0)</f>
        <v>Victor Limas Rdz</v>
      </c>
      <c r="V674" s="23" t="str">
        <f>VLOOKUP(S674,'asignacion operaciones'!D:G,4,0)</f>
        <v>Reynaldo Berlanga</v>
      </c>
      <c r="W674" s="23" t="s">
        <v>738</v>
      </c>
      <c r="X674" s="23">
        <v>5</v>
      </c>
      <c r="Y674" s="23">
        <v>5</v>
      </c>
      <c r="Z674" s="23">
        <v>0</v>
      </c>
      <c r="AA674" s="31">
        <f t="shared" si="26"/>
        <v>1</v>
      </c>
    </row>
    <row r="675" spans="14:27" x14ac:dyDescent="0.25">
      <c r="N675">
        <f t="shared" si="25"/>
        <v>0</v>
      </c>
      <c r="R675" s="23" t="s">
        <v>12</v>
      </c>
      <c r="S675" s="23" t="s">
        <v>15</v>
      </c>
      <c r="T675" s="23" t="str">
        <f>VLOOKUP(S675,'asignacion operaciones'!D:E,2,0)</f>
        <v xml:space="preserve">Ricardo Balderas Reyes </v>
      </c>
      <c r="U675" s="23" t="str">
        <f>VLOOKUP(S675,'asignacion operaciones'!D:F,3,0)</f>
        <v>Victor Limas Rdz</v>
      </c>
      <c r="V675" s="23" t="str">
        <f>VLOOKUP(S675,'asignacion operaciones'!D:G,4,0)</f>
        <v>Reynaldo Berlanga</v>
      </c>
      <c r="W675" s="23" t="s">
        <v>741</v>
      </c>
      <c r="X675" s="23">
        <v>5</v>
      </c>
      <c r="Y675" s="23">
        <v>5</v>
      </c>
      <c r="Z675" s="23">
        <v>0</v>
      </c>
      <c r="AA675" s="31">
        <f t="shared" si="26"/>
        <v>1</v>
      </c>
    </row>
    <row r="676" spans="14:27" x14ac:dyDescent="0.25">
      <c r="N676">
        <f t="shared" si="25"/>
        <v>0</v>
      </c>
      <c r="R676" s="23" t="s">
        <v>12</v>
      </c>
      <c r="S676" s="23" t="s">
        <v>15</v>
      </c>
      <c r="T676" s="23" t="str">
        <f>VLOOKUP(S676,'asignacion operaciones'!D:E,2,0)</f>
        <v xml:space="preserve">Ricardo Balderas Reyes </v>
      </c>
      <c r="U676" s="23" t="str">
        <f>VLOOKUP(S676,'asignacion operaciones'!D:F,3,0)</f>
        <v>Victor Limas Rdz</v>
      </c>
      <c r="V676" s="23" t="str">
        <f>VLOOKUP(S676,'asignacion operaciones'!D:G,4,0)</f>
        <v>Reynaldo Berlanga</v>
      </c>
      <c r="W676" s="23" t="s">
        <v>742</v>
      </c>
      <c r="X676" s="23">
        <v>5</v>
      </c>
      <c r="Y676" s="23">
        <v>5</v>
      </c>
      <c r="Z676" s="23">
        <v>0</v>
      </c>
      <c r="AA676" s="31">
        <f t="shared" si="26"/>
        <v>1</v>
      </c>
    </row>
    <row r="677" spans="14:27" x14ac:dyDescent="0.25">
      <c r="N677">
        <f t="shared" si="25"/>
        <v>0</v>
      </c>
      <c r="R677" s="23" t="s">
        <v>12</v>
      </c>
      <c r="S677" s="23" t="s">
        <v>15</v>
      </c>
      <c r="T677" s="23" t="str">
        <f>VLOOKUP(S677,'asignacion operaciones'!D:E,2,0)</f>
        <v xml:space="preserve">Ricardo Balderas Reyes </v>
      </c>
      <c r="U677" s="23" t="str">
        <f>VLOOKUP(S677,'asignacion operaciones'!D:F,3,0)</f>
        <v>Victor Limas Rdz</v>
      </c>
      <c r="V677" s="23" t="str">
        <f>VLOOKUP(S677,'asignacion operaciones'!D:G,4,0)</f>
        <v>Reynaldo Berlanga</v>
      </c>
      <c r="W677" s="23" t="s">
        <v>743</v>
      </c>
      <c r="X677" s="23">
        <v>5</v>
      </c>
      <c r="Y677" s="23">
        <v>5</v>
      </c>
      <c r="Z677" s="23">
        <v>0</v>
      </c>
      <c r="AA677" s="31">
        <f t="shared" si="26"/>
        <v>1</v>
      </c>
    </row>
    <row r="678" spans="14:27" x14ac:dyDescent="0.25">
      <c r="N678">
        <f t="shared" si="25"/>
        <v>0</v>
      </c>
      <c r="R678" s="23" t="s">
        <v>12</v>
      </c>
      <c r="S678" s="23" t="s">
        <v>77</v>
      </c>
      <c r="T678" s="23" t="str">
        <f>VLOOKUP(S678,'asignacion operaciones'!D:E,2,0)</f>
        <v xml:space="preserve">Ricardo Balderas Reyes </v>
      </c>
      <c r="U678" s="23" t="str">
        <f>VLOOKUP(S678,'asignacion operaciones'!D:F,3,0)</f>
        <v>Orlando Hernandez</v>
      </c>
      <c r="V678" s="23" t="str">
        <f>VLOOKUP(S678,'asignacion operaciones'!D:G,4,0)</f>
        <v>Claudia Chavira</v>
      </c>
      <c r="W678" s="23" t="s">
        <v>745</v>
      </c>
      <c r="X678" s="23">
        <v>5</v>
      </c>
      <c r="Y678" s="23">
        <v>5</v>
      </c>
      <c r="Z678" s="23">
        <v>0</v>
      </c>
      <c r="AA678" s="31">
        <f t="shared" si="26"/>
        <v>1</v>
      </c>
    </row>
    <row r="679" spans="14:27" x14ac:dyDescent="0.25">
      <c r="N679">
        <f t="shared" si="25"/>
        <v>0</v>
      </c>
      <c r="R679" s="23" t="s">
        <v>12</v>
      </c>
      <c r="S679" s="23" t="s">
        <v>77</v>
      </c>
      <c r="T679" s="23" t="str">
        <f>VLOOKUP(S679,'asignacion operaciones'!D:E,2,0)</f>
        <v xml:space="preserve">Ricardo Balderas Reyes </v>
      </c>
      <c r="U679" s="23" t="str">
        <f>VLOOKUP(S679,'asignacion operaciones'!D:F,3,0)</f>
        <v>Orlando Hernandez</v>
      </c>
      <c r="V679" s="23" t="str">
        <f>VLOOKUP(S679,'asignacion operaciones'!D:G,4,0)</f>
        <v>Claudia Chavira</v>
      </c>
      <c r="W679" s="23" t="s">
        <v>746</v>
      </c>
      <c r="X679" s="23">
        <v>5</v>
      </c>
      <c r="Y679" s="23">
        <v>5</v>
      </c>
      <c r="Z679" s="23">
        <v>0</v>
      </c>
      <c r="AA679" s="31">
        <f t="shared" si="26"/>
        <v>1</v>
      </c>
    </row>
    <row r="680" spans="14:27" x14ac:dyDescent="0.25">
      <c r="N680">
        <f t="shared" si="25"/>
        <v>0</v>
      </c>
      <c r="R680" s="23" t="s">
        <v>12</v>
      </c>
      <c r="S680" s="23" t="s">
        <v>75</v>
      </c>
      <c r="T680" s="23" t="str">
        <f>VLOOKUP(S680,'asignacion operaciones'!D:E,2,0)</f>
        <v>Julio Bazan</v>
      </c>
      <c r="U680" s="23" t="str">
        <f>VLOOKUP(S680,'asignacion operaciones'!D:F,3,0)</f>
        <v>Edgar Cabrera</v>
      </c>
      <c r="V680" s="23" t="str">
        <f>VLOOKUP(S680,'asignacion operaciones'!D:G,4,0)</f>
        <v>Cruz Lara</v>
      </c>
      <c r="W680" s="23" t="s">
        <v>749</v>
      </c>
      <c r="X680" s="23">
        <v>2</v>
      </c>
      <c r="Y680" s="23">
        <v>2</v>
      </c>
      <c r="Z680" s="23">
        <v>0</v>
      </c>
      <c r="AA680" s="31">
        <f t="shared" si="26"/>
        <v>1</v>
      </c>
    </row>
    <row r="681" spans="14:27" x14ac:dyDescent="0.25">
      <c r="N681">
        <f t="shared" si="25"/>
        <v>0</v>
      </c>
      <c r="R681" s="23" t="s">
        <v>12</v>
      </c>
      <c r="S681" s="23" t="s">
        <v>75</v>
      </c>
      <c r="T681" s="23" t="str">
        <f>VLOOKUP(S681,'asignacion operaciones'!D:E,2,0)</f>
        <v>Julio Bazan</v>
      </c>
      <c r="U681" s="23" t="str">
        <f>VLOOKUP(S681,'asignacion operaciones'!D:F,3,0)</f>
        <v>Edgar Cabrera</v>
      </c>
      <c r="V681" s="23" t="str">
        <f>VLOOKUP(S681,'asignacion operaciones'!D:G,4,0)</f>
        <v>Cruz Lara</v>
      </c>
      <c r="W681" s="23" t="s">
        <v>750</v>
      </c>
      <c r="X681" s="23">
        <v>2</v>
      </c>
      <c r="Y681" s="23">
        <v>2</v>
      </c>
      <c r="Z681" s="23">
        <v>0</v>
      </c>
      <c r="AA681" s="31">
        <f t="shared" si="26"/>
        <v>1</v>
      </c>
    </row>
    <row r="682" spans="14:27" x14ac:dyDescent="0.25">
      <c r="N682">
        <f t="shared" si="25"/>
        <v>0</v>
      </c>
      <c r="R682" s="23" t="s">
        <v>12</v>
      </c>
      <c r="S682" s="23" t="s">
        <v>75</v>
      </c>
      <c r="T682" s="23" t="str">
        <f>VLOOKUP(S682,'asignacion operaciones'!D:E,2,0)</f>
        <v>Julio Bazan</v>
      </c>
      <c r="U682" s="23" t="str">
        <f>VLOOKUP(S682,'asignacion operaciones'!D:F,3,0)</f>
        <v>Edgar Cabrera</v>
      </c>
      <c r="V682" s="23" t="str">
        <f>VLOOKUP(S682,'asignacion operaciones'!D:G,4,0)</f>
        <v>Cruz Lara</v>
      </c>
      <c r="W682" s="23" t="s">
        <v>751</v>
      </c>
      <c r="X682" s="23">
        <v>2</v>
      </c>
      <c r="Y682" s="23">
        <v>2</v>
      </c>
      <c r="Z682" s="23">
        <v>0</v>
      </c>
      <c r="AA682" s="31">
        <f t="shared" si="26"/>
        <v>1</v>
      </c>
    </row>
    <row r="683" spans="14:27" x14ac:dyDescent="0.25">
      <c r="N683">
        <f t="shared" si="25"/>
        <v>0</v>
      </c>
      <c r="R683" s="23" t="s">
        <v>12</v>
      </c>
      <c r="S683" s="23" t="s">
        <v>75</v>
      </c>
      <c r="T683" s="23" t="str">
        <f>VLOOKUP(S683,'asignacion operaciones'!D:E,2,0)</f>
        <v>Julio Bazan</v>
      </c>
      <c r="U683" s="23" t="str">
        <f>VLOOKUP(S683,'asignacion operaciones'!D:F,3,0)</f>
        <v>Edgar Cabrera</v>
      </c>
      <c r="V683" s="23" t="str">
        <f>VLOOKUP(S683,'asignacion operaciones'!D:G,4,0)</f>
        <v>Cruz Lara</v>
      </c>
      <c r="W683" s="23" t="s">
        <v>752</v>
      </c>
      <c r="X683" s="23">
        <v>2</v>
      </c>
      <c r="Y683" s="23">
        <v>2</v>
      </c>
      <c r="Z683" s="23">
        <v>0</v>
      </c>
      <c r="AA683" s="31">
        <f t="shared" si="26"/>
        <v>1</v>
      </c>
    </row>
    <row r="684" spans="14:27" x14ac:dyDescent="0.25">
      <c r="N684">
        <f t="shared" si="25"/>
        <v>0</v>
      </c>
      <c r="R684" s="23" t="s">
        <v>12</v>
      </c>
      <c r="S684" s="23" t="s">
        <v>75</v>
      </c>
      <c r="T684" s="23" t="str">
        <f>VLOOKUP(S684,'asignacion operaciones'!D:E,2,0)</f>
        <v>Julio Bazan</v>
      </c>
      <c r="U684" s="23" t="str">
        <f>VLOOKUP(S684,'asignacion operaciones'!D:F,3,0)</f>
        <v>Edgar Cabrera</v>
      </c>
      <c r="V684" s="23" t="str">
        <f>VLOOKUP(S684,'asignacion operaciones'!D:G,4,0)</f>
        <v>Cruz Lara</v>
      </c>
      <c r="W684" s="23" t="s">
        <v>753</v>
      </c>
      <c r="X684" s="23">
        <v>2</v>
      </c>
      <c r="Y684" s="23">
        <v>2</v>
      </c>
      <c r="Z684" s="23">
        <v>0</v>
      </c>
      <c r="AA684" s="31">
        <f t="shared" si="26"/>
        <v>1</v>
      </c>
    </row>
    <row r="685" spans="14:27" x14ac:dyDescent="0.25">
      <c r="N685">
        <f t="shared" si="25"/>
        <v>0</v>
      </c>
      <c r="R685" s="23" t="s">
        <v>12</v>
      </c>
      <c r="S685" s="23" t="s">
        <v>75</v>
      </c>
      <c r="T685" s="23" t="str">
        <f>VLOOKUP(S685,'asignacion operaciones'!D:E,2,0)</f>
        <v>Julio Bazan</v>
      </c>
      <c r="U685" s="23" t="str">
        <f>VLOOKUP(S685,'asignacion operaciones'!D:F,3,0)</f>
        <v>Edgar Cabrera</v>
      </c>
      <c r="V685" s="23" t="str">
        <f>VLOOKUP(S685,'asignacion operaciones'!D:G,4,0)</f>
        <v>Cruz Lara</v>
      </c>
      <c r="W685" s="23" t="s">
        <v>754</v>
      </c>
      <c r="X685" s="23">
        <v>2</v>
      </c>
      <c r="Y685" s="23">
        <v>2</v>
      </c>
      <c r="Z685" s="23">
        <v>0</v>
      </c>
      <c r="AA685" s="31">
        <f t="shared" si="26"/>
        <v>1</v>
      </c>
    </row>
    <row r="686" spans="14:27" x14ac:dyDescent="0.25">
      <c r="N686">
        <f t="shared" si="25"/>
        <v>0</v>
      </c>
      <c r="R686" s="23" t="s">
        <v>12</v>
      </c>
      <c r="S686" s="23" t="s">
        <v>78</v>
      </c>
      <c r="T686" s="23" t="str">
        <f>VLOOKUP(S686,'asignacion operaciones'!D:E,2,0)</f>
        <v xml:space="preserve">Ricardo Balderas Reyes </v>
      </c>
      <c r="U686" s="23" t="str">
        <f>VLOOKUP(S686,'asignacion operaciones'!D:F,3,0)</f>
        <v>Orlando Hernandez</v>
      </c>
      <c r="V686" s="23" t="str">
        <f>VLOOKUP(S686,'asignacion operaciones'!D:G,4,0)</f>
        <v xml:space="preserve">Edgar Illescas </v>
      </c>
      <c r="W686" s="23" t="s">
        <v>755</v>
      </c>
      <c r="X686" s="23">
        <v>5</v>
      </c>
      <c r="Y686" s="23">
        <v>5</v>
      </c>
      <c r="Z686" s="23">
        <v>0</v>
      </c>
      <c r="AA686" s="31">
        <f t="shared" si="26"/>
        <v>1</v>
      </c>
    </row>
    <row r="687" spans="14:27" x14ac:dyDescent="0.25">
      <c r="N687">
        <f t="shared" si="25"/>
        <v>0</v>
      </c>
      <c r="R687" s="23" t="s">
        <v>12</v>
      </c>
      <c r="S687" s="23" t="s">
        <v>78</v>
      </c>
      <c r="T687" s="23" t="str">
        <f>VLOOKUP(S687,'asignacion operaciones'!D:E,2,0)</f>
        <v xml:space="preserve">Ricardo Balderas Reyes </v>
      </c>
      <c r="U687" s="23" t="str">
        <f>VLOOKUP(S687,'asignacion operaciones'!D:F,3,0)</f>
        <v>Orlando Hernandez</v>
      </c>
      <c r="V687" s="23" t="str">
        <f>VLOOKUP(S687,'asignacion operaciones'!D:G,4,0)</f>
        <v xml:space="preserve">Edgar Illescas </v>
      </c>
      <c r="W687" s="23" t="s">
        <v>756</v>
      </c>
      <c r="X687" s="23">
        <v>5</v>
      </c>
      <c r="Y687" s="23">
        <v>5</v>
      </c>
      <c r="Z687" s="23">
        <v>0</v>
      </c>
      <c r="AA687" s="31">
        <f t="shared" si="26"/>
        <v>1</v>
      </c>
    </row>
    <row r="688" spans="14:27" x14ac:dyDescent="0.25">
      <c r="N688">
        <f t="shared" si="25"/>
        <v>0</v>
      </c>
      <c r="R688" s="23" t="s">
        <v>12</v>
      </c>
      <c r="S688" s="23" t="s">
        <v>78</v>
      </c>
      <c r="T688" s="23" t="str">
        <f>VLOOKUP(S688,'asignacion operaciones'!D:E,2,0)</f>
        <v xml:space="preserve">Ricardo Balderas Reyes </v>
      </c>
      <c r="U688" s="23" t="str">
        <f>VLOOKUP(S688,'asignacion operaciones'!D:F,3,0)</f>
        <v>Orlando Hernandez</v>
      </c>
      <c r="V688" s="23" t="str">
        <f>VLOOKUP(S688,'asignacion operaciones'!D:G,4,0)</f>
        <v xml:space="preserve">Edgar Illescas </v>
      </c>
      <c r="W688" s="23" t="s">
        <v>757</v>
      </c>
      <c r="X688" s="23">
        <v>5</v>
      </c>
      <c r="Y688" s="23">
        <v>5</v>
      </c>
      <c r="Z688" s="23">
        <v>0</v>
      </c>
      <c r="AA688" s="31">
        <f t="shared" si="26"/>
        <v>1</v>
      </c>
    </row>
    <row r="689" spans="14:27" x14ac:dyDescent="0.25">
      <c r="N689">
        <f t="shared" si="25"/>
        <v>0</v>
      </c>
      <c r="R689" s="23" t="s">
        <v>12</v>
      </c>
      <c r="S689" s="23" t="s">
        <v>60</v>
      </c>
      <c r="T689" s="23" t="str">
        <f>VLOOKUP(S689,'asignacion operaciones'!D:E,2,0)</f>
        <v>Julio Bazan</v>
      </c>
      <c r="U689" s="23" t="str">
        <f>VLOOKUP(S689,'asignacion operaciones'!D:F,3,0)</f>
        <v>Edgar Cabrera</v>
      </c>
      <c r="V689" s="23" t="str">
        <f>VLOOKUP(S689,'asignacion operaciones'!D:G,4,0)</f>
        <v>Alvaro Salinas</v>
      </c>
      <c r="W689" s="23" t="s">
        <v>758</v>
      </c>
      <c r="X689" s="23">
        <v>5</v>
      </c>
      <c r="Y689" s="23">
        <v>5</v>
      </c>
      <c r="Z689" s="23">
        <v>0</v>
      </c>
      <c r="AA689" s="31">
        <f t="shared" si="26"/>
        <v>1</v>
      </c>
    </row>
    <row r="690" spans="14:27" x14ac:dyDescent="0.25">
      <c r="N690">
        <f t="shared" si="25"/>
        <v>0</v>
      </c>
      <c r="R690" s="23" t="s">
        <v>12</v>
      </c>
      <c r="S690" s="23" t="s">
        <v>60</v>
      </c>
      <c r="T690" s="23" t="str">
        <f>VLOOKUP(S690,'asignacion operaciones'!D:E,2,0)</f>
        <v>Julio Bazan</v>
      </c>
      <c r="U690" s="23" t="str">
        <f>VLOOKUP(S690,'asignacion operaciones'!D:F,3,0)</f>
        <v>Edgar Cabrera</v>
      </c>
      <c r="V690" s="23" t="str">
        <f>VLOOKUP(S690,'asignacion operaciones'!D:G,4,0)</f>
        <v>Alvaro Salinas</v>
      </c>
      <c r="W690" s="23" t="s">
        <v>759</v>
      </c>
      <c r="X690" s="23">
        <v>5</v>
      </c>
      <c r="Y690" s="23">
        <v>5</v>
      </c>
      <c r="Z690" s="23">
        <v>0</v>
      </c>
      <c r="AA690" s="31">
        <f t="shared" si="26"/>
        <v>1</v>
      </c>
    </row>
    <row r="691" spans="14:27" x14ac:dyDescent="0.25">
      <c r="N691">
        <f t="shared" si="25"/>
        <v>0</v>
      </c>
      <c r="R691" s="23" t="s">
        <v>12</v>
      </c>
      <c r="S691" s="23" t="s">
        <v>60</v>
      </c>
      <c r="T691" s="23" t="str">
        <f>VLOOKUP(S691,'asignacion operaciones'!D:E,2,0)</f>
        <v>Julio Bazan</v>
      </c>
      <c r="U691" s="23" t="str">
        <f>VLOOKUP(S691,'asignacion operaciones'!D:F,3,0)</f>
        <v>Edgar Cabrera</v>
      </c>
      <c r="V691" s="23" t="str">
        <f>VLOOKUP(S691,'asignacion operaciones'!D:G,4,0)</f>
        <v>Alvaro Salinas</v>
      </c>
      <c r="W691" s="23" t="s">
        <v>760</v>
      </c>
      <c r="X691" s="23">
        <v>5</v>
      </c>
      <c r="Y691" s="23">
        <v>5</v>
      </c>
      <c r="Z691" s="23">
        <v>0</v>
      </c>
      <c r="AA691" s="31">
        <f t="shared" si="26"/>
        <v>1</v>
      </c>
    </row>
    <row r="692" spans="14:27" x14ac:dyDescent="0.25">
      <c r="N692">
        <f t="shared" si="25"/>
        <v>0</v>
      </c>
      <c r="R692" s="23" t="s">
        <v>12</v>
      </c>
      <c r="S692" s="23" t="s">
        <v>60</v>
      </c>
      <c r="T692" s="23" t="str">
        <f>VLOOKUP(S692,'asignacion operaciones'!D:E,2,0)</f>
        <v>Julio Bazan</v>
      </c>
      <c r="U692" s="23" t="str">
        <f>VLOOKUP(S692,'asignacion operaciones'!D:F,3,0)</f>
        <v>Edgar Cabrera</v>
      </c>
      <c r="V692" s="23" t="str">
        <f>VLOOKUP(S692,'asignacion operaciones'!D:G,4,0)</f>
        <v>Alvaro Salinas</v>
      </c>
      <c r="W692" s="23" t="s">
        <v>761</v>
      </c>
      <c r="X692" s="23">
        <v>5</v>
      </c>
      <c r="Y692" s="23">
        <v>5</v>
      </c>
      <c r="Z692" s="23">
        <v>0</v>
      </c>
      <c r="AA692" s="31">
        <f t="shared" si="26"/>
        <v>1</v>
      </c>
    </row>
    <row r="693" spans="14:27" x14ac:dyDescent="0.25">
      <c r="N693">
        <f t="shared" si="25"/>
        <v>0</v>
      </c>
      <c r="R693" s="23" t="s">
        <v>12</v>
      </c>
      <c r="S693" s="23" t="s">
        <v>60</v>
      </c>
      <c r="T693" s="23" t="str">
        <f>VLOOKUP(S693,'asignacion operaciones'!D:E,2,0)</f>
        <v>Julio Bazan</v>
      </c>
      <c r="U693" s="23" t="str">
        <f>VLOOKUP(S693,'asignacion operaciones'!D:F,3,0)</f>
        <v>Edgar Cabrera</v>
      </c>
      <c r="V693" s="23" t="str">
        <f>VLOOKUP(S693,'asignacion operaciones'!D:G,4,0)</f>
        <v>Alvaro Salinas</v>
      </c>
      <c r="W693" s="23" t="s">
        <v>762</v>
      </c>
      <c r="X693" s="23">
        <v>5</v>
      </c>
      <c r="Y693" s="23">
        <v>5</v>
      </c>
      <c r="Z693" s="23">
        <v>0</v>
      </c>
      <c r="AA693" s="31">
        <f t="shared" si="26"/>
        <v>1</v>
      </c>
    </row>
    <row r="694" spans="14:27" x14ac:dyDescent="0.25">
      <c r="N694">
        <f t="shared" si="25"/>
        <v>0</v>
      </c>
      <c r="R694" s="23" t="s">
        <v>12</v>
      </c>
      <c r="S694" s="23" t="s">
        <v>60</v>
      </c>
      <c r="T694" s="23" t="str">
        <f>VLOOKUP(S694,'asignacion operaciones'!D:E,2,0)</f>
        <v>Julio Bazan</v>
      </c>
      <c r="U694" s="23" t="str">
        <f>VLOOKUP(S694,'asignacion operaciones'!D:F,3,0)</f>
        <v>Edgar Cabrera</v>
      </c>
      <c r="V694" s="23" t="str">
        <f>VLOOKUP(S694,'asignacion operaciones'!D:G,4,0)</f>
        <v>Alvaro Salinas</v>
      </c>
      <c r="W694" s="23" t="s">
        <v>765</v>
      </c>
      <c r="X694" s="23">
        <v>5</v>
      </c>
      <c r="Y694" s="23">
        <v>5</v>
      </c>
      <c r="Z694" s="23">
        <v>0</v>
      </c>
      <c r="AA694" s="31">
        <f t="shared" si="26"/>
        <v>1</v>
      </c>
    </row>
    <row r="695" spans="14:27" x14ac:dyDescent="0.25">
      <c r="N695">
        <f t="shared" si="25"/>
        <v>0</v>
      </c>
      <c r="R695" s="23" t="s">
        <v>12</v>
      </c>
      <c r="S695" s="23" t="s">
        <v>148</v>
      </c>
      <c r="T695" s="23" t="str">
        <f>VLOOKUP(S695,'asignacion operaciones'!D:E,2,0)</f>
        <v xml:space="preserve">Ricardo Balderas Reyes </v>
      </c>
      <c r="U695" s="23" t="str">
        <f>VLOOKUP(S695,'asignacion operaciones'!D:F,3,0)</f>
        <v>Victor Limas Rdz</v>
      </c>
      <c r="V695" s="23" t="str">
        <f>VLOOKUP(S695,'asignacion operaciones'!D:G,4,0)</f>
        <v>Claudia Chavira</v>
      </c>
      <c r="W695" s="23" t="s">
        <v>767</v>
      </c>
      <c r="X695" s="23">
        <v>5</v>
      </c>
      <c r="Y695" s="23">
        <v>5</v>
      </c>
      <c r="Z695" s="23">
        <v>0</v>
      </c>
      <c r="AA695" s="31">
        <f t="shared" si="26"/>
        <v>1</v>
      </c>
    </row>
    <row r="696" spans="14:27" x14ac:dyDescent="0.25">
      <c r="N696">
        <f t="shared" si="25"/>
        <v>0</v>
      </c>
      <c r="R696" s="23" t="s">
        <v>12</v>
      </c>
      <c r="S696" s="23" t="s">
        <v>148</v>
      </c>
      <c r="T696" s="23" t="str">
        <f>VLOOKUP(S696,'asignacion operaciones'!D:E,2,0)</f>
        <v xml:space="preserve">Ricardo Balderas Reyes </v>
      </c>
      <c r="U696" s="23" t="str">
        <f>VLOOKUP(S696,'asignacion operaciones'!D:F,3,0)</f>
        <v>Victor Limas Rdz</v>
      </c>
      <c r="V696" s="23" t="str">
        <f>VLOOKUP(S696,'asignacion operaciones'!D:G,4,0)</f>
        <v>Claudia Chavira</v>
      </c>
      <c r="W696" s="23" t="s">
        <v>768</v>
      </c>
      <c r="X696" s="23">
        <v>50</v>
      </c>
      <c r="Y696" s="23">
        <v>50</v>
      </c>
      <c r="Z696" s="23">
        <v>0</v>
      </c>
      <c r="AA696" s="31">
        <f t="shared" si="26"/>
        <v>1</v>
      </c>
    </row>
    <row r="697" spans="14:27" x14ac:dyDescent="0.25">
      <c r="N697">
        <f t="shared" si="25"/>
        <v>0</v>
      </c>
      <c r="R697" s="23" t="s">
        <v>12</v>
      </c>
      <c r="S697" s="23" t="s">
        <v>148</v>
      </c>
      <c r="T697" s="23" t="str">
        <f>VLOOKUP(S697,'asignacion operaciones'!D:E,2,0)</f>
        <v xml:space="preserve">Ricardo Balderas Reyes </v>
      </c>
      <c r="U697" s="23" t="str">
        <f>VLOOKUP(S697,'asignacion operaciones'!D:F,3,0)</f>
        <v>Victor Limas Rdz</v>
      </c>
      <c r="V697" s="23" t="str">
        <f>VLOOKUP(S697,'asignacion operaciones'!D:G,4,0)</f>
        <v>Claudia Chavira</v>
      </c>
      <c r="W697" s="23" t="s">
        <v>772</v>
      </c>
      <c r="X697" s="23">
        <v>5</v>
      </c>
      <c r="Y697" s="23">
        <v>5</v>
      </c>
      <c r="Z697" s="23">
        <v>0</v>
      </c>
      <c r="AA697" s="31">
        <f t="shared" si="26"/>
        <v>1</v>
      </c>
    </row>
    <row r="698" spans="14:27" x14ac:dyDescent="0.25">
      <c r="N698">
        <f t="shared" si="25"/>
        <v>0</v>
      </c>
      <c r="R698" s="23" t="s">
        <v>12</v>
      </c>
      <c r="S698" s="23" t="s">
        <v>82</v>
      </c>
      <c r="T698" s="23" t="str">
        <f>VLOOKUP(S698,'asignacion operaciones'!D:E,2,0)</f>
        <v xml:space="preserve">Ricardo Balderas Reyes </v>
      </c>
      <c r="U698" s="23" t="str">
        <f>VLOOKUP(S698,'asignacion operaciones'!D:F,3,0)</f>
        <v>Orlando Hernandez</v>
      </c>
      <c r="V698" s="23" t="str">
        <f>VLOOKUP(S698,'asignacion operaciones'!D:G,4,0)</f>
        <v xml:space="preserve">Edgar Illescas </v>
      </c>
      <c r="W698" s="23" t="s">
        <v>773</v>
      </c>
      <c r="X698" s="23">
        <v>5</v>
      </c>
      <c r="Y698" s="23">
        <v>5</v>
      </c>
      <c r="Z698" s="23">
        <v>0</v>
      </c>
      <c r="AA698" s="31">
        <f t="shared" si="26"/>
        <v>1</v>
      </c>
    </row>
    <row r="699" spans="14:27" x14ac:dyDescent="0.25">
      <c r="N699">
        <f t="shared" si="25"/>
        <v>0</v>
      </c>
      <c r="R699" s="23" t="s">
        <v>12</v>
      </c>
      <c r="S699" s="23" t="s">
        <v>82</v>
      </c>
      <c r="T699" s="23" t="str">
        <f>VLOOKUP(S699,'asignacion operaciones'!D:E,2,0)</f>
        <v xml:space="preserve">Ricardo Balderas Reyes </v>
      </c>
      <c r="U699" s="23" t="str">
        <f>VLOOKUP(S699,'asignacion operaciones'!D:F,3,0)</f>
        <v>Orlando Hernandez</v>
      </c>
      <c r="V699" s="23" t="str">
        <f>VLOOKUP(S699,'asignacion operaciones'!D:G,4,0)</f>
        <v xml:space="preserve">Edgar Illescas </v>
      </c>
      <c r="W699" s="23" t="s">
        <v>774</v>
      </c>
      <c r="X699" s="23">
        <v>6</v>
      </c>
      <c r="Y699" s="23">
        <v>6</v>
      </c>
      <c r="Z699" s="23">
        <v>0</v>
      </c>
      <c r="AA699" s="31">
        <f t="shared" si="26"/>
        <v>1</v>
      </c>
    </row>
    <row r="700" spans="14:27" x14ac:dyDescent="0.25">
      <c r="N700">
        <f t="shared" si="25"/>
        <v>0</v>
      </c>
      <c r="R700" s="23" t="s">
        <v>12</v>
      </c>
      <c r="S700" s="23" t="s">
        <v>17</v>
      </c>
      <c r="T700" s="23" t="str">
        <f>VLOOKUP(S700,'asignacion operaciones'!D:E,2,0)</f>
        <v xml:space="preserve">Ricardo Balderas Reyes </v>
      </c>
      <c r="U700" s="23" t="str">
        <f>VLOOKUP(S700,'asignacion operaciones'!D:F,3,0)</f>
        <v>Orlando Hernandez</v>
      </c>
      <c r="V700" s="23" t="str">
        <f>VLOOKUP(S700,'asignacion operaciones'!D:G,4,0)</f>
        <v>Cielo Paredes</v>
      </c>
      <c r="W700" s="23" t="s">
        <v>776</v>
      </c>
      <c r="X700" s="23">
        <v>1</v>
      </c>
      <c r="Y700" s="23">
        <v>1</v>
      </c>
      <c r="Z700" s="23">
        <v>0</v>
      </c>
      <c r="AA700" s="31">
        <f t="shared" si="26"/>
        <v>1</v>
      </c>
    </row>
    <row r="701" spans="14:27" x14ac:dyDescent="0.25">
      <c r="N701">
        <f t="shared" si="25"/>
        <v>0</v>
      </c>
      <c r="R701" s="23" t="s">
        <v>12</v>
      </c>
      <c r="S701" s="23" t="s">
        <v>17</v>
      </c>
      <c r="T701" s="23" t="str">
        <f>VLOOKUP(S701,'asignacion operaciones'!D:E,2,0)</f>
        <v xml:space="preserve">Ricardo Balderas Reyes </v>
      </c>
      <c r="U701" s="23" t="str">
        <f>VLOOKUP(S701,'asignacion operaciones'!D:F,3,0)</f>
        <v>Orlando Hernandez</v>
      </c>
      <c r="V701" s="23" t="str">
        <f>VLOOKUP(S701,'asignacion operaciones'!D:G,4,0)</f>
        <v>Cielo Paredes</v>
      </c>
      <c r="W701" s="23" t="s">
        <v>777</v>
      </c>
      <c r="X701" s="23">
        <v>5</v>
      </c>
      <c r="Y701" s="23">
        <v>5</v>
      </c>
      <c r="Z701" s="23">
        <v>0</v>
      </c>
      <c r="AA701" s="31">
        <f t="shared" si="26"/>
        <v>1</v>
      </c>
    </row>
    <row r="702" spans="14:27" x14ac:dyDescent="0.25">
      <c r="N702">
        <f t="shared" si="25"/>
        <v>0</v>
      </c>
      <c r="R702" s="23" t="s">
        <v>12</v>
      </c>
      <c r="S702" s="23" t="s">
        <v>17</v>
      </c>
      <c r="T702" s="23" t="str">
        <f>VLOOKUP(S702,'asignacion operaciones'!D:E,2,0)</f>
        <v xml:space="preserve">Ricardo Balderas Reyes </v>
      </c>
      <c r="U702" s="23" t="str">
        <f>VLOOKUP(S702,'asignacion operaciones'!D:F,3,0)</f>
        <v>Orlando Hernandez</v>
      </c>
      <c r="V702" s="23" t="str">
        <f>VLOOKUP(S702,'asignacion operaciones'!D:G,4,0)</f>
        <v>Cielo Paredes</v>
      </c>
      <c r="W702" s="23" t="s">
        <v>778</v>
      </c>
      <c r="X702" s="23">
        <v>5</v>
      </c>
      <c r="Y702" s="23">
        <v>5</v>
      </c>
      <c r="Z702" s="23">
        <v>0</v>
      </c>
      <c r="AA702" s="31">
        <f t="shared" si="26"/>
        <v>1</v>
      </c>
    </row>
    <row r="703" spans="14:27" x14ac:dyDescent="0.25">
      <c r="N703">
        <f t="shared" si="25"/>
        <v>0</v>
      </c>
      <c r="R703" s="23" t="s">
        <v>12</v>
      </c>
      <c r="S703" s="23" t="s">
        <v>17</v>
      </c>
      <c r="T703" s="23" t="str">
        <f>VLOOKUP(S703,'asignacion operaciones'!D:E,2,0)</f>
        <v xml:space="preserve">Ricardo Balderas Reyes </v>
      </c>
      <c r="U703" s="23" t="str">
        <f>VLOOKUP(S703,'asignacion operaciones'!D:F,3,0)</f>
        <v>Orlando Hernandez</v>
      </c>
      <c r="V703" s="23" t="str">
        <f>VLOOKUP(S703,'asignacion operaciones'!D:G,4,0)</f>
        <v>Cielo Paredes</v>
      </c>
      <c r="W703" s="23" t="s">
        <v>780</v>
      </c>
      <c r="X703" s="23">
        <v>5</v>
      </c>
      <c r="Y703" s="23">
        <v>5</v>
      </c>
      <c r="Z703" s="23">
        <v>0</v>
      </c>
      <c r="AA703" s="31">
        <f t="shared" si="26"/>
        <v>1</v>
      </c>
    </row>
    <row r="704" spans="14:27" x14ac:dyDescent="0.25">
      <c r="N704">
        <f t="shared" si="25"/>
        <v>0</v>
      </c>
      <c r="R704" s="23" t="s">
        <v>12</v>
      </c>
      <c r="S704" s="23" t="s">
        <v>17</v>
      </c>
      <c r="T704" s="23" t="str">
        <f>VLOOKUP(S704,'asignacion operaciones'!D:E,2,0)</f>
        <v xml:space="preserve">Ricardo Balderas Reyes </v>
      </c>
      <c r="U704" s="23" t="str">
        <f>VLOOKUP(S704,'asignacion operaciones'!D:F,3,0)</f>
        <v>Orlando Hernandez</v>
      </c>
      <c r="V704" s="23" t="str">
        <f>VLOOKUP(S704,'asignacion operaciones'!D:G,4,0)</f>
        <v>Cielo Paredes</v>
      </c>
      <c r="W704" s="23" t="s">
        <v>781</v>
      </c>
      <c r="X704" s="23">
        <v>6</v>
      </c>
      <c r="Y704" s="23">
        <v>6</v>
      </c>
      <c r="Z704" s="23">
        <v>0</v>
      </c>
      <c r="AA704" s="31">
        <f t="shared" si="26"/>
        <v>1</v>
      </c>
    </row>
    <row r="705" spans="14:27" x14ac:dyDescent="0.25">
      <c r="N705">
        <f t="shared" si="25"/>
        <v>0</v>
      </c>
      <c r="R705" s="23" t="s">
        <v>12</v>
      </c>
      <c r="S705" s="23" t="s">
        <v>17</v>
      </c>
      <c r="T705" s="23" t="str">
        <f>VLOOKUP(S705,'asignacion operaciones'!D:E,2,0)</f>
        <v xml:space="preserve">Ricardo Balderas Reyes </v>
      </c>
      <c r="U705" s="23" t="str">
        <f>VLOOKUP(S705,'asignacion operaciones'!D:F,3,0)</f>
        <v>Orlando Hernandez</v>
      </c>
      <c r="V705" s="23" t="str">
        <f>VLOOKUP(S705,'asignacion operaciones'!D:G,4,0)</f>
        <v>Cielo Paredes</v>
      </c>
      <c r="W705" s="23" t="s">
        <v>782</v>
      </c>
      <c r="X705" s="23">
        <v>6</v>
      </c>
      <c r="Y705" s="23">
        <v>6</v>
      </c>
      <c r="Z705" s="23">
        <v>0</v>
      </c>
      <c r="AA705" s="31">
        <f t="shared" si="26"/>
        <v>1</v>
      </c>
    </row>
    <row r="706" spans="14:27" x14ac:dyDescent="0.25">
      <c r="N706">
        <f t="shared" ref="N706:N762" si="27">L706-M706</f>
        <v>0</v>
      </c>
      <c r="R706" s="23" t="s">
        <v>12</v>
      </c>
      <c r="S706" s="23" t="s">
        <v>17</v>
      </c>
      <c r="T706" s="23" t="str">
        <f>VLOOKUP(S706,'asignacion operaciones'!D:E,2,0)</f>
        <v xml:space="preserve">Ricardo Balderas Reyes </v>
      </c>
      <c r="U706" s="23" t="str">
        <f>VLOOKUP(S706,'asignacion operaciones'!D:F,3,0)</f>
        <v>Orlando Hernandez</v>
      </c>
      <c r="V706" s="23" t="str">
        <f>VLOOKUP(S706,'asignacion operaciones'!D:G,4,0)</f>
        <v>Cielo Paredes</v>
      </c>
      <c r="W706" s="23" t="s">
        <v>785</v>
      </c>
      <c r="X706" s="23">
        <v>6</v>
      </c>
      <c r="Y706" s="23">
        <v>6</v>
      </c>
      <c r="Z706" s="23">
        <v>0</v>
      </c>
      <c r="AA706" s="31">
        <f t="shared" ref="AA706:AA763" si="28">Y706/X706</f>
        <v>1</v>
      </c>
    </row>
    <row r="707" spans="14:27" x14ac:dyDescent="0.25">
      <c r="N707">
        <f t="shared" si="27"/>
        <v>0</v>
      </c>
      <c r="R707" s="23" t="s">
        <v>12</v>
      </c>
      <c r="S707" s="23" t="s">
        <v>17</v>
      </c>
      <c r="T707" s="23" t="str">
        <f>VLOOKUP(S707,'asignacion operaciones'!D:E,2,0)</f>
        <v xml:space="preserve">Ricardo Balderas Reyes </v>
      </c>
      <c r="U707" s="23" t="str">
        <f>VLOOKUP(S707,'asignacion operaciones'!D:F,3,0)</f>
        <v>Orlando Hernandez</v>
      </c>
      <c r="V707" s="23" t="str">
        <f>VLOOKUP(S707,'asignacion operaciones'!D:G,4,0)</f>
        <v>Cielo Paredes</v>
      </c>
      <c r="W707" s="23" t="s">
        <v>786</v>
      </c>
      <c r="X707" s="23">
        <v>6</v>
      </c>
      <c r="Y707" s="23">
        <v>6</v>
      </c>
      <c r="Z707" s="23">
        <v>0</v>
      </c>
      <c r="AA707" s="31">
        <f t="shared" si="28"/>
        <v>1</v>
      </c>
    </row>
    <row r="708" spans="14:27" x14ac:dyDescent="0.25">
      <c r="N708">
        <f t="shared" si="27"/>
        <v>0</v>
      </c>
      <c r="R708" s="23" t="s">
        <v>12</v>
      </c>
      <c r="S708" s="23" t="s">
        <v>17</v>
      </c>
      <c r="T708" s="23" t="str">
        <f>VLOOKUP(S708,'asignacion operaciones'!D:E,2,0)</f>
        <v xml:space="preserve">Ricardo Balderas Reyes </v>
      </c>
      <c r="U708" s="23" t="str">
        <f>VLOOKUP(S708,'asignacion operaciones'!D:F,3,0)</f>
        <v>Orlando Hernandez</v>
      </c>
      <c r="V708" s="23" t="str">
        <f>VLOOKUP(S708,'asignacion operaciones'!D:G,4,0)</f>
        <v>Cielo Paredes</v>
      </c>
      <c r="W708" s="23" t="s">
        <v>787</v>
      </c>
      <c r="X708" s="23">
        <v>8</v>
      </c>
      <c r="Y708" s="23">
        <v>8</v>
      </c>
      <c r="Z708" s="23">
        <v>0</v>
      </c>
      <c r="AA708" s="31">
        <f t="shared" si="28"/>
        <v>1</v>
      </c>
    </row>
    <row r="709" spans="14:27" x14ac:dyDescent="0.25">
      <c r="N709">
        <f t="shared" si="27"/>
        <v>0</v>
      </c>
      <c r="R709" s="23" t="s">
        <v>12</v>
      </c>
      <c r="S709" s="23" t="s">
        <v>17</v>
      </c>
      <c r="T709" s="23" t="str">
        <f>VLOOKUP(S709,'asignacion operaciones'!D:E,2,0)</f>
        <v xml:space="preserve">Ricardo Balderas Reyes </v>
      </c>
      <c r="U709" s="23" t="str">
        <f>VLOOKUP(S709,'asignacion operaciones'!D:F,3,0)</f>
        <v>Orlando Hernandez</v>
      </c>
      <c r="V709" s="23" t="str">
        <f>VLOOKUP(S709,'asignacion operaciones'!D:G,4,0)</f>
        <v>Cielo Paredes</v>
      </c>
      <c r="W709" s="23" t="s">
        <v>788</v>
      </c>
      <c r="X709" s="23">
        <v>5</v>
      </c>
      <c r="Y709" s="23">
        <v>5</v>
      </c>
      <c r="Z709" s="23">
        <v>0</v>
      </c>
      <c r="AA709" s="31">
        <f t="shared" si="28"/>
        <v>1</v>
      </c>
    </row>
    <row r="710" spans="14:27" x14ac:dyDescent="0.25">
      <c r="N710">
        <f t="shared" si="27"/>
        <v>0</v>
      </c>
      <c r="R710" s="23" t="s">
        <v>12</v>
      </c>
      <c r="S710" s="23" t="s">
        <v>17</v>
      </c>
      <c r="T710" s="23" t="str">
        <f>VLOOKUP(S710,'asignacion operaciones'!D:E,2,0)</f>
        <v xml:space="preserve">Ricardo Balderas Reyes </v>
      </c>
      <c r="U710" s="23" t="str">
        <f>VLOOKUP(S710,'asignacion operaciones'!D:F,3,0)</f>
        <v>Orlando Hernandez</v>
      </c>
      <c r="V710" s="23" t="str">
        <f>VLOOKUP(S710,'asignacion operaciones'!D:G,4,0)</f>
        <v>Cielo Paredes</v>
      </c>
      <c r="W710" s="23" t="s">
        <v>789</v>
      </c>
      <c r="X710" s="23">
        <v>6</v>
      </c>
      <c r="Y710" s="23">
        <v>6</v>
      </c>
      <c r="Z710" s="23">
        <v>0</v>
      </c>
      <c r="AA710" s="31">
        <f t="shared" si="28"/>
        <v>1</v>
      </c>
    </row>
    <row r="711" spans="14:27" x14ac:dyDescent="0.25">
      <c r="N711">
        <f t="shared" si="27"/>
        <v>0</v>
      </c>
      <c r="R711" s="23" t="s">
        <v>12</v>
      </c>
      <c r="S711" s="23" t="s">
        <v>17</v>
      </c>
      <c r="T711" s="23" t="str">
        <f>VLOOKUP(S711,'asignacion operaciones'!D:E,2,0)</f>
        <v xml:space="preserve">Ricardo Balderas Reyes </v>
      </c>
      <c r="U711" s="23" t="str">
        <f>VLOOKUP(S711,'asignacion operaciones'!D:F,3,0)</f>
        <v>Orlando Hernandez</v>
      </c>
      <c r="V711" s="23" t="str">
        <f>VLOOKUP(S711,'asignacion operaciones'!D:G,4,0)</f>
        <v>Cielo Paredes</v>
      </c>
      <c r="W711" s="23" t="s">
        <v>790</v>
      </c>
      <c r="X711" s="23">
        <v>8</v>
      </c>
      <c r="Y711" s="23">
        <v>8</v>
      </c>
      <c r="Z711" s="23">
        <v>0</v>
      </c>
      <c r="AA711" s="31">
        <f t="shared" si="28"/>
        <v>1</v>
      </c>
    </row>
    <row r="712" spans="14:27" x14ac:dyDescent="0.25">
      <c r="N712">
        <f t="shared" si="27"/>
        <v>0</v>
      </c>
      <c r="R712" s="23" t="s">
        <v>12</v>
      </c>
      <c r="S712" s="23" t="s">
        <v>17</v>
      </c>
      <c r="T712" s="23" t="str">
        <f>VLOOKUP(S712,'asignacion operaciones'!D:E,2,0)</f>
        <v xml:space="preserve">Ricardo Balderas Reyes </v>
      </c>
      <c r="U712" s="23" t="str">
        <f>VLOOKUP(S712,'asignacion operaciones'!D:F,3,0)</f>
        <v>Orlando Hernandez</v>
      </c>
      <c r="V712" s="23" t="str">
        <f>VLOOKUP(S712,'asignacion operaciones'!D:G,4,0)</f>
        <v>Cielo Paredes</v>
      </c>
      <c r="W712" s="23" t="s">
        <v>791</v>
      </c>
      <c r="X712" s="23">
        <v>6</v>
      </c>
      <c r="Y712" s="23">
        <v>6</v>
      </c>
      <c r="Z712" s="23">
        <v>0</v>
      </c>
      <c r="AA712" s="31">
        <f t="shared" si="28"/>
        <v>1</v>
      </c>
    </row>
    <row r="713" spans="14:27" x14ac:dyDescent="0.25">
      <c r="N713">
        <f t="shared" si="27"/>
        <v>0</v>
      </c>
      <c r="R713" s="23" t="s">
        <v>12</v>
      </c>
      <c r="S713" s="23" t="s">
        <v>17</v>
      </c>
      <c r="T713" s="23" t="str">
        <f>VLOOKUP(S713,'asignacion operaciones'!D:E,2,0)</f>
        <v xml:space="preserve">Ricardo Balderas Reyes </v>
      </c>
      <c r="U713" s="23" t="str">
        <f>VLOOKUP(S713,'asignacion operaciones'!D:F,3,0)</f>
        <v>Orlando Hernandez</v>
      </c>
      <c r="V713" s="23" t="str">
        <f>VLOOKUP(S713,'asignacion operaciones'!D:G,4,0)</f>
        <v>Cielo Paredes</v>
      </c>
      <c r="W713" s="23" t="s">
        <v>792</v>
      </c>
      <c r="X713" s="23">
        <v>6</v>
      </c>
      <c r="Y713" s="23">
        <v>6</v>
      </c>
      <c r="Z713" s="23">
        <v>0</v>
      </c>
      <c r="AA713" s="31">
        <f t="shared" si="28"/>
        <v>1</v>
      </c>
    </row>
    <row r="714" spans="14:27" x14ac:dyDescent="0.25">
      <c r="N714">
        <f t="shared" si="27"/>
        <v>0</v>
      </c>
      <c r="R714" s="23" t="s">
        <v>12</v>
      </c>
      <c r="S714" s="23" t="s">
        <v>17</v>
      </c>
      <c r="T714" s="23" t="str">
        <f>VLOOKUP(S714,'asignacion operaciones'!D:E,2,0)</f>
        <v xml:space="preserve">Ricardo Balderas Reyes </v>
      </c>
      <c r="U714" s="23" t="str">
        <f>VLOOKUP(S714,'asignacion operaciones'!D:F,3,0)</f>
        <v>Orlando Hernandez</v>
      </c>
      <c r="V714" s="23" t="str">
        <f>VLOOKUP(S714,'asignacion operaciones'!D:G,4,0)</f>
        <v>Cielo Paredes</v>
      </c>
      <c r="W714" s="23" t="s">
        <v>795</v>
      </c>
      <c r="X714" s="23">
        <v>6</v>
      </c>
      <c r="Y714" s="23">
        <v>6</v>
      </c>
      <c r="Z714" s="23">
        <v>0</v>
      </c>
      <c r="AA714" s="31">
        <f t="shared" si="28"/>
        <v>1</v>
      </c>
    </row>
    <row r="715" spans="14:27" x14ac:dyDescent="0.25">
      <c r="N715">
        <f t="shared" si="27"/>
        <v>0</v>
      </c>
      <c r="R715" s="23" t="s">
        <v>12</v>
      </c>
      <c r="S715" s="23" t="s">
        <v>17</v>
      </c>
      <c r="T715" s="23" t="str">
        <f>VLOOKUP(S715,'asignacion operaciones'!D:E,2,0)</f>
        <v xml:space="preserve">Ricardo Balderas Reyes </v>
      </c>
      <c r="U715" s="23" t="str">
        <f>VLOOKUP(S715,'asignacion operaciones'!D:F,3,0)</f>
        <v>Orlando Hernandez</v>
      </c>
      <c r="V715" s="23" t="str">
        <f>VLOOKUP(S715,'asignacion operaciones'!D:G,4,0)</f>
        <v>Cielo Paredes</v>
      </c>
      <c r="W715" s="23" t="s">
        <v>796</v>
      </c>
      <c r="X715" s="23">
        <v>4</v>
      </c>
      <c r="Y715" s="23">
        <v>4</v>
      </c>
      <c r="Z715" s="23">
        <v>0</v>
      </c>
      <c r="AA715" s="31">
        <f t="shared" si="28"/>
        <v>1</v>
      </c>
    </row>
    <row r="716" spans="14:27" x14ac:dyDescent="0.25">
      <c r="N716">
        <f t="shared" si="27"/>
        <v>0</v>
      </c>
      <c r="R716" s="23" t="s">
        <v>12</v>
      </c>
      <c r="S716" s="23" t="s">
        <v>17</v>
      </c>
      <c r="T716" s="23" t="str">
        <f>VLOOKUP(S716,'asignacion operaciones'!D:E,2,0)</f>
        <v xml:space="preserve">Ricardo Balderas Reyes </v>
      </c>
      <c r="U716" s="23" t="str">
        <f>VLOOKUP(S716,'asignacion operaciones'!D:F,3,0)</f>
        <v>Orlando Hernandez</v>
      </c>
      <c r="V716" s="23" t="str">
        <f>VLOOKUP(S716,'asignacion operaciones'!D:G,4,0)</f>
        <v>Cielo Paredes</v>
      </c>
      <c r="W716" s="23" t="s">
        <v>797</v>
      </c>
      <c r="X716" s="23">
        <v>5</v>
      </c>
      <c r="Y716" s="23">
        <v>5</v>
      </c>
      <c r="Z716" s="23">
        <v>0</v>
      </c>
      <c r="AA716" s="31">
        <f t="shared" si="28"/>
        <v>1</v>
      </c>
    </row>
    <row r="717" spans="14:27" x14ac:dyDescent="0.25">
      <c r="N717">
        <f t="shared" si="27"/>
        <v>0</v>
      </c>
      <c r="R717" s="23" t="s">
        <v>12</v>
      </c>
      <c r="S717" s="23" t="s">
        <v>17</v>
      </c>
      <c r="T717" s="23" t="str">
        <f>VLOOKUP(S717,'asignacion operaciones'!D:E,2,0)</f>
        <v xml:space="preserve">Ricardo Balderas Reyes </v>
      </c>
      <c r="U717" s="23" t="str">
        <f>VLOOKUP(S717,'asignacion operaciones'!D:F,3,0)</f>
        <v>Orlando Hernandez</v>
      </c>
      <c r="V717" s="23" t="str">
        <f>VLOOKUP(S717,'asignacion operaciones'!D:G,4,0)</f>
        <v>Cielo Paredes</v>
      </c>
      <c r="W717" s="23" t="s">
        <v>798</v>
      </c>
      <c r="X717" s="23">
        <v>6</v>
      </c>
      <c r="Y717" s="23">
        <v>6</v>
      </c>
      <c r="Z717" s="23">
        <v>0</v>
      </c>
      <c r="AA717" s="31">
        <f t="shared" si="28"/>
        <v>1</v>
      </c>
    </row>
    <row r="718" spans="14:27" x14ac:dyDescent="0.25">
      <c r="N718">
        <f t="shared" si="27"/>
        <v>0</v>
      </c>
      <c r="R718" s="23" t="s">
        <v>12</v>
      </c>
      <c r="S718" s="23" t="s">
        <v>17</v>
      </c>
      <c r="T718" s="23" t="str">
        <f>VLOOKUP(S718,'asignacion operaciones'!D:E,2,0)</f>
        <v xml:space="preserve">Ricardo Balderas Reyes </v>
      </c>
      <c r="U718" s="23" t="str">
        <f>VLOOKUP(S718,'asignacion operaciones'!D:F,3,0)</f>
        <v>Orlando Hernandez</v>
      </c>
      <c r="V718" s="23" t="str">
        <f>VLOOKUP(S718,'asignacion operaciones'!D:G,4,0)</f>
        <v>Cielo Paredes</v>
      </c>
      <c r="W718" s="23" t="s">
        <v>799</v>
      </c>
      <c r="X718" s="23">
        <v>2</v>
      </c>
      <c r="Y718" s="23">
        <v>2</v>
      </c>
      <c r="Z718" s="23">
        <v>0</v>
      </c>
      <c r="AA718" s="31">
        <f t="shared" si="28"/>
        <v>1</v>
      </c>
    </row>
    <row r="719" spans="14:27" x14ac:dyDescent="0.25">
      <c r="N719">
        <f t="shared" si="27"/>
        <v>0</v>
      </c>
      <c r="R719" s="23" t="s">
        <v>12</v>
      </c>
      <c r="S719" s="23" t="s">
        <v>17</v>
      </c>
      <c r="T719" s="23" t="str">
        <f>VLOOKUP(S719,'asignacion operaciones'!D:E,2,0)</f>
        <v xml:space="preserve">Ricardo Balderas Reyes </v>
      </c>
      <c r="U719" s="23" t="str">
        <f>VLOOKUP(S719,'asignacion operaciones'!D:F,3,0)</f>
        <v>Orlando Hernandez</v>
      </c>
      <c r="V719" s="23" t="str">
        <f>VLOOKUP(S719,'asignacion operaciones'!D:G,4,0)</f>
        <v>Cielo Paredes</v>
      </c>
      <c r="W719" s="23" t="s">
        <v>800</v>
      </c>
      <c r="X719" s="23">
        <v>5</v>
      </c>
      <c r="Y719" s="23">
        <v>5</v>
      </c>
      <c r="Z719" s="23">
        <v>0</v>
      </c>
      <c r="AA719" s="31">
        <f t="shared" si="28"/>
        <v>1</v>
      </c>
    </row>
    <row r="720" spans="14:27" x14ac:dyDescent="0.25">
      <c r="N720">
        <f t="shared" si="27"/>
        <v>0</v>
      </c>
      <c r="R720" s="23" t="s">
        <v>12</v>
      </c>
      <c r="S720" s="23" t="s">
        <v>17</v>
      </c>
      <c r="T720" s="23" t="str">
        <f>VLOOKUP(S720,'asignacion operaciones'!D:E,2,0)</f>
        <v xml:space="preserve">Ricardo Balderas Reyes </v>
      </c>
      <c r="U720" s="23" t="str">
        <f>VLOOKUP(S720,'asignacion operaciones'!D:F,3,0)</f>
        <v>Orlando Hernandez</v>
      </c>
      <c r="V720" s="23" t="str">
        <f>VLOOKUP(S720,'asignacion operaciones'!D:G,4,0)</f>
        <v>Cielo Paredes</v>
      </c>
      <c r="W720" s="23" t="s">
        <v>802</v>
      </c>
      <c r="X720" s="23">
        <v>4</v>
      </c>
      <c r="Y720" s="23">
        <v>4</v>
      </c>
      <c r="Z720" s="23">
        <v>0</v>
      </c>
      <c r="AA720" s="31">
        <f t="shared" si="28"/>
        <v>1</v>
      </c>
    </row>
    <row r="721" spans="14:27" x14ac:dyDescent="0.25">
      <c r="N721">
        <f t="shared" si="27"/>
        <v>0</v>
      </c>
      <c r="R721" s="23" t="s">
        <v>12</v>
      </c>
      <c r="S721" s="23" t="s">
        <v>17</v>
      </c>
      <c r="T721" s="23" t="str">
        <f>VLOOKUP(S721,'asignacion operaciones'!D:E,2,0)</f>
        <v xml:space="preserve">Ricardo Balderas Reyes </v>
      </c>
      <c r="U721" s="23" t="str">
        <f>VLOOKUP(S721,'asignacion operaciones'!D:F,3,0)</f>
        <v>Orlando Hernandez</v>
      </c>
      <c r="V721" s="23" t="str">
        <f>VLOOKUP(S721,'asignacion operaciones'!D:G,4,0)</f>
        <v>Cielo Paredes</v>
      </c>
      <c r="W721" s="23" t="s">
        <v>803</v>
      </c>
      <c r="X721" s="23">
        <v>5</v>
      </c>
      <c r="Y721" s="23">
        <v>5</v>
      </c>
      <c r="Z721" s="23">
        <v>0</v>
      </c>
      <c r="AA721" s="31">
        <f t="shared" si="28"/>
        <v>1</v>
      </c>
    </row>
    <row r="722" spans="14:27" x14ac:dyDescent="0.25">
      <c r="N722">
        <f t="shared" si="27"/>
        <v>0</v>
      </c>
      <c r="R722" s="23" t="s">
        <v>12</v>
      </c>
      <c r="S722" s="23" t="s">
        <v>17</v>
      </c>
      <c r="T722" s="23" t="str">
        <f>VLOOKUP(S722,'asignacion operaciones'!D:E,2,0)</f>
        <v xml:space="preserve">Ricardo Balderas Reyes </v>
      </c>
      <c r="U722" s="23" t="str">
        <f>VLOOKUP(S722,'asignacion operaciones'!D:F,3,0)</f>
        <v>Orlando Hernandez</v>
      </c>
      <c r="V722" s="23" t="str">
        <f>VLOOKUP(S722,'asignacion operaciones'!D:G,4,0)</f>
        <v>Cielo Paredes</v>
      </c>
      <c r="W722" s="23" t="s">
        <v>805</v>
      </c>
      <c r="X722" s="23">
        <v>3</v>
      </c>
      <c r="Y722" s="23">
        <v>3</v>
      </c>
      <c r="Z722" s="23">
        <v>0</v>
      </c>
      <c r="AA722" s="31">
        <f t="shared" si="28"/>
        <v>1</v>
      </c>
    </row>
    <row r="723" spans="14:27" x14ac:dyDescent="0.25">
      <c r="N723">
        <f t="shared" si="27"/>
        <v>0</v>
      </c>
      <c r="R723" s="23" t="s">
        <v>12</v>
      </c>
      <c r="S723" s="23" t="s">
        <v>17</v>
      </c>
      <c r="T723" s="23" t="str">
        <f>VLOOKUP(S723,'asignacion operaciones'!D:E,2,0)</f>
        <v xml:space="preserve">Ricardo Balderas Reyes </v>
      </c>
      <c r="U723" s="23" t="str">
        <f>VLOOKUP(S723,'asignacion operaciones'!D:F,3,0)</f>
        <v>Orlando Hernandez</v>
      </c>
      <c r="V723" s="23" t="str">
        <f>VLOOKUP(S723,'asignacion operaciones'!D:G,4,0)</f>
        <v>Cielo Paredes</v>
      </c>
      <c r="W723" s="23" t="s">
        <v>806</v>
      </c>
      <c r="X723" s="23">
        <v>1</v>
      </c>
      <c r="Y723" s="23">
        <v>1</v>
      </c>
      <c r="Z723" s="23">
        <v>0</v>
      </c>
      <c r="AA723" s="31">
        <f t="shared" si="28"/>
        <v>1</v>
      </c>
    </row>
    <row r="724" spans="14:27" x14ac:dyDescent="0.25">
      <c r="N724">
        <f t="shared" si="27"/>
        <v>0</v>
      </c>
      <c r="R724" s="23" t="s">
        <v>12</v>
      </c>
      <c r="S724" s="23" t="s">
        <v>17</v>
      </c>
      <c r="T724" s="23" t="str">
        <f>VLOOKUP(S724,'asignacion operaciones'!D:E,2,0)</f>
        <v xml:space="preserve">Ricardo Balderas Reyes </v>
      </c>
      <c r="U724" s="23" t="str">
        <f>VLOOKUP(S724,'asignacion operaciones'!D:F,3,0)</f>
        <v>Orlando Hernandez</v>
      </c>
      <c r="V724" s="23" t="str">
        <f>VLOOKUP(S724,'asignacion operaciones'!D:G,4,0)</f>
        <v>Cielo Paredes</v>
      </c>
      <c r="W724" s="23" t="s">
        <v>807</v>
      </c>
      <c r="X724" s="23">
        <v>3</v>
      </c>
      <c r="Y724" s="23">
        <v>3</v>
      </c>
      <c r="Z724" s="23">
        <v>0</v>
      </c>
      <c r="AA724" s="31">
        <f t="shared" si="28"/>
        <v>1</v>
      </c>
    </row>
    <row r="725" spans="14:27" x14ac:dyDescent="0.25">
      <c r="N725">
        <f t="shared" si="27"/>
        <v>0</v>
      </c>
      <c r="R725" s="23" t="s">
        <v>12</v>
      </c>
      <c r="S725" s="23" t="s">
        <v>17</v>
      </c>
      <c r="T725" s="23" t="str">
        <f>VLOOKUP(S725,'asignacion operaciones'!D:E,2,0)</f>
        <v xml:space="preserve">Ricardo Balderas Reyes </v>
      </c>
      <c r="U725" s="23" t="str">
        <f>VLOOKUP(S725,'asignacion operaciones'!D:F,3,0)</f>
        <v>Orlando Hernandez</v>
      </c>
      <c r="V725" s="23" t="str">
        <f>VLOOKUP(S725,'asignacion operaciones'!D:G,4,0)</f>
        <v>Cielo Paredes</v>
      </c>
      <c r="W725" s="23" t="s">
        <v>808</v>
      </c>
      <c r="X725" s="23">
        <v>5</v>
      </c>
      <c r="Y725" s="23">
        <v>5</v>
      </c>
      <c r="Z725" s="23">
        <v>0</v>
      </c>
      <c r="AA725" s="31">
        <f t="shared" si="28"/>
        <v>1</v>
      </c>
    </row>
    <row r="726" spans="14:27" x14ac:dyDescent="0.25">
      <c r="N726">
        <f t="shared" si="27"/>
        <v>0</v>
      </c>
      <c r="R726" s="23" t="s">
        <v>12</v>
      </c>
      <c r="S726" s="23" t="s">
        <v>17</v>
      </c>
      <c r="T726" s="23" t="str">
        <f>VLOOKUP(S726,'asignacion operaciones'!D:E,2,0)</f>
        <v xml:space="preserve">Ricardo Balderas Reyes </v>
      </c>
      <c r="U726" s="23" t="str">
        <f>VLOOKUP(S726,'asignacion operaciones'!D:F,3,0)</f>
        <v>Orlando Hernandez</v>
      </c>
      <c r="V726" s="23" t="str">
        <f>VLOOKUP(S726,'asignacion operaciones'!D:G,4,0)</f>
        <v>Cielo Paredes</v>
      </c>
      <c r="W726" s="23" t="s">
        <v>809</v>
      </c>
      <c r="X726" s="23">
        <v>3</v>
      </c>
      <c r="Y726" s="23">
        <v>3</v>
      </c>
      <c r="Z726" s="23">
        <v>0</v>
      </c>
      <c r="AA726" s="31">
        <f t="shared" si="28"/>
        <v>1</v>
      </c>
    </row>
    <row r="727" spans="14:27" x14ac:dyDescent="0.25">
      <c r="N727">
        <f t="shared" si="27"/>
        <v>0</v>
      </c>
      <c r="R727" s="23" t="s">
        <v>12</v>
      </c>
      <c r="S727" s="23" t="s">
        <v>17</v>
      </c>
      <c r="T727" s="23" t="str">
        <f>VLOOKUP(S727,'asignacion operaciones'!D:E,2,0)</f>
        <v xml:space="preserve">Ricardo Balderas Reyes </v>
      </c>
      <c r="U727" s="23" t="str">
        <f>VLOOKUP(S727,'asignacion operaciones'!D:F,3,0)</f>
        <v>Orlando Hernandez</v>
      </c>
      <c r="V727" s="23" t="str">
        <f>VLOOKUP(S727,'asignacion operaciones'!D:G,4,0)</f>
        <v>Cielo Paredes</v>
      </c>
      <c r="W727" s="23" t="s">
        <v>810</v>
      </c>
      <c r="X727" s="23">
        <v>2</v>
      </c>
      <c r="Y727" s="23">
        <v>2</v>
      </c>
      <c r="Z727" s="23">
        <v>0</v>
      </c>
      <c r="AA727" s="31">
        <f t="shared" si="28"/>
        <v>1</v>
      </c>
    </row>
    <row r="728" spans="14:27" x14ac:dyDescent="0.25">
      <c r="N728">
        <f t="shared" si="27"/>
        <v>0</v>
      </c>
      <c r="R728" s="23" t="s">
        <v>12</v>
      </c>
      <c r="S728" s="23" t="s">
        <v>17</v>
      </c>
      <c r="T728" s="23" t="str">
        <f>VLOOKUP(S728,'asignacion operaciones'!D:E,2,0)</f>
        <v xml:space="preserve">Ricardo Balderas Reyes </v>
      </c>
      <c r="U728" s="23" t="str">
        <f>VLOOKUP(S728,'asignacion operaciones'!D:F,3,0)</f>
        <v>Orlando Hernandez</v>
      </c>
      <c r="V728" s="23" t="str">
        <f>VLOOKUP(S728,'asignacion operaciones'!D:G,4,0)</f>
        <v>Cielo Paredes</v>
      </c>
      <c r="W728" s="23" t="s">
        <v>811</v>
      </c>
      <c r="X728" s="23">
        <v>1</v>
      </c>
      <c r="Y728" s="23">
        <v>1</v>
      </c>
      <c r="Z728" s="23">
        <v>0</v>
      </c>
      <c r="AA728" s="31">
        <f t="shared" si="28"/>
        <v>1</v>
      </c>
    </row>
    <row r="729" spans="14:27" x14ac:dyDescent="0.25">
      <c r="N729">
        <f t="shared" si="27"/>
        <v>0</v>
      </c>
      <c r="R729" s="23" t="s">
        <v>12</v>
      </c>
      <c r="S729" s="23" t="s">
        <v>17</v>
      </c>
      <c r="T729" s="23" t="str">
        <f>VLOOKUP(S729,'asignacion operaciones'!D:E,2,0)</f>
        <v xml:space="preserve">Ricardo Balderas Reyes </v>
      </c>
      <c r="U729" s="23" t="str">
        <f>VLOOKUP(S729,'asignacion operaciones'!D:F,3,0)</f>
        <v>Orlando Hernandez</v>
      </c>
      <c r="V729" s="23" t="str">
        <f>VLOOKUP(S729,'asignacion operaciones'!D:G,4,0)</f>
        <v>Cielo Paredes</v>
      </c>
      <c r="W729" s="23" t="s">
        <v>813</v>
      </c>
      <c r="X729" s="23">
        <v>2</v>
      </c>
      <c r="Y729" s="23">
        <v>2</v>
      </c>
      <c r="Z729" s="23">
        <v>0</v>
      </c>
      <c r="AA729" s="31">
        <f t="shared" si="28"/>
        <v>1</v>
      </c>
    </row>
    <row r="730" spans="14:27" x14ac:dyDescent="0.25">
      <c r="N730">
        <f t="shared" si="27"/>
        <v>0</v>
      </c>
      <c r="R730" s="23" t="s">
        <v>12</v>
      </c>
      <c r="S730" s="23" t="s">
        <v>17</v>
      </c>
      <c r="T730" s="23" t="str">
        <f>VLOOKUP(S730,'asignacion operaciones'!D:E,2,0)</f>
        <v xml:space="preserve">Ricardo Balderas Reyes </v>
      </c>
      <c r="U730" s="23" t="str">
        <f>VLOOKUP(S730,'asignacion operaciones'!D:F,3,0)</f>
        <v>Orlando Hernandez</v>
      </c>
      <c r="V730" s="23" t="str">
        <f>VLOOKUP(S730,'asignacion operaciones'!D:G,4,0)</f>
        <v>Cielo Paredes</v>
      </c>
      <c r="W730" s="23" t="s">
        <v>814</v>
      </c>
      <c r="X730" s="23">
        <v>5</v>
      </c>
      <c r="Y730" s="23">
        <v>5</v>
      </c>
      <c r="Z730" s="23">
        <v>0</v>
      </c>
      <c r="AA730" s="31">
        <f t="shared" si="28"/>
        <v>1</v>
      </c>
    </row>
    <row r="731" spans="14:27" x14ac:dyDescent="0.25">
      <c r="N731">
        <f t="shared" si="27"/>
        <v>0</v>
      </c>
      <c r="R731" s="23" t="s">
        <v>12</v>
      </c>
      <c r="S731" s="23" t="s">
        <v>17</v>
      </c>
      <c r="T731" s="23" t="str">
        <f>VLOOKUP(S731,'asignacion operaciones'!D:E,2,0)</f>
        <v xml:space="preserve">Ricardo Balderas Reyes </v>
      </c>
      <c r="U731" s="23" t="str">
        <f>VLOOKUP(S731,'asignacion operaciones'!D:F,3,0)</f>
        <v>Orlando Hernandez</v>
      </c>
      <c r="V731" s="23" t="str">
        <f>VLOOKUP(S731,'asignacion operaciones'!D:G,4,0)</f>
        <v>Cielo Paredes</v>
      </c>
      <c r="W731" s="23" t="s">
        <v>815</v>
      </c>
      <c r="X731" s="23">
        <v>5</v>
      </c>
      <c r="Y731" s="23">
        <v>5</v>
      </c>
      <c r="Z731" s="23">
        <v>0</v>
      </c>
      <c r="AA731" s="31">
        <f t="shared" si="28"/>
        <v>1</v>
      </c>
    </row>
    <row r="732" spans="14:27" x14ac:dyDescent="0.25">
      <c r="N732">
        <f t="shared" si="27"/>
        <v>0</v>
      </c>
      <c r="R732" s="23" t="s">
        <v>12</v>
      </c>
      <c r="S732" s="23" t="s">
        <v>17</v>
      </c>
      <c r="T732" s="23" t="str">
        <f>VLOOKUP(S732,'asignacion operaciones'!D:E,2,0)</f>
        <v xml:space="preserve">Ricardo Balderas Reyes </v>
      </c>
      <c r="U732" s="23" t="str">
        <f>VLOOKUP(S732,'asignacion operaciones'!D:F,3,0)</f>
        <v>Orlando Hernandez</v>
      </c>
      <c r="V732" s="23" t="str">
        <f>VLOOKUP(S732,'asignacion operaciones'!D:G,4,0)</f>
        <v>Cielo Paredes</v>
      </c>
      <c r="W732" s="23" t="s">
        <v>816</v>
      </c>
      <c r="X732" s="23">
        <v>6</v>
      </c>
      <c r="Y732" s="23">
        <v>6</v>
      </c>
      <c r="Z732" s="23">
        <v>0</v>
      </c>
      <c r="AA732" s="31">
        <f t="shared" si="28"/>
        <v>1</v>
      </c>
    </row>
    <row r="733" spans="14:27" x14ac:dyDescent="0.25">
      <c r="N733">
        <f t="shared" si="27"/>
        <v>0</v>
      </c>
      <c r="R733" s="23" t="s">
        <v>12</v>
      </c>
      <c r="S733" s="23" t="s">
        <v>17</v>
      </c>
      <c r="T733" s="23" t="str">
        <f>VLOOKUP(S733,'asignacion operaciones'!D:E,2,0)</f>
        <v xml:space="preserve">Ricardo Balderas Reyes </v>
      </c>
      <c r="U733" s="23" t="str">
        <f>VLOOKUP(S733,'asignacion operaciones'!D:F,3,0)</f>
        <v>Orlando Hernandez</v>
      </c>
      <c r="V733" s="23" t="str">
        <f>VLOOKUP(S733,'asignacion operaciones'!D:G,4,0)</f>
        <v>Cielo Paredes</v>
      </c>
      <c r="W733" s="23" t="s">
        <v>817</v>
      </c>
      <c r="X733" s="23">
        <v>5</v>
      </c>
      <c r="Y733" s="23">
        <v>5</v>
      </c>
      <c r="Z733" s="23">
        <v>0</v>
      </c>
      <c r="AA733" s="31">
        <f t="shared" si="28"/>
        <v>1</v>
      </c>
    </row>
    <row r="734" spans="14:27" x14ac:dyDescent="0.25">
      <c r="N734">
        <f t="shared" si="27"/>
        <v>0</v>
      </c>
      <c r="R734" s="23" t="s">
        <v>12</v>
      </c>
      <c r="S734" s="23" t="s">
        <v>17</v>
      </c>
      <c r="T734" s="23" t="str">
        <f>VLOOKUP(S734,'asignacion operaciones'!D:E,2,0)</f>
        <v xml:space="preserve">Ricardo Balderas Reyes </v>
      </c>
      <c r="U734" s="23" t="str">
        <f>VLOOKUP(S734,'asignacion operaciones'!D:F,3,0)</f>
        <v>Orlando Hernandez</v>
      </c>
      <c r="V734" s="23" t="str">
        <f>VLOOKUP(S734,'asignacion operaciones'!D:G,4,0)</f>
        <v>Cielo Paredes</v>
      </c>
      <c r="W734" s="23" t="s">
        <v>818</v>
      </c>
      <c r="X734" s="23">
        <v>5</v>
      </c>
      <c r="Y734" s="23">
        <v>5</v>
      </c>
      <c r="Z734" s="23">
        <v>0</v>
      </c>
      <c r="AA734" s="31">
        <f t="shared" si="28"/>
        <v>1</v>
      </c>
    </row>
    <row r="735" spans="14:27" x14ac:dyDescent="0.25">
      <c r="N735">
        <f t="shared" si="27"/>
        <v>0</v>
      </c>
      <c r="R735" s="23" t="s">
        <v>12</v>
      </c>
      <c r="S735" s="23" t="s">
        <v>17</v>
      </c>
      <c r="T735" s="23" t="str">
        <f>VLOOKUP(S735,'asignacion operaciones'!D:E,2,0)</f>
        <v xml:space="preserve">Ricardo Balderas Reyes </v>
      </c>
      <c r="U735" s="23" t="str">
        <f>VLOOKUP(S735,'asignacion operaciones'!D:F,3,0)</f>
        <v>Orlando Hernandez</v>
      </c>
      <c r="V735" s="23" t="str">
        <f>VLOOKUP(S735,'asignacion operaciones'!D:G,4,0)</f>
        <v>Cielo Paredes</v>
      </c>
      <c r="W735" s="23" t="s">
        <v>819</v>
      </c>
      <c r="X735" s="23">
        <v>7</v>
      </c>
      <c r="Y735" s="23">
        <v>7</v>
      </c>
      <c r="Z735" s="23">
        <v>0</v>
      </c>
      <c r="AA735" s="31">
        <f t="shared" si="28"/>
        <v>1</v>
      </c>
    </row>
    <row r="736" spans="14:27" x14ac:dyDescent="0.25">
      <c r="N736">
        <f t="shared" si="27"/>
        <v>0</v>
      </c>
      <c r="R736" s="23" t="s">
        <v>12</v>
      </c>
      <c r="S736" s="23" t="s">
        <v>17</v>
      </c>
      <c r="T736" s="23" t="str">
        <f>VLOOKUP(S736,'asignacion operaciones'!D:E,2,0)</f>
        <v xml:space="preserve">Ricardo Balderas Reyes </v>
      </c>
      <c r="U736" s="23" t="str">
        <f>VLOOKUP(S736,'asignacion operaciones'!D:F,3,0)</f>
        <v>Orlando Hernandez</v>
      </c>
      <c r="V736" s="23" t="str">
        <f>VLOOKUP(S736,'asignacion operaciones'!D:G,4,0)</f>
        <v>Cielo Paredes</v>
      </c>
      <c r="W736" s="23" t="s">
        <v>820</v>
      </c>
      <c r="X736" s="23">
        <v>5</v>
      </c>
      <c r="Y736" s="23">
        <v>5</v>
      </c>
      <c r="Z736" s="23">
        <v>0</v>
      </c>
      <c r="AA736" s="31">
        <f t="shared" si="28"/>
        <v>1</v>
      </c>
    </row>
    <row r="737" spans="14:27" x14ac:dyDescent="0.25">
      <c r="N737">
        <f t="shared" si="27"/>
        <v>0</v>
      </c>
      <c r="R737" s="23" t="s">
        <v>12</v>
      </c>
      <c r="S737" s="23" t="s">
        <v>17</v>
      </c>
      <c r="T737" s="23" t="str">
        <f>VLOOKUP(S737,'asignacion operaciones'!D:E,2,0)</f>
        <v xml:space="preserve">Ricardo Balderas Reyes </v>
      </c>
      <c r="U737" s="23" t="str">
        <f>VLOOKUP(S737,'asignacion operaciones'!D:F,3,0)</f>
        <v>Orlando Hernandez</v>
      </c>
      <c r="V737" s="23" t="str">
        <f>VLOOKUP(S737,'asignacion operaciones'!D:G,4,0)</f>
        <v>Cielo Paredes</v>
      </c>
      <c r="W737" s="23" t="s">
        <v>821</v>
      </c>
      <c r="X737" s="23">
        <v>5</v>
      </c>
      <c r="Y737" s="23">
        <v>5</v>
      </c>
      <c r="Z737" s="23">
        <v>0</v>
      </c>
      <c r="AA737" s="31">
        <f t="shared" si="28"/>
        <v>1</v>
      </c>
    </row>
    <row r="738" spans="14:27" x14ac:dyDescent="0.25">
      <c r="N738">
        <f t="shared" si="27"/>
        <v>0</v>
      </c>
      <c r="R738" s="23" t="s">
        <v>12</v>
      </c>
      <c r="S738" s="23" t="s">
        <v>17</v>
      </c>
      <c r="T738" s="23" t="str">
        <f>VLOOKUP(S738,'asignacion operaciones'!D:E,2,0)</f>
        <v xml:space="preserve">Ricardo Balderas Reyes </v>
      </c>
      <c r="U738" s="23" t="str">
        <f>VLOOKUP(S738,'asignacion operaciones'!D:F,3,0)</f>
        <v>Orlando Hernandez</v>
      </c>
      <c r="V738" s="23" t="str">
        <f>VLOOKUP(S738,'asignacion operaciones'!D:G,4,0)</f>
        <v>Cielo Paredes</v>
      </c>
      <c r="W738" s="23" t="s">
        <v>822</v>
      </c>
      <c r="X738" s="23">
        <v>5</v>
      </c>
      <c r="Y738" s="23">
        <v>5</v>
      </c>
      <c r="Z738" s="23">
        <v>0</v>
      </c>
      <c r="AA738" s="31">
        <f t="shared" si="28"/>
        <v>1</v>
      </c>
    </row>
    <row r="739" spans="14:27" x14ac:dyDescent="0.25">
      <c r="N739">
        <f t="shared" si="27"/>
        <v>0</v>
      </c>
      <c r="R739" s="23" t="s">
        <v>12</v>
      </c>
      <c r="S739" s="23" t="s">
        <v>17</v>
      </c>
      <c r="T739" s="23" t="str">
        <f>VLOOKUP(S739,'asignacion operaciones'!D:E,2,0)</f>
        <v xml:space="preserve">Ricardo Balderas Reyes </v>
      </c>
      <c r="U739" s="23" t="str">
        <f>VLOOKUP(S739,'asignacion operaciones'!D:F,3,0)</f>
        <v>Orlando Hernandez</v>
      </c>
      <c r="V739" s="23" t="str">
        <f>VLOOKUP(S739,'asignacion operaciones'!D:G,4,0)</f>
        <v>Cielo Paredes</v>
      </c>
      <c r="W739" s="23" t="s">
        <v>823</v>
      </c>
      <c r="X739" s="23">
        <v>5</v>
      </c>
      <c r="Y739" s="23">
        <v>5</v>
      </c>
      <c r="Z739" s="23">
        <v>0</v>
      </c>
      <c r="AA739" s="31">
        <f t="shared" si="28"/>
        <v>1</v>
      </c>
    </row>
    <row r="740" spans="14:27" x14ac:dyDescent="0.25">
      <c r="N740">
        <f t="shared" si="27"/>
        <v>0</v>
      </c>
      <c r="R740" s="23" t="s">
        <v>12</v>
      </c>
      <c r="S740" s="23" t="s">
        <v>17</v>
      </c>
      <c r="T740" s="23" t="str">
        <f>VLOOKUP(S740,'asignacion operaciones'!D:E,2,0)</f>
        <v xml:space="preserve">Ricardo Balderas Reyes </v>
      </c>
      <c r="U740" s="23" t="str">
        <f>VLOOKUP(S740,'asignacion operaciones'!D:F,3,0)</f>
        <v>Orlando Hernandez</v>
      </c>
      <c r="V740" s="23" t="str">
        <f>VLOOKUP(S740,'asignacion operaciones'!D:G,4,0)</f>
        <v>Cielo Paredes</v>
      </c>
      <c r="W740" s="23" t="s">
        <v>824</v>
      </c>
      <c r="X740" s="23">
        <v>5</v>
      </c>
      <c r="Y740" s="23">
        <v>5</v>
      </c>
      <c r="Z740" s="23">
        <v>0</v>
      </c>
      <c r="AA740" s="31">
        <f t="shared" si="28"/>
        <v>1</v>
      </c>
    </row>
    <row r="741" spans="14:27" x14ac:dyDescent="0.25">
      <c r="N741">
        <f t="shared" si="27"/>
        <v>0</v>
      </c>
      <c r="R741" s="23" t="s">
        <v>12</v>
      </c>
      <c r="S741" s="23" t="s">
        <v>17</v>
      </c>
      <c r="T741" s="23" t="str">
        <f>VLOOKUP(S741,'asignacion operaciones'!D:E,2,0)</f>
        <v xml:space="preserve">Ricardo Balderas Reyes </v>
      </c>
      <c r="U741" s="23" t="str">
        <f>VLOOKUP(S741,'asignacion operaciones'!D:F,3,0)</f>
        <v>Orlando Hernandez</v>
      </c>
      <c r="V741" s="23" t="str">
        <f>VLOOKUP(S741,'asignacion operaciones'!D:G,4,0)</f>
        <v>Cielo Paredes</v>
      </c>
      <c r="W741" s="23" t="s">
        <v>825</v>
      </c>
      <c r="X741" s="23">
        <v>5</v>
      </c>
      <c r="Y741" s="23">
        <v>5</v>
      </c>
      <c r="Z741" s="23">
        <v>0</v>
      </c>
      <c r="AA741" s="31">
        <f t="shared" si="28"/>
        <v>1</v>
      </c>
    </row>
    <row r="742" spans="14:27" x14ac:dyDescent="0.25">
      <c r="N742">
        <f t="shared" si="27"/>
        <v>0</v>
      </c>
      <c r="R742" s="23" t="s">
        <v>12</v>
      </c>
      <c r="S742" s="23" t="s">
        <v>17</v>
      </c>
      <c r="T742" s="23" t="str">
        <f>VLOOKUP(S742,'asignacion operaciones'!D:E,2,0)</f>
        <v xml:space="preserve">Ricardo Balderas Reyes </v>
      </c>
      <c r="U742" s="23" t="str">
        <f>VLOOKUP(S742,'asignacion operaciones'!D:F,3,0)</f>
        <v>Orlando Hernandez</v>
      </c>
      <c r="V742" s="23" t="str">
        <f>VLOOKUP(S742,'asignacion operaciones'!D:G,4,0)</f>
        <v>Cielo Paredes</v>
      </c>
      <c r="W742" s="23" t="s">
        <v>826</v>
      </c>
      <c r="X742" s="23">
        <v>5</v>
      </c>
      <c r="Y742" s="23">
        <v>5</v>
      </c>
      <c r="Z742" s="23">
        <v>0</v>
      </c>
      <c r="AA742" s="31">
        <f t="shared" si="28"/>
        <v>1</v>
      </c>
    </row>
    <row r="743" spans="14:27" x14ac:dyDescent="0.25">
      <c r="N743">
        <f t="shared" si="27"/>
        <v>0</v>
      </c>
      <c r="R743" s="23" t="s">
        <v>12</v>
      </c>
      <c r="S743" s="23" t="s">
        <v>17</v>
      </c>
      <c r="T743" s="23" t="str">
        <f>VLOOKUP(S743,'asignacion operaciones'!D:E,2,0)</f>
        <v xml:space="preserve">Ricardo Balderas Reyes </v>
      </c>
      <c r="U743" s="23" t="str">
        <f>VLOOKUP(S743,'asignacion operaciones'!D:F,3,0)</f>
        <v>Orlando Hernandez</v>
      </c>
      <c r="V743" s="23" t="str">
        <f>VLOOKUP(S743,'asignacion operaciones'!D:G,4,0)</f>
        <v>Cielo Paredes</v>
      </c>
      <c r="W743" s="23" t="s">
        <v>827</v>
      </c>
      <c r="X743" s="23">
        <v>1</v>
      </c>
      <c r="Y743" s="23">
        <v>1</v>
      </c>
      <c r="Z743" s="23">
        <v>0</v>
      </c>
      <c r="AA743" s="31">
        <f t="shared" si="28"/>
        <v>1</v>
      </c>
    </row>
    <row r="744" spans="14:27" x14ac:dyDescent="0.25">
      <c r="N744">
        <f t="shared" si="27"/>
        <v>0</v>
      </c>
      <c r="R744" s="23" t="s">
        <v>12</v>
      </c>
      <c r="S744" s="23" t="s">
        <v>17</v>
      </c>
      <c r="T744" s="23" t="str">
        <f>VLOOKUP(S744,'asignacion operaciones'!D:E,2,0)</f>
        <v xml:space="preserve">Ricardo Balderas Reyes </v>
      </c>
      <c r="U744" s="23" t="str">
        <f>VLOOKUP(S744,'asignacion operaciones'!D:F,3,0)</f>
        <v>Orlando Hernandez</v>
      </c>
      <c r="V744" s="23" t="str">
        <f>VLOOKUP(S744,'asignacion operaciones'!D:G,4,0)</f>
        <v>Cielo Paredes</v>
      </c>
      <c r="W744" s="23" t="s">
        <v>828</v>
      </c>
      <c r="X744" s="23">
        <v>5</v>
      </c>
      <c r="Y744" s="23">
        <v>5</v>
      </c>
      <c r="Z744" s="23">
        <v>0</v>
      </c>
      <c r="AA744" s="31">
        <f t="shared" si="28"/>
        <v>1</v>
      </c>
    </row>
    <row r="745" spans="14:27" x14ac:dyDescent="0.25">
      <c r="N745">
        <f t="shared" si="27"/>
        <v>0</v>
      </c>
      <c r="R745" s="23" t="s">
        <v>12</v>
      </c>
      <c r="S745" s="23" t="s">
        <v>17</v>
      </c>
      <c r="T745" s="23" t="str">
        <f>VLOOKUP(S745,'asignacion operaciones'!D:E,2,0)</f>
        <v xml:space="preserve">Ricardo Balderas Reyes </v>
      </c>
      <c r="U745" s="23" t="str">
        <f>VLOOKUP(S745,'asignacion operaciones'!D:F,3,0)</f>
        <v>Orlando Hernandez</v>
      </c>
      <c r="V745" s="23" t="str">
        <f>VLOOKUP(S745,'asignacion operaciones'!D:G,4,0)</f>
        <v>Cielo Paredes</v>
      </c>
      <c r="W745" s="23" t="s">
        <v>829</v>
      </c>
      <c r="X745" s="23">
        <v>4</v>
      </c>
      <c r="Y745" s="23">
        <v>4</v>
      </c>
      <c r="Z745" s="23">
        <v>0</v>
      </c>
      <c r="AA745" s="31">
        <f t="shared" si="28"/>
        <v>1</v>
      </c>
    </row>
    <row r="746" spans="14:27" x14ac:dyDescent="0.25">
      <c r="N746">
        <f t="shared" si="27"/>
        <v>0</v>
      </c>
      <c r="R746" s="23" t="s">
        <v>12</v>
      </c>
      <c r="S746" s="23" t="s">
        <v>17</v>
      </c>
      <c r="T746" s="23" t="str">
        <f>VLOOKUP(S746,'asignacion operaciones'!D:E,2,0)</f>
        <v xml:space="preserve">Ricardo Balderas Reyes </v>
      </c>
      <c r="U746" s="23" t="str">
        <f>VLOOKUP(S746,'asignacion operaciones'!D:F,3,0)</f>
        <v>Orlando Hernandez</v>
      </c>
      <c r="V746" s="23" t="str">
        <f>VLOOKUP(S746,'asignacion operaciones'!D:G,4,0)</f>
        <v>Cielo Paredes</v>
      </c>
      <c r="W746" s="23" t="s">
        <v>830</v>
      </c>
      <c r="X746" s="23">
        <v>5</v>
      </c>
      <c r="Y746" s="23">
        <v>5</v>
      </c>
      <c r="Z746" s="23">
        <v>0</v>
      </c>
      <c r="AA746" s="31">
        <f t="shared" si="28"/>
        <v>1</v>
      </c>
    </row>
    <row r="747" spans="14:27" x14ac:dyDescent="0.25">
      <c r="N747">
        <f t="shared" si="27"/>
        <v>0</v>
      </c>
      <c r="R747" s="23" t="s">
        <v>12</v>
      </c>
      <c r="S747" s="23" t="s">
        <v>17</v>
      </c>
      <c r="T747" s="23" t="str">
        <f>VLOOKUP(S747,'asignacion operaciones'!D:E,2,0)</f>
        <v xml:space="preserve">Ricardo Balderas Reyes </v>
      </c>
      <c r="U747" s="23" t="str">
        <f>VLOOKUP(S747,'asignacion operaciones'!D:F,3,0)</f>
        <v>Orlando Hernandez</v>
      </c>
      <c r="V747" s="23" t="str">
        <f>VLOOKUP(S747,'asignacion operaciones'!D:G,4,0)</f>
        <v>Cielo Paredes</v>
      </c>
      <c r="W747" s="23" t="s">
        <v>831</v>
      </c>
      <c r="X747" s="23">
        <v>3</v>
      </c>
      <c r="Y747" s="23">
        <v>3</v>
      </c>
      <c r="Z747" s="23">
        <v>0</v>
      </c>
      <c r="AA747" s="31">
        <f t="shared" si="28"/>
        <v>1</v>
      </c>
    </row>
    <row r="748" spans="14:27" x14ac:dyDescent="0.25">
      <c r="N748">
        <f t="shared" si="27"/>
        <v>0</v>
      </c>
      <c r="R748" s="23" t="s">
        <v>12</v>
      </c>
      <c r="S748" s="23" t="s">
        <v>17</v>
      </c>
      <c r="T748" s="23" t="str">
        <f>VLOOKUP(S748,'asignacion operaciones'!D:E,2,0)</f>
        <v xml:space="preserve">Ricardo Balderas Reyes </v>
      </c>
      <c r="U748" s="23" t="str">
        <f>VLOOKUP(S748,'asignacion operaciones'!D:F,3,0)</f>
        <v>Orlando Hernandez</v>
      </c>
      <c r="V748" s="23" t="str">
        <f>VLOOKUP(S748,'asignacion operaciones'!D:G,4,0)</f>
        <v>Cielo Paredes</v>
      </c>
      <c r="W748" s="23" t="s">
        <v>832</v>
      </c>
      <c r="X748" s="23">
        <v>2</v>
      </c>
      <c r="Y748" s="23">
        <v>2</v>
      </c>
      <c r="Z748" s="23">
        <v>0</v>
      </c>
      <c r="AA748" s="31">
        <f t="shared" si="28"/>
        <v>1</v>
      </c>
    </row>
    <row r="749" spans="14:27" x14ac:dyDescent="0.25">
      <c r="N749">
        <f t="shared" si="27"/>
        <v>0</v>
      </c>
      <c r="R749" s="23" t="s">
        <v>12</v>
      </c>
      <c r="S749" s="23" t="s">
        <v>17</v>
      </c>
      <c r="T749" s="23" t="str">
        <f>VLOOKUP(S749,'asignacion operaciones'!D:E,2,0)</f>
        <v xml:space="preserve">Ricardo Balderas Reyes </v>
      </c>
      <c r="U749" s="23" t="str">
        <f>VLOOKUP(S749,'asignacion operaciones'!D:F,3,0)</f>
        <v>Orlando Hernandez</v>
      </c>
      <c r="V749" s="23" t="str">
        <f>VLOOKUP(S749,'asignacion operaciones'!D:G,4,0)</f>
        <v>Cielo Paredes</v>
      </c>
      <c r="W749" s="23" t="s">
        <v>833</v>
      </c>
      <c r="X749" s="23">
        <v>4</v>
      </c>
      <c r="Y749" s="23">
        <v>4</v>
      </c>
      <c r="Z749" s="23">
        <v>0</v>
      </c>
      <c r="AA749" s="31">
        <f t="shared" si="28"/>
        <v>1</v>
      </c>
    </row>
    <row r="750" spans="14:27" x14ac:dyDescent="0.25">
      <c r="N750">
        <f t="shared" si="27"/>
        <v>0</v>
      </c>
      <c r="R750" s="23" t="s">
        <v>12</v>
      </c>
      <c r="S750" s="23" t="s">
        <v>17</v>
      </c>
      <c r="T750" s="23" t="str">
        <f>VLOOKUP(S750,'asignacion operaciones'!D:E,2,0)</f>
        <v xml:space="preserve">Ricardo Balderas Reyes </v>
      </c>
      <c r="U750" s="23" t="str">
        <f>VLOOKUP(S750,'asignacion operaciones'!D:F,3,0)</f>
        <v>Orlando Hernandez</v>
      </c>
      <c r="V750" s="23" t="str">
        <f>VLOOKUP(S750,'asignacion operaciones'!D:G,4,0)</f>
        <v>Cielo Paredes</v>
      </c>
      <c r="W750" s="23" t="s">
        <v>834</v>
      </c>
      <c r="X750" s="23">
        <v>10</v>
      </c>
      <c r="Y750" s="23">
        <v>10</v>
      </c>
      <c r="Z750" s="23">
        <v>0</v>
      </c>
      <c r="AA750" s="31">
        <f t="shared" si="28"/>
        <v>1</v>
      </c>
    </row>
    <row r="751" spans="14:27" x14ac:dyDescent="0.25">
      <c r="N751">
        <f t="shared" si="27"/>
        <v>0</v>
      </c>
      <c r="R751" s="23" t="s">
        <v>12</v>
      </c>
      <c r="S751" s="23" t="s">
        <v>17</v>
      </c>
      <c r="T751" s="23" t="str">
        <f>VLOOKUP(S751,'asignacion operaciones'!D:E,2,0)</f>
        <v xml:space="preserve">Ricardo Balderas Reyes </v>
      </c>
      <c r="U751" s="23" t="str">
        <f>VLOOKUP(S751,'asignacion operaciones'!D:F,3,0)</f>
        <v>Orlando Hernandez</v>
      </c>
      <c r="V751" s="23" t="str">
        <f>VLOOKUP(S751,'asignacion operaciones'!D:G,4,0)</f>
        <v>Cielo Paredes</v>
      </c>
      <c r="W751" s="23" t="s">
        <v>835</v>
      </c>
      <c r="X751" s="23">
        <v>10</v>
      </c>
      <c r="Y751" s="23">
        <v>10</v>
      </c>
      <c r="Z751" s="23">
        <v>0</v>
      </c>
      <c r="AA751" s="31">
        <f t="shared" si="28"/>
        <v>1</v>
      </c>
    </row>
    <row r="752" spans="14:27" x14ac:dyDescent="0.25">
      <c r="N752">
        <f t="shared" si="27"/>
        <v>0</v>
      </c>
      <c r="R752" s="23" t="s">
        <v>12</v>
      </c>
      <c r="S752" s="23" t="s">
        <v>17</v>
      </c>
      <c r="T752" s="23" t="str">
        <f>VLOOKUP(S752,'asignacion operaciones'!D:E,2,0)</f>
        <v xml:space="preserve">Ricardo Balderas Reyes </v>
      </c>
      <c r="U752" s="23" t="str">
        <f>VLOOKUP(S752,'asignacion operaciones'!D:F,3,0)</f>
        <v>Orlando Hernandez</v>
      </c>
      <c r="V752" s="23" t="str">
        <f>VLOOKUP(S752,'asignacion operaciones'!D:G,4,0)</f>
        <v>Cielo Paredes</v>
      </c>
      <c r="W752" s="23" t="s">
        <v>836</v>
      </c>
      <c r="X752" s="23">
        <v>10</v>
      </c>
      <c r="Y752" s="23">
        <v>10</v>
      </c>
      <c r="Z752" s="23">
        <v>0</v>
      </c>
      <c r="AA752" s="31">
        <f t="shared" si="28"/>
        <v>1</v>
      </c>
    </row>
    <row r="753" spans="14:27" x14ac:dyDescent="0.25">
      <c r="N753">
        <f t="shared" si="27"/>
        <v>0</v>
      </c>
      <c r="R753" s="23" t="s">
        <v>12</v>
      </c>
      <c r="S753" s="23" t="s">
        <v>17</v>
      </c>
      <c r="T753" s="23" t="str">
        <f>VLOOKUP(S753,'asignacion operaciones'!D:E,2,0)</f>
        <v xml:space="preserve">Ricardo Balderas Reyes </v>
      </c>
      <c r="U753" s="23" t="str">
        <f>VLOOKUP(S753,'asignacion operaciones'!D:F,3,0)</f>
        <v>Orlando Hernandez</v>
      </c>
      <c r="V753" s="23" t="str">
        <f>VLOOKUP(S753,'asignacion operaciones'!D:G,4,0)</f>
        <v>Cielo Paredes</v>
      </c>
      <c r="W753" s="23" t="s">
        <v>838</v>
      </c>
      <c r="X753" s="23">
        <v>10</v>
      </c>
      <c r="Y753" s="23">
        <v>10</v>
      </c>
      <c r="Z753" s="23">
        <v>0</v>
      </c>
      <c r="AA753" s="31">
        <f t="shared" si="28"/>
        <v>1</v>
      </c>
    </row>
    <row r="754" spans="14:27" x14ac:dyDescent="0.25">
      <c r="N754">
        <f t="shared" si="27"/>
        <v>0</v>
      </c>
      <c r="R754" s="23" t="s">
        <v>12</v>
      </c>
      <c r="S754" s="23" t="s">
        <v>17</v>
      </c>
      <c r="T754" s="23" t="str">
        <f>VLOOKUP(S754,'asignacion operaciones'!D:E,2,0)</f>
        <v xml:space="preserve">Ricardo Balderas Reyes </v>
      </c>
      <c r="U754" s="23" t="str">
        <f>VLOOKUP(S754,'asignacion operaciones'!D:F,3,0)</f>
        <v>Orlando Hernandez</v>
      </c>
      <c r="V754" s="23" t="str">
        <f>VLOOKUP(S754,'asignacion operaciones'!D:G,4,0)</f>
        <v>Cielo Paredes</v>
      </c>
      <c r="W754" s="23" t="s">
        <v>840</v>
      </c>
      <c r="X754" s="23">
        <v>10</v>
      </c>
      <c r="Y754" s="23">
        <v>10</v>
      </c>
      <c r="Z754" s="23">
        <v>0</v>
      </c>
      <c r="AA754" s="31">
        <f t="shared" si="28"/>
        <v>1</v>
      </c>
    </row>
    <row r="755" spans="14:27" x14ac:dyDescent="0.25">
      <c r="N755">
        <f t="shared" si="27"/>
        <v>0</v>
      </c>
      <c r="R755" s="23" t="s">
        <v>12</v>
      </c>
      <c r="S755" s="23" t="s">
        <v>17</v>
      </c>
      <c r="T755" s="23" t="str">
        <f>VLOOKUP(S755,'asignacion operaciones'!D:E,2,0)</f>
        <v xml:space="preserve">Ricardo Balderas Reyes </v>
      </c>
      <c r="U755" s="23" t="str">
        <f>VLOOKUP(S755,'asignacion operaciones'!D:F,3,0)</f>
        <v>Orlando Hernandez</v>
      </c>
      <c r="V755" s="23" t="str">
        <f>VLOOKUP(S755,'asignacion operaciones'!D:G,4,0)</f>
        <v>Cielo Paredes</v>
      </c>
      <c r="W755" s="23" t="s">
        <v>841</v>
      </c>
      <c r="X755" s="23">
        <v>10</v>
      </c>
      <c r="Y755" s="23">
        <v>10</v>
      </c>
      <c r="Z755" s="23">
        <v>0</v>
      </c>
      <c r="AA755" s="31">
        <f t="shared" si="28"/>
        <v>1</v>
      </c>
    </row>
    <row r="756" spans="14:27" x14ac:dyDescent="0.25">
      <c r="N756">
        <f t="shared" si="27"/>
        <v>0</v>
      </c>
      <c r="R756" s="23" t="s">
        <v>12</v>
      </c>
      <c r="S756" s="23" t="s">
        <v>17</v>
      </c>
      <c r="T756" s="23" t="str">
        <f>VLOOKUP(S756,'asignacion operaciones'!D:E,2,0)</f>
        <v xml:space="preserve">Ricardo Balderas Reyes </v>
      </c>
      <c r="U756" s="23" t="str">
        <f>VLOOKUP(S756,'asignacion operaciones'!D:F,3,0)</f>
        <v>Orlando Hernandez</v>
      </c>
      <c r="V756" s="23" t="str">
        <f>VLOOKUP(S756,'asignacion operaciones'!D:G,4,0)</f>
        <v>Cielo Paredes</v>
      </c>
      <c r="W756" s="23" t="s">
        <v>842</v>
      </c>
      <c r="X756" s="23">
        <v>1</v>
      </c>
      <c r="Y756" s="23">
        <v>1</v>
      </c>
      <c r="Z756" s="23">
        <v>0</v>
      </c>
      <c r="AA756" s="31">
        <f t="shared" si="28"/>
        <v>1</v>
      </c>
    </row>
    <row r="757" spans="14:27" x14ac:dyDescent="0.25">
      <c r="N757">
        <f t="shared" si="27"/>
        <v>0</v>
      </c>
      <c r="R757" s="23" t="s">
        <v>12</v>
      </c>
      <c r="S757" s="23" t="s">
        <v>17</v>
      </c>
      <c r="T757" s="23" t="str">
        <f>VLOOKUP(S757,'asignacion operaciones'!D:E,2,0)</f>
        <v xml:space="preserve">Ricardo Balderas Reyes </v>
      </c>
      <c r="U757" s="23" t="str">
        <f>VLOOKUP(S757,'asignacion operaciones'!D:F,3,0)</f>
        <v>Orlando Hernandez</v>
      </c>
      <c r="V757" s="23" t="str">
        <f>VLOOKUP(S757,'asignacion operaciones'!D:G,4,0)</f>
        <v>Cielo Paredes</v>
      </c>
      <c r="W757" s="23" t="s">
        <v>843</v>
      </c>
      <c r="X757" s="23">
        <v>10</v>
      </c>
      <c r="Y757" s="23">
        <v>10</v>
      </c>
      <c r="Z757" s="23">
        <v>0</v>
      </c>
      <c r="AA757" s="31">
        <f t="shared" si="28"/>
        <v>1</v>
      </c>
    </row>
    <row r="758" spans="14:27" x14ac:dyDescent="0.25">
      <c r="N758">
        <f t="shared" si="27"/>
        <v>0</v>
      </c>
      <c r="R758" s="23" t="s">
        <v>12</v>
      </c>
      <c r="S758" s="23" t="s">
        <v>17</v>
      </c>
      <c r="T758" s="23" t="str">
        <f>VLOOKUP(S758,'asignacion operaciones'!D:E,2,0)</f>
        <v xml:space="preserve">Ricardo Balderas Reyes </v>
      </c>
      <c r="U758" s="23" t="str">
        <f>VLOOKUP(S758,'asignacion operaciones'!D:F,3,0)</f>
        <v>Orlando Hernandez</v>
      </c>
      <c r="V758" s="23" t="str">
        <f>VLOOKUP(S758,'asignacion operaciones'!D:G,4,0)</f>
        <v>Cielo Paredes</v>
      </c>
      <c r="W758" s="23" t="s">
        <v>844</v>
      </c>
      <c r="X758" s="23">
        <v>10</v>
      </c>
      <c r="Y758" s="23">
        <v>10</v>
      </c>
      <c r="Z758" s="23">
        <v>0</v>
      </c>
      <c r="AA758" s="31">
        <f t="shared" si="28"/>
        <v>1</v>
      </c>
    </row>
    <row r="759" spans="14:27" x14ac:dyDescent="0.25">
      <c r="N759">
        <f t="shared" si="27"/>
        <v>0</v>
      </c>
      <c r="R759" s="23" t="s">
        <v>12</v>
      </c>
      <c r="S759" s="23" t="s">
        <v>62</v>
      </c>
      <c r="T759" s="23" t="str">
        <f>VLOOKUP(S759,'asignacion operaciones'!D:E,2,0)</f>
        <v xml:space="preserve">Ricardo Balderas Reyes </v>
      </c>
      <c r="U759" s="23" t="str">
        <f>VLOOKUP(S759,'asignacion operaciones'!D:F,3,0)</f>
        <v>Orlando Hernandez</v>
      </c>
      <c r="V759" s="23" t="str">
        <f>VLOOKUP(S759,'asignacion operaciones'!D:G,4,0)</f>
        <v>Gustavo Hernandez</v>
      </c>
      <c r="W759" s="23" t="s">
        <v>845</v>
      </c>
      <c r="X759" s="23">
        <v>6</v>
      </c>
      <c r="Y759" s="23">
        <v>6</v>
      </c>
      <c r="Z759" s="23">
        <v>0</v>
      </c>
      <c r="AA759" s="31">
        <f t="shared" si="28"/>
        <v>1</v>
      </c>
    </row>
    <row r="760" spans="14:27" x14ac:dyDescent="0.25">
      <c r="N760">
        <f t="shared" si="27"/>
        <v>0</v>
      </c>
      <c r="R760" s="23" t="s">
        <v>12</v>
      </c>
      <c r="S760" s="23" t="s">
        <v>62</v>
      </c>
      <c r="T760" s="23" t="str">
        <f>VLOOKUP(S760,'asignacion operaciones'!D:E,2,0)</f>
        <v xml:space="preserve">Ricardo Balderas Reyes </v>
      </c>
      <c r="U760" s="23" t="str">
        <f>VLOOKUP(S760,'asignacion operaciones'!D:F,3,0)</f>
        <v>Orlando Hernandez</v>
      </c>
      <c r="V760" s="23" t="str">
        <f>VLOOKUP(S760,'asignacion operaciones'!D:G,4,0)</f>
        <v>Gustavo Hernandez</v>
      </c>
      <c r="W760" s="23" t="s">
        <v>850</v>
      </c>
      <c r="X760" s="23">
        <v>6</v>
      </c>
      <c r="Y760" s="23">
        <v>6</v>
      </c>
      <c r="Z760" s="23">
        <v>0</v>
      </c>
      <c r="AA760" s="31">
        <f t="shared" si="28"/>
        <v>1</v>
      </c>
    </row>
    <row r="761" spans="14:27" x14ac:dyDescent="0.25">
      <c r="N761">
        <f t="shared" si="27"/>
        <v>0</v>
      </c>
      <c r="R761" s="23" t="s">
        <v>12</v>
      </c>
      <c r="S761" s="23" t="s">
        <v>62</v>
      </c>
      <c r="T761" s="23" t="str">
        <f>VLOOKUP(S761,'asignacion operaciones'!D:E,2,0)</f>
        <v xml:space="preserve">Ricardo Balderas Reyes </v>
      </c>
      <c r="U761" s="23" t="str">
        <f>VLOOKUP(S761,'asignacion operaciones'!D:F,3,0)</f>
        <v>Orlando Hernandez</v>
      </c>
      <c r="V761" s="23" t="str">
        <f>VLOOKUP(S761,'asignacion operaciones'!D:G,4,0)</f>
        <v>Gustavo Hernandez</v>
      </c>
      <c r="W761" s="23" t="s">
        <v>853</v>
      </c>
      <c r="X761" s="23">
        <v>5</v>
      </c>
      <c r="Y761" s="23">
        <v>5</v>
      </c>
      <c r="Z761" s="23">
        <v>0</v>
      </c>
      <c r="AA761" s="31">
        <f t="shared" si="28"/>
        <v>1</v>
      </c>
    </row>
    <row r="762" spans="14:27" x14ac:dyDescent="0.25">
      <c r="N762">
        <f t="shared" si="27"/>
        <v>0</v>
      </c>
      <c r="R762" s="23"/>
      <c r="S762" s="23"/>
      <c r="T762" s="23" t="e">
        <f>VLOOKUP(S762,'asignacion operaciones'!D:E,2,0)</f>
        <v>#N/A</v>
      </c>
      <c r="U762" s="23" t="e">
        <f>VLOOKUP(S762,'asignacion operaciones'!D:F,3,0)</f>
        <v>#N/A</v>
      </c>
      <c r="V762" s="23" t="e">
        <f>VLOOKUP(S762,'asignacion operaciones'!D:G,4,0)</f>
        <v>#N/A</v>
      </c>
      <c r="W762" s="23"/>
      <c r="X762" s="23"/>
      <c r="Y762" s="23"/>
      <c r="Z762" s="23"/>
      <c r="AA762" s="31" t="e">
        <f t="shared" si="28"/>
        <v>#DIV/0!</v>
      </c>
    </row>
    <row r="763" spans="14:27" x14ac:dyDescent="0.25">
      <c r="R763" s="23"/>
      <c r="S763" s="23"/>
      <c r="T763" s="23" t="e">
        <f>VLOOKUP(S763,'asignacion operaciones'!D:E,2,0)</f>
        <v>#N/A</v>
      </c>
      <c r="U763" s="23" t="e">
        <f>VLOOKUP(S763,'asignacion operaciones'!D:F,3,0)</f>
        <v>#N/A</v>
      </c>
      <c r="V763" s="23" t="e">
        <f>VLOOKUP(S763,'asignacion operaciones'!D:G,4,0)</f>
        <v>#N/A</v>
      </c>
      <c r="W763" s="23"/>
      <c r="X763" s="23"/>
      <c r="Y763" s="23"/>
      <c r="Z763" s="23"/>
      <c r="AA763" s="31" t="e">
        <f t="shared" si="28"/>
        <v>#DIV/0!</v>
      </c>
    </row>
  </sheetData>
  <autoFilter ref="BA2:BF2" xr:uid="{F8EEB3E9-2821-4AA7-89FF-AFCBECC1F130}">
    <sortState xmlns:xlrd2="http://schemas.microsoft.com/office/spreadsheetml/2017/richdata2" ref="BA3:BF49">
      <sortCondition ref="BF2"/>
    </sortState>
  </autoFilter>
  <conditionalFormatting sqref="BF3:BF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75aa36-7bc2-437c-8d11-c9503f95ce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62F8461A40E478D1F26545027D5C9" ma:contentTypeVersion="15" ma:contentTypeDescription="Create a new document." ma:contentTypeScope="" ma:versionID="4f9ede31b5ccfe373a1c20e22a05b18d">
  <xsd:schema xmlns:xsd="http://www.w3.org/2001/XMLSchema" xmlns:xs="http://www.w3.org/2001/XMLSchema" xmlns:p="http://schemas.microsoft.com/office/2006/metadata/properties" xmlns:ns3="7975aa36-7bc2-437c-8d11-c9503f95cea9" xmlns:ns4="a41a9b7d-9ca8-4e96-b349-58ce9de5ab4d" targetNamespace="http://schemas.microsoft.com/office/2006/metadata/properties" ma:root="true" ma:fieldsID="55823eef262d2a08707c3e22e8003f58" ns3:_="" ns4:_="">
    <xsd:import namespace="7975aa36-7bc2-437c-8d11-c9503f95cea9"/>
    <xsd:import namespace="a41a9b7d-9ca8-4e96-b349-58ce9de5ab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5aa36-7bc2-437c-8d11-c9503f95ce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a9b7d-9ca8-4e96-b349-58ce9de5ab4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E90853-E4C7-470D-B46C-C07AC5DB6C8E}">
  <ds:schemaRefs>
    <ds:schemaRef ds:uri="http://schemas.microsoft.com/office/2006/metadata/properties"/>
    <ds:schemaRef ds:uri="http://schemas.microsoft.com/office/infopath/2007/PartnerControls"/>
    <ds:schemaRef ds:uri="7975aa36-7bc2-437c-8d11-c9503f95cea9"/>
  </ds:schemaRefs>
</ds:datastoreItem>
</file>

<file path=customXml/itemProps2.xml><?xml version="1.0" encoding="utf-8"?>
<ds:datastoreItem xmlns:ds="http://schemas.openxmlformats.org/officeDocument/2006/customXml" ds:itemID="{2B37B933-5C28-4864-BD7B-9FB0FB6C5B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9B776-66C7-4B56-AA90-D5EB1FE94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5aa36-7bc2-437c-8d11-c9503f95cea9"/>
    <ds:schemaRef ds:uri="a41a9b7d-9ca8-4e96-b349-58ce9de5ab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reportes</vt:lpstr>
      <vt:lpstr>Viajes ok Coord</vt:lpstr>
      <vt:lpstr>Nivel de servicio Coord</vt:lpstr>
      <vt:lpstr>TABLA POR COORDINADOR </vt:lpstr>
      <vt:lpstr>Hoja1</vt:lpstr>
      <vt:lpstr>VIAJES OK X CLIENTE </vt:lpstr>
      <vt:lpstr>Viajes ok</vt:lpstr>
      <vt:lpstr>NIVEL DE SERVICIO X CLIENTE </vt:lpstr>
      <vt:lpstr>Nivel de servicio</vt:lpstr>
      <vt:lpstr>CALIDAD DE RUTA </vt:lpstr>
      <vt:lpstr>asignacion operaciones</vt:lpstr>
      <vt:lpstr>Nivel de servicio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Francisco Hernández Galaviz</dc:creator>
  <cp:keywords/>
  <dc:description/>
  <cp:lastModifiedBy>Sebastian Garcia Benitez</cp:lastModifiedBy>
  <cp:revision/>
  <dcterms:created xsi:type="dcterms:W3CDTF">2024-11-04T16:01:19Z</dcterms:created>
  <dcterms:modified xsi:type="dcterms:W3CDTF">2025-07-23T07:12:43Z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0x01010023962F8461A40E478D1F26545027D5C9</vt:lpwstr>
  </property>
</Properties>
</file>