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  <sheet state="visible" name="Atores" sheetId="2" r:id="rId5"/>
    <sheet state="visible" name="RFS ou RFC" sheetId="3" r:id="rId6"/>
    <sheet state="visible" name="Fatores" sheetId="4" r:id="rId7"/>
    <sheet state="visible" name="dadoshistoricos" sheetId="5" r:id="rId8"/>
  </sheets>
  <definedNames>
    <definedName name="Atores">Atores!$B$13:$C$15</definedName>
    <definedName name="PTUC">'RFS ou RFC'!$D$10</definedName>
    <definedName localSheetId="2" name="_Toc112831755">'RFS ou RFC'!$B$13</definedName>
    <definedName name="UC">'RFS ou RFC'!$A$12:$C$39</definedName>
    <definedName name="ITEC">Fatores!$E$22</definedName>
    <definedName name="PTA">Atores!$D$10</definedName>
    <definedName name="FCAMB">Fatores!$G$36</definedName>
    <definedName name="FCTEC">Fatores!$E$22</definedName>
    <definedName name="CUC">'RFS ou RFC'!$D$13:$D$39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">
      <text>
        <t xml:space="preserve">Ator Simples:
Representa um outro sistema com Interface definida de Programas.</t>
      </text>
    </comment>
    <comment authorId="0" ref="B8">
      <text>
        <t xml:space="preserve">Ator Médio:
Representa um outro sistema que  interage através de protocolos ou quando há interação humana através de terminal.</t>
      </text>
    </comment>
    <comment authorId="0" ref="B9">
      <text>
        <t xml:space="preserve">Ator Complexo:
É uma pessoa que interage através de Interface
Gráfica ou página Web.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">
      <text>
        <t xml:space="preserve">UC Simples:
Tem até 3 Entidades</t>
      </text>
    </comment>
    <comment authorId="0" ref="B8">
      <text>
        <t xml:space="preserve">UC Médio:
Tem de 3 a 5 Entidades.</t>
      </text>
    </comment>
    <comment authorId="0" ref="B9">
      <text>
        <t xml:space="preserve">UC Complexo:
Acima de 5 entidades.</t>
      </text>
    </comment>
    <comment authorId="0" ref="D12">
      <text>
        <t xml:space="preserve">Fórmula para Identificar de forma automática a complexidade do UC:
=SE(C13&lt;4;"Simples";(SE(C13&gt;7;"Complexo";"Médio")))</t>
      </text>
    </comment>
  </commentList>
</comments>
</file>

<file path=xl/sharedStrings.xml><?xml version="1.0" encoding="utf-8"?>
<sst xmlns="http://schemas.openxmlformats.org/spreadsheetml/2006/main" count="175" uniqueCount="146">
  <si>
    <t>Estimativa de Esforço de Projeto baseado em                                                                Pontos de Caso de Uso (vs 1.1)</t>
  </si>
  <si>
    <t>Projeto:</t>
  </si>
  <si>
    <t>Reclama Lá - Software para registro de reclamações</t>
  </si>
  <si>
    <t>Responsável:</t>
  </si>
  <si>
    <t>Yerro Cândido Ferreira</t>
  </si>
  <si>
    <t>Data:</t>
  </si>
  <si>
    <t>Vs. do Documento:</t>
  </si>
  <si>
    <t>1.0</t>
  </si>
  <si>
    <t>Resultado da Estimativa</t>
  </si>
  <si>
    <t>Esforço por fases</t>
  </si>
  <si>
    <t>Horas</t>
  </si>
  <si>
    <t>%</t>
  </si>
  <si>
    <t>Total de Pontos de Caso de Uso(tamanho)</t>
  </si>
  <si>
    <t>Fase de Prospecção</t>
  </si>
  <si>
    <t>Homens/hora por RFS</t>
  </si>
  <si>
    <t>Fase de Análise</t>
  </si>
  <si>
    <t>Fase de Projeto</t>
  </si>
  <si>
    <t>Fase de Planejamento</t>
  </si>
  <si>
    <t>Fase de Desenvolvimento</t>
  </si>
  <si>
    <t>Processo de Monitoramento e Controle</t>
  </si>
  <si>
    <t>Fase de Fechamento</t>
  </si>
  <si>
    <t>Instruções para realizar a estimativa do Projeto:</t>
  </si>
  <si>
    <t>Processo Controle de mudanças</t>
  </si>
  <si>
    <t>Total de horas do Projeto</t>
  </si>
  <si>
    <t>1) Preencha a Planilha Atores indicando os atores(usuários do sistema) e a sua complexidade.</t>
  </si>
  <si>
    <t>2) Preencha a Planilha RFS ou RFC indicando os Requisitos e quantidade de transações.</t>
  </si>
  <si>
    <t>3) Preencha a Planilha Fatores, com os fatores de complexidade ambiental e técnicos do Projeto.</t>
  </si>
  <si>
    <t>4) Após a execução dos passos anteriores, os resultados finais encontram-se na Planilha Geral.</t>
  </si>
  <si>
    <t>Atores do Projeto</t>
  </si>
  <si>
    <t>Complexidade do Ator</t>
  </si>
  <si>
    <t>Peso</t>
  </si>
  <si>
    <t>Qt. de Atores</t>
  </si>
  <si>
    <t>Simples</t>
  </si>
  <si>
    <t>Médio</t>
  </si>
  <si>
    <t>Complexo</t>
  </si>
  <si>
    <t>Peso Total Atores =</t>
  </si>
  <si>
    <t>Atores</t>
  </si>
  <si>
    <t>Complexidade</t>
  </si>
  <si>
    <t>Pessoa</t>
  </si>
  <si>
    <t>Administrador</t>
  </si>
  <si>
    <t>Total</t>
  </si>
  <si>
    <t>Casos de Uso do Projeto</t>
  </si>
  <si>
    <t>Complexidade do RF</t>
  </si>
  <si>
    <t>Qt. de UC</t>
  </si>
  <si>
    <t>Peso Total UC</t>
  </si>
  <si>
    <t>ID</t>
  </si>
  <si>
    <t>Nome do RFC ou RFS</t>
  </si>
  <si>
    <t>Nro Entidades</t>
  </si>
  <si>
    <t>Discriminar Transações(opcional)</t>
  </si>
  <si>
    <t>[RFS01]</t>
  </si>
  <si>
    <t>Inserir Usuário</t>
  </si>
  <si>
    <t>[RFS02]</t>
  </si>
  <si>
    <t>Editar Usuário</t>
  </si>
  <si>
    <t>[RFS03]</t>
  </si>
  <si>
    <t>Consultar Usuário</t>
  </si>
  <si>
    <t>[RFS04]</t>
  </si>
  <si>
    <t>Excluir Usuário</t>
  </si>
  <si>
    <t>[RFS05]</t>
  </si>
  <si>
    <t>Incluir Usuário</t>
  </si>
  <si>
    <t>Inserir Reclamação</t>
  </si>
  <si>
    <t>[RFS06]</t>
  </si>
  <si>
    <t>Editar Reclamação</t>
  </si>
  <si>
    <t>[RFS07]</t>
  </si>
  <si>
    <t>Consultar Reclamação</t>
  </si>
  <si>
    <t>[RFS08]</t>
  </si>
  <si>
    <t>Excluir Reclamação</t>
  </si>
  <si>
    <t xml:space="preserve">[RFS09] </t>
  </si>
  <si>
    <t>Inserir Tipo de Problema</t>
  </si>
  <si>
    <t xml:space="preserve">[RFS10] </t>
  </si>
  <si>
    <t>Consultar Tipo de Problema</t>
  </si>
  <si>
    <t xml:space="preserve">[RFS11] </t>
  </si>
  <si>
    <t>Excluir Tipo de Problema</t>
  </si>
  <si>
    <t>[RFS12]</t>
  </si>
  <si>
    <t>Emitir relatório de reclamações por tipo problema e local</t>
  </si>
  <si>
    <t>[RFS13]</t>
  </si>
  <si>
    <t>Emitir relatório de problemas resolvidos</t>
  </si>
  <si>
    <t>[RFS14]</t>
  </si>
  <si>
    <t>Inserir Sugestão</t>
  </si>
  <si>
    <t>Fatores de Complexidade</t>
  </si>
  <si>
    <t>Influência Tecnológica</t>
  </si>
  <si>
    <t>Descrição</t>
  </si>
  <si>
    <t>Influência</t>
  </si>
  <si>
    <t>T01</t>
  </si>
  <si>
    <t>Sistemas Distribuídos</t>
  </si>
  <si>
    <t>T02</t>
  </si>
  <si>
    <t>Tempo de resposta</t>
  </si>
  <si>
    <t>T03</t>
  </si>
  <si>
    <t>Grau de escolaridade do usuário final</t>
  </si>
  <si>
    <t>T04</t>
  </si>
  <si>
    <t>Processamento interno complexo</t>
  </si>
  <si>
    <t>T05</t>
  </si>
  <si>
    <t>Reusabilidade do código em outras aplicações</t>
  </si>
  <si>
    <t>T06</t>
  </si>
  <si>
    <t>Facilidade de instalação</t>
  </si>
  <si>
    <t>T07</t>
  </si>
  <si>
    <t>Usabilidade (facilidade operacional)</t>
  </si>
  <si>
    <t>T08</t>
  </si>
  <si>
    <t>Portabilidade</t>
  </si>
  <si>
    <t>T09</t>
  </si>
  <si>
    <t>Facilidade de manutenção</t>
  </si>
  <si>
    <t>T10</t>
  </si>
  <si>
    <t>Concorrência</t>
  </si>
  <si>
    <t>T11</t>
  </si>
  <si>
    <t>Características especiais de segurança</t>
  </si>
  <si>
    <t>T12</t>
  </si>
  <si>
    <t>Acesso direto para terceiros</t>
  </si>
  <si>
    <t>T13</t>
  </si>
  <si>
    <t>Facilidades especiais de treinamento</t>
  </si>
  <si>
    <t>Fator de Complexidade Técnica</t>
  </si>
  <si>
    <t>Influência Ambiental</t>
  </si>
  <si>
    <t>F01</t>
  </si>
  <si>
    <t>Familiaridade com o Processo de Desenvolvimento de Software</t>
  </si>
  <si>
    <t>F02</t>
  </si>
  <si>
    <t>Experiência na Aplicação</t>
  </si>
  <si>
    <t>F03</t>
  </si>
  <si>
    <t>Experiência em Programação Orientada a Objetos</t>
  </si>
  <si>
    <t>F04</t>
  </si>
  <si>
    <t>Capacidade do Líder de Projeto</t>
  </si>
  <si>
    <t>F05</t>
  </si>
  <si>
    <t>Motivação</t>
  </si>
  <si>
    <t>F06</t>
  </si>
  <si>
    <t>Requisitos estáveis</t>
  </si>
  <si>
    <t>F07</t>
  </si>
  <si>
    <t>Trabalhadores com dedicação parcial</t>
  </si>
  <si>
    <t>F08</t>
  </si>
  <si>
    <t>Dificuldade da Linguagem de Programação</t>
  </si>
  <si>
    <t>Fator de Complexidade Ambiental</t>
  </si>
  <si>
    <t>Base histórica de Projetos</t>
  </si>
  <si>
    <t>Projetos</t>
  </si>
  <si>
    <t>Tamanho</t>
  </si>
  <si>
    <t>Horas Reais</t>
  </si>
  <si>
    <t>Prospecção</t>
  </si>
  <si>
    <t>Análise e Projeto</t>
  </si>
  <si>
    <t>Planejamento</t>
  </si>
  <si>
    <t>Desenvolvimento</t>
  </si>
  <si>
    <t>Fechamento</t>
  </si>
  <si>
    <t>Mon.Controle</t>
  </si>
  <si>
    <t>Cont. Mud.</t>
  </si>
  <si>
    <t>Produtividade</t>
  </si>
  <si>
    <t>Projeto 01</t>
  </si>
  <si>
    <t>Projeto 02</t>
  </si>
  <si>
    <t>Projeto 03</t>
  </si>
  <si>
    <t>Projeto 04</t>
  </si>
  <si>
    <t>Total de horas por fase</t>
  </si>
  <si>
    <t>Produtividade média</t>
  </si>
  <si>
    <t>% de esforço por fases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</si>
</sst>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0.0%"/>
    <numFmt numFmtId="166" formatCode="0.0"/>
    <numFmt numFmtId="167" formatCode="&quot;UC&quot;00#"/>
  </numFmts>
  <fonts count="14">
    <font>
      <sz val="10.0"/>
      <color rgb="FF000000"/>
      <name val="Arial"/>
    </font>
    <font>
      <sz val="10.0"/>
      <color theme="1"/>
      <name val="Arial"/>
    </font>
    <font>
      <b/>
      <sz val="12.0"/>
      <color theme="1"/>
      <name val="Arial"/>
    </font>
    <font/>
    <font>
      <sz val="12.0"/>
      <color theme="1"/>
      <name val="Arial"/>
    </font>
    <font>
      <b/>
      <sz val="10.0"/>
      <color theme="1"/>
      <name val="Arial"/>
    </font>
    <font>
      <sz val="10.0"/>
      <color rgb="FF0000FF"/>
      <name val="Arial"/>
    </font>
    <font>
      <sz val="10.0"/>
      <color rgb="FFFF0000"/>
      <name val="Arial"/>
    </font>
    <font>
      <u/>
      <sz val="10.0"/>
      <color theme="1"/>
      <name val="Arial"/>
    </font>
    <font>
      <color rgb="FF000000"/>
      <name val="Arial"/>
    </font>
    <font>
      <b/>
      <i/>
      <sz val="14.0"/>
      <color theme="1"/>
      <name val="Arial"/>
    </font>
    <font>
      <b/>
      <i/>
      <sz val="12.0"/>
      <color theme="1"/>
      <name val="Arial"/>
    </font>
    <font>
      <b/>
      <sz val="10.0"/>
      <color rgb="FFFFFFFF"/>
      <name val="Arial"/>
    </font>
    <font>
      <sz val="10.0"/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333399"/>
        <bgColor rgb="FF333399"/>
      </patternFill>
    </fill>
    <fill>
      <patternFill patternType="solid">
        <fgColor rgb="FF003366"/>
        <bgColor rgb="FF003366"/>
      </patternFill>
    </fill>
  </fills>
  <borders count="68">
    <border/>
    <border>
      <top style="thin">
        <color rgb="FF000000"/>
      </top>
    </border>
    <border>
      <right/>
      <top style="thin">
        <color rgb="FF000000"/>
      </top>
    </border>
    <border>
      <bottom style="medium">
        <color rgb="FF000000"/>
      </bottom>
    </border>
    <border>
      <right/>
      <bottom style="medium">
        <color rgb="FF000000"/>
      </bottom>
    </border>
    <border>
      <left/>
      <top/>
      <bottom/>
    </border>
    <border>
      <right/>
      <top/>
      <bottom/>
    </border>
    <border>
      <top/>
      <bottom/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/>
      <right/>
      <top/>
      <bottom style="double">
        <color rgb="FF000000"/>
      </bottom>
    </border>
    <border>
      <left/>
      <top/>
      <bottom style="double">
        <color rgb="FF000000"/>
      </bottom>
    </border>
    <border>
      <top/>
      <bottom style="double">
        <color rgb="FF000000"/>
      </bottom>
    </border>
    <border>
      <right/>
      <top/>
      <bottom style="double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shrinkToFit="0" vertical="center" wrapText="0"/>
    </xf>
    <xf borderId="1" fillId="2" fontId="2" numFmtId="49" xfId="0" applyAlignment="1" applyBorder="1" applyFont="1" applyNumberFormat="1">
      <alignment horizontal="center" shrinkToFit="0" vertical="center" wrapText="1"/>
    </xf>
    <xf borderId="1" fillId="0" fontId="3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horizontal="left" shrinkToFit="0" vertical="center" wrapText="0"/>
    </xf>
    <xf borderId="6" fillId="0" fontId="3" numFmtId="0" xfId="0" applyBorder="1" applyFont="1"/>
    <xf borderId="5" fillId="2" fontId="4" numFmtId="0" xfId="0" applyAlignment="1" applyBorder="1" applyFont="1">
      <alignment horizontal="left" readingOrder="0" shrinkToFit="0" vertical="center" wrapText="0"/>
    </xf>
    <xf borderId="7" fillId="0" fontId="3" numFmtId="0" xfId="0" applyBorder="1" applyFont="1"/>
    <xf borderId="5" fillId="2" fontId="5" numFmtId="0" xfId="0" applyAlignment="1" applyBorder="1" applyFont="1">
      <alignment horizontal="left" shrinkToFit="0" vertical="center" wrapText="0"/>
    </xf>
    <xf borderId="5" fillId="2" fontId="1" numFmtId="0" xfId="0" applyAlignment="1" applyBorder="1" applyFont="1">
      <alignment horizontal="left" readingOrder="0" shrinkToFit="0" vertical="center" wrapText="0"/>
    </xf>
    <xf borderId="5" fillId="2" fontId="5" numFmtId="0" xfId="0" applyAlignment="1" applyBorder="1" applyFont="1">
      <alignment horizontal="left" shrinkToFit="0" vertical="bottom" wrapText="0"/>
    </xf>
    <xf borderId="8" fillId="2" fontId="1" numFmtId="164" xfId="0" applyAlignment="1" applyBorder="1" applyFont="1" applyNumberFormat="1">
      <alignment readingOrder="0" shrinkToFit="0" vertical="center" wrapText="0"/>
    </xf>
    <xf borderId="8" fillId="2" fontId="1" numFmtId="0" xfId="0" applyAlignment="1" applyBorder="1" applyFont="1">
      <alignment shrinkToFit="0" vertical="center" wrapText="0"/>
    </xf>
    <xf borderId="8" fillId="2" fontId="1" numFmtId="0" xfId="0" applyAlignment="1" applyBorder="1" applyFont="1">
      <alignment readingOrder="0" shrinkToFit="0" vertical="center" wrapText="0"/>
    </xf>
    <xf borderId="8" fillId="2" fontId="6" numFmtId="0" xfId="0" applyAlignment="1" applyBorder="1" applyFont="1">
      <alignment shrinkToFit="0" vertical="bottom" wrapText="0"/>
    </xf>
    <xf borderId="5" fillId="2" fontId="7" numFmtId="0" xfId="0" applyAlignment="1" applyBorder="1" applyFont="1">
      <alignment shrinkToFit="0" vertical="bottom" wrapText="0"/>
    </xf>
    <xf borderId="8" fillId="2" fontId="7" numFmtId="0" xfId="0" applyAlignment="1" applyBorder="1" applyFont="1">
      <alignment shrinkToFit="0" vertical="bottom" wrapText="0"/>
    </xf>
    <xf borderId="9" fillId="3" fontId="5" numFmtId="0" xfId="0" applyAlignment="1" applyBorder="1" applyFill="1" applyFont="1">
      <alignment horizontal="center" shrinkToFit="0" vertical="bottom" wrapText="0"/>
    </xf>
    <xf borderId="10" fillId="0" fontId="3" numFmtId="0" xfId="0" applyBorder="1" applyFont="1"/>
    <xf borderId="11" fillId="0" fontId="3" numFmtId="0" xfId="0" applyBorder="1" applyFont="1"/>
    <xf borderId="12" fillId="3" fontId="5" numFmtId="0" xfId="0" applyAlignment="1" applyBorder="1" applyFont="1">
      <alignment horizontal="left" shrinkToFit="0" vertical="bottom" wrapText="0"/>
    </xf>
    <xf borderId="13" fillId="0" fontId="3" numFmtId="0" xfId="0" applyBorder="1" applyFont="1"/>
    <xf borderId="14" fillId="0" fontId="3" numFmtId="0" xfId="0" applyBorder="1" applyFont="1"/>
    <xf borderId="15" fillId="3" fontId="5" numFmtId="0" xfId="0" applyAlignment="1" applyBorder="1" applyFont="1">
      <alignment horizontal="center" shrinkToFit="0" vertical="bottom" wrapText="0"/>
    </xf>
    <xf borderId="0" fillId="2" fontId="5" numFmtId="0" xfId="0" applyAlignment="1" applyFont="1">
      <alignment shrinkToFit="0" vertical="bottom" wrapText="0"/>
    </xf>
    <xf borderId="16" fillId="2" fontId="1" numFmtId="0" xfId="0" applyAlignment="1" applyBorder="1" applyFont="1">
      <alignment horizontal="left" shrinkToFit="0" vertical="bottom" wrapText="0"/>
    </xf>
    <xf borderId="17" fillId="0" fontId="3" numFmtId="0" xfId="0" applyBorder="1" applyFont="1"/>
    <xf borderId="18" fillId="0" fontId="3" numFmtId="0" xfId="0" applyBorder="1" applyFont="1"/>
    <xf borderId="19" fillId="2" fontId="1" numFmtId="0" xfId="0" applyAlignment="1" applyBorder="1" applyFont="1">
      <alignment horizontal="center" shrinkToFit="0" vertical="bottom" wrapText="0"/>
    </xf>
    <xf borderId="12" fillId="2" fontId="1" numFmtId="0" xfId="0" applyAlignment="1" applyBorder="1" applyFont="1">
      <alignment horizontal="left" shrinkToFit="0" vertical="bottom" wrapText="0"/>
    </xf>
    <xf borderId="15" fillId="2" fontId="1" numFmtId="2" xfId="0" applyAlignment="1" applyBorder="1" applyFont="1" applyNumberFormat="1">
      <alignment horizontal="center" shrinkToFit="0" vertical="bottom" wrapText="0"/>
    </xf>
    <xf borderId="15" fillId="0" fontId="1" numFmtId="165" xfId="0" applyAlignment="1" applyBorder="1" applyFont="1" applyNumberFormat="1">
      <alignment horizontal="center" shrinkToFit="0" vertical="bottom" wrapText="0"/>
    </xf>
    <xf borderId="0" fillId="2" fontId="1" numFmtId="0" xfId="0" applyAlignment="1" applyFont="1">
      <alignment shrinkToFit="0" vertical="bottom" wrapText="0"/>
    </xf>
    <xf borderId="20" fillId="2" fontId="1" numFmtId="0" xfId="0" applyAlignment="1" applyBorder="1" applyFont="1">
      <alignment horizontal="left" shrinkToFit="0" vertical="bottom" wrapText="0"/>
    </xf>
    <xf borderId="21" fillId="0" fontId="3" numFmtId="0" xfId="0" applyBorder="1" applyFont="1"/>
    <xf borderId="22" fillId="0" fontId="3" numFmtId="0" xfId="0" applyBorder="1" applyFont="1"/>
    <xf borderId="23" fillId="2" fontId="1" numFmtId="166" xfId="0" applyAlignment="1" applyBorder="1" applyFont="1" applyNumberFormat="1">
      <alignment horizontal="center" readingOrder="0" shrinkToFit="0" vertical="bottom" wrapText="0"/>
    </xf>
    <xf borderId="24" fillId="2" fontId="1" numFmtId="0" xfId="0" applyAlignment="1" applyBorder="1" applyFont="1">
      <alignment horizontal="left" shrinkToFit="0" vertical="bottom" wrapText="0"/>
    </xf>
    <xf borderId="25" fillId="0" fontId="3" numFmtId="0" xfId="0" applyBorder="1" applyFont="1"/>
    <xf borderId="26" fillId="0" fontId="3" numFmtId="0" xfId="0" applyBorder="1" applyFont="1"/>
    <xf borderId="15" fillId="0" fontId="1" numFmtId="10" xfId="0" applyAlignment="1" applyBorder="1" applyFont="1" applyNumberFormat="1">
      <alignment horizontal="center" shrinkToFit="0" vertical="bottom" wrapText="0"/>
    </xf>
    <xf borderId="5" fillId="2" fontId="1" numFmtId="0" xfId="0" applyAlignment="1" applyBorder="1" applyFont="1">
      <alignment horizontal="left" shrinkToFit="0" vertical="bottom" wrapText="0"/>
    </xf>
    <xf borderId="8" fillId="2" fontId="1" numFmtId="0" xfId="0" applyAlignment="1" applyBorder="1" applyFont="1">
      <alignment shrinkToFit="0" vertical="bottom" wrapText="0"/>
    </xf>
    <xf borderId="5" fillId="2" fontId="1" numFmtId="0" xfId="0" applyAlignment="1" applyBorder="1" applyFont="1">
      <alignment shrinkToFit="0" vertical="bottom" wrapText="0"/>
    </xf>
    <xf borderId="27" fillId="2" fontId="5" numFmtId="0" xfId="0" applyAlignment="1" applyBorder="1" applyFont="1">
      <alignment shrinkToFit="0" vertical="bottom" wrapText="0"/>
    </xf>
    <xf borderId="28" fillId="2" fontId="5" numFmtId="0" xfId="0" applyAlignment="1" applyBorder="1" applyFont="1">
      <alignment shrinkToFit="0" vertical="bottom" wrapText="0"/>
    </xf>
    <xf borderId="12" fillId="2" fontId="5" numFmtId="0" xfId="0" applyAlignment="1" applyBorder="1" applyFont="1">
      <alignment horizontal="center" shrinkToFit="0" vertical="bottom" wrapText="0"/>
    </xf>
    <xf borderId="15" fillId="2" fontId="5" numFmtId="166" xfId="0" applyAlignment="1" applyBorder="1" applyFont="1" applyNumberFormat="1">
      <alignment horizontal="center" shrinkToFit="0" vertical="bottom" wrapText="0"/>
    </xf>
    <xf borderId="15" fillId="2" fontId="8" numFmtId="165" xfId="0" applyAlignment="1" applyBorder="1" applyFont="1" applyNumberFormat="1">
      <alignment horizontal="center" shrinkToFit="0" vertical="bottom" wrapText="0"/>
    </xf>
    <xf borderId="5" fillId="2" fontId="1" numFmtId="0" xfId="0" applyAlignment="1" applyBorder="1" applyFont="1">
      <alignment horizontal="left" shrinkToFit="0" vertical="bottom" wrapText="1"/>
    </xf>
    <xf borderId="28" fillId="2" fontId="2" numFmtId="0" xfId="0" applyAlignment="1" applyBorder="1" applyFont="1">
      <alignment horizontal="center" shrinkToFit="0" vertical="bottom" wrapText="0"/>
    </xf>
    <xf borderId="29" fillId="0" fontId="3" numFmtId="0" xfId="0" applyBorder="1" applyFont="1"/>
    <xf borderId="30" fillId="0" fontId="3" numFmtId="0" xfId="0" applyBorder="1" applyFont="1"/>
    <xf borderId="8" fillId="2" fontId="2" numFmtId="0" xfId="0" applyAlignment="1" applyBorder="1" applyFont="1">
      <alignment shrinkToFit="0" vertical="bottom" wrapText="0"/>
    </xf>
    <xf borderId="31" fillId="2" fontId="5" numFmtId="0" xfId="0" applyAlignment="1" applyBorder="1" applyFont="1">
      <alignment shrinkToFit="0" vertical="bottom" wrapText="0"/>
    </xf>
    <xf borderId="32" fillId="2" fontId="5" numFmtId="0" xfId="0" applyAlignment="1" applyBorder="1" applyFont="1">
      <alignment horizontal="center" shrinkToFit="0" vertical="bottom" wrapText="0"/>
    </xf>
    <xf borderId="33" fillId="2" fontId="5" numFmtId="0" xfId="0" applyAlignment="1" applyBorder="1" applyFont="1">
      <alignment shrinkToFit="0" vertical="bottom" wrapText="0"/>
    </xf>
    <xf borderId="34" fillId="2" fontId="1" numFmtId="0" xfId="0" applyAlignment="1" applyBorder="1" applyFont="1">
      <alignment horizontal="center" shrinkToFit="0" vertical="bottom" wrapText="0"/>
    </xf>
    <xf borderId="35" fillId="2" fontId="1" numFmtId="0" xfId="0" applyAlignment="1" applyBorder="1" applyFont="1">
      <alignment horizontal="center" shrinkToFit="0" vertical="bottom" wrapText="0"/>
    </xf>
    <xf borderId="36" fillId="2" fontId="1" numFmtId="0" xfId="0" applyAlignment="1" applyBorder="1" applyFont="1">
      <alignment horizontal="center" shrinkToFit="0" vertical="bottom" wrapText="0"/>
    </xf>
    <xf borderId="37" fillId="2" fontId="1" numFmtId="0" xfId="0" applyAlignment="1" applyBorder="1" applyFont="1">
      <alignment horizontal="center" shrinkToFit="0" vertical="bottom" wrapText="0"/>
    </xf>
    <xf borderId="15" fillId="2" fontId="1" numFmtId="0" xfId="0" applyAlignment="1" applyBorder="1" applyFont="1">
      <alignment horizontal="center" shrinkToFit="0" vertical="bottom" wrapText="0"/>
    </xf>
    <xf borderId="38" fillId="2" fontId="1" numFmtId="0" xfId="0" applyAlignment="1" applyBorder="1" applyFont="1">
      <alignment horizontal="center" shrinkToFit="0" vertical="bottom" wrapText="0"/>
    </xf>
    <xf borderId="39" fillId="2" fontId="1" numFmtId="0" xfId="0" applyAlignment="1" applyBorder="1" applyFont="1">
      <alignment horizontal="center" readingOrder="0" shrinkToFit="0" vertical="bottom" wrapText="0"/>
    </xf>
    <xf borderId="40" fillId="2" fontId="1" numFmtId="0" xfId="0" applyAlignment="1" applyBorder="1" applyFont="1">
      <alignment horizontal="center" shrinkToFit="0" vertical="bottom" wrapText="0"/>
    </xf>
    <xf borderId="23" fillId="2" fontId="1" numFmtId="0" xfId="0" applyAlignment="1" applyBorder="1" applyFont="1">
      <alignment horizontal="center" shrinkToFit="0" vertical="bottom" wrapText="0"/>
    </xf>
    <xf borderId="41" fillId="2" fontId="5" numFmtId="0" xfId="0" applyAlignment="1" applyBorder="1" applyFont="1">
      <alignment shrinkToFit="0" vertical="bottom" wrapText="0"/>
    </xf>
    <xf borderId="42" fillId="2" fontId="5" numFmtId="0" xfId="0" applyAlignment="1" applyBorder="1" applyFont="1">
      <alignment horizontal="center" shrinkToFit="0" vertical="bottom" wrapText="0"/>
    </xf>
    <xf borderId="15" fillId="2" fontId="5" numFmtId="0" xfId="0" applyAlignment="1" applyBorder="1" applyFont="1">
      <alignment shrinkToFit="0" vertical="bottom" wrapText="0"/>
    </xf>
    <xf borderId="15" fillId="2" fontId="1" numFmtId="0" xfId="0" applyAlignment="1" applyBorder="1" applyFont="1">
      <alignment readingOrder="0" shrinkToFit="0" vertical="bottom" wrapText="0"/>
    </xf>
    <xf borderId="15" fillId="2" fontId="1" numFmtId="0" xfId="0" applyAlignment="1" applyBorder="1" applyFont="1">
      <alignment horizontal="center" readingOrder="0" shrinkToFit="0" vertical="bottom" wrapText="0"/>
    </xf>
    <xf borderId="15" fillId="2" fontId="5" numFmtId="0" xfId="0" applyAlignment="1" applyBorder="1" applyFont="1">
      <alignment horizontal="center" shrinkToFit="0" vertical="bottom" wrapText="0"/>
    </xf>
    <xf borderId="31" fillId="2" fontId="5" numFmtId="0" xfId="0" applyAlignment="1" applyBorder="1" applyFont="1">
      <alignment horizontal="center" shrinkToFit="0" vertical="bottom" wrapText="0"/>
    </xf>
    <xf borderId="33" fillId="2" fontId="5" numFmtId="0" xfId="0" applyAlignment="1" applyBorder="1" applyFont="1">
      <alignment horizontal="center" shrinkToFit="0" vertical="bottom" wrapText="0"/>
    </xf>
    <xf borderId="8" fillId="2" fontId="5" numFmtId="0" xfId="0" applyAlignment="1" applyBorder="1" applyFont="1">
      <alignment horizontal="center" shrinkToFit="0" vertical="bottom" wrapText="0"/>
    </xf>
    <xf borderId="43" fillId="2" fontId="1" numFmtId="0" xfId="0" applyAlignment="1" applyBorder="1" applyFont="1">
      <alignment horizontal="center" shrinkToFit="0" vertical="bottom" wrapText="0"/>
    </xf>
    <xf borderId="44" fillId="2" fontId="1" numFmtId="0" xfId="0" applyAlignment="1" applyBorder="1" applyFont="1">
      <alignment horizontal="center" shrinkToFit="0" vertical="bottom" wrapText="0"/>
    </xf>
    <xf borderId="8" fillId="2" fontId="1" numFmtId="0" xfId="0" applyAlignment="1" applyBorder="1" applyFont="1">
      <alignment horizontal="center" shrinkToFit="0" vertical="bottom" wrapText="0"/>
    </xf>
    <xf borderId="39" fillId="2" fontId="1" numFmtId="0" xfId="0" applyAlignment="1" applyBorder="1" applyFont="1">
      <alignment horizontal="center" shrinkToFit="0" vertical="bottom" wrapText="0"/>
    </xf>
    <xf borderId="45" fillId="2" fontId="1" numFmtId="0" xfId="0" applyAlignment="1" applyBorder="1" applyFont="1">
      <alignment horizontal="center" shrinkToFit="0" vertical="bottom" wrapText="0"/>
    </xf>
    <xf borderId="46" fillId="2" fontId="5" numFmtId="0" xfId="0" applyAlignment="1" applyBorder="1" applyFont="1">
      <alignment horizontal="center" shrinkToFit="0" vertical="bottom" wrapText="0"/>
    </xf>
    <xf borderId="5" fillId="2" fontId="1" numFmtId="0" xfId="0" applyAlignment="1" applyBorder="1" applyFont="1">
      <alignment horizontal="center" shrinkToFit="0" vertical="bottom" wrapText="0"/>
    </xf>
    <xf borderId="47" fillId="2" fontId="5" numFmtId="0" xfId="0" applyAlignment="1" applyBorder="1" applyFont="1">
      <alignment shrinkToFit="0" vertical="bottom" wrapText="0"/>
    </xf>
    <xf borderId="48" fillId="2" fontId="5" numFmtId="0" xfId="0" applyAlignment="1" applyBorder="1" applyFont="1">
      <alignment shrinkToFit="0" vertical="bottom" wrapText="0"/>
    </xf>
    <xf borderId="48" fillId="2" fontId="5" numFmtId="0" xfId="0" applyAlignment="1" applyBorder="1" applyFont="1">
      <alignment horizontal="left" shrinkToFit="0" vertical="bottom" wrapText="0"/>
    </xf>
    <xf borderId="49" fillId="2" fontId="5" numFmtId="0" xfId="0" applyAlignment="1" applyBorder="1" applyFont="1">
      <alignment shrinkToFit="0" vertical="bottom" wrapText="0"/>
    </xf>
    <xf borderId="35" fillId="2" fontId="1" numFmtId="167" xfId="0" applyAlignment="1" applyBorder="1" applyFont="1" applyNumberFormat="1">
      <alignment shrinkToFit="0" vertical="bottom" wrapText="0"/>
    </xf>
    <xf borderId="35" fillId="2" fontId="1" numFmtId="0" xfId="0" applyAlignment="1" applyBorder="1" applyFont="1">
      <alignment readingOrder="0" shrinkToFit="0" vertical="bottom" wrapText="0"/>
    </xf>
    <xf borderId="35" fillId="2" fontId="1" numFmtId="0" xfId="0" applyAlignment="1" applyBorder="1" applyFont="1">
      <alignment horizontal="center" readingOrder="0" shrinkToFit="0" vertical="bottom" wrapText="0"/>
    </xf>
    <xf borderId="35" fillId="2" fontId="1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readingOrder="0" shrinkToFit="0" vertical="bottom" wrapText="1"/>
    </xf>
    <xf borderId="50" fillId="2" fontId="1" numFmtId="0" xfId="0" applyAlignment="1" applyBorder="1" applyFont="1">
      <alignment readingOrder="0" shrinkToFit="0" vertical="bottom" wrapText="0"/>
    </xf>
    <xf borderId="15" fillId="0" fontId="0" numFmtId="167" xfId="0" applyAlignment="1" applyBorder="1" applyFont="1" applyNumberFormat="1">
      <alignment readingOrder="0"/>
    </xf>
    <xf borderId="15" fillId="2" fontId="9" numFmtId="0" xfId="0" applyAlignment="1" applyBorder="1" applyFont="1">
      <alignment horizontal="left" readingOrder="0"/>
    </xf>
    <xf borderId="15" fillId="2" fontId="1" numFmtId="0" xfId="0" applyAlignment="1" applyBorder="1" applyFont="1">
      <alignment shrinkToFit="0" vertical="bottom" wrapText="0"/>
    </xf>
    <xf borderId="15" fillId="2" fontId="1" numFmtId="167" xfId="0" applyAlignment="1" applyBorder="1" applyFont="1" applyNumberFormat="1">
      <alignment readingOrder="0" shrinkToFit="0" vertical="bottom" wrapText="0"/>
    </xf>
    <xf borderId="50" fillId="2" fontId="1" numFmtId="167" xfId="0" applyAlignment="1" applyBorder="1" applyFont="1" applyNumberFormat="1">
      <alignment readingOrder="0" shrinkToFit="0" vertical="bottom" wrapText="0"/>
    </xf>
    <xf borderId="50" fillId="2" fontId="1" numFmtId="0" xfId="0" applyAlignment="1" applyBorder="1" applyFont="1">
      <alignment horizontal="center" readingOrder="0" shrinkToFit="0" vertical="bottom" wrapText="0"/>
    </xf>
    <xf borderId="50" fillId="2" fontId="1" numFmtId="0" xfId="0" applyAlignment="1" applyBorder="1" applyFont="1">
      <alignment shrinkToFit="0" vertical="bottom" wrapText="0"/>
    </xf>
    <xf borderId="35" fillId="2" fontId="1" numFmtId="167" xfId="0" applyAlignment="1" applyBorder="1" applyFont="1" applyNumberFormat="1">
      <alignment readingOrder="0" shrinkToFit="0" vertical="bottom" wrapText="0"/>
    </xf>
    <xf borderId="51" fillId="2" fontId="5" numFmtId="0" xfId="0" applyAlignment="1" applyBorder="1" applyFont="1">
      <alignment shrinkToFit="0" vertical="bottom" wrapText="0"/>
    </xf>
    <xf borderId="52" fillId="2" fontId="5" numFmtId="0" xfId="0" applyAlignment="1" applyBorder="1" applyFont="1">
      <alignment horizontal="center" shrinkToFit="0" vertical="bottom" wrapText="0"/>
    </xf>
    <xf borderId="51" fillId="2" fontId="5" numFmtId="0" xfId="0" applyAlignment="1" applyBorder="1" applyFont="1">
      <alignment horizontal="center" shrinkToFit="0" vertical="bottom" wrapText="0"/>
    </xf>
    <xf borderId="15" fillId="4" fontId="5" numFmtId="0" xfId="0" applyAlignment="1" applyBorder="1" applyFill="1" applyFont="1">
      <alignment horizontal="center" shrinkToFit="0" vertical="bottom" wrapText="0"/>
    </xf>
    <xf borderId="15" fillId="4" fontId="5" numFmtId="0" xfId="0" applyAlignment="1" applyBorder="1" applyFont="1">
      <alignment shrinkToFit="0" vertical="bottom" wrapText="0"/>
    </xf>
    <xf borderId="12" fillId="2" fontId="5" numFmtId="0" xfId="0" applyAlignment="1" applyBorder="1" applyFont="1">
      <alignment horizontal="right" shrinkToFit="0" vertical="bottom" wrapText="0"/>
    </xf>
    <xf borderId="53" fillId="0" fontId="3" numFmtId="0" xfId="0" applyBorder="1" applyFont="1"/>
    <xf borderId="54" fillId="3" fontId="1" numFmtId="0" xfId="0" applyAlignment="1" applyBorder="1" applyFont="1">
      <alignment shrinkToFit="0" vertical="bottom" wrapText="0"/>
    </xf>
    <xf borderId="55" fillId="3" fontId="1" numFmtId="0" xfId="0" applyAlignment="1" applyBorder="1" applyFont="1">
      <alignment shrinkToFit="0" vertical="bottom" wrapText="0"/>
    </xf>
    <xf borderId="35" fillId="4" fontId="5" numFmtId="0" xfId="0" applyAlignment="1" applyBorder="1" applyFont="1">
      <alignment horizontal="center" shrinkToFit="0" vertical="bottom" wrapText="0"/>
    </xf>
    <xf borderId="56" fillId="4" fontId="5" numFmtId="0" xfId="0" applyAlignment="1" applyBorder="1" applyFont="1">
      <alignment horizontal="left" shrinkToFit="0" vertical="bottom" wrapText="0"/>
    </xf>
    <xf borderId="57" fillId="0" fontId="3" numFmtId="0" xfId="0" applyBorder="1" applyFont="1"/>
    <xf borderId="58" fillId="0" fontId="3" numFmtId="0" xfId="0" applyBorder="1" applyFont="1"/>
    <xf borderId="28" fillId="2" fontId="10" numFmtId="0" xfId="0" applyAlignment="1" applyBorder="1" applyFont="1">
      <alignment horizontal="center" shrinkToFit="0" vertical="bottom" wrapText="0"/>
    </xf>
    <xf borderId="8" fillId="2" fontId="11" numFmtId="0" xfId="0" applyAlignment="1" applyBorder="1" applyFont="1">
      <alignment shrinkToFit="0" vertical="bottom" wrapText="0"/>
    </xf>
    <xf borderId="59" fillId="5" fontId="12" numFmtId="0" xfId="0" applyAlignment="1" applyBorder="1" applyFill="1" applyFont="1">
      <alignment shrinkToFit="0" vertical="bottom" wrapText="0"/>
    </xf>
    <xf borderId="60" fillId="5" fontId="12" numFmtId="0" xfId="0" applyAlignment="1" applyBorder="1" applyFont="1">
      <alignment shrinkToFit="0" vertical="bottom" wrapText="0"/>
    </xf>
    <xf borderId="61" fillId="5" fontId="12" numFmtId="0" xfId="0" applyAlignment="1" applyBorder="1" applyFont="1">
      <alignment shrinkToFit="0" vertical="bottom" wrapText="0"/>
    </xf>
    <xf borderId="62" fillId="5" fontId="12" numFmtId="0" xfId="0" applyAlignment="1" applyBorder="1" applyFont="1">
      <alignment shrinkToFit="0" vertical="bottom" wrapText="0"/>
    </xf>
    <xf borderId="43" fillId="2" fontId="1" numFmtId="0" xfId="0" applyAlignment="1" applyBorder="1" applyFont="1">
      <alignment shrinkToFit="0" vertical="bottom" wrapText="0"/>
    </xf>
    <xf borderId="63" fillId="2" fontId="1" numFmtId="0" xfId="0" applyAlignment="1" applyBorder="1" applyFont="1">
      <alignment horizontal="center" shrinkToFit="0" vertical="bottom" wrapText="0"/>
    </xf>
    <xf borderId="19" fillId="2" fontId="1" numFmtId="166" xfId="0" applyAlignment="1" applyBorder="1" applyFont="1" applyNumberFormat="1">
      <alignment horizontal="center" shrinkToFit="0" vertical="bottom" wrapText="0"/>
    </xf>
    <xf borderId="64" fillId="2" fontId="1" numFmtId="0" xfId="0" applyAlignment="1" applyBorder="1" applyFont="1">
      <alignment horizontal="center" shrinkToFit="0" vertical="bottom" wrapText="0"/>
    </xf>
    <xf borderId="15" fillId="0" fontId="1" numFmtId="0" xfId="0" applyAlignment="1" applyBorder="1" applyFont="1">
      <alignment horizontal="center" shrinkToFit="0" vertical="bottom" wrapText="0"/>
    </xf>
    <xf borderId="37" fillId="2" fontId="1" numFmtId="0" xfId="0" applyAlignment="1" applyBorder="1" applyFont="1">
      <alignment shrinkToFit="0" vertical="bottom" wrapText="0"/>
    </xf>
    <xf borderId="38" fillId="2" fontId="1" numFmtId="166" xfId="0" applyAlignment="1" applyBorder="1" applyFont="1" applyNumberFormat="1">
      <alignment horizontal="center" shrinkToFit="0" vertical="bottom" wrapText="0"/>
    </xf>
    <xf borderId="39" fillId="2" fontId="1" numFmtId="0" xfId="0" applyAlignment="1" applyBorder="1" applyFont="1">
      <alignment shrinkToFit="0" vertical="bottom" wrapText="0"/>
    </xf>
    <xf borderId="65" fillId="2" fontId="1" numFmtId="0" xfId="0" applyAlignment="1" applyBorder="1" applyFont="1">
      <alignment horizontal="center" shrinkToFit="0" vertical="bottom" wrapText="0"/>
    </xf>
    <xf borderId="23" fillId="2" fontId="1" numFmtId="166" xfId="0" applyAlignment="1" applyBorder="1" applyFont="1" applyNumberFormat="1">
      <alignment horizontal="center" shrinkToFit="0" vertical="bottom" wrapText="0"/>
    </xf>
    <xf borderId="32" fillId="2" fontId="1" numFmtId="0" xfId="0" applyAlignment="1" applyBorder="1" applyFont="1">
      <alignment horizontal="center" shrinkToFit="0" vertical="bottom" wrapText="0"/>
    </xf>
    <xf borderId="33" fillId="2" fontId="1" numFmtId="0" xfId="0" applyAlignment="1" applyBorder="1" applyFont="1">
      <alignment horizontal="center" shrinkToFit="0" vertical="bottom" wrapText="0"/>
    </xf>
    <xf borderId="66" fillId="6" fontId="12" numFmtId="0" xfId="0" applyAlignment="1" applyBorder="1" applyFill="1" applyFont="1">
      <alignment horizontal="center" shrinkToFit="0" vertical="bottom" wrapText="0"/>
    </xf>
    <xf borderId="42" fillId="5" fontId="12" numFmtId="166" xfId="0" applyAlignment="1" applyBorder="1" applyFont="1" applyNumberFormat="1">
      <alignment horizontal="center" readingOrder="0" shrinkToFit="0" vertical="bottom" wrapText="0"/>
    </xf>
    <xf borderId="67" fillId="5" fontId="12" numFmtId="0" xfId="0" applyAlignment="1" applyBorder="1" applyFont="1">
      <alignment shrinkToFit="0" vertical="bottom" wrapText="0"/>
    </xf>
    <xf borderId="67" fillId="5" fontId="13" numFmtId="0" xfId="0" applyAlignment="1" applyBorder="1" applyFont="1">
      <alignment shrinkToFit="0" vertical="bottom" wrapText="0"/>
    </xf>
    <xf borderId="42" fillId="5" fontId="12" numFmtId="0" xfId="0" applyAlignment="1" applyBorder="1" applyFont="1">
      <alignment horizontal="center" shrinkToFit="0" vertical="bottom" wrapText="0"/>
    </xf>
    <xf borderId="42" fillId="5" fontId="12" numFmtId="165" xfId="0" applyAlignment="1" applyBorder="1" applyFont="1" applyNumberFormat="1">
      <alignment horizontal="center" shrinkToFit="0" vertical="bottom" wrapText="0"/>
    </xf>
    <xf borderId="8" fillId="2" fontId="5" numFmtId="165" xfId="0" applyAlignment="1" applyBorder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3" width="9.14"/>
    <col customWidth="1" min="4" max="4" width="17.71"/>
    <col customWidth="1" min="5" max="8" width="9.14"/>
    <col customWidth="1" min="9" max="9" width="11.57"/>
    <col customWidth="1" min="10" max="10" width="10.57"/>
    <col customWidth="1" min="11" max="13" width="9.14"/>
    <col customWidth="1" min="14" max="26" width="8.71"/>
  </cols>
  <sheetData>
    <row r="1" ht="12.75" customHeight="1"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/>
      <c r="B3" s="3" t="s">
        <v>0</v>
      </c>
      <c r="C3" s="4"/>
      <c r="D3" s="4"/>
      <c r="E3" s="4"/>
      <c r="F3" s="4"/>
      <c r="G3" s="4"/>
      <c r="H3" s="4"/>
      <c r="I3" s="4"/>
      <c r="J3" s="5"/>
      <c r="K3" s="2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2"/>
      <c r="B4" s="6"/>
      <c r="C4" s="6"/>
      <c r="D4" s="6"/>
      <c r="E4" s="6"/>
      <c r="F4" s="6"/>
      <c r="G4" s="6"/>
      <c r="H4" s="6"/>
      <c r="I4" s="6"/>
      <c r="J4" s="7"/>
      <c r="K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8" t="s">
        <v>1</v>
      </c>
      <c r="C6" s="9"/>
      <c r="D6" s="10" t="s">
        <v>2</v>
      </c>
      <c r="E6" s="11"/>
      <c r="F6" s="11"/>
      <c r="G6" s="11"/>
      <c r="H6" s="11"/>
      <c r="I6" s="9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2" t="s">
        <v>3</v>
      </c>
      <c r="C7" s="9"/>
      <c r="D7" s="13" t="s">
        <v>4</v>
      </c>
      <c r="E7" s="11"/>
      <c r="F7" s="11"/>
      <c r="G7" s="11"/>
      <c r="H7" s="11"/>
      <c r="I7" s="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4" t="s">
        <v>5</v>
      </c>
      <c r="C8" s="9"/>
      <c r="D8" s="15">
        <v>44128.0</v>
      </c>
      <c r="E8" s="16"/>
      <c r="F8" s="12" t="s">
        <v>6</v>
      </c>
      <c r="G8" s="9"/>
      <c r="H8" s="17" t="s">
        <v>7</v>
      </c>
      <c r="I8" s="1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C9" s="18"/>
      <c r="D9" s="19"/>
      <c r="E9" s="11"/>
      <c r="F9" s="11"/>
      <c r="G9" s="11"/>
      <c r="H9" s="11"/>
      <c r="I9" s="9"/>
      <c r="J9" s="20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21" t="s">
        <v>8</v>
      </c>
      <c r="C12" s="22"/>
      <c r="D12" s="22"/>
      <c r="E12" s="23"/>
      <c r="G12" s="24" t="s">
        <v>9</v>
      </c>
      <c r="H12" s="25"/>
      <c r="I12" s="26"/>
      <c r="J12" s="27" t="s">
        <v>10</v>
      </c>
      <c r="K12" s="27" t="s">
        <v>11</v>
      </c>
      <c r="M12" s="2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29" t="s">
        <v>12</v>
      </c>
      <c r="C13" s="30"/>
      <c r="D13" s="31"/>
      <c r="E13" s="32">
        <f>(Atores!D10+'RFS ou RFC'!D10)*Fatores!E22*Fatores!G36</f>
        <v>59.048</v>
      </c>
      <c r="G13" s="33" t="s">
        <v>13</v>
      </c>
      <c r="H13" s="25"/>
      <c r="I13" s="26"/>
      <c r="J13" s="34">
        <f t="shared" ref="J13:J20" si="1">$E$13*$E$14*K13</f>
        <v>8.26672</v>
      </c>
      <c r="K13" s="35">
        <f>dadoshistoricos!E31</f>
        <v>0.04666666667</v>
      </c>
      <c r="M13" s="36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37" t="s">
        <v>14</v>
      </c>
      <c r="C14" s="38"/>
      <c r="D14" s="39"/>
      <c r="E14" s="40">
        <v>3.0</v>
      </c>
      <c r="G14" s="33" t="s">
        <v>15</v>
      </c>
      <c r="H14" s="25"/>
      <c r="I14" s="26"/>
      <c r="J14" s="34">
        <f t="shared" si="1"/>
        <v>29.13034667</v>
      </c>
      <c r="K14" s="35">
        <f>dadoshistoricos!F31*0.8</f>
        <v>0.1644444444</v>
      </c>
      <c r="M14" s="3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41"/>
      <c r="C15" s="42"/>
      <c r="D15" s="43"/>
      <c r="G15" s="33" t="s">
        <v>16</v>
      </c>
      <c r="H15" s="25"/>
      <c r="I15" s="26"/>
      <c r="J15" s="34">
        <f t="shared" si="1"/>
        <v>7.282586667</v>
      </c>
      <c r="K15" s="44">
        <f>dadoshistoricos!F31*0.2</f>
        <v>0.04111111111</v>
      </c>
      <c r="M15" s="36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45"/>
      <c r="C16" s="11"/>
      <c r="D16" s="9"/>
      <c r="G16" s="33" t="s">
        <v>17</v>
      </c>
      <c r="H16" s="25"/>
      <c r="I16" s="26"/>
      <c r="J16" s="34">
        <f t="shared" si="1"/>
        <v>11.8096</v>
      </c>
      <c r="K16" s="44">
        <f>dadoshistoricos!G31</f>
        <v>0.06666666667</v>
      </c>
      <c r="L16" s="36"/>
      <c r="M16" s="3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G17" s="33" t="s">
        <v>18</v>
      </c>
      <c r="H17" s="25"/>
      <c r="I17" s="26"/>
      <c r="J17" s="34">
        <f t="shared" si="1"/>
        <v>98.41333333</v>
      </c>
      <c r="K17" s="44">
        <f>dadoshistoricos!H31</f>
        <v>0.5555555556</v>
      </c>
      <c r="L17" s="36"/>
      <c r="M17" s="2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G18" s="33" t="s">
        <v>19</v>
      </c>
      <c r="H18" s="25"/>
      <c r="I18" s="26"/>
      <c r="J18" s="34">
        <f t="shared" si="1"/>
        <v>3.936533333</v>
      </c>
      <c r="K18" s="44">
        <f>dadoshistoricos!I31</f>
        <v>0.02222222222</v>
      </c>
      <c r="L18" s="3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E19" s="46"/>
      <c r="F19" s="47"/>
      <c r="G19" s="33" t="s">
        <v>20</v>
      </c>
      <c r="H19" s="25"/>
      <c r="I19" s="26"/>
      <c r="J19" s="34">
        <f t="shared" si="1"/>
        <v>12.00642667</v>
      </c>
      <c r="K19" s="44">
        <f>dadoshistoricos!J31</f>
        <v>0.06777777778</v>
      </c>
      <c r="L19" s="3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48" t="s">
        <v>21</v>
      </c>
      <c r="C20" s="48"/>
      <c r="D20" s="48"/>
      <c r="E20" s="48"/>
      <c r="F20" s="49"/>
      <c r="G20" s="33" t="s">
        <v>22</v>
      </c>
      <c r="H20" s="25"/>
      <c r="I20" s="26"/>
      <c r="J20" s="34">
        <f t="shared" si="1"/>
        <v>6.298453333</v>
      </c>
      <c r="K20" s="44">
        <f>dadoshistoricos!K31</f>
        <v>0.03555555556</v>
      </c>
      <c r="L20" s="3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G21" s="50" t="s">
        <v>23</v>
      </c>
      <c r="H21" s="25"/>
      <c r="I21" s="26"/>
      <c r="J21" s="51">
        <f t="shared" ref="J21:K21" si="2">SUM(J13:J20)</f>
        <v>177.144</v>
      </c>
      <c r="K21" s="52">
        <f t="shared" si="2"/>
        <v>1</v>
      </c>
      <c r="L21" s="3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45" t="s">
        <v>24</v>
      </c>
      <c r="C22" s="11"/>
      <c r="D22" s="11"/>
      <c r="E22" s="11"/>
      <c r="F22" s="11"/>
      <c r="G22" s="11"/>
      <c r="H22" s="11"/>
      <c r="I22" s="11"/>
      <c r="J22" s="9"/>
      <c r="K22" s="1"/>
      <c r="L22" s="36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53" t="s">
        <v>25</v>
      </c>
      <c r="C23" s="11"/>
      <c r="D23" s="11"/>
      <c r="E23" s="11"/>
      <c r="F23" s="11"/>
      <c r="G23" s="11"/>
      <c r="H23" s="11"/>
      <c r="I23" s="11"/>
      <c r="J23" s="9"/>
      <c r="K23" s="1"/>
      <c r="L23" s="36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46" t="s">
        <v>26</v>
      </c>
      <c r="K24" s="1"/>
      <c r="L24" s="3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46" t="s">
        <v>27</v>
      </c>
      <c r="K25" s="1"/>
      <c r="L25" s="36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K26" s="1"/>
      <c r="L26" s="3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46"/>
      <c r="K27" s="1"/>
      <c r="L27" s="3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53"/>
      <c r="C28" s="11"/>
      <c r="D28" s="11"/>
      <c r="E28" s="11"/>
      <c r="F28" s="11"/>
      <c r="G28" s="11"/>
      <c r="H28" s="11"/>
      <c r="I28" s="11"/>
      <c r="J28" s="9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3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B3:J4"/>
    <mergeCell ref="B6:C6"/>
    <mergeCell ref="D6:I6"/>
    <mergeCell ref="B7:C7"/>
    <mergeCell ref="D7:I7"/>
    <mergeCell ref="F8:G8"/>
    <mergeCell ref="D9:I9"/>
    <mergeCell ref="G14:I14"/>
    <mergeCell ref="G15:I15"/>
    <mergeCell ref="G17:I17"/>
    <mergeCell ref="G18:I18"/>
    <mergeCell ref="G19:I19"/>
    <mergeCell ref="G20:I20"/>
    <mergeCell ref="G21:I21"/>
    <mergeCell ref="B16:D16"/>
    <mergeCell ref="G16:I16"/>
    <mergeCell ref="B22:J22"/>
    <mergeCell ref="B23:J23"/>
    <mergeCell ref="B28:J28"/>
    <mergeCell ref="B8:C8"/>
    <mergeCell ref="B12:E12"/>
    <mergeCell ref="G12:I12"/>
    <mergeCell ref="B13:D13"/>
    <mergeCell ref="G13:I13"/>
    <mergeCell ref="B14:D14"/>
    <mergeCell ref="B15:D15"/>
  </mergeCells>
  <printOptions/>
  <pageMargins bottom="0.984027777777778" footer="0.0" header="0.0" left="0.39375" right="0.39375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29.71"/>
    <col customWidth="1" min="3" max="3" width="16.71"/>
    <col customWidth="1" min="4" max="4" width="12.71"/>
    <col customWidth="1" min="5" max="5" width="9.14"/>
    <col customWidth="1" min="6" max="6" width="17.86"/>
    <col customWidth="1" min="7" max="7" width="4.71"/>
    <col customWidth="1" min="8" max="12" width="9.14"/>
    <col customWidth="1" min="13" max="26" width="8.71"/>
  </cols>
  <sheetData>
    <row r="1" ht="12.75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46"/>
      <c r="B2" s="54" t="s">
        <v>28</v>
      </c>
      <c r="C2" s="55"/>
      <c r="D2" s="56"/>
      <c r="E2" s="57"/>
      <c r="F2" s="46"/>
      <c r="G2" s="46"/>
      <c r="H2" s="46"/>
      <c r="I2" s="46"/>
      <c r="J2" s="46"/>
      <c r="K2" s="46"/>
      <c r="L2" s="4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46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46"/>
      <c r="B6" s="58" t="s">
        <v>29</v>
      </c>
      <c r="C6" s="59" t="s">
        <v>30</v>
      </c>
      <c r="D6" s="60" t="s">
        <v>31</v>
      </c>
      <c r="E6" s="46"/>
      <c r="F6" s="46"/>
      <c r="G6" s="46"/>
      <c r="H6" s="46"/>
      <c r="I6" s="46"/>
      <c r="J6" s="46"/>
      <c r="K6" s="46"/>
      <c r="L6" s="4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46"/>
      <c r="B7" s="61" t="s">
        <v>32</v>
      </c>
      <c r="C7" s="62">
        <v>1.0</v>
      </c>
      <c r="D7" s="63">
        <f>COUNTIF(Atores,B7)</f>
        <v>0</v>
      </c>
      <c r="E7" s="46"/>
      <c r="F7" s="46"/>
      <c r="G7" s="46"/>
      <c r="H7" s="46"/>
      <c r="I7" s="46"/>
      <c r="J7" s="46"/>
      <c r="K7" s="46"/>
      <c r="L7" s="4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46"/>
      <c r="B8" s="64" t="s">
        <v>33</v>
      </c>
      <c r="C8" s="65">
        <v>2.0</v>
      </c>
      <c r="D8" s="66">
        <f>COUNTIF(Atores,B8)</f>
        <v>1</v>
      </c>
      <c r="E8" s="46"/>
      <c r="F8" s="46"/>
      <c r="G8" s="46"/>
      <c r="H8" s="46"/>
      <c r="I8" s="46"/>
      <c r="J8" s="46"/>
      <c r="K8" s="46"/>
      <c r="L8" s="4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46"/>
      <c r="B9" s="67" t="s">
        <v>34</v>
      </c>
      <c r="C9" s="68">
        <v>3.0</v>
      </c>
      <c r="D9" s="69">
        <f>COUNTIF(Atores,B9)</f>
        <v>1</v>
      </c>
      <c r="E9" s="46"/>
      <c r="F9" s="46"/>
      <c r="G9" s="46"/>
      <c r="H9" s="46"/>
      <c r="I9" s="46"/>
      <c r="J9" s="46"/>
      <c r="K9" s="46"/>
      <c r="L9" s="4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46"/>
      <c r="B10" s="46"/>
      <c r="C10" s="70" t="s">
        <v>35</v>
      </c>
      <c r="D10" s="71">
        <f>(C7*D7)+(C8*D8)+(C9*D9)</f>
        <v>5</v>
      </c>
      <c r="E10" s="46"/>
      <c r="F10" s="46"/>
      <c r="G10" s="46"/>
      <c r="H10" s="46"/>
      <c r="I10" s="46"/>
      <c r="J10" s="46"/>
      <c r="K10" s="46"/>
      <c r="L10" s="4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46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D12" s="1"/>
      <c r="E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72" t="s">
        <v>36</v>
      </c>
      <c r="C13" s="72" t="s">
        <v>37</v>
      </c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73" t="s">
        <v>38</v>
      </c>
      <c r="C14" s="74" t="s">
        <v>33</v>
      </c>
      <c r="D14" s="1"/>
      <c r="E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73" t="s">
        <v>39</v>
      </c>
      <c r="C15" s="65" t="s">
        <v>34</v>
      </c>
      <c r="D15" s="1"/>
      <c r="E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75" t="s">
        <v>40</v>
      </c>
      <c r="C16" s="75">
        <f>D10</f>
        <v>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">
    <mergeCell ref="B2:D2"/>
  </mergeCells>
  <dataValidations>
    <dataValidation type="list" allowBlank="1" showErrorMessage="1" sqref="C14:C15">
      <formula1>"Simples,Médio,Complexo"</formula1>
    </dataValidation>
  </dataValidations>
  <printOptions/>
  <pageMargins bottom="0.984027777777778" footer="0.0" header="0.0" left="0.7875" right="0.7875" top="0.984027777777778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43.86"/>
    <col customWidth="1" min="3" max="3" width="16.71"/>
    <col customWidth="1" min="4" max="4" width="18.14"/>
    <col customWidth="1" min="5" max="5" width="81.29"/>
    <col customWidth="1" min="6" max="6" width="9.43"/>
    <col customWidth="1" min="7" max="7" width="72.0"/>
    <col customWidth="1" min="8" max="14" width="9.14"/>
    <col customWidth="1" hidden="1" min="15" max="15" width="8.71"/>
    <col customWidth="1" min="16" max="26" width="8.71"/>
  </cols>
  <sheetData>
    <row r="1" ht="12.75" customHeight="1">
      <c r="A1" s="46"/>
      <c r="B1" s="46"/>
      <c r="C1" s="46"/>
      <c r="D1" s="46"/>
      <c r="E1" s="46"/>
      <c r="I1" s="1"/>
      <c r="J1" s="1"/>
      <c r="K1" s="1"/>
      <c r="L1" s="1"/>
      <c r="M1" s="1"/>
      <c r="N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B2" s="54" t="s">
        <v>41</v>
      </c>
      <c r="C2" s="55"/>
      <c r="D2" s="56"/>
      <c r="E2" s="57"/>
      <c r="F2" s="57"/>
      <c r="G2" s="57"/>
      <c r="I2" s="1"/>
      <c r="J2" s="1"/>
      <c r="K2" s="1"/>
      <c r="L2" s="1"/>
      <c r="M2" s="1"/>
      <c r="N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F3" s="1"/>
      <c r="G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1"/>
      <c r="G4" s="1"/>
      <c r="I4" s="1"/>
      <c r="J4" s="1"/>
      <c r="K4" s="1"/>
      <c r="L4" s="1"/>
      <c r="M4" s="1"/>
      <c r="N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1"/>
      <c r="G5" s="1"/>
      <c r="I5" s="1"/>
      <c r="J5" s="1"/>
      <c r="K5" s="1"/>
      <c r="L5" s="1"/>
      <c r="M5" s="1"/>
      <c r="N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B6" s="76" t="s">
        <v>42</v>
      </c>
      <c r="C6" s="59" t="s">
        <v>30</v>
      </c>
      <c r="D6" s="77" t="s">
        <v>43</v>
      </c>
      <c r="E6" s="78"/>
      <c r="F6" s="1"/>
      <c r="G6" s="1"/>
      <c r="I6" s="1"/>
      <c r="J6" s="1"/>
      <c r="K6" s="1"/>
      <c r="L6" s="1"/>
      <c r="M6" s="1"/>
      <c r="N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B7" s="79" t="s">
        <v>32</v>
      </c>
      <c r="C7" s="80">
        <v>3.0</v>
      </c>
      <c r="D7" s="32">
        <f>COUNTIF(CUC,B7)</f>
        <v>8</v>
      </c>
      <c r="E7" s="81"/>
      <c r="F7" s="1"/>
      <c r="G7" s="1"/>
      <c r="I7" s="1"/>
      <c r="J7" s="1"/>
      <c r="K7" s="1"/>
      <c r="L7" s="1"/>
      <c r="M7" s="1"/>
      <c r="N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B8" s="64" t="s">
        <v>33</v>
      </c>
      <c r="C8" s="65">
        <v>4.0</v>
      </c>
      <c r="D8" s="63">
        <f>COUNTIF(CUC,B8)</f>
        <v>3</v>
      </c>
      <c r="E8" s="81"/>
      <c r="F8" s="1"/>
      <c r="G8" s="1"/>
      <c r="I8" s="1"/>
      <c r="J8" s="1"/>
      <c r="K8" s="1"/>
      <c r="L8" s="1"/>
      <c r="M8" s="1"/>
      <c r="N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B9" s="82" t="s">
        <v>34</v>
      </c>
      <c r="C9" s="83">
        <v>5.0</v>
      </c>
      <c r="D9" s="63">
        <f>COUNTIF(CUC,B9)</f>
        <v>4</v>
      </c>
      <c r="E9" s="81"/>
      <c r="F9" s="1"/>
      <c r="G9" s="1"/>
      <c r="I9" s="1"/>
      <c r="J9" s="1"/>
      <c r="K9" s="1"/>
      <c r="L9" s="1"/>
      <c r="M9" s="1"/>
      <c r="N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C10" s="71" t="s">
        <v>44</v>
      </c>
      <c r="D10" s="84">
        <f>(C7*D7)+(C8*D8)+(C9*D9)</f>
        <v>56</v>
      </c>
      <c r="F10" s="1"/>
      <c r="G10" s="1"/>
      <c r="I10" s="1"/>
      <c r="J10" s="1"/>
      <c r="K10" s="1"/>
      <c r="L10" s="1"/>
      <c r="M10" s="1"/>
      <c r="N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85"/>
      <c r="B11" s="11"/>
      <c r="C11" s="9"/>
      <c r="F11" s="1"/>
      <c r="G11" s="1"/>
      <c r="I11" s="1"/>
      <c r="J11" s="1"/>
      <c r="K11" s="1"/>
      <c r="L11" s="1"/>
      <c r="M11" s="1"/>
      <c r="N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86" t="s">
        <v>45</v>
      </c>
      <c r="B12" s="87" t="s">
        <v>46</v>
      </c>
      <c r="C12" s="88" t="s">
        <v>47</v>
      </c>
      <c r="D12" s="87" t="s">
        <v>37</v>
      </c>
      <c r="E12" s="89" t="s">
        <v>48</v>
      </c>
      <c r="F12" s="1"/>
      <c r="G12" s="1"/>
      <c r="I12" s="1"/>
      <c r="J12" s="1"/>
      <c r="K12" s="1"/>
      <c r="L12" s="1"/>
      <c r="M12" s="1"/>
      <c r="N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90" t="s">
        <v>49</v>
      </c>
      <c r="B13" s="91" t="s">
        <v>50</v>
      </c>
      <c r="C13" s="92">
        <v>2.0</v>
      </c>
      <c r="D13" s="62" t="str">
        <f>IF(C13&lt;4,"Simples",(IF(C13&gt;5,"Complexo","Médio")))</f>
        <v>Simples</v>
      </c>
      <c r="E13" s="93"/>
      <c r="F13" s="1"/>
      <c r="G13" s="1"/>
      <c r="I13" s="1"/>
      <c r="J13" s="1"/>
      <c r="K13" s="1"/>
      <c r="L13" s="1"/>
      <c r="M13" s="1"/>
      <c r="N13" s="1"/>
      <c r="O13" s="46">
        <v>1.0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90" t="s">
        <v>51</v>
      </c>
      <c r="B14" s="94" t="s">
        <v>52</v>
      </c>
      <c r="C14" s="92">
        <v>2.0</v>
      </c>
      <c r="D14" s="92" t="s">
        <v>33</v>
      </c>
      <c r="E14" s="93"/>
      <c r="F14" s="1"/>
      <c r="G14" s="1"/>
      <c r="I14" s="1"/>
      <c r="J14" s="1"/>
      <c r="K14" s="1"/>
      <c r="L14" s="1"/>
      <c r="M14" s="1"/>
      <c r="N14" s="1"/>
      <c r="O14" s="46">
        <v>2.0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90" t="s">
        <v>53</v>
      </c>
      <c r="B15" s="95" t="s">
        <v>54</v>
      </c>
      <c r="C15" s="62">
        <v>1.0</v>
      </c>
      <c r="D15" s="92" t="s">
        <v>34</v>
      </c>
      <c r="E15" s="93"/>
      <c r="F15" s="1"/>
      <c r="G15" s="1"/>
      <c r="I15" s="1"/>
      <c r="J15" s="1"/>
      <c r="K15" s="1"/>
      <c r="L15" s="1"/>
      <c r="M15" s="1"/>
      <c r="N15" s="1"/>
      <c r="O15" s="46">
        <v>3.0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90" t="s">
        <v>55</v>
      </c>
      <c r="B16" s="91" t="s">
        <v>56</v>
      </c>
      <c r="C16" s="92">
        <v>2.0</v>
      </c>
      <c r="D16" s="92" t="s">
        <v>32</v>
      </c>
      <c r="E16" s="93"/>
      <c r="F16" s="1"/>
      <c r="G16" s="1"/>
      <c r="I16" s="1"/>
      <c r="J16" s="1"/>
      <c r="K16" s="1"/>
      <c r="L16" s="1"/>
      <c r="M16" s="1"/>
      <c r="N16" s="1"/>
      <c r="O16" s="46">
        <v>4.0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90" t="s">
        <v>57</v>
      </c>
      <c r="B17" s="93" t="s">
        <v>58</v>
      </c>
      <c r="C17" s="62">
        <v>2.0</v>
      </c>
      <c r="D17" s="62" t="s">
        <v>33</v>
      </c>
      <c r="E17" s="93"/>
      <c r="F17" s="1"/>
      <c r="G17" s="1"/>
      <c r="I17" s="1"/>
      <c r="J17" s="1"/>
      <c r="K17" s="1"/>
      <c r="L17" s="1"/>
      <c r="M17" s="1"/>
      <c r="N17" s="1"/>
      <c r="O17" s="46">
        <v>5.0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90" t="s">
        <v>57</v>
      </c>
      <c r="B18" s="91" t="s">
        <v>59</v>
      </c>
      <c r="C18" s="92">
        <v>1.0</v>
      </c>
      <c r="D18" s="92" t="s">
        <v>32</v>
      </c>
      <c r="E18" s="93"/>
      <c r="F18" s="1"/>
      <c r="G18" s="1"/>
      <c r="H18" s="46"/>
      <c r="I18" s="1"/>
      <c r="J18" s="1"/>
      <c r="K18" s="1"/>
      <c r="L18" s="1"/>
      <c r="M18" s="1"/>
      <c r="N18" s="1"/>
      <c r="O18" s="46">
        <v>6.0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90" t="s">
        <v>60</v>
      </c>
      <c r="B19" s="91" t="s">
        <v>61</v>
      </c>
      <c r="C19" s="92">
        <v>1.0</v>
      </c>
      <c r="D19" s="62" t="s">
        <v>33</v>
      </c>
      <c r="E19" s="93"/>
      <c r="F19" s="1"/>
      <c r="G19" s="1"/>
      <c r="H19" s="46"/>
      <c r="I19" s="1"/>
      <c r="J19" s="1"/>
      <c r="K19" s="1"/>
      <c r="L19" s="1"/>
      <c r="M19" s="1"/>
      <c r="N19" s="1"/>
      <c r="O19" s="46">
        <v>7.0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90" t="s">
        <v>62</v>
      </c>
      <c r="B20" s="91" t="s">
        <v>63</v>
      </c>
      <c r="C20" s="92">
        <v>2.0</v>
      </c>
      <c r="D20" s="62" t="s">
        <v>34</v>
      </c>
      <c r="E20" s="93"/>
      <c r="F20" s="1"/>
      <c r="G20" s="1"/>
      <c r="H20" s="46"/>
      <c r="I20" s="1"/>
      <c r="J20" s="1"/>
      <c r="K20" s="1"/>
      <c r="L20" s="1"/>
      <c r="M20" s="1"/>
      <c r="N20" s="1"/>
      <c r="O20" s="46">
        <v>8.0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90" t="s">
        <v>64</v>
      </c>
      <c r="B21" s="91" t="s">
        <v>65</v>
      </c>
      <c r="C21" s="92">
        <v>1.0</v>
      </c>
      <c r="D21" s="92" t="s">
        <v>32</v>
      </c>
      <c r="E21" s="93"/>
      <c r="F21" s="1"/>
      <c r="G21" s="1"/>
      <c r="H21" s="46"/>
      <c r="I21" s="1"/>
      <c r="J21" s="1"/>
      <c r="K21" s="1"/>
      <c r="L21" s="1"/>
      <c r="M21" s="1"/>
      <c r="N21" s="1"/>
      <c r="O21" s="46">
        <v>9.0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96" t="s">
        <v>66</v>
      </c>
      <c r="B22" s="97" t="s">
        <v>67</v>
      </c>
      <c r="C22" s="74">
        <v>1.0</v>
      </c>
      <c r="D22" s="74" t="s">
        <v>32</v>
      </c>
      <c r="E22" s="98"/>
      <c r="F22" s="1"/>
      <c r="G22" s="1"/>
      <c r="H22" s="46"/>
      <c r="I22" s="1"/>
      <c r="J22" s="1"/>
      <c r="K22" s="1"/>
      <c r="L22" s="1"/>
      <c r="M22" s="1"/>
      <c r="N22" s="1"/>
      <c r="O22" s="46">
        <v>10.0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96" t="s">
        <v>68</v>
      </c>
      <c r="B23" s="97" t="s">
        <v>69</v>
      </c>
      <c r="C23" s="74">
        <v>1.0</v>
      </c>
      <c r="D23" s="74" t="s">
        <v>32</v>
      </c>
      <c r="E23" s="98"/>
      <c r="F23" s="1"/>
      <c r="G23" s="1"/>
      <c r="H23" s="1"/>
      <c r="I23" s="1"/>
      <c r="J23" s="1"/>
      <c r="K23" s="1"/>
      <c r="L23" s="1"/>
      <c r="M23" s="1"/>
      <c r="N23" s="1"/>
      <c r="O23" s="46">
        <v>11.0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99" t="s">
        <v>70</v>
      </c>
      <c r="B24" s="73" t="s">
        <v>71</v>
      </c>
      <c r="C24" s="74">
        <v>1.0</v>
      </c>
      <c r="D24" s="74" t="s">
        <v>32</v>
      </c>
      <c r="E24" s="98"/>
      <c r="F24" s="1"/>
      <c r="G24" s="1"/>
      <c r="H24" s="1"/>
      <c r="I24" s="1"/>
      <c r="J24" s="1"/>
      <c r="K24" s="1"/>
      <c r="L24" s="1"/>
      <c r="M24" s="1"/>
      <c r="N24" s="1"/>
      <c r="O24" s="46">
        <v>12.0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99" t="s">
        <v>72</v>
      </c>
      <c r="B25" s="73" t="s">
        <v>73</v>
      </c>
      <c r="C25" s="74">
        <v>1.0</v>
      </c>
      <c r="D25" s="74" t="s">
        <v>34</v>
      </c>
      <c r="E25" s="98"/>
      <c r="F25" s="1"/>
      <c r="G25" s="1"/>
      <c r="H25" s="1"/>
      <c r="I25" s="1"/>
      <c r="J25" s="1"/>
      <c r="K25" s="1"/>
      <c r="L25" s="1"/>
      <c r="M25" s="1"/>
      <c r="N25" s="1"/>
      <c r="O25" s="46">
        <v>13.0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00" t="s">
        <v>74</v>
      </c>
      <c r="B26" s="97" t="s">
        <v>75</v>
      </c>
      <c r="C26" s="101">
        <v>1.0</v>
      </c>
      <c r="D26" s="101" t="s">
        <v>34</v>
      </c>
      <c r="E26" s="102"/>
      <c r="F26" s="1"/>
      <c r="G26" s="1"/>
      <c r="H26" s="1"/>
      <c r="I26" s="1"/>
      <c r="J26" s="1"/>
      <c r="K26" s="1"/>
      <c r="L26" s="1"/>
      <c r="M26" s="1"/>
      <c r="N26" s="1"/>
      <c r="O26" s="46">
        <v>14.0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03" t="s">
        <v>76</v>
      </c>
      <c r="B27" s="73" t="s">
        <v>77</v>
      </c>
      <c r="C27" s="92">
        <v>1.0</v>
      </c>
      <c r="D27" s="92" t="s">
        <v>32</v>
      </c>
      <c r="E27" s="93"/>
      <c r="F27" s="1"/>
      <c r="G27" s="1"/>
      <c r="H27" s="1"/>
      <c r="I27" s="1"/>
      <c r="J27" s="1"/>
      <c r="K27" s="1"/>
      <c r="L27" s="1"/>
      <c r="M27" s="1"/>
      <c r="N27" s="1"/>
      <c r="O27" s="46">
        <v>15.0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90"/>
      <c r="B28" s="102"/>
      <c r="C28" s="62"/>
      <c r="D28" s="62"/>
      <c r="E28" s="93"/>
      <c r="F28" s="1"/>
      <c r="G28" s="1"/>
      <c r="H28" s="1"/>
      <c r="I28" s="1"/>
      <c r="J28" s="1"/>
      <c r="K28" s="1"/>
      <c r="L28" s="1"/>
      <c r="M28" s="1"/>
      <c r="N28" s="1"/>
      <c r="O28" s="46">
        <v>16.0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90"/>
      <c r="B29" s="93"/>
      <c r="C29" s="62"/>
      <c r="D29" s="62"/>
      <c r="E29" s="93"/>
      <c r="F29" s="1"/>
      <c r="G29" s="1"/>
      <c r="H29" s="1"/>
      <c r="I29" s="1"/>
      <c r="J29" s="1"/>
      <c r="K29" s="1"/>
      <c r="L29" s="1"/>
      <c r="M29" s="1"/>
      <c r="N29" s="1"/>
      <c r="O29" s="46">
        <v>17.0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90"/>
      <c r="B30" s="93"/>
      <c r="C30" s="62"/>
      <c r="D30" s="62"/>
      <c r="E30" s="93"/>
      <c r="F30" s="1"/>
      <c r="G30" s="1"/>
      <c r="H30" s="1"/>
      <c r="I30" s="1"/>
      <c r="J30" s="1"/>
      <c r="K30" s="1"/>
      <c r="L30" s="1"/>
      <c r="M30" s="1"/>
      <c r="N30" s="1"/>
      <c r="O30" s="46">
        <v>18.0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90"/>
      <c r="B31" s="93"/>
      <c r="C31" s="62"/>
      <c r="D31" s="62"/>
      <c r="E31" s="93"/>
      <c r="F31" s="1"/>
      <c r="G31" s="1"/>
      <c r="H31" s="1"/>
      <c r="I31" s="1"/>
      <c r="J31" s="1"/>
      <c r="K31" s="1"/>
      <c r="L31" s="1"/>
      <c r="M31" s="1"/>
      <c r="N31" s="1"/>
      <c r="O31" s="46">
        <v>19.0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90"/>
      <c r="B32" s="93"/>
      <c r="C32" s="62"/>
      <c r="D32" s="62"/>
      <c r="E32" s="93"/>
      <c r="F32" s="1"/>
      <c r="G32" s="1"/>
      <c r="H32" s="1"/>
      <c r="I32" s="1"/>
      <c r="J32" s="1"/>
      <c r="K32" s="1"/>
      <c r="L32" s="1"/>
      <c r="M32" s="1"/>
      <c r="N32" s="1"/>
      <c r="O32" s="46">
        <v>21.0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90"/>
      <c r="B33" s="93"/>
      <c r="C33" s="62"/>
      <c r="D33" s="62"/>
      <c r="E33" s="93"/>
      <c r="F33" s="1"/>
      <c r="G33" s="1"/>
      <c r="H33" s="1"/>
      <c r="I33" s="1"/>
      <c r="J33" s="1"/>
      <c r="K33" s="1"/>
      <c r="L33" s="1"/>
      <c r="M33" s="1"/>
      <c r="N33" s="1"/>
      <c r="O33" s="46">
        <v>22.0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90"/>
      <c r="B34" s="93"/>
      <c r="C34" s="62"/>
      <c r="D34" s="62"/>
      <c r="E34" s="93"/>
      <c r="F34" s="1"/>
      <c r="G34" s="1"/>
      <c r="H34" s="1"/>
      <c r="I34" s="1"/>
      <c r="J34" s="1"/>
      <c r="K34" s="1"/>
      <c r="L34" s="1"/>
      <c r="M34" s="1"/>
      <c r="N34" s="1"/>
      <c r="O34" s="46">
        <v>23.0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90"/>
      <c r="B35" s="93"/>
      <c r="C35" s="62"/>
      <c r="D35" s="62"/>
      <c r="E35" s="93"/>
      <c r="F35" s="1"/>
      <c r="G35" s="1"/>
      <c r="H35" s="1"/>
      <c r="I35" s="1"/>
      <c r="J35" s="1"/>
      <c r="K35" s="1"/>
      <c r="L35" s="1"/>
      <c r="M35" s="1"/>
      <c r="N35" s="1"/>
      <c r="O35" s="46">
        <v>24.0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90"/>
      <c r="B36" s="93"/>
      <c r="C36" s="62"/>
      <c r="D36" s="62"/>
      <c r="E36" s="93"/>
      <c r="F36" s="1"/>
      <c r="G36" s="1"/>
      <c r="H36" s="1"/>
      <c r="I36" s="1"/>
      <c r="J36" s="1"/>
      <c r="K36" s="1"/>
      <c r="L36" s="1"/>
      <c r="M36" s="1"/>
      <c r="N36" s="1"/>
      <c r="O36" s="46">
        <v>25.0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90"/>
      <c r="B37" s="93"/>
      <c r="C37" s="62"/>
      <c r="D37" s="62"/>
      <c r="E37" s="93"/>
      <c r="F37" s="1"/>
      <c r="G37" s="1"/>
      <c r="H37" s="1"/>
      <c r="I37" s="1"/>
      <c r="J37" s="1"/>
      <c r="K37" s="1"/>
      <c r="L37" s="1"/>
      <c r="M37" s="1"/>
      <c r="N37" s="1"/>
      <c r="O37" s="46">
        <v>26.0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90"/>
      <c r="B38" s="93"/>
      <c r="C38" s="62"/>
      <c r="D38" s="62"/>
      <c r="E38" s="93"/>
      <c r="F38" s="1"/>
      <c r="G38" s="1"/>
      <c r="H38" s="1"/>
      <c r="I38" s="1"/>
      <c r="J38" s="1"/>
      <c r="K38" s="1"/>
      <c r="L38" s="1"/>
      <c r="M38" s="1"/>
      <c r="N38" s="1"/>
      <c r="O38" s="46">
        <v>27.0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90"/>
      <c r="B39" s="93"/>
      <c r="C39" s="62"/>
      <c r="D39" s="62"/>
      <c r="E39" s="93"/>
      <c r="F39" s="1"/>
      <c r="G39" s="1"/>
      <c r="H39" s="1"/>
      <c r="I39" s="1"/>
      <c r="J39" s="1"/>
      <c r="K39" s="1"/>
      <c r="L39" s="1"/>
      <c r="M39" s="1"/>
      <c r="N39" s="1"/>
      <c r="O39" s="46">
        <v>28.0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04" t="s">
        <v>40</v>
      </c>
      <c r="B40" s="104">
        <f>SUBTOTAL(103,B13:B39)</f>
        <v>15</v>
      </c>
      <c r="C40" s="105"/>
      <c r="D40" s="106"/>
      <c r="E40" s="106"/>
      <c r="F40" s="1"/>
      <c r="G40" s="1"/>
      <c r="H40" s="1"/>
      <c r="I40" s="1"/>
      <c r="J40" s="1"/>
      <c r="K40" s="1"/>
      <c r="L40" s="1"/>
      <c r="M40" s="1"/>
      <c r="N40" s="1"/>
      <c r="O40" s="46">
        <v>29.0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46">
        <v>30.0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46">
        <v>31.0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46">
        <v>32.0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46">
        <v>33.0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46">
        <v>34.0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46">
        <v>35.0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46">
        <v>36.0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46">
        <v>37.0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46">
        <v>38.0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46">
        <v>39.0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46">
        <v>40.0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46">
        <v>41.0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46">
        <v>42.0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46">
        <v>43.0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46">
        <v>44.0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46">
        <v>45.0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46">
        <v>46.0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46">
        <v>47.0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46">
        <v>48.0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46">
        <v>49.0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46">
        <v>50.0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46">
        <v>51.0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46">
        <v>52.0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46">
        <v>53.0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46">
        <v>54.0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46">
        <v>55.0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46">
        <v>56.0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46">
        <v>57.0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46">
        <v>58.0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46">
        <v>59.0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46">
        <v>60.0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46">
        <v>61.0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46">
        <v>62.0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46">
        <v>63.0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46">
        <v>64.0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46">
        <v>65.0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46">
        <v>66.0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46">
        <v>67.0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46">
        <v>68.0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46">
        <v>69.0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46">
        <v>70.0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46">
        <v>71.0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46">
        <v>72.0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46">
        <v>73.0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46">
        <v>74.0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46">
        <v>75.0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46">
        <v>76.0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46">
        <v>77.0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46">
        <v>78.0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46">
        <v>79.0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46">
        <v>80.0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46">
        <v>81.0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46">
        <v>82.0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46">
        <v>83.0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46">
        <v>84.0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46">
        <v>85.0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46">
        <v>86.0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46">
        <v>87.0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46">
        <v>88.0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46">
        <v>89.0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46">
        <v>90.0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46">
        <v>91.0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46">
        <v>92.0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46">
        <v>93.0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46">
        <v>94.0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46">
        <v>95.0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46">
        <v>96.0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46">
        <v>97.0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46">
        <v>98.0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46">
        <v>99.0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46">
        <v>100.0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46">
        <v>101.0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46">
        <v>102.0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46">
        <v>103.0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46">
        <v>104.0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46">
        <v>105.0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46">
        <v>106.0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46">
        <v>107.0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46">
        <v>108.0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46">
        <v>109.0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46">
        <v>110.0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46">
        <v>111.0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46">
        <v>112.0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46">
        <v>113.0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46">
        <v>114.0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46">
        <v>115.0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46">
        <v>116.0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46">
        <v>117.0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46">
        <v>118.0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46">
        <v>119.0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46">
        <v>120.0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46">
        <v>121.0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46">
        <v>122.0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46">
        <v>123.0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46">
        <v>124.0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46">
        <v>125.0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46">
        <v>126.0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46">
        <v>127.0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46">
        <v>128.0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46">
        <v>129.0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46">
        <v>130.0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46">
        <v>131.0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46">
        <v>132.0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46">
        <v>133.0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46">
        <v>134.0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46">
        <v>135.0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46">
        <v>136.0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46">
        <v>137.0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46">
        <v>138.0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46">
        <v>139.0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46">
        <v>140.0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46">
        <v>141.0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46">
        <v>142.0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46">
        <v>143.0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46">
        <v>144.0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46">
        <v>145.0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46">
        <v>146.0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46">
        <v>147.0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46">
        <v>148.0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46">
        <v>149.0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46">
        <v>150.0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46">
        <v>151.0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46">
        <v>152.0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46">
        <v>153.0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46">
        <v>154.0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46">
        <v>155.0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46">
        <v>156.0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46">
        <v>157.0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46">
        <v>158.0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46">
        <v>159.0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46">
        <v>160.0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46">
        <v>161.0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46">
        <v>162.0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46">
        <v>163.0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46">
        <v>164.0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46">
        <v>165.0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46">
        <v>166.0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46">
        <v>167.0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46">
        <v>168.0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46">
        <v>169.0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46">
        <v>170.0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46">
        <v>171.0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46">
        <v>172.0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46">
        <v>173.0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46">
        <v>174.0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46">
        <v>175.0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46">
        <v>176.0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46">
        <v>177.0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46">
        <v>178.0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46">
        <v>179.0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46">
        <v>180.0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46">
        <v>181.0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46">
        <v>182.0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46">
        <v>183.0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46">
        <v>184.0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46">
        <v>185.0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46">
        <v>186.0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46">
        <v>187.0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46">
        <v>188.0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46">
        <v>189.0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46">
        <v>190.0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46">
        <v>191.0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46">
        <v>192.0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46">
        <v>193.0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46">
        <v>194.0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46">
        <v>195.0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46">
        <v>196.0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46">
        <v>197.0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46">
        <v>198.0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46">
        <v>199.0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46">
        <v>200.0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46">
        <v>201.0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46">
        <v>202.0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46">
        <v>203.0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46">
        <v>204.0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46">
        <v>205.0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46">
        <v>206.0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46">
        <v>207.0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46">
        <v>208.0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46">
        <v>209.0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46">
        <v>210.0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46">
        <v>211.0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46">
        <v>212.0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46">
        <v>213.0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46">
        <v>214.0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46">
        <v>215.0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46">
        <v>216.0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46">
        <v>217.0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46">
        <v>218.0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46">
        <v>219.0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46">
        <v>220.0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46">
        <v>221.0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46">
        <v>222.0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46">
        <v>223.0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46">
        <v>224.0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46">
        <v>225.0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46">
        <v>226.0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46">
        <v>227.0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46">
        <v>228.0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46">
        <v>229.0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46">
        <v>230.0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46">
        <v>231.0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46">
        <v>232.0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46">
        <v>233.0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46">
        <v>234.0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46">
        <v>235.0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46">
        <v>236.0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46">
        <v>237.0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46">
        <v>238.0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46">
        <v>239.0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46">
        <v>240.0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46">
        <v>241.0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46">
        <v>242.0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46">
        <v>243.0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46">
        <v>244.0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46">
        <v>245.0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46">
        <v>246.0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46">
        <v>247.0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46">
        <v>248.0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46">
        <v>249.0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46">
        <v>250.0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46">
        <v>251.0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46">
        <v>252.0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46">
        <v>253.0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46">
        <v>254.0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46">
        <v>255.0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46">
        <v>256.0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46">
        <v>257.0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46">
        <v>258.0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46">
        <v>259.0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46">
        <v>260.0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46">
        <v>261.0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46">
        <v>262.0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46">
        <v>263.0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46">
        <v>264.0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46">
        <v>265.0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46">
        <v>266.0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46">
        <v>267.0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46">
        <v>268.0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46">
        <v>269.0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46">
        <v>270.0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46">
        <v>271.0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46">
        <v>272.0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46">
        <v>273.0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46">
        <v>274.0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46">
        <v>275.0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46">
        <v>276.0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46">
        <v>277.0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46">
        <v>278.0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46">
        <v>279.0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46">
        <v>280.0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46">
        <v>281.0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46">
        <v>282.0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46">
        <v>283.0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46">
        <v>284.0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46">
        <v>285.0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46">
        <v>286.0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46">
        <v>287.0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46">
        <v>288.0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46">
        <v>289.0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46">
        <v>290.0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46">
        <v>291.0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46">
        <v>292.0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46">
        <v>293.0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46">
        <v>294.0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46">
        <v>295.0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46">
        <v>296.0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46">
        <v>297.0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46">
        <v>298.0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46">
        <v>299.0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46">
        <v>300.0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46">
        <v>301.0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46">
        <v>302.0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46">
        <v>303.0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46">
        <v>304.0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46">
        <v>305.0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46">
        <v>306.0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46">
        <v>307.0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46">
        <v>308.0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46">
        <v>309.0</v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46">
        <v>310.0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46">
        <v>311.0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46">
        <v>312.0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46">
        <v>313.0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46">
        <v>314.0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46">
        <v>315.0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46">
        <v>316.0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46">
        <v>317.0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46">
        <v>318.0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46">
        <v>319.0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46">
        <v>320.0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46">
        <v>321.0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46">
        <v>322.0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46">
        <v>323.0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46">
        <v>324.0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46">
        <v>325.0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46">
        <v>326.0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46">
        <v>327.0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46">
        <v>328.0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46">
        <v>329.0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46">
        <v>330.0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46">
        <v>331.0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46">
        <v>332.0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46">
        <v>333.0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46">
        <v>334.0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46">
        <v>335.0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46">
        <v>336.0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46">
        <v>337.0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46">
        <v>338.0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46">
        <v>339.0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46">
        <v>340.0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46">
        <v>341.0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46">
        <v>342.0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46">
        <v>343.0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46">
        <v>344.0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46">
        <v>345.0</v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46">
        <v>346.0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46">
        <v>347.0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46">
        <v>348.0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46">
        <v>349.0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46">
        <v>350.0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46">
        <v>351.0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46">
        <v>352.0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46">
        <v>353.0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46">
        <v>354.0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46">
        <v>355.0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46">
        <v>356.0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46">
        <v>357.0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46">
        <v>358.0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46">
        <v>359.0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46">
        <v>360.0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46">
        <v>361.0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46">
        <v>362.0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46">
        <v>363.0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46">
        <v>364.0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46">
        <v>365.0</v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46">
        <v>366.0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46">
        <v>367.0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46">
        <v>368.0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46">
        <v>369.0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46">
        <v>370.0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46">
        <v>371.0</v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46">
        <v>372.0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46">
        <v>373.0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46">
        <v>374.0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46">
        <v>375.0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46">
        <v>376.0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46">
        <v>377.0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46">
        <v>378.0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46">
        <v>379.0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46">
        <v>380.0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46">
        <v>381.0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46">
        <v>382.0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46">
        <v>383.0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46">
        <v>384.0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46">
        <v>385.0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46">
        <v>386.0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46">
        <v>387.0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46">
        <v>388.0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46">
        <v>389.0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46">
        <v>390.0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46">
        <v>391.0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46">
        <v>392.0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46">
        <v>393.0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46">
        <v>394.0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46">
        <v>395.0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46">
        <v>396.0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46">
        <v>397.0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46">
        <v>398.0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46">
        <v>399.0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46">
        <v>400.0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46">
        <v>401.0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46">
        <v>402.0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46">
        <v>403.0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46">
        <v>404.0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46">
        <v>405.0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46">
        <v>406.0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46">
        <v>407.0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46">
        <v>408.0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46">
        <v>409.0</v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46">
        <v>410.0</v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46">
        <v>411.0</v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46">
        <v>412.0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46">
        <v>413.0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46">
        <v>414.0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46">
        <v>415.0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46">
        <v>416.0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46">
        <v>417.0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46">
        <v>418.0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46">
        <v>419.0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46">
        <v>420.0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46">
        <v>421.0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46">
        <v>422.0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46">
        <v>423.0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46">
        <v>424.0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46">
        <v>425.0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46">
        <v>426.0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46">
        <v>427.0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46">
        <v>428.0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46">
        <v>429.0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46">
        <v>430.0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46">
        <v>431.0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46">
        <v>432.0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46">
        <v>433.0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46">
        <v>434.0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46">
        <v>435.0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46">
        <v>436.0</v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46">
        <v>437.0</v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46">
        <v>438.0</v>
      </c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46">
        <v>439.0</v>
      </c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46">
        <v>440.0</v>
      </c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46">
        <v>441.0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46">
        <v>442.0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46">
        <v>443.0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46">
        <v>444.0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46">
        <v>445.0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46">
        <v>446.0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46">
        <v>447.0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46">
        <v>448.0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46">
        <v>449.0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46">
        <v>450.0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46">
        <v>451.0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46">
        <v>452.0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46">
        <v>453.0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46">
        <v>454.0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46">
        <v>455.0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46">
        <v>456.0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46">
        <v>457.0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46">
        <v>458.0</v>
      </c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46">
        <v>459.0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46">
        <v>460.0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46">
        <v>461.0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46">
        <v>462.0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46">
        <v>463.0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46">
        <v>464.0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46">
        <v>465.0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46">
        <v>466.0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46">
        <v>467.0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46">
        <v>468.0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46">
        <v>469.0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46">
        <v>470.0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46">
        <v>471.0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46">
        <v>472.0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46">
        <v>473.0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46">
        <v>474.0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46">
        <v>475.0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46">
        <v>476.0</v>
      </c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46">
        <v>477.0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46">
        <v>478.0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46">
        <v>479.0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46">
        <v>480.0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46">
        <v>481.0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46">
        <v>482.0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46">
        <v>483.0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46">
        <v>484.0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46">
        <v>485.0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46">
        <v>486.0</v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46">
        <v>487.0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46">
        <v>488.0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46">
        <v>489.0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46">
        <v>490.0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46">
        <v>491.0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46">
        <v>492.0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46">
        <v>493.0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46">
        <v>494.0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46">
        <v>495.0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46">
        <v>496.0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46">
        <v>497.0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46">
        <v>498.0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46">
        <v>499.0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46">
        <v>500.0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46">
        <v>501.0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46">
        <v>502.0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46">
        <v>503.0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46">
        <v>504.0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46">
        <v>505.0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46">
        <v>506.0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46">
        <v>507.0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46">
        <v>508.0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46">
        <v>509.0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46">
        <v>510.0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46">
        <v>511.0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46">
        <v>512.0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46">
        <v>513.0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46">
        <v>514.0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46">
        <v>515.0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46">
        <v>516.0</v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46">
        <v>517.0</v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46">
        <v>518.0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46">
        <v>519.0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46">
        <v>520.0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46">
        <v>521.0</v>
      </c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46">
        <v>522.0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46">
        <v>523.0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46">
        <v>524.0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46">
        <v>525.0</v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46">
        <v>526.0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46">
        <v>527.0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46">
        <v>528.0</v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46">
        <v>529.0</v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46">
        <v>530.0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46">
        <v>531.0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46">
        <v>532.0</v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46">
        <v>533.0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46">
        <v>534.0</v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46">
        <v>535.0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46">
        <v>536.0</v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46">
        <v>537.0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46">
        <v>538.0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46">
        <v>539.0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46">
        <v>540.0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46">
        <v>541.0</v>
      </c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46">
        <v>542.0</v>
      </c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46">
        <v>543.0</v>
      </c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46">
        <v>544.0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46">
        <v>545.0</v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46">
        <v>546.0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46">
        <v>547.0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46">
        <v>548.0</v>
      </c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46">
        <v>549.0</v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46">
        <v>550.0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46">
        <v>551.0</v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46">
        <v>552.0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46">
        <v>553.0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46">
        <v>554.0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46">
        <v>555.0</v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46">
        <v>556.0</v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46">
        <v>557.0</v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46">
        <v>558.0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46">
        <v>559.0</v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46">
        <v>560.0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46">
        <v>561.0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46">
        <v>562.0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46">
        <v>563.0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46">
        <v>564.0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46">
        <v>565.0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46">
        <v>566.0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46">
        <v>567.0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46">
        <v>568.0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46">
        <v>569.0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46">
        <v>570.0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46">
        <v>571.0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46">
        <v>572.0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46">
        <v>573.0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46">
        <v>574.0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46">
        <v>575.0</v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46">
        <v>576.0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46">
        <v>577.0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46">
        <v>578.0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46">
        <v>579.0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46">
        <v>580.0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46">
        <v>581.0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46">
        <v>582.0</v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46">
        <v>583.0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46">
        <v>584.0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46">
        <v>585.0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46">
        <v>586.0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46">
        <v>587.0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46">
        <v>588.0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46">
        <v>589.0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46">
        <v>590.0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46">
        <v>591.0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46">
        <v>592.0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46">
        <v>593.0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46">
        <v>594.0</v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46">
        <v>595.0</v>
      </c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46">
        <v>596.0</v>
      </c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46">
        <v>597.0</v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46">
        <v>598.0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46">
        <v>599.0</v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46">
        <v>600.0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46">
        <v>601.0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46">
        <v>602.0</v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46">
        <v>603.0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46">
        <v>604.0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46">
        <v>605.0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46">
        <v>606.0</v>
      </c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46">
        <v>607.0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46">
        <v>608.0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46">
        <v>609.0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46">
        <v>610.0</v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46">
        <v>611.0</v>
      </c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46">
        <v>612.0</v>
      </c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46">
        <v>613.0</v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46">
        <v>614.0</v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46">
        <v>615.0</v>
      </c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46">
        <v>616.0</v>
      </c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46">
        <v>617.0</v>
      </c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46">
        <v>618.0</v>
      </c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46">
        <v>619.0</v>
      </c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46">
        <v>620.0</v>
      </c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46">
        <v>621.0</v>
      </c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46">
        <v>622.0</v>
      </c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46">
        <v>623.0</v>
      </c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46">
        <v>624.0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46">
        <v>625.0</v>
      </c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46">
        <v>626.0</v>
      </c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46">
        <v>627.0</v>
      </c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46">
        <v>628.0</v>
      </c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46">
        <v>629.0</v>
      </c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46">
        <v>630.0</v>
      </c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46">
        <v>631.0</v>
      </c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46">
        <v>632.0</v>
      </c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46">
        <v>633.0</v>
      </c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46">
        <v>634.0</v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46">
        <v>635.0</v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46">
        <v>636.0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46">
        <v>637.0</v>
      </c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46">
        <v>638.0</v>
      </c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46">
        <v>639.0</v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46">
        <v>640.0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46">
        <v>641.0</v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46">
        <v>642.0</v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46">
        <v>643.0</v>
      </c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46">
        <v>644.0</v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46">
        <v>645.0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46">
        <v>646.0</v>
      </c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46">
        <v>647.0</v>
      </c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46">
        <v>648.0</v>
      </c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46">
        <v>649.0</v>
      </c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46">
        <v>650.0</v>
      </c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46">
        <v>651.0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46">
        <v>652.0</v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46">
        <v>653.0</v>
      </c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46">
        <v>654.0</v>
      </c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46">
        <v>655.0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46">
        <v>656.0</v>
      </c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46">
        <v>657.0</v>
      </c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46">
        <v>658.0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46">
        <v>659.0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46">
        <v>660.0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46">
        <v>661.0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46">
        <v>662.0</v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46">
        <v>663.0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46">
        <v>664.0</v>
      </c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46">
        <v>665.0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46">
        <v>666.0</v>
      </c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46">
        <v>667.0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46">
        <v>668.0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46">
        <v>669.0</v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46">
        <v>670.0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46">
        <v>671.0</v>
      </c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46">
        <v>672.0</v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46">
        <v>673.0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46">
        <v>674.0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46">
        <v>675.0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46">
        <v>676.0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46">
        <v>677.0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46">
        <v>678.0</v>
      </c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46">
        <v>679.0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46">
        <v>680.0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46">
        <v>681.0</v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46">
        <v>682.0</v>
      </c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46">
        <v>683.0</v>
      </c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46">
        <v>684.0</v>
      </c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46">
        <v>685.0</v>
      </c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46">
        <v>686.0</v>
      </c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46">
        <v>687.0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46">
        <v>688.0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46">
        <v>689.0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46">
        <v>690.0</v>
      </c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46">
        <v>691.0</v>
      </c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46">
        <v>692.0</v>
      </c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46">
        <v>693.0</v>
      </c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46">
        <v>694.0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46">
        <v>695.0</v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46">
        <v>696.0</v>
      </c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46">
        <v>697.0</v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46">
        <v>698.0</v>
      </c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46">
        <v>699.0</v>
      </c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46">
        <v>700.0</v>
      </c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46">
        <v>701.0</v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46">
        <v>702.0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46">
        <v>703.0</v>
      </c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46">
        <v>704.0</v>
      </c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46">
        <v>705.0</v>
      </c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46">
        <v>706.0</v>
      </c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46">
        <v>707.0</v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46">
        <v>708.0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46">
        <v>709.0</v>
      </c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46">
        <v>710.0</v>
      </c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46">
        <v>711.0</v>
      </c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46">
        <v>712.0</v>
      </c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46">
        <v>713.0</v>
      </c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46">
        <v>714.0</v>
      </c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46">
        <v>715.0</v>
      </c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46">
        <v>716.0</v>
      </c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46">
        <v>717.0</v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46">
        <v>718.0</v>
      </c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46">
        <v>719.0</v>
      </c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46">
        <v>720.0</v>
      </c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46">
        <v>721.0</v>
      </c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46">
        <v>722.0</v>
      </c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46">
        <v>723.0</v>
      </c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46">
        <v>724.0</v>
      </c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46">
        <v>725.0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46">
        <v>726.0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46">
        <v>727.0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46">
        <v>728.0</v>
      </c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46">
        <v>729.0</v>
      </c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46">
        <v>730.0</v>
      </c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46">
        <v>731.0</v>
      </c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46">
        <v>732.0</v>
      </c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46">
        <v>733.0</v>
      </c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46">
        <v>734.0</v>
      </c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46">
        <v>735.0</v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46">
        <v>736.0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46">
        <v>737.0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46">
        <v>738.0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46">
        <v>739.0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46">
        <v>740.0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46">
        <v>741.0</v>
      </c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46">
        <v>742.0</v>
      </c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46">
        <v>743.0</v>
      </c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46">
        <v>744.0</v>
      </c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46">
        <v>745.0</v>
      </c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46">
        <v>746.0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46">
        <v>747.0</v>
      </c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46">
        <v>748.0</v>
      </c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46">
        <v>749.0</v>
      </c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46">
        <v>750.0</v>
      </c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46">
        <v>751.0</v>
      </c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46">
        <v>752.0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46">
        <v>753.0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46">
        <v>754.0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46">
        <v>755.0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46">
        <v>756.0</v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46">
        <v>757.0</v>
      </c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46">
        <v>758.0</v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46">
        <v>759.0</v>
      </c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46">
        <v>760.0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46">
        <v>761.0</v>
      </c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46">
        <v>762.0</v>
      </c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46">
        <v>763.0</v>
      </c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46">
        <v>764.0</v>
      </c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46">
        <v>765.0</v>
      </c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46">
        <v>766.0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46">
        <v>767.0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46">
        <v>768.0</v>
      </c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46">
        <v>769.0</v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46">
        <v>770.0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46">
        <v>771.0</v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46">
        <v>772.0</v>
      </c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46">
        <v>773.0</v>
      </c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46">
        <v>774.0</v>
      </c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46">
        <v>775.0</v>
      </c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46">
        <v>776.0</v>
      </c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46">
        <v>777.0</v>
      </c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46">
        <v>778.0</v>
      </c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46">
        <v>779.0</v>
      </c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46">
        <v>780.0</v>
      </c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46">
        <v>781.0</v>
      </c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46">
        <v>782.0</v>
      </c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46">
        <v>783.0</v>
      </c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46">
        <v>784.0</v>
      </c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46">
        <v>785.0</v>
      </c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46">
        <v>786.0</v>
      </c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46">
        <v>787.0</v>
      </c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46">
        <v>788.0</v>
      </c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46">
        <v>789.0</v>
      </c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46">
        <v>790.0</v>
      </c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46">
        <v>791.0</v>
      </c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46">
        <v>792.0</v>
      </c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46">
        <v>793.0</v>
      </c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46">
        <v>794.0</v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46">
        <v>795.0</v>
      </c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46">
        <v>796.0</v>
      </c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46">
        <v>797.0</v>
      </c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46">
        <v>798.0</v>
      </c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46">
        <v>799.0</v>
      </c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46">
        <v>800.0</v>
      </c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46">
        <v>801.0</v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46">
        <v>802.0</v>
      </c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46">
        <v>803.0</v>
      </c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46">
        <v>804.0</v>
      </c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46">
        <v>805.0</v>
      </c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46">
        <v>806.0</v>
      </c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46">
        <v>807.0</v>
      </c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46">
        <v>808.0</v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46">
        <v>809.0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46">
        <v>810.0</v>
      </c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46">
        <v>811.0</v>
      </c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46">
        <v>812.0</v>
      </c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46">
        <v>813.0</v>
      </c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46">
        <v>814.0</v>
      </c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46">
        <v>815.0</v>
      </c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46">
        <v>816.0</v>
      </c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46">
        <v>817.0</v>
      </c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46">
        <v>818.0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46">
        <v>819.0</v>
      </c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46">
        <v>820.0</v>
      </c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46">
        <v>821.0</v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46">
        <v>822.0</v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46">
        <v>823.0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46">
        <v>824.0</v>
      </c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46">
        <v>825.0</v>
      </c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46">
        <v>826.0</v>
      </c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46">
        <v>827.0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46">
        <v>828.0</v>
      </c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46">
        <v>829.0</v>
      </c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46">
        <v>830.0</v>
      </c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46">
        <v>831.0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46">
        <v>832.0</v>
      </c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46">
        <v>833.0</v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46">
        <v>834.0</v>
      </c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46">
        <v>835.0</v>
      </c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46">
        <v>836.0</v>
      </c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46">
        <v>837.0</v>
      </c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46">
        <v>838.0</v>
      </c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46">
        <v>839.0</v>
      </c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46">
        <v>840.0</v>
      </c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46">
        <v>841.0</v>
      </c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46">
        <v>842.0</v>
      </c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46">
        <v>843.0</v>
      </c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46">
        <v>844.0</v>
      </c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46">
        <v>845.0</v>
      </c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46">
        <v>846.0</v>
      </c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46">
        <v>847.0</v>
      </c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46">
        <v>848.0</v>
      </c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46">
        <v>849.0</v>
      </c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46">
        <v>850.0</v>
      </c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46">
        <v>851.0</v>
      </c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46">
        <v>852.0</v>
      </c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46">
        <v>853.0</v>
      </c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46">
        <v>854.0</v>
      </c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46">
        <v>855.0</v>
      </c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46">
        <v>856.0</v>
      </c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46">
        <v>857.0</v>
      </c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46">
        <v>858.0</v>
      </c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46">
        <v>859.0</v>
      </c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46">
        <v>860.0</v>
      </c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46">
        <v>861.0</v>
      </c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46">
        <v>862.0</v>
      </c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46">
        <v>863.0</v>
      </c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46">
        <v>864.0</v>
      </c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46">
        <v>865.0</v>
      </c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46">
        <v>866.0</v>
      </c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46">
        <v>867.0</v>
      </c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46">
        <v>868.0</v>
      </c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46">
        <v>869.0</v>
      </c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46">
        <v>870.0</v>
      </c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46">
        <v>871.0</v>
      </c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46">
        <v>872.0</v>
      </c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46">
        <v>873.0</v>
      </c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46">
        <v>874.0</v>
      </c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46">
        <v>875.0</v>
      </c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46">
        <v>876.0</v>
      </c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46">
        <v>877.0</v>
      </c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46">
        <v>878.0</v>
      </c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46">
        <v>879.0</v>
      </c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46">
        <v>880.0</v>
      </c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46">
        <v>881.0</v>
      </c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46">
        <v>882.0</v>
      </c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46">
        <v>883.0</v>
      </c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46">
        <v>884.0</v>
      </c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46">
        <v>885.0</v>
      </c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46">
        <v>886.0</v>
      </c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46">
        <v>887.0</v>
      </c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46">
        <v>888.0</v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46">
        <v>889.0</v>
      </c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46">
        <v>890.0</v>
      </c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46">
        <v>891.0</v>
      </c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46">
        <v>892.0</v>
      </c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46">
        <v>893.0</v>
      </c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46">
        <v>894.0</v>
      </c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46">
        <v>895.0</v>
      </c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46">
        <v>896.0</v>
      </c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46">
        <v>897.0</v>
      </c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46">
        <v>898.0</v>
      </c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46">
        <v>899.0</v>
      </c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46">
        <v>900.0</v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46">
        <v>901.0</v>
      </c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46">
        <v>902.0</v>
      </c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46">
        <v>903.0</v>
      </c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46">
        <v>904.0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46">
        <v>905.0</v>
      </c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46">
        <v>906.0</v>
      </c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46">
        <v>907.0</v>
      </c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46">
        <v>908.0</v>
      </c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46">
        <v>909.0</v>
      </c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46">
        <v>910.0</v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46">
        <v>911.0</v>
      </c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46">
        <v>912.0</v>
      </c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46">
        <v>913.0</v>
      </c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46">
        <v>914.0</v>
      </c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46">
        <v>915.0</v>
      </c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46">
        <v>916.0</v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46">
        <v>917.0</v>
      </c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46">
        <v>918.0</v>
      </c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46">
        <v>919.0</v>
      </c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46">
        <v>920.0</v>
      </c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46">
        <v>921.0</v>
      </c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46">
        <v>922.0</v>
      </c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46">
        <v>923.0</v>
      </c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46">
        <v>924.0</v>
      </c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46">
        <v>925.0</v>
      </c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46">
        <v>926.0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46">
        <v>927.0</v>
      </c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46">
        <v>928.0</v>
      </c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46">
        <v>929.0</v>
      </c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46">
        <v>930.0</v>
      </c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46">
        <v>931.0</v>
      </c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46">
        <v>932.0</v>
      </c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46">
        <v>933.0</v>
      </c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46">
        <v>934.0</v>
      </c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46">
        <v>935.0</v>
      </c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46">
        <v>936.0</v>
      </c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46">
        <v>937.0</v>
      </c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46">
        <v>938.0</v>
      </c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46">
        <v>939.0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46">
        <v>940.0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46">
        <v>941.0</v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46">
        <v>942.0</v>
      </c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46">
        <v>943.0</v>
      </c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46">
        <v>944.0</v>
      </c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46">
        <v>945.0</v>
      </c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46">
        <v>946.0</v>
      </c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46">
        <v>947.0</v>
      </c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46">
        <v>948.0</v>
      </c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46">
        <v>949.0</v>
      </c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46">
        <v>950.0</v>
      </c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46">
        <v>951.0</v>
      </c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46">
        <v>952.0</v>
      </c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46">
        <v>953.0</v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46">
        <v>954.0</v>
      </c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46">
        <v>955.0</v>
      </c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46">
        <v>956.0</v>
      </c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46">
        <v>957.0</v>
      </c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46">
        <v>958.0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46">
        <v>959.0</v>
      </c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46">
        <v>960.0</v>
      </c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46">
        <v>961.0</v>
      </c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46">
        <v>962.0</v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46">
        <v>963.0</v>
      </c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46">
        <v>964.0</v>
      </c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46">
        <v>965.0</v>
      </c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46">
        <v>966.0</v>
      </c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46">
        <v>967.0</v>
      </c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46">
        <v>968.0</v>
      </c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46">
        <v>969.0</v>
      </c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46">
        <v>970.0</v>
      </c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46">
        <v>971.0</v>
      </c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46">
        <v>972.0</v>
      </c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46">
        <v>973.0</v>
      </c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46">
        <v>974.0</v>
      </c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46">
        <v>975.0</v>
      </c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46">
        <v>976.0</v>
      </c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46">
        <v>977.0</v>
      </c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46">
        <v>978.0</v>
      </c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46">
        <v>979.0</v>
      </c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46">
        <v>980.0</v>
      </c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46">
        <v>981.0</v>
      </c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46">
        <v>982.0</v>
      </c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46">
        <v>983.0</v>
      </c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46">
        <v>984.0</v>
      </c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46">
        <v>985.0</v>
      </c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46">
        <v>986.0</v>
      </c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46">
        <v>987.0</v>
      </c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46">
        <v>988.0</v>
      </c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46">
        <v>989.0</v>
      </c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46">
        <v>990.0</v>
      </c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46">
        <v>991.0</v>
      </c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46">
        <v>992.0</v>
      </c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46">
        <v>993.0</v>
      </c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46">
        <v>994.0</v>
      </c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2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46">
        <v>995.0</v>
      </c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2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46">
        <v>996.0</v>
      </c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2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46">
        <v>997.0</v>
      </c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2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46">
        <v>998.0</v>
      </c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2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46">
        <v>999.0</v>
      </c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mergeCells count="2">
    <mergeCell ref="B2:D2"/>
    <mergeCell ref="A11:C11"/>
  </mergeCells>
  <dataValidations>
    <dataValidation type="list" allowBlank="1" showErrorMessage="1" sqref="D13:D39">
      <formula1>$B$7:$B$9</formula1>
    </dataValidation>
    <dataValidation type="custom" allowBlank="1" showErrorMessage="1" sqref="B13 B15:B39">
      <formula1>AND(GTE(LEN(B13),MIN((1),(100))),LTE(LEN(B13),MAX((1),(100))))</formula1>
    </dataValidation>
  </dataValidations>
  <printOptions/>
  <pageMargins bottom="0.984027777777778" footer="0.0" header="0.0" left="0.7875" right="0.7875" top="0.984027777777778"/>
  <pageSetup paperSize="9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40.43"/>
    <col customWidth="1" min="4" max="4" width="5.29"/>
    <col customWidth="1" min="5" max="5" width="10.43"/>
    <col customWidth="1" min="6" max="6" width="9.14"/>
    <col customWidth="1" min="7" max="7" width="10.0"/>
    <col customWidth="1" min="8" max="13" width="9.14"/>
    <col customWidth="1" min="14" max="26" width="8.71"/>
  </cols>
  <sheetData>
    <row r="1" ht="12.75" customHeight="1">
      <c r="A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 ht="12.75" customHeight="1">
      <c r="A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</row>
    <row r="3" ht="12.75" customHeight="1">
      <c r="A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</row>
    <row r="4" ht="12.75" customHeight="1">
      <c r="A4" s="46"/>
      <c r="B4" s="54" t="s">
        <v>78</v>
      </c>
      <c r="C4" s="55"/>
      <c r="D4" s="55"/>
      <c r="E4" s="5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</row>
    <row r="5" ht="12.75" customHeight="1">
      <c r="A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</row>
    <row r="6" ht="12.75" customHeight="1">
      <c r="A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</row>
    <row r="7" ht="12.75" customHeight="1">
      <c r="A7" s="46"/>
      <c r="B7" s="24" t="s">
        <v>79</v>
      </c>
      <c r="C7" s="25"/>
      <c r="D7" s="25"/>
      <c r="E7" s="2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ht="12.75" customHeight="1">
      <c r="A8" s="46"/>
      <c r="B8" s="107" t="s">
        <v>45</v>
      </c>
      <c r="C8" s="108" t="s">
        <v>80</v>
      </c>
      <c r="D8" s="108" t="s">
        <v>30</v>
      </c>
      <c r="E8" s="108" t="s">
        <v>81</v>
      </c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ht="12.75" customHeight="1">
      <c r="A9" s="46"/>
      <c r="B9" s="65" t="s">
        <v>82</v>
      </c>
      <c r="C9" s="98" t="s">
        <v>83</v>
      </c>
      <c r="D9" s="65">
        <v>2.0</v>
      </c>
      <c r="E9" s="65">
        <v>0.0</v>
      </c>
      <c r="H9" s="46"/>
      <c r="I9" s="81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ht="12.75" customHeight="1">
      <c r="A10" s="46"/>
      <c r="B10" s="65" t="s">
        <v>84</v>
      </c>
      <c r="C10" s="98" t="s">
        <v>85</v>
      </c>
      <c r="D10" s="65">
        <v>1.0</v>
      </c>
      <c r="E10" s="74">
        <v>2.0</v>
      </c>
      <c r="H10" s="46"/>
      <c r="I10" s="81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ht="12.75" customHeight="1">
      <c r="A11" s="46"/>
      <c r="B11" s="65" t="s">
        <v>86</v>
      </c>
      <c r="C11" s="98" t="s">
        <v>87</v>
      </c>
      <c r="D11" s="65">
        <v>1.0</v>
      </c>
      <c r="E11" s="74">
        <v>2.0</v>
      </c>
      <c r="H11" s="46"/>
      <c r="I11" s="81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ht="12.75" customHeight="1">
      <c r="A12" s="46"/>
      <c r="B12" s="65" t="s">
        <v>88</v>
      </c>
      <c r="C12" s="98" t="s">
        <v>89</v>
      </c>
      <c r="D12" s="65">
        <v>1.0</v>
      </c>
      <c r="E12" s="74">
        <v>2.0</v>
      </c>
      <c r="H12" s="46"/>
      <c r="I12" s="81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ht="12.75" customHeight="1">
      <c r="A13" s="46"/>
      <c r="B13" s="65" t="s">
        <v>90</v>
      </c>
      <c r="C13" s="98" t="s">
        <v>91</v>
      </c>
      <c r="D13" s="65">
        <v>1.0</v>
      </c>
      <c r="E13" s="74">
        <v>1.0</v>
      </c>
      <c r="H13" s="46"/>
      <c r="I13" s="81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12.75" customHeight="1">
      <c r="A14" s="46"/>
      <c r="B14" s="65" t="s">
        <v>92</v>
      </c>
      <c r="C14" s="98" t="s">
        <v>93</v>
      </c>
      <c r="D14" s="65">
        <v>0.5</v>
      </c>
      <c r="E14" s="74">
        <v>5.0</v>
      </c>
      <c r="H14" s="46"/>
      <c r="I14" s="81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ht="12.75" customHeight="1">
      <c r="A15" s="46"/>
      <c r="B15" s="65" t="s">
        <v>94</v>
      </c>
      <c r="C15" s="98" t="s">
        <v>95</v>
      </c>
      <c r="D15" s="65">
        <v>0.5</v>
      </c>
      <c r="E15" s="74">
        <v>5.0</v>
      </c>
      <c r="H15" s="46"/>
      <c r="I15" s="81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12.75" customHeight="1">
      <c r="A16" s="46"/>
      <c r="B16" s="65" t="s">
        <v>96</v>
      </c>
      <c r="C16" s="98" t="s">
        <v>97</v>
      </c>
      <c r="D16" s="65">
        <v>2.0</v>
      </c>
      <c r="E16" s="74">
        <v>4.0</v>
      </c>
      <c r="H16" s="46"/>
      <c r="I16" s="81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12.75" customHeight="1">
      <c r="A17" s="46"/>
      <c r="B17" s="65" t="s">
        <v>98</v>
      </c>
      <c r="C17" s="98" t="s">
        <v>99</v>
      </c>
      <c r="D17" s="65">
        <v>1.0</v>
      </c>
      <c r="E17" s="74">
        <v>4.0</v>
      </c>
      <c r="H17" s="46"/>
      <c r="I17" s="81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12.75" customHeight="1">
      <c r="A18" s="46"/>
      <c r="B18" s="65" t="s">
        <v>100</v>
      </c>
      <c r="C18" s="98" t="s">
        <v>101</v>
      </c>
      <c r="D18" s="65">
        <v>1.0</v>
      </c>
      <c r="E18" s="74">
        <v>1.0</v>
      </c>
      <c r="H18" s="46"/>
      <c r="I18" s="81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12.75" customHeight="1">
      <c r="A19" s="46"/>
      <c r="B19" s="65" t="s">
        <v>102</v>
      </c>
      <c r="C19" s="98" t="s">
        <v>103</v>
      </c>
      <c r="D19" s="65">
        <v>1.0</v>
      </c>
      <c r="E19" s="65">
        <v>2.0</v>
      </c>
      <c r="H19" s="46"/>
      <c r="I19" s="81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12.75" customHeight="1">
      <c r="A20" s="46"/>
      <c r="B20" s="65" t="s">
        <v>104</v>
      </c>
      <c r="C20" s="98" t="s">
        <v>105</v>
      </c>
      <c r="D20" s="65">
        <v>1.0</v>
      </c>
      <c r="E20" s="74">
        <v>1.0</v>
      </c>
      <c r="H20" s="46"/>
      <c r="I20" s="81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ht="12.75" customHeight="1">
      <c r="A21" s="46"/>
      <c r="B21" s="65" t="s">
        <v>106</v>
      </c>
      <c r="C21" s="98" t="s">
        <v>107</v>
      </c>
      <c r="D21" s="65">
        <v>1.0</v>
      </c>
      <c r="E21" s="65">
        <v>0.0</v>
      </c>
      <c r="H21" s="46"/>
      <c r="I21" s="81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</row>
    <row r="22" ht="12.75" customHeight="1">
      <c r="A22" s="46"/>
      <c r="B22" s="109" t="s">
        <v>108</v>
      </c>
      <c r="C22" s="25"/>
      <c r="D22" s="26"/>
      <c r="E22" s="75">
        <f>0.6+(0.01*SUM(D9*E9,D10*E10,D11*E11,D12*E12,D13*E13,D14*E14,D15*E15,D16*E16,D17*E17,D18*E18,D19*E19,D20*E20,D21*E21))</f>
        <v>0.88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ht="12.75" customHeight="1">
      <c r="A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ht="12.75" customHeight="1">
      <c r="A24" s="46"/>
      <c r="H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ht="12.75" customHeight="1">
      <c r="A25" s="46"/>
      <c r="H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</row>
    <row r="26" ht="12.75" customHeight="1">
      <c r="A26" s="46"/>
      <c r="B26" s="24" t="s">
        <v>109</v>
      </c>
      <c r="C26" s="25"/>
      <c r="D26" s="25"/>
      <c r="E26" s="110"/>
      <c r="F26" s="111"/>
      <c r="G26" s="112"/>
      <c r="H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</row>
    <row r="27" ht="12.75" customHeight="1">
      <c r="A27" s="46"/>
      <c r="B27" s="113" t="s">
        <v>45</v>
      </c>
      <c r="C27" s="114" t="s">
        <v>80</v>
      </c>
      <c r="D27" s="115"/>
      <c r="E27" s="116"/>
      <c r="F27" s="113" t="s">
        <v>30</v>
      </c>
      <c r="G27" s="113" t="s">
        <v>81</v>
      </c>
      <c r="H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12.75" customHeight="1">
      <c r="A28" s="46"/>
      <c r="B28" s="65" t="s">
        <v>110</v>
      </c>
      <c r="C28" s="33" t="s">
        <v>111</v>
      </c>
      <c r="D28" s="25"/>
      <c r="E28" s="26"/>
      <c r="F28" s="65">
        <v>1.5</v>
      </c>
      <c r="G28" s="65">
        <v>0.0</v>
      </c>
      <c r="H28" s="46"/>
      <c r="I28" s="81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12.75" customHeight="1">
      <c r="A29" s="46"/>
      <c r="B29" s="65" t="s">
        <v>112</v>
      </c>
      <c r="C29" s="33" t="s">
        <v>113</v>
      </c>
      <c r="D29" s="25"/>
      <c r="E29" s="26"/>
      <c r="F29" s="65">
        <v>0.5</v>
      </c>
      <c r="G29" s="74">
        <v>0.0</v>
      </c>
      <c r="H29" s="46"/>
      <c r="I29" s="81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12.75" customHeight="1">
      <c r="A30" s="46"/>
      <c r="B30" s="65" t="s">
        <v>114</v>
      </c>
      <c r="C30" s="33" t="s">
        <v>115</v>
      </c>
      <c r="D30" s="25"/>
      <c r="E30" s="26"/>
      <c r="F30" s="65">
        <v>1.0</v>
      </c>
      <c r="G30" s="65">
        <v>1.0</v>
      </c>
      <c r="H30" s="46"/>
      <c r="I30" s="81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</row>
    <row r="31" ht="12.75" customHeight="1">
      <c r="A31" s="46"/>
      <c r="B31" s="65" t="s">
        <v>116</v>
      </c>
      <c r="C31" s="33" t="s">
        <v>117</v>
      </c>
      <c r="D31" s="25"/>
      <c r="E31" s="26"/>
      <c r="F31" s="65">
        <v>0.5</v>
      </c>
      <c r="G31" s="74">
        <v>0.0</v>
      </c>
      <c r="H31" s="46"/>
      <c r="I31" s="81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</row>
    <row r="32" ht="12.75" customHeight="1">
      <c r="A32" s="46"/>
      <c r="B32" s="65" t="s">
        <v>118</v>
      </c>
      <c r="C32" s="33" t="s">
        <v>119</v>
      </c>
      <c r="D32" s="25"/>
      <c r="E32" s="26"/>
      <c r="F32" s="65">
        <v>1.0</v>
      </c>
      <c r="G32" s="74">
        <v>3.0</v>
      </c>
      <c r="H32" s="46"/>
      <c r="I32" s="81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12.75" customHeight="1">
      <c r="A33" s="46"/>
      <c r="B33" s="65" t="s">
        <v>120</v>
      </c>
      <c r="C33" s="33" t="s">
        <v>121</v>
      </c>
      <c r="D33" s="25"/>
      <c r="E33" s="26"/>
      <c r="F33" s="65">
        <v>2.0</v>
      </c>
      <c r="G33" s="65">
        <v>5.0</v>
      </c>
      <c r="H33" s="46"/>
      <c r="I33" s="81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12.75" customHeight="1">
      <c r="A34" s="46"/>
      <c r="B34" s="65" t="s">
        <v>122</v>
      </c>
      <c r="C34" s="33" t="s">
        <v>123</v>
      </c>
      <c r="D34" s="25"/>
      <c r="E34" s="26"/>
      <c r="F34" s="65">
        <v>-1.0</v>
      </c>
      <c r="G34" s="74">
        <v>1.0</v>
      </c>
      <c r="H34" s="46"/>
      <c r="I34" s="81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12.75" customHeight="1">
      <c r="A35" s="46"/>
      <c r="B35" s="65" t="s">
        <v>124</v>
      </c>
      <c r="C35" s="33" t="s">
        <v>125</v>
      </c>
      <c r="D35" s="25"/>
      <c r="E35" s="26"/>
      <c r="F35" s="65">
        <v>-1.0</v>
      </c>
      <c r="G35" s="74">
        <v>3.0</v>
      </c>
      <c r="H35" s="46"/>
      <c r="I35" s="8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12.75" customHeight="1">
      <c r="A36" s="46"/>
      <c r="B36" s="109" t="s">
        <v>126</v>
      </c>
      <c r="C36" s="25"/>
      <c r="D36" s="25"/>
      <c r="E36" s="25"/>
      <c r="F36" s="26"/>
      <c r="G36" s="72">
        <f>1.4+(-0.03*SUM(F28*G28,F29*G29,F30*G30,F31*G31,F32*G32,F33*G33,F34*G34,F35*G35))</f>
        <v>1.1</v>
      </c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12.75" customHeight="1">
      <c r="A37" s="46"/>
      <c r="B37" s="46"/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12.75" customHeight="1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12.75" customHeight="1">
      <c r="A39" s="46"/>
      <c r="B39" s="46"/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ht="12.75" customHeight="1">
      <c r="A40" s="46"/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</row>
    <row r="41" ht="12.75" customHeight="1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</row>
    <row r="42" ht="12.75" customHeight="1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</row>
    <row r="43" ht="12.75" customHeight="1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</row>
    <row r="44" ht="12.75" customHeight="1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</row>
    <row r="45" ht="12.75" customHeight="1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</row>
    <row r="46" ht="12.75" customHeight="1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</row>
    <row r="47" ht="12.75" customHeight="1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</row>
    <row r="48" ht="12.75" customHeight="1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</row>
    <row r="49" ht="12.75" customHeight="1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</row>
    <row r="50" ht="12.75" customHeight="1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</row>
    <row r="51" ht="12.75" customHeight="1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</row>
    <row r="52" ht="12.75" customHeight="1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</row>
    <row r="53" ht="12.75" customHeight="1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46"/>
    </row>
    <row r="54" ht="12.75" customHeight="1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</row>
    <row r="55" ht="12.75" customHeight="1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</row>
    <row r="56" ht="12.75" customHeight="1">
      <c r="A56" s="46"/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</row>
    <row r="57" ht="12.7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</row>
    <row r="58" ht="12.75" customHeight="1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</row>
    <row r="59" ht="12.75" customHeight="1">
      <c r="A59" s="46"/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</row>
    <row r="60" ht="12.75" customHeight="1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</row>
    <row r="61" ht="12.75" customHeight="1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</row>
    <row r="62" ht="12.75" customHeight="1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</row>
    <row r="63" ht="12.75" customHeight="1">
      <c r="A63" s="46"/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</row>
    <row r="64" ht="12.75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</row>
    <row r="65" ht="12.7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</row>
    <row r="66" ht="12.75" customHeight="1">
      <c r="A66" s="46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</row>
    <row r="67" ht="12.75" customHeight="1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</row>
    <row r="68" ht="12.75" customHeight="1">
      <c r="A68" s="46"/>
      <c r="B68" s="46"/>
      <c r="C68" s="46"/>
      <c r="D68" s="46"/>
      <c r="E68" s="46"/>
      <c r="F68" s="46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</row>
    <row r="69" ht="12.75" customHeight="1">
      <c r="A69" s="46"/>
      <c r="B69" s="46"/>
      <c r="C69" s="46"/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</row>
    <row r="70" ht="12.75" customHeight="1">
      <c r="A70" s="46"/>
      <c r="B70" s="46"/>
      <c r="C70" s="46"/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</row>
    <row r="71" ht="12.75" customHeight="1">
      <c r="A71" s="46"/>
      <c r="B71" s="46"/>
      <c r="C71" s="46"/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</row>
    <row r="72" ht="12.75" customHeight="1">
      <c r="A72" s="46"/>
      <c r="B72" s="46"/>
      <c r="C72" s="46"/>
      <c r="D72" s="46"/>
      <c r="E72" s="46"/>
      <c r="F72" s="46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</row>
    <row r="73" ht="12.75" customHeight="1">
      <c r="A73" s="46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</row>
    <row r="74" ht="12.75" customHeight="1">
      <c r="A74" s="46"/>
      <c r="B74" s="46"/>
      <c r="C74" s="46"/>
      <c r="D74" s="46"/>
      <c r="E74" s="46"/>
      <c r="F74" s="46"/>
      <c r="G74" s="46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  <c r="Z74" s="46"/>
    </row>
    <row r="75" ht="12.75" customHeight="1">
      <c r="A75" s="46"/>
      <c r="B75" s="46"/>
      <c r="C75" s="46"/>
      <c r="D75" s="46"/>
      <c r="E75" s="46"/>
      <c r="F75" s="46"/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</row>
    <row r="76" ht="12.75" customHeight="1">
      <c r="A76" s="46"/>
      <c r="B76" s="46"/>
      <c r="C76" s="46"/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</row>
    <row r="77" ht="12.75" customHeight="1">
      <c r="A77" s="46"/>
      <c r="B77" s="46"/>
      <c r="C77" s="46"/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</row>
    <row r="78" ht="12.75" customHeight="1">
      <c r="A78" s="4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</row>
    <row r="79" ht="12.75" customHeight="1">
      <c r="A79" s="46"/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</row>
    <row r="80" ht="12.75" customHeight="1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</row>
    <row r="81" ht="12.75" customHeight="1">
      <c r="A81" s="46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</row>
    <row r="82" ht="12.75" customHeight="1">
      <c r="A82" s="46"/>
      <c r="B82" s="46"/>
      <c r="C82" s="46"/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</row>
    <row r="83" ht="12.75" customHeight="1">
      <c r="A83" s="46"/>
      <c r="B83" s="46"/>
      <c r="C83" s="46"/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</row>
    <row r="84" ht="12.75" customHeight="1">
      <c r="A84" s="46"/>
      <c r="B84" s="46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  <c r="Z84" s="46"/>
    </row>
    <row r="85" ht="12.75" customHeight="1">
      <c r="A85" s="46"/>
      <c r="B85" s="46"/>
      <c r="C85" s="46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</row>
    <row r="86" ht="12.75" customHeight="1">
      <c r="A86" s="46"/>
      <c r="B86" s="46"/>
      <c r="C86" s="46"/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  <c r="Z86" s="46"/>
    </row>
    <row r="87" ht="12.75" customHeight="1">
      <c r="A87" s="46"/>
      <c r="B87" s="46"/>
      <c r="C87" s="46"/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</row>
    <row r="88" ht="12.75" customHeight="1">
      <c r="A88" s="46"/>
      <c r="B88" s="46"/>
      <c r="C88" s="46"/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</row>
    <row r="89" ht="12.75" customHeight="1">
      <c r="A89" s="46"/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  <c r="Z89" s="46"/>
    </row>
    <row r="90" ht="12.75" customHeight="1">
      <c r="A90" s="46"/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</row>
    <row r="91" ht="12.75" customHeight="1">
      <c r="A91" s="46"/>
      <c r="B91" s="46"/>
      <c r="C91" s="46"/>
      <c r="D91" s="46"/>
      <c r="E91" s="46"/>
      <c r="F91" s="46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  <c r="Z91" s="46"/>
    </row>
    <row r="92" ht="12.75" customHeight="1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</row>
    <row r="93" ht="12.75" customHeight="1">
      <c r="A93" s="46"/>
      <c r="B93" s="46"/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</row>
    <row r="94" ht="12.75" customHeight="1">
      <c r="A94" s="46"/>
      <c r="B94" s="46"/>
      <c r="C94" s="46"/>
      <c r="D94" s="46"/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</row>
    <row r="95" ht="12.75" customHeight="1">
      <c r="A95" s="46"/>
      <c r="B95" s="46"/>
      <c r="C95" s="46"/>
      <c r="D95" s="46"/>
      <c r="E95" s="46"/>
      <c r="F95" s="46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  <c r="Z95" s="46"/>
    </row>
    <row r="96" ht="12.75" customHeight="1">
      <c r="A96" s="46"/>
      <c r="B96" s="46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</row>
    <row r="97" ht="12.75" customHeight="1">
      <c r="A97" s="46"/>
      <c r="B97" s="46"/>
      <c r="C97" s="46"/>
      <c r="D97" s="46"/>
      <c r="E97" s="46"/>
      <c r="F97" s="46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  <c r="Z97" s="46"/>
    </row>
    <row r="98" ht="12.75" customHeight="1">
      <c r="A98" s="46"/>
      <c r="B98" s="46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  <c r="Z98" s="46"/>
    </row>
    <row r="99" ht="12.75" customHeight="1">
      <c r="A99" s="46"/>
      <c r="B99" s="4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</row>
    <row r="100" ht="12.75" customHeight="1">
      <c r="A100" s="46"/>
      <c r="B100" s="46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</row>
    <row r="101" ht="12.75" customHeight="1">
      <c r="A101" s="46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</row>
    <row r="102" ht="12.75" customHeight="1">
      <c r="A102" s="46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</row>
    <row r="103" ht="12.75" customHeight="1">
      <c r="A103" s="46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</row>
    <row r="104" ht="12.75" customHeight="1">
      <c r="A104" s="46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</row>
    <row r="105" ht="12.75" customHeight="1">
      <c r="A105" s="46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</row>
    <row r="106" ht="12.75" customHeight="1">
      <c r="A106" s="46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</row>
    <row r="107" ht="12.75" customHeight="1">
      <c r="A107" s="46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</row>
    <row r="108" ht="12.75" customHeight="1">
      <c r="A108" s="46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</row>
    <row r="109" ht="12.75" customHeight="1">
      <c r="A109" s="46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</row>
    <row r="110" ht="12.75" customHeight="1">
      <c r="A110" s="46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</row>
    <row r="111" ht="12.75" customHeight="1">
      <c r="A111" s="46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</row>
    <row r="112" ht="12.75" customHeight="1">
      <c r="A112" s="46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</row>
    <row r="113" ht="12.75" customHeight="1">
      <c r="A113" s="46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  <c r="Z113" s="46"/>
    </row>
    <row r="114" ht="12.75" customHeight="1">
      <c r="A114" s="46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  <c r="Z114" s="46"/>
    </row>
    <row r="115" ht="12.75" customHeight="1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  <c r="Z115" s="46"/>
    </row>
    <row r="116" ht="12.75" customHeight="1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  <c r="Z116" s="46"/>
    </row>
    <row r="117" ht="12.75" customHeight="1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  <c r="Z117" s="46"/>
    </row>
    <row r="118" ht="12.75" customHeight="1">
      <c r="A118" s="46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  <c r="Z118" s="46"/>
    </row>
    <row r="119" ht="12.75" customHeight="1">
      <c r="A119" s="46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</row>
    <row r="120" ht="12.75" customHeight="1">
      <c r="A120" s="46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</row>
    <row r="121" ht="12.75" customHeight="1">
      <c r="A121" s="46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</row>
    <row r="122" ht="12.75" customHeight="1">
      <c r="A122" s="46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</row>
    <row r="123" ht="12.75" customHeight="1">
      <c r="A123" s="46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</row>
    <row r="124" ht="12.75" customHeight="1">
      <c r="A124" s="46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</row>
    <row r="125" ht="12.75" customHeight="1">
      <c r="A125" s="46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  <c r="Z125" s="46"/>
    </row>
    <row r="126" ht="12.75" customHeight="1">
      <c r="A126" s="46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  <c r="Z126" s="46"/>
    </row>
    <row r="127" ht="12.75" customHeight="1">
      <c r="A127" s="46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</row>
    <row r="128" ht="12.75" customHeight="1">
      <c r="A128" s="46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</row>
    <row r="129" ht="12.75" customHeight="1">
      <c r="A129" s="46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  <c r="Z129" s="46"/>
    </row>
    <row r="130" ht="12.75" customHeight="1">
      <c r="A130" s="46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  <c r="Z130" s="46"/>
    </row>
    <row r="131" ht="12.75" customHeight="1">
      <c r="A131" s="46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  <c r="Z131" s="46"/>
    </row>
    <row r="132" ht="12.75" customHeight="1">
      <c r="A132" s="46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  <c r="Z132" s="46"/>
    </row>
    <row r="133" ht="12.75" customHeight="1">
      <c r="A133" s="46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  <c r="Z133" s="46"/>
    </row>
    <row r="134" ht="12.75" customHeight="1">
      <c r="A134" s="46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  <c r="Z134" s="46"/>
    </row>
    <row r="135" ht="12.75" customHeight="1">
      <c r="A135" s="46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  <c r="Z135" s="46"/>
    </row>
    <row r="136" ht="12.75" customHeight="1">
      <c r="A136" s="46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  <c r="Z136" s="46"/>
    </row>
    <row r="137" ht="12.75" customHeight="1">
      <c r="A137" s="46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  <c r="Z137" s="46"/>
    </row>
    <row r="138" ht="12.75" customHeight="1">
      <c r="A138" s="46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  <c r="Z138" s="46"/>
    </row>
    <row r="139" ht="12.75" customHeight="1">
      <c r="A139" s="46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6"/>
    </row>
    <row r="140" ht="12.75" customHeight="1">
      <c r="A140" s="46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  <c r="Z140" s="46"/>
    </row>
    <row r="141" ht="12.75" customHeight="1">
      <c r="A141" s="46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  <c r="Z141" s="46"/>
    </row>
    <row r="142" ht="12.75" customHeight="1">
      <c r="A142" s="46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</row>
    <row r="143" ht="12.75" customHeight="1">
      <c r="A143" s="46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  <c r="Z143" s="46"/>
    </row>
    <row r="144" ht="12.75" customHeight="1">
      <c r="A144" s="46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</row>
    <row r="145" ht="12.75" customHeight="1">
      <c r="A145" s="46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  <c r="Z145" s="46"/>
    </row>
    <row r="146" ht="12.75" customHeight="1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</row>
    <row r="147" ht="12.75" customHeight="1">
      <c r="A147" s="46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</row>
    <row r="148" ht="12.75" customHeight="1">
      <c r="A148" s="46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  <c r="Z148" s="46"/>
    </row>
    <row r="149" ht="12.75" customHeight="1">
      <c r="A149" s="46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  <c r="Z149" s="46"/>
    </row>
    <row r="150" ht="12.75" customHeight="1">
      <c r="A150" s="46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  <c r="Z150" s="46"/>
    </row>
    <row r="151" ht="12.75" customHeight="1">
      <c r="A151" s="46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</row>
    <row r="152" ht="12.75" customHeight="1">
      <c r="A152" s="46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  <c r="Z152" s="46"/>
    </row>
    <row r="153" ht="12.75" customHeight="1">
      <c r="A153" s="46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  <c r="Z153" s="46"/>
    </row>
    <row r="154" ht="12.75" customHeight="1">
      <c r="A154" s="46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</row>
    <row r="155" ht="12.75" customHeight="1">
      <c r="A155" s="46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  <c r="Z155" s="46"/>
    </row>
    <row r="156" ht="12.75" customHeight="1">
      <c r="A156" s="46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  <c r="Z156" s="46"/>
    </row>
    <row r="157" ht="12.75" customHeight="1">
      <c r="A157" s="46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  <c r="Z157" s="46"/>
    </row>
    <row r="158" ht="12.75" customHeight="1">
      <c r="A158" s="46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  <c r="Z158" s="46"/>
    </row>
    <row r="159" ht="12.75" customHeight="1">
      <c r="A159" s="46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  <c r="Z159" s="46"/>
    </row>
    <row r="160" ht="12.75" customHeight="1">
      <c r="A160" s="46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  <c r="Z160" s="46"/>
    </row>
    <row r="161" ht="12.75" customHeight="1">
      <c r="A161" s="46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  <c r="Z161" s="46"/>
    </row>
    <row r="162" ht="12.75" customHeight="1">
      <c r="A162" s="46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  <c r="Z162" s="46"/>
    </row>
    <row r="163" ht="12.75" customHeight="1">
      <c r="A163" s="46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</row>
    <row r="164" ht="12.75" customHeight="1">
      <c r="A164" s="46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  <c r="Z164" s="46"/>
    </row>
    <row r="165" ht="12.75" customHeight="1">
      <c r="A165" s="46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</row>
    <row r="166" ht="12.75" customHeight="1">
      <c r="A166" s="46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</row>
    <row r="167" ht="12.75" customHeight="1">
      <c r="A167" s="46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</row>
    <row r="168" ht="12.75" customHeight="1">
      <c r="A168" s="46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</row>
    <row r="169" ht="12.75" customHeight="1">
      <c r="A169" s="46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</row>
    <row r="170" ht="12.75" customHeight="1">
      <c r="A170" s="46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</row>
    <row r="171" ht="12.75" customHeight="1">
      <c r="A171" s="46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</row>
    <row r="172" ht="12.75" customHeight="1">
      <c r="A172" s="46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</row>
    <row r="173" ht="12.75" customHeight="1">
      <c r="A173" s="46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</row>
    <row r="174" ht="12.75" customHeight="1">
      <c r="A174" s="46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</row>
    <row r="175" ht="12.7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</row>
    <row r="176" ht="12.75" customHeight="1">
      <c r="A176" s="46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</row>
    <row r="177" ht="12.75" customHeight="1">
      <c r="A177" s="46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</row>
    <row r="178" ht="12.75" customHeight="1">
      <c r="A178" s="46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</row>
    <row r="179" ht="12.75" customHeight="1">
      <c r="A179" s="46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</row>
    <row r="180" ht="12.75" customHeight="1">
      <c r="A180" s="46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</row>
    <row r="181" ht="12.75" customHeight="1">
      <c r="A181" s="46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</row>
    <row r="182" ht="12.75" customHeight="1">
      <c r="A182" s="46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</row>
    <row r="183" ht="12.75" customHeight="1">
      <c r="A183" s="46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</row>
    <row r="184" ht="12.75" customHeight="1">
      <c r="A184" s="46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</row>
    <row r="185" ht="12.75" customHeight="1">
      <c r="A185" s="46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</row>
    <row r="186" ht="12.75" customHeight="1">
      <c r="A186" s="46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</row>
    <row r="187" ht="12.75" customHeight="1">
      <c r="A187" s="46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</row>
    <row r="188" ht="12.75" customHeight="1">
      <c r="A188" s="46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</row>
    <row r="189" ht="12.75" customHeight="1">
      <c r="A189" s="46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</row>
    <row r="190" ht="12.75" customHeight="1">
      <c r="A190" s="46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</row>
    <row r="191" ht="12.75" customHeight="1">
      <c r="A191" s="46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</row>
    <row r="192" ht="12.75" customHeight="1">
      <c r="A192" s="46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</row>
    <row r="193" ht="12.75" customHeight="1">
      <c r="A193" s="46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</row>
    <row r="194" ht="12.75" customHeight="1">
      <c r="A194" s="46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</row>
    <row r="195" ht="12.75" customHeight="1">
      <c r="A195" s="46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</row>
    <row r="196" ht="12.75" customHeight="1">
      <c r="A196" s="46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</row>
    <row r="197" ht="12.75" customHeight="1">
      <c r="A197" s="46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</row>
    <row r="198" ht="12.75" customHeight="1">
      <c r="A198" s="46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</row>
    <row r="199" ht="12.75" customHeight="1">
      <c r="A199" s="46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</row>
    <row r="200" ht="12.75" customHeight="1">
      <c r="A200" s="46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</row>
    <row r="201" ht="12.75" customHeight="1">
      <c r="A201" s="46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</row>
    <row r="202" ht="12.75" customHeight="1">
      <c r="A202" s="46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</row>
    <row r="203" ht="12.75" customHeight="1">
      <c r="A203" s="46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</row>
    <row r="204" ht="12.75" customHeight="1">
      <c r="A204" s="46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</row>
    <row r="205" ht="12.75" customHeight="1">
      <c r="A205" s="46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</row>
    <row r="206" ht="12.75" customHeight="1">
      <c r="A206" s="46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</row>
    <row r="207" ht="12.75" customHeight="1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</row>
    <row r="208" ht="12.75" customHeight="1">
      <c r="A208" s="46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</row>
    <row r="209" ht="12.75" customHeight="1">
      <c r="A209" s="46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</row>
    <row r="210" ht="12.75" customHeight="1">
      <c r="A210" s="46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</row>
    <row r="211" ht="12.75" customHeight="1">
      <c r="A211" s="46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</row>
    <row r="212" ht="12.75" customHeight="1">
      <c r="A212" s="46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</row>
    <row r="213" ht="12.75" customHeight="1">
      <c r="A213" s="46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</row>
    <row r="214" ht="12.75" customHeight="1">
      <c r="A214" s="46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</row>
    <row r="215" ht="12.75" customHeight="1">
      <c r="A215" s="46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</row>
    <row r="216" ht="12.75" customHeight="1">
      <c r="A216" s="46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</row>
    <row r="217" ht="12.75" customHeight="1">
      <c r="A217" s="46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</row>
    <row r="218" ht="12.75" customHeight="1">
      <c r="A218" s="46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</row>
    <row r="219" ht="12.75" customHeight="1">
      <c r="A219" s="46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</row>
    <row r="220" ht="12.75" customHeight="1">
      <c r="A220" s="46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</row>
    <row r="221" ht="12.75" customHeight="1">
      <c r="A221" s="46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</row>
    <row r="222" ht="12.75" customHeight="1">
      <c r="A222" s="46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</row>
    <row r="223" ht="12.75" customHeight="1">
      <c r="A223" s="46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</row>
    <row r="224" ht="12.75" customHeight="1">
      <c r="A224" s="46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</row>
    <row r="225" ht="12.75" customHeight="1">
      <c r="A225" s="46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</row>
    <row r="226" ht="12.75" customHeight="1">
      <c r="A226" s="46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</row>
    <row r="227" ht="12.75" customHeight="1">
      <c r="A227" s="46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</row>
    <row r="228" ht="12.75" customHeight="1">
      <c r="A228" s="46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</row>
    <row r="229" ht="12.75" customHeight="1">
      <c r="A229" s="46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</row>
    <row r="230" ht="12.75" customHeight="1">
      <c r="A230" s="46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</row>
    <row r="231" ht="12.75" customHeight="1">
      <c r="A231" s="46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</row>
    <row r="232" ht="12.75" customHeight="1">
      <c r="A232" s="46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</row>
    <row r="233" ht="12.75" customHeight="1">
      <c r="A233" s="46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</row>
    <row r="234" ht="12.75" customHeight="1">
      <c r="A234" s="46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</row>
    <row r="235" ht="12.75" customHeight="1">
      <c r="A235" s="46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</row>
    <row r="236" ht="12.75" customHeight="1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</row>
    <row r="237" ht="12.75" customHeight="1">
      <c r="A237" s="46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</row>
    <row r="238" ht="12.75" customHeight="1">
      <c r="A238" s="46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</row>
    <row r="239" ht="12.75" customHeight="1">
      <c r="A239" s="46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</row>
    <row r="240" ht="12.75" customHeight="1">
      <c r="A240" s="46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</row>
    <row r="241" ht="12.75" customHeight="1">
      <c r="A241" s="46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</row>
    <row r="242" ht="12.75" customHeight="1">
      <c r="A242" s="46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</row>
    <row r="243" ht="12.75" customHeight="1">
      <c r="A243" s="46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</row>
    <row r="244" ht="12.75" customHeight="1">
      <c r="A244" s="46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</row>
    <row r="245" ht="12.75" customHeight="1">
      <c r="A245" s="46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</row>
    <row r="246" ht="12.75" customHeight="1">
      <c r="A246" s="46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</row>
    <row r="247" ht="12.75" customHeight="1">
      <c r="A247" s="46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</row>
    <row r="248" ht="12.75" customHeight="1">
      <c r="A248" s="46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</row>
    <row r="249" ht="12.75" customHeight="1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</row>
    <row r="250" ht="12.75" customHeight="1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</row>
    <row r="251" ht="12.75" customHeight="1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</row>
    <row r="252" ht="12.75" customHeight="1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</row>
    <row r="253" ht="12.75" customHeight="1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</row>
    <row r="254" ht="12.75" customHeight="1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</row>
    <row r="255" ht="12.75" customHeight="1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</row>
    <row r="256" ht="12.75" customHeight="1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</row>
    <row r="257" ht="12.75" customHeight="1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</row>
    <row r="258" ht="12.75" customHeight="1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</row>
    <row r="259" ht="12.75" customHeight="1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</row>
    <row r="260" ht="12.75" customHeight="1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</row>
    <row r="261" ht="12.75" customHeight="1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</row>
    <row r="262" ht="12.75" customHeight="1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</row>
    <row r="263" ht="12.75" customHeight="1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</row>
    <row r="264" ht="12.75" customHeight="1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</row>
    <row r="265" ht="12.75" customHeight="1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</row>
    <row r="266" ht="12.75" customHeight="1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</row>
    <row r="267" ht="12.75" customHeight="1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</row>
    <row r="268" ht="12.75" customHeight="1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</row>
    <row r="269" ht="12.75" customHeight="1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</row>
    <row r="270" ht="12.75" customHeight="1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</row>
    <row r="271" ht="12.75" customHeight="1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</row>
    <row r="272" ht="12.75" customHeight="1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</row>
    <row r="273" ht="12.75" customHeight="1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</row>
    <row r="274" ht="12.75" customHeight="1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</row>
    <row r="275" ht="12.75" customHeight="1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</row>
    <row r="276" ht="12.75" customHeight="1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</row>
    <row r="277" ht="12.75" customHeight="1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</row>
    <row r="278" ht="12.75" customHeight="1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</row>
    <row r="279" ht="12.75" customHeight="1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</row>
    <row r="280" ht="12.75" customHeight="1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</row>
    <row r="281" ht="12.75" customHeight="1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</row>
    <row r="282" ht="12.75" customHeight="1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</row>
    <row r="283" ht="12.75" customHeight="1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</row>
    <row r="284" ht="12.75" customHeight="1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</row>
    <row r="285" ht="12.75" customHeight="1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</row>
    <row r="286" ht="12.75" customHeight="1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</row>
    <row r="287" ht="12.75" customHeight="1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</row>
    <row r="288" ht="12.75" customHeight="1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</row>
    <row r="289" ht="12.75" customHeight="1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</row>
    <row r="290" ht="12.75" customHeight="1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</row>
    <row r="291" ht="12.75" customHeight="1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</row>
    <row r="292" ht="12.75" customHeight="1">
      <c r="A292" s="46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</row>
    <row r="293" ht="12.75" customHeight="1">
      <c r="A293" s="46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</row>
    <row r="294" ht="12.75" customHeight="1">
      <c r="A294" s="46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</row>
    <row r="295" ht="12.75" customHeight="1">
      <c r="A295" s="46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</row>
    <row r="296" ht="12.75" customHeight="1">
      <c r="A296" s="46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</row>
    <row r="297" ht="12.75" customHeight="1">
      <c r="A297" s="46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</row>
    <row r="298" ht="12.75" customHeight="1">
      <c r="A298" s="46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</row>
    <row r="299" ht="12.75" customHeight="1">
      <c r="A299" s="46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</row>
    <row r="300" ht="12.75" customHeight="1">
      <c r="A300" s="46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</row>
    <row r="301" ht="12.75" customHeight="1">
      <c r="A301" s="46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</row>
    <row r="302" ht="12.75" customHeight="1">
      <c r="A302" s="46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</row>
    <row r="303" ht="12.75" customHeight="1">
      <c r="A303" s="46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</row>
    <row r="304" ht="12.75" customHeight="1">
      <c r="A304" s="46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</row>
    <row r="305" ht="12.75" customHeight="1">
      <c r="A305" s="46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</row>
    <row r="306" ht="12.75" customHeight="1">
      <c r="A306" s="46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</row>
    <row r="307" ht="12.75" customHeight="1">
      <c r="A307" s="46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</row>
    <row r="308" ht="12.75" customHeight="1">
      <c r="A308" s="46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</row>
    <row r="309" ht="12.75" customHeight="1">
      <c r="A309" s="46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</row>
    <row r="310" ht="12.75" customHeight="1">
      <c r="A310" s="46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</row>
    <row r="311" ht="12.75" customHeight="1">
      <c r="A311" s="46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</row>
    <row r="312" ht="12.75" customHeight="1">
      <c r="A312" s="46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</row>
    <row r="313" ht="12.75" customHeight="1">
      <c r="A313" s="46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</row>
    <row r="314" ht="12.75" customHeight="1">
      <c r="A314" s="46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  <c r="Z314" s="46"/>
    </row>
    <row r="315" ht="12.75" customHeight="1">
      <c r="A315" s="46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  <c r="Z315" s="46"/>
    </row>
    <row r="316" ht="12.75" customHeight="1">
      <c r="A316" s="46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  <c r="Z316" s="46"/>
    </row>
    <row r="317" ht="12.75" customHeight="1">
      <c r="A317" s="46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  <c r="Z317" s="46"/>
    </row>
    <row r="318" ht="12.75" customHeight="1">
      <c r="A318" s="46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  <c r="Z318" s="46"/>
    </row>
    <row r="319" ht="12.75" customHeight="1">
      <c r="A319" s="46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  <c r="Z319" s="46"/>
    </row>
    <row r="320" ht="12.75" customHeight="1">
      <c r="A320" s="46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</row>
    <row r="321" ht="12.75" customHeight="1">
      <c r="A321" s="46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</row>
    <row r="322" ht="12.75" customHeight="1">
      <c r="A322" s="46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</row>
    <row r="323" ht="12.75" customHeight="1">
      <c r="A323" s="46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</row>
    <row r="324" ht="12.75" customHeight="1">
      <c r="A324" s="46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</row>
    <row r="325" ht="12.75" customHeight="1">
      <c r="A325" s="46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</row>
    <row r="326" ht="12.75" customHeight="1">
      <c r="A326" s="46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</row>
    <row r="327" ht="12.75" customHeight="1">
      <c r="A327" s="46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</row>
    <row r="328" ht="12.75" customHeight="1">
      <c r="A328" s="46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</row>
    <row r="329" ht="12.75" customHeight="1">
      <c r="A329" s="46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</row>
    <row r="330" ht="12.75" customHeight="1">
      <c r="A330" s="46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</row>
    <row r="331" ht="12.75" customHeight="1">
      <c r="A331" s="46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</row>
    <row r="332" ht="12.75" customHeight="1">
      <c r="A332" s="46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</row>
    <row r="333" ht="12.75" customHeight="1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</row>
    <row r="334" ht="12.75" customHeight="1">
      <c r="A334" s="46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</row>
    <row r="335" ht="12.75" customHeight="1">
      <c r="A335" s="46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</row>
    <row r="336" ht="12.75" customHeight="1">
      <c r="A336" s="46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</row>
    <row r="337" ht="12.75" customHeight="1">
      <c r="A337" s="46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</row>
    <row r="338" ht="12.75" customHeight="1">
      <c r="A338" s="46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</row>
    <row r="339" ht="12.75" customHeight="1">
      <c r="A339" s="46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</row>
    <row r="340" ht="12.75" customHeight="1">
      <c r="A340" s="46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</row>
    <row r="341" ht="12.75" customHeight="1">
      <c r="A341" s="46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</row>
    <row r="342" ht="12.75" customHeight="1">
      <c r="A342" s="46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</row>
    <row r="343" ht="12.75" customHeight="1">
      <c r="A343" s="46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</row>
    <row r="344" ht="12.75" customHeight="1">
      <c r="A344" s="46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</row>
    <row r="345" ht="12.75" customHeight="1">
      <c r="A345" s="46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</row>
    <row r="346" ht="12.75" customHeight="1">
      <c r="A346" s="46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</row>
    <row r="347" ht="12.75" customHeight="1">
      <c r="A347" s="46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</row>
    <row r="348" ht="12.75" customHeight="1">
      <c r="A348" s="46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</row>
    <row r="349" ht="12.75" customHeight="1">
      <c r="A349" s="46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</row>
    <row r="350" ht="12.75" customHeight="1">
      <c r="A350" s="46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</row>
    <row r="351" ht="12.75" customHeight="1">
      <c r="A351" s="46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</row>
    <row r="352" ht="12.75" customHeight="1">
      <c r="A352" s="46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</row>
    <row r="353" ht="12.75" customHeight="1">
      <c r="A353" s="46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</row>
    <row r="354" ht="12.75" customHeight="1">
      <c r="A354" s="46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</row>
    <row r="355" ht="12.75" customHeight="1">
      <c r="A355" s="46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</row>
    <row r="356" ht="12.75" customHeight="1">
      <c r="A356" s="46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</row>
    <row r="357" ht="12.75" customHeight="1">
      <c r="A357" s="46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</row>
    <row r="358" ht="12.75" customHeight="1">
      <c r="A358" s="46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</row>
    <row r="359" ht="12.75" customHeight="1">
      <c r="A359" s="46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</row>
    <row r="360" ht="12.75" customHeight="1">
      <c r="A360" s="46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</row>
    <row r="361" ht="12.75" customHeight="1">
      <c r="A361" s="46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</row>
    <row r="362" ht="12.75" customHeight="1">
      <c r="A362" s="46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</row>
    <row r="363" ht="12.75" customHeight="1">
      <c r="A363" s="46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</row>
    <row r="364" ht="12.75" customHeight="1">
      <c r="A364" s="46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</row>
    <row r="365" ht="12.75" customHeight="1">
      <c r="A365" s="46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</row>
    <row r="366" ht="12.75" customHeight="1">
      <c r="A366" s="46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</row>
    <row r="367" ht="12.75" customHeight="1">
      <c r="A367" s="46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</row>
    <row r="368" ht="12.75" customHeight="1">
      <c r="A368" s="46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</row>
    <row r="369" ht="12.75" customHeight="1">
      <c r="A369" s="46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</row>
    <row r="370" ht="12.75" customHeight="1">
      <c r="A370" s="46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</row>
    <row r="371" ht="12.75" customHeight="1">
      <c r="A371" s="46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</row>
    <row r="372" ht="12.75" customHeight="1">
      <c r="A372" s="46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</row>
    <row r="373" ht="12.75" customHeight="1">
      <c r="A373" s="46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</row>
    <row r="374" ht="12.75" customHeight="1">
      <c r="A374" s="46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</row>
    <row r="375" ht="12.75" customHeight="1">
      <c r="A375" s="46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</row>
    <row r="376" ht="12.75" customHeight="1">
      <c r="A376" s="46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</row>
    <row r="377" ht="12.75" customHeight="1">
      <c r="A377" s="46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</row>
    <row r="378" ht="12.75" customHeight="1">
      <c r="A378" s="46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</row>
    <row r="379" ht="12.75" customHeight="1">
      <c r="A379" s="46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</row>
    <row r="380" ht="12.75" customHeight="1">
      <c r="A380" s="46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</row>
    <row r="381" ht="12.75" customHeight="1">
      <c r="A381" s="46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</row>
    <row r="382" ht="12.75" customHeight="1">
      <c r="A382" s="46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</row>
    <row r="383" ht="12.75" customHeight="1">
      <c r="A383" s="46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</row>
    <row r="384" ht="12.75" customHeight="1">
      <c r="A384" s="46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</row>
    <row r="385" ht="12.75" customHeight="1">
      <c r="A385" s="46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</row>
    <row r="386" ht="12.75" customHeight="1">
      <c r="A386" s="46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</row>
    <row r="387" ht="12.75" customHeight="1">
      <c r="A387" s="46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</row>
    <row r="388" ht="12.75" customHeight="1">
      <c r="A388" s="46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</row>
    <row r="389" ht="12.75" customHeight="1">
      <c r="A389" s="46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</row>
    <row r="390" ht="12.75" customHeight="1">
      <c r="A390" s="46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</row>
    <row r="391" ht="12.75" customHeight="1">
      <c r="A391" s="46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</row>
    <row r="392" ht="12.75" customHeight="1">
      <c r="A392" s="46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</row>
    <row r="393" ht="12.75" customHeight="1">
      <c r="A393" s="46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</row>
    <row r="394" ht="12.75" customHeight="1">
      <c r="A394" s="46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</row>
    <row r="395" ht="12.75" customHeight="1">
      <c r="A395" s="46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</row>
    <row r="396" ht="12.75" customHeight="1">
      <c r="A396" s="46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</row>
    <row r="397" ht="12.75" customHeight="1">
      <c r="A397" s="46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</row>
    <row r="398" ht="12.75" customHeight="1">
      <c r="A398" s="46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</row>
    <row r="399" ht="12.75" customHeight="1">
      <c r="A399" s="46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</row>
    <row r="400" ht="12.75" customHeight="1">
      <c r="A400" s="46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</row>
    <row r="401" ht="12.75" customHeight="1">
      <c r="A401" s="46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</row>
    <row r="402" ht="12.75" customHeight="1">
      <c r="A402" s="46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</row>
    <row r="403" ht="12.75" customHeight="1">
      <c r="A403" s="46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</row>
    <row r="404" ht="12.75" customHeight="1">
      <c r="A404" s="46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</row>
    <row r="405" ht="12.75" customHeight="1">
      <c r="A405" s="46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</row>
    <row r="406" ht="12.75" customHeight="1">
      <c r="A406" s="46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</row>
    <row r="407" ht="12.75" customHeight="1">
      <c r="A407" s="46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</row>
    <row r="408" ht="12.75" customHeight="1">
      <c r="A408" s="46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</row>
    <row r="409" ht="12.75" customHeight="1">
      <c r="A409" s="46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</row>
    <row r="410" ht="12.75" customHeight="1">
      <c r="A410" s="46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</row>
    <row r="411" ht="12.75" customHeight="1">
      <c r="A411" s="46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</row>
    <row r="412" ht="12.75" customHeight="1">
      <c r="A412" s="46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</row>
    <row r="413" ht="12.75" customHeight="1">
      <c r="A413" s="46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</row>
    <row r="414" ht="12.75" customHeight="1">
      <c r="A414" s="46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</row>
    <row r="415" ht="12.75" customHeight="1">
      <c r="A415" s="46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</row>
    <row r="416" ht="12.75" customHeight="1">
      <c r="A416" s="46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</row>
    <row r="417" ht="12.75" customHeight="1">
      <c r="A417" s="46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</row>
    <row r="418" ht="12.75" customHeight="1">
      <c r="A418" s="46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</row>
    <row r="419" ht="12.75" customHeight="1">
      <c r="A419" s="46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</row>
    <row r="420" ht="12.75" customHeight="1">
      <c r="A420" s="46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</row>
    <row r="421" ht="12.75" customHeight="1">
      <c r="A421" s="46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</row>
    <row r="422" ht="12.75" customHeight="1">
      <c r="A422" s="46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</row>
    <row r="423" ht="12.75" customHeight="1">
      <c r="A423" s="46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</row>
    <row r="424" ht="12.75" customHeight="1">
      <c r="A424" s="46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</row>
    <row r="425" ht="12.75" customHeight="1">
      <c r="A425" s="46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</row>
    <row r="426" ht="12.75" customHeight="1">
      <c r="A426" s="46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</row>
    <row r="427" ht="12.75" customHeight="1">
      <c r="A427" s="46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</row>
    <row r="428" ht="12.75" customHeight="1">
      <c r="A428" s="46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</row>
    <row r="429" ht="12.75" customHeight="1">
      <c r="A429" s="46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</row>
    <row r="430" ht="12.75" customHeight="1">
      <c r="A430" s="46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</row>
    <row r="431" ht="12.75" customHeight="1">
      <c r="A431" s="46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</row>
    <row r="432" ht="12.75" customHeight="1">
      <c r="A432" s="46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</row>
    <row r="433" ht="12.75" customHeight="1">
      <c r="A433" s="46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</row>
    <row r="434" ht="12.75" customHeight="1">
      <c r="A434" s="46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</row>
    <row r="435" ht="12.75" customHeight="1">
      <c r="A435" s="46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</row>
    <row r="436" ht="12.75" customHeight="1">
      <c r="A436" s="46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</row>
    <row r="437" ht="12.75" customHeight="1">
      <c r="A437" s="46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</row>
    <row r="438" ht="12.75" customHeight="1">
      <c r="A438" s="46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</row>
    <row r="439" ht="12.75" customHeight="1">
      <c r="A439" s="46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</row>
    <row r="440" ht="12.75" customHeight="1">
      <c r="A440" s="46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</row>
    <row r="441" ht="12.75" customHeight="1">
      <c r="A441" s="46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</row>
    <row r="442" ht="12.75" customHeight="1">
      <c r="A442" s="46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</row>
    <row r="443" ht="12.75" customHeight="1">
      <c r="A443" s="46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</row>
    <row r="444" ht="12.75" customHeight="1">
      <c r="A444" s="46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</row>
    <row r="445" ht="12.75" customHeight="1">
      <c r="A445" s="46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</row>
    <row r="446" ht="12.75" customHeight="1">
      <c r="A446" s="46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</row>
    <row r="447" ht="12.75" customHeight="1">
      <c r="A447" s="46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</row>
    <row r="448" ht="12.75" customHeight="1">
      <c r="A448" s="46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</row>
    <row r="449" ht="12.75" customHeight="1">
      <c r="A449" s="46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</row>
    <row r="450" ht="12.75" customHeight="1">
      <c r="A450" s="46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</row>
    <row r="451" ht="12.75" customHeight="1">
      <c r="A451" s="46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</row>
    <row r="452" ht="12.75" customHeight="1">
      <c r="A452" s="46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</row>
    <row r="453" ht="12.75" customHeight="1">
      <c r="A453" s="46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</row>
    <row r="454" ht="12.75" customHeight="1">
      <c r="A454" s="46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</row>
    <row r="455" ht="12.75" customHeight="1">
      <c r="A455" s="46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</row>
    <row r="456" ht="12.75" customHeight="1">
      <c r="A456" s="46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</row>
    <row r="457" ht="12.75" customHeight="1">
      <c r="A457" s="46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</row>
    <row r="458" ht="12.75" customHeight="1">
      <c r="A458" s="46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</row>
    <row r="459" ht="12.75" customHeight="1">
      <c r="A459" s="46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</row>
    <row r="460" ht="12.75" customHeight="1">
      <c r="A460" s="46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</row>
    <row r="461" ht="12.75" customHeight="1">
      <c r="A461" s="46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</row>
    <row r="462" ht="12.75" customHeight="1">
      <c r="A462" s="46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</row>
    <row r="463" ht="12.75" customHeight="1">
      <c r="A463" s="46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</row>
    <row r="464" ht="12.75" customHeight="1">
      <c r="A464" s="46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</row>
    <row r="465" ht="12.75" customHeight="1">
      <c r="A465" s="46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</row>
    <row r="466" ht="12.75" customHeight="1">
      <c r="A466" s="46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</row>
    <row r="467" ht="12.75" customHeight="1">
      <c r="A467" s="46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</row>
    <row r="468" ht="12.75" customHeight="1">
      <c r="A468" s="46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</row>
    <row r="469" ht="12.75" customHeight="1">
      <c r="A469" s="46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</row>
    <row r="470" ht="12.75" customHeight="1">
      <c r="A470" s="46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</row>
    <row r="471" ht="12.75" customHeight="1">
      <c r="A471" s="46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</row>
    <row r="472" ht="12.75" customHeight="1">
      <c r="A472" s="46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</row>
    <row r="473" ht="12.75" customHeight="1">
      <c r="A473" s="46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</row>
    <row r="474" ht="12.75" customHeight="1">
      <c r="A474" s="46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</row>
    <row r="475" ht="12.75" customHeight="1">
      <c r="A475" s="46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</row>
    <row r="476" ht="12.75" customHeight="1">
      <c r="A476" s="46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</row>
    <row r="477" ht="12.75" customHeight="1">
      <c r="A477" s="46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</row>
    <row r="478" ht="12.75" customHeight="1">
      <c r="A478" s="46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</row>
    <row r="479" ht="12.75" customHeight="1">
      <c r="A479" s="46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</row>
    <row r="480" ht="12.75" customHeight="1">
      <c r="A480" s="46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</row>
    <row r="481" ht="12.75" customHeight="1">
      <c r="A481" s="46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</row>
    <row r="482" ht="12.75" customHeight="1">
      <c r="A482" s="46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</row>
    <row r="483" ht="12.75" customHeight="1">
      <c r="A483" s="46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</row>
    <row r="484" ht="12.75" customHeight="1">
      <c r="A484" s="46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</row>
    <row r="485" ht="12.75" customHeight="1">
      <c r="A485" s="46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</row>
    <row r="486" ht="12.75" customHeight="1">
      <c r="A486" s="46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</row>
    <row r="487" ht="12.75" customHeight="1">
      <c r="A487" s="46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</row>
    <row r="488" ht="12.75" customHeight="1">
      <c r="A488" s="46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</row>
    <row r="489" ht="12.75" customHeight="1">
      <c r="A489" s="46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</row>
    <row r="490" ht="12.75" customHeight="1">
      <c r="A490" s="46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</row>
    <row r="491" ht="12.75" customHeight="1">
      <c r="A491" s="46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</row>
    <row r="492" ht="12.75" customHeight="1">
      <c r="A492" s="46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</row>
    <row r="493" ht="12.75" customHeight="1">
      <c r="A493" s="46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</row>
    <row r="494" ht="12.75" customHeight="1">
      <c r="A494" s="46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</row>
    <row r="495" ht="12.75" customHeight="1">
      <c r="A495" s="46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</row>
    <row r="496" ht="12.75" customHeight="1">
      <c r="A496" s="46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</row>
    <row r="497" ht="12.75" customHeight="1">
      <c r="A497" s="46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</row>
    <row r="498" ht="12.75" customHeight="1">
      <c r="A498" s="46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</row>
    <row r="499" ht="12.75" customHeight="1">
      <c r="A499" s="46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</row>
    <row r="500" ht="12.75" customHeight="1">
      <c r="A500" s="46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</row>
    <row r="501" ht="12.75" customHeight="1">
      <c r="A501" s="46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</row>
    <row r="502" ht="12.75" customHeight="1">
      <c r="A502" s="46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</row>
    <row r="503" ht="12.75" customHeight="1">
      <c r="A503" s="46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</row>
    <row r="504" ht="12.75" customHeight="1">
      <c r="A504" s="46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</row>
    <row r="505" ht="12.75" customHeight="1">
      <c r="A505" s="46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</row>
    <row r="506" ht="12.75" customHeight="1">
      <c r="A506" s="46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</row>
    <row r="507" ht="12.75" customHeight="1">
      <c r="A507" s="46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</row>
    <row r="508" ht="12.75" customHeight="1">
      <c r="A508" s="46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</row>
    <row r="509" ht="12.75" customHeight="1">
      <c r="A509" s="46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</row>
    <row r="510" ht="12.75" customHeight="1">
      <c r="A510" s="46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</row>
    <row r="511" ht="12.75" customHeight="1">
      <c r="A511" s="46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</row>
    <row r="512" ht="12.75" customHeight="1">
      <c r="A512" s="46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</row>
    <row r="513" ht="12.75" customHeight="1">
      <c r="A513" s="46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</row>
    <row r="514" ht="12.75" customHeight="1">
      <c r="A514" s="46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</row>
    <row r="515" ht="12.75" customHeight="1">
      <c r="A515" s="46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</row>
    <row r="516" ht="12.75" customHeight="1">
      <c r="A516" s="46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</row>
    <row r="517" ht="12.75" customHeight="1">
      <c r="A517" s="46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</row>
    <row r="518" ht="12.75" customHeight="1">
      <c r="A518" s="46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</row>
    <row r="519" ht="12.75" customHeight="1">
      <c r="A519" s="46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</row>
    <row r="520" ht="12.75" customHeight="1">
      <c r="A520" s="46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</row>
    <row r="521" ht="12.75" customHeight="1">
      <c r="A521" s="46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</row>
    <row r="522" ht="12.75" customHeight="1">
      <c r="A522" s="46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</row>
    <row r="523" ht="12.75" customHeight="1">
      <c r="A523" s="46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</row>
    <row r="524" ht="12.75" customHeight="1">
      <c r="A524" s="46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</row>
    <row r="525" ht="12.75" customHeight="1">
      <c r="A525" s="46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</row>
    <row r="526" ht="12.75" customHeight="1">
      <c r="A526" s="46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</row>
    <row r="527" ht="12.75" customHeight="1">
      <c r="A527" s="46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</row>
    <row r="528" ht="12.75" customHeight="1">
      <c r="A528" s="46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</row>
    <row r="529" ht="12.75" customHeight="1">
      <c r="A529" s="46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</row>
    <row r="530" ht="12.75" customHeight="1">
      <c r="A530" s="46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</row>
    <row r="531" ht="12.75" customHeight="1">
      <c r="A531" s="46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</row>
    <row r="532" ht="12.75" customHeight="1">
      <c r="A532" s="46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</row>
    <row r="533" ht="12.75" customHeight="1">
      <c r="A533" s="46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</row>
    <row r="534" ht="12.75" customHeight="1">
      <c r="A534" s="46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</row>
    <row r="535" ht="12.75" customHeight="1">
      <c r="A535" s="46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</row>
    <row r="536" ht="12.75" customHeight="1">
      <c r="A536" s="46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</row>
    <row r="537" ht="12.75" customHeight="1">
      <c r="A537" s="46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</row>
    <row r="538" ht="12.75" customHeight="1">
      <c r="A538" s="46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</row>
    <row r="539" ht="12.75" customHeight="1">
      <c r="A539" s="46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</row>
    <row r="540" ht="12.75" customHeight="1">
      <c r="A540" s="46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</row>
    <row r="541" ht="12.75" customHeight="1">
      <c r="A541" s="46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</row>
    <row r="542" ht="12.75" customHeight="1">
      <c r="A542" s="46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</row>
    <row r="543" ht="12.75" customHeight="1">
      <c r="A543" s="46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</row>
    <row r="544" ht="12.75" customHeight="1">
      <c r="A544" s="46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</row>
    <row r="545" ht="12.75" customHeight="1">
      <c r="A545" s="46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</row>
    <row r="546" ht="12.75" customHeight="1">
      <c r="A546" s="46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</row>
    <row r="547" ht="12.75" customHeight="1">
      <c r="A547" s="46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</row>
    <row r="548" ht="12.75" customHeight="1">
      <c r="A548" s="46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</row>
    <row r="549" ht="12.75" customHeight="1">
      <c r="A549" s="46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</row>
    <row r="550" ht="12.75" customHeight="1">
      <c r="A550" s="46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</row>
    <row r="551" ht="12.75" customHeight="1">
      <c r="A551" s="46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</row>
    <row r="552" ht="12.75" customHeight="1">
      <c r="A552" s="46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</row>
    <row r="553" ht="12.75" customHeight="1">
      <c r="A553" s="46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</row>
    <row r="554" ht="12.75" customHeight="1">
      <c r="A554" s="46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</row>
    <row r="555" ht="12.75" customHeight="1">
      <c r="A555" s="46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</row>
    <row r="556" ht="12.75" customHeight="1">
      <c r="A556" s="46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</row>
    <row r="557" ht="12.75" customHeight="1">
      <c r="A557" s="46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</row>
    <row r="558" ht="12.75" customHeight="1">
      <c r="A558" s="46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</row>
    <row r="559" ht="12.75" customHeight="1">
      <c r="A559" s="46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</row>
    <row r="560" ht="12.75" customHeight="1">
      <c r="A560" s="46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</row>
    <row r="561" ht="12.75" customHeight="1">
      <c r="A561" s="46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</row>
    <row r="562" ht="12.75" customHeight="1">
      <c r="A562" s="46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</row>
    <row r="563" ht="12.75" customHeight="1">
      <c r="A563" s="46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</row>
    <row r="564" ht="12.75" customHeight="1">
      <c r="A564" s="46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</row>
    <row r="565" ht="12.75" customHeight="1">
      <c r="A565" s="46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</row>
    <row r="566" ht="12.75" customHeight="1">
      <c r="A566" s="46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</row>
    <row r="567" ht="12.75" customHeight="1">
      <c r="A567" s="46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</row>
    <row r="568" ht="12.75" customHeight="1">
      <c r="A568" s="46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</row>
    <row r="569" ht="12.75" customHeight="1">
      <c r="A569" s="46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</row>
    <row r="570" ht="12.75" customHeight="1">
      <c r="A570" s="46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</row>
    <row r="571" ht="12.75" customHeight="1">
      <c r="A571" s="46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</row>
    <row r="572" ht="12.75" customHeight="1">
      <c r="A572" s="46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</row>
    <row r="573" ht="12.75" customHeight="1">
      <c r="A573" s="46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</row>
    <row r="574" ht="12.75" customHeight="1">
      <c r="A574" s="46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</row>
    <row r="575" ht="12.75" customHeight="1">
      <c r="A575" s="46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</row>
    <row r="576" ht="12.75" customHeight="1">
      <c r="A576" s="46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</row>
    <row r="577" ht="12.75" customHeight="1">
      <c r="A577" s="46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</row>
    <row r="578" ht="12.75" customHeight="1">
      <c r="A578" s="46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</row>
    <row r="579" ht="12.75" customHeight="1">
      <c r="A579" s="46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</row>
    <row r="580" ht="12.75" customHeight="1">
      <c r="A580" s="46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</row>
    <row r="581" ht="12.75" customHeight="1">
      <c r="A581" s="46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</row>
    <row r="582" ht="12.75" customHeight="1">
      <c r="A582" s="46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</row>
    <row r="583" ht="12.75" customHeight="1">
      <c r="A583" s="46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</row>
    <row r="584" ht="12.75" customHeight="1">
      <c r="A584" s="46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</row>
    <row r="585" ht="12.75" customHeight="1">
      <c r="A585" s="46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</row>
    <row r="586" ht="12.75" customHeight="1">
      <c r="A586" s="46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</row>
    <row r="587" ht="12.75" customHeight="1">
      <c r="A587" s="46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</row>
    <row r="588" ht="12.75" customHeight="1">
      <c r="A588" s="46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</row>
    <row r="589" ht="12.75" customHeight="1">
      <c r="A589" s="46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</row>
    <row r="590" ht="12.75" customHeight="1">
      <c r="A590" s="46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</row>
    <row r="591" ht="12.75" customHeight="1">
      <c r="A591" s="46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</row>
    <row r="592" ht="12.75" customHeight="1">
      <c r="A592" s="46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</row>
    <row r="593" ht="12.75" customHeight="1">
      <c r="A593" s="46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</row>
    <row r="594" ht="12.75" customHeight="1">
      <c r="A594" s="46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</row>
    <row r="595" ht="12.75" customHeight="1">
      <c r="A595" s="46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</row>
    <row r="596" ht="12.75" customHeight="1">
      <c r="A596" s="46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</row>
    <row r="597" ht="12.75" customHeight="1">
      <c r="A597" s="46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</row>
    <row r="598" ht="12.75" customHeight="1">
      <c r="A598" s="46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</row>
    <row r="599" ht="12.75" customHeight="1">
      <c r="A599" s="46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</row>
    <row r="600" ht="12.75" customHeight="1">
      <c r="A600" s="46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</row>
    <row r="601" ht="12.75" customHeight="1">
      <c r="A601" s="46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</row>
    <row r="602" ht="12.75" customHeight="1">
      <c r="A602" s="46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</row>
    <row r="603" ht="12.75" customHeight="1">
      <c r="A603" s="46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</row>
    <row r="604" ht="12.75" customHeight="1">
      <c r="A604" s="46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</row>
    <row r="605" ht="12.75" customHeight="1">
      <c r="A605" s="46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</row>
    <row r="606" ht="12.75" customHeight="1">
      <c r="A606" s="46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</row>
    <row r="607" ht="12.75" customHeight="1">
      <c r="A607" s="46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</row>
    <row r="608" ht="12.75" customHeight="1">
      <c r="A608" s="46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</row>
    <row r="609" ht="12.75" customHeight="1">
      <c r="A609" s="46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</row>
    <row r="610" ht="12.75" customHeight="1">
      <c r="A610" s="46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</row>
    <row r="611" ht="12.75" customHeight="1">
      <c r="A611" s="46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</row>
    <row r="612" ht="12.75" customHeight="1">
      <c r="A612" s="46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</row>
    <row r="613" ht="12.75" customHeight="1">
      <c r="A613" s="46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</row>
    <row r="614" ht="12.75" customHeight="1">
      <c r="A614" s="46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</row>
    <row r="615" ht="12.75" customHeight="1">
      <c r="A615" s="46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</row>
    <row r="616" ht="12.75" customHeight="1">
      <c r="A616" s="46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</row>
    <row r="617" ht="12.75" customHeight="1">
      <c r="A617" s="46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</row>
    <row r="618" ht="12.75" customHeight="1">
      <c r="A618" s="46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</row>
    <row r="619" ht="12.75" customHeight="1">
      <c r="A619" s="46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</row>
    <row r="620" ht="12.75" customHeight="1">
      <c r="A620" s="46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</row>
    <row r="621" ht="12.75" customHeight="1">
      <c r="A621" s="46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</row>
    <row r="622" ht="12.75" customHeight="1">
      <c r="A622" s="46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  <c r="Z622" s="46"/>
    </row>
    <row r="623" ht="12.75" customHeight="1">
      <c r="A623" s="46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  <c r="Z623" s="46"/>
    </row>
    <row r="624" ht="12.75" customHeight="1">
      <c r="A624" s="46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  <c r="Z624" s="46"/>
    </row>
    <row r="625" ht="12.75" customHeight="1">
      <c r="A625" s="46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  <c r="Z625" s="46"/>
    </row>
    <row r="626" ht="12.75" customHeight="1">
      <c r="A626" s="46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  <c r="Z626" s="46"/>
    </row>
    <row r="627" ht="12.75" customHeight="1">
      <c r="A627" s="46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  <c r="Z627" s="46"/>
    </row>
    <row r="628" ht="12.75" customHeight="1">
      <c r="A628" s="46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  <c r="Z628" s="46"/>
    </row>
    <row r="629" ht="12.75" customHeight="1">
      <c r="A629" s="46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  <c r="Z629" s="46"/>
    </row>
    <row r="630" ht="12.75" customHeight="1">
      <c r="A630" s="46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  <c r="Z630" s="46"/>
    </row>
    <row r="631" ht="12.75" customHeight="1">
      <c r="A631" s="46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  <c r="Z631" s="46"/>
    </row>
    <row r="632" ht="12.75" customHeight="1">
      <c r="A632" s="46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  <c r="Z632" s="46"/>
    </row>
    <row r="633" ht="12.75" customHeight="1">
      <c r="A633" s="46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  <c r="Z633" s="46"/>
    </row>
    <row r="634" ht="12.75" customHeight="1">
      <c r="A634" s="46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  <c r="Z634" s="46"/>
    </row>
    <row r="635" ht="12.75" customHeight="1">
      <c r="A635" s="46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  <c r="Z635" s="46"/>
    </row>
    <row r="636" ht="12.75" customHeight="1">
      <c r="A636" s="46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  <c r="Z636" s="46"/>
    </row>
    <row r="637" ht="12.75" customHeight="1">
      <c r="A637" s="46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  <c r="Z637" s="46"/>
    </row>
    <row r="638" ht="12.75" customHeight="1">
      <c r="A638" s="46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  <c r="Z638" s="46"/>
    </row>
    <row r="639" ht="12.75" customHeight="1">
      <c r="A639" s="46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  <c r="Z639" s="46"/>
    </row>
    <row r="640" ht="12.75" customHeight="1">
      <c r="A640" s="46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  <c r="Z640" s="46"/>
    </row>
    <row r="641" ht="12.75" customHeight="1">
      <c r="A641" s="46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  <c r="Z641" s="46"/>
    </row>
    <row r="642" ht="12.75" customHeight="1">
      <c r="A642" s="46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  <c r="Z642" s="46"/>
    </row>
    <row r="643" ht="12.75" customHeight="1">
      <c r="A643" s="46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  <c r="Z643" s="46"/>
    </row>
    <row r="644" ht="12.75" customHeight="1">
      <c r="A644" s="46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  <c r="Z644" s="46"/>
    </row>
    <row r="645" ht="12.75" customHeight="1">
      <c r="A645" s="46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  <c r="Z645" s="46"/>
    </row>
    <row r="646" ht="12.75" customHeight="1">
      <c r="A646" s="46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  <c r="Z646" s="46"/>
    </row>
    <row r="647" ht="12.75" customHeight="1">
      <c r="A647" s="46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  <c r="Z647" s="46"/>
    </row>
    <row r="648" ht="12.75" customHeight="1">
      <c r="A648" s="46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  <c r="Z648" s="46"/>
    </row>
    <row r="649" ht="12.75" customHeight="1">
      <c r="A649" s="46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  <c r="Z649" s="46"/>
    </row>
    <row r="650" ht="12.75" customHeight="1">
      <c r="A650" s="46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  <c r="Z650" s="46"/>
    </row>
    <row r="651" ht="12.75" customHeight="1">
      <c r="A651" s="46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  <c r="Z651" s="46"/>
    </row>
    <row r="652" ht="12.75" customHeight="1">
      <c r="A652" s="46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  <c r="Z652" s="46"/>
    </row>
    <row r="653" ht="12.75" customHeight="1">
      <c r="A653" s="46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  <c r="Z653" s="46"/>
    </row>
    <row r="654" ht="12.75" customHeight="1">
      <c r="A654" s="46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  <c r="Z654" s="46"/>
    </row>
    <row r="655" ht="12.75" customHeight="1">
      <c r="A655" s="46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  <c r="Z655" s="46"/>
    </row>
    <row r="656" ht="12.75" customHeight="1">
      <c r="A656" s="46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  <c r="Z656" s="46"/>
    </row>
    <row r="657" ht="12.75" customHeight="1">
      <c r="A657" s="46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  <c r="Z657" s="46"/>
    </row>
    <row r="658" ht="12.75" customHeight="1">
      <c r="A658" s="46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  <c r="Z658" s="46"/>
    </row>
    <row r="659" ht="12.75" customHeight="1">
      <c r="A659" s="46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  <c r="Z659" s="46"/>
    </row>
    <row r="660" ht="12.75" customHeight="1">
      <c r="A660" s="46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  <c r="Z660" s="46"/>
    </row>
    <row r="661" ht="12.75" customHeight="1">
      <c r="A661" s="46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  <c r="Z661" s="46"/>
    </row>
    <row r="662" ht="12.75" customHeight="1">
      <c r="A662" s="46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  <c r="Z662" s="46"/>
    </row>
    <row r="663" ht="12.75" customHeight="1">
      <c r="A663" s="46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</row>
    <row r="664" ht="12.75" customHeight="1">
      <c r="A664" s="46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  <c r="Z664" s="46"/>
    </row>
    <row r="665" ht="12.75" customHeight="1">
      <c r="A665" s="46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  <c r="Z665" s="46"/>
    </row>
    <row r="666" ht="12.75" customHeight="1">
      <c r="A666" s="46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  <c r="Z666" s="46"/>
    </row>
    <row r="667" ht="12.75" customHeight="1">
      <c r="A667" s="46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  <c r="Z667" s="46"/>
    </row>
    <row r="668" ht="12.75" customHeight="1">
      <c r="A668" s="46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  <c r="Z668" s="46"/>
    </row>
    <row r="669" ht="12.75" customHeight="1">
      <c r="A669" s="46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  <c r="Z669" s="46"/>
    </row>
    <row r="670" ht="12.75" customHeight="1">
      <c r="A670" s="46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  <c r="Z670" s="46"/>
    </row>
    <row r="671" ht="12.75" customHeight="1">
      <c r="A671" s="46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  <c r="Z671" s="46"/>
    </row>
    <row r="672" ht="12.75" customHeight="1">
      <c r="A672" s="46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  <c r="Z672" s="46"/>
    </row>
    <row r="673" ht="12.75" customHeight="1">
      <c r="A673" s="46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  <c r="Z673" s="46"/>
    </row>
    <row r="674" ht="12.75" customHeight="1">
      <c r="A674" s="46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  <c r="Z674" s="46"/>
    </row>
    <row r="675" ht="12.75" customHeight="1">
      <c r="A675" s="46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  <c r="Z675" s="46"/>
    </row>
    <row r="676" ht="12.75" customHeight="1">
      <c r="A676" s="46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  <c r="Z676" s="46"/>
    </row>
    <row r="677" ht="12.75" customHeight="1">
      <c r="A677" s="46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  <c r="Z677" s="46"/>
    </row>
    <row r="678" ht="12.75" customHeight="1">
      <c r="A678" s="46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  <c r="Z678" s="46"/>
    </row>
    <row r="679" ht="12.75" customHeight="1">
      <c r="A679" s="46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  <c r="Z679" s="46"/>
    </row>
    <row r="680" ht="12.75" customHeight="1">
      <c r="A680" s="46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  <c r="Z680" s="46"/>
    </row>
    <row r="681" ht="12.75" customHeight="1">
      <c r="A681" s="46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  <c r="Z681" s="46"/>
    </row>
    <row r="682" ht="12.75" customHeight="1">
      <c r="A682" s="46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  <c r="Z682" s="46"/>
    </row>
    <row r="683" ht="12.75" customHeight="1">
      <c r="A683" s="46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  <c r="Z683" s="46"/>
    </row>
    <row r="684" ht="12.75" customHeight="1">
      <c r="A684" s="46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  <c r="Z684" s="46"/>
    </row>
    <row r="685" ht="12.75" customHeight="1">
      <c r="A685" s="46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  <c r="Z685" s="46"/>
    </row>
    <row r="686" ht="12.75" customHeight="1">
      <c r="A686" s="46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  <c r="Z686" s="46"/>
    </row>
    <row r="687" ht="12.75" customHeight="1">
      <c r="A687" s="46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  <c r="Z687" s="46"/>
    </row>
    <row r="688" ht="12.75" customHeight="1">
      <c r="A688" s="46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  <c r="Z688" s="46"/>
    </row>
    <row r="689" ht="12.75" customHeight="1">
      <c r="A689" s="46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  <c r="Z689" s="46"/>
    </row>
    <row r="690" ht="12.75" customHeight="1">
      <c r="A690" s="46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  <c r="Z690" s="46"/>
    </row>
    <row r="691" ht="12.75" customHeight="1">
      <c r="A691" s="46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  <c r="Z691" s="46"/>
    </row>
    <row r="692" ht="12.75" customHeight="1">
      <c r="A692" s="46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  <c r="Z692" s="46"/>
    </row>
    <row r="693" ht="12.75" customHeight="1">
      <c r="A693" s="46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  <c r="Z693" s="46"/>
    </row>
    <row r="694" ht="12.75" customHeight="1">
      <c r="A694" s="46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  <c r="Z694" s="46"/>
    </row>
    <row r="695" ht="12.75" customHeight="1">
      <c r="A695" s="46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  <c r="Z695" s="46"/>
    </row>
    <row r="696" ht="12.75" customHeight="1">
      <c r="A696" s="46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  <c r="Z696" s="46"/>
    </row>
    <row r="697" ht="12.75" customHeight="1">
      <c r="A697" s="46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  <c r="Z697" s="46"/>
    </row>
    <row r="698" ht="12.75" customHeight="1">
      <c r="A698" s="46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  <c r="Z698" s="46"/>
    </row>
    <row r="699" ht="12.75" customHeight="1">
      <c r="A699" s="46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  <c r="Z699" s="46"/>
    </row>
    <row r="700" ht="12.75" customHeight="1">
      <c r="A700" s="46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  <c r="Z700" s="46"/>
    </row>
    <row r="701" ht="12.75" customHeight="1">
      <c r="A701" s="46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  <c r="Z701" s="46"/>
    </row>
    <row r="702" ht="12.75" customHeight="1">
      <c r="A702" s="46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  <c r="Z702" s="46"/>
    </row>
    <row r="703" ht="12.75" customHeight="1">
      <c r="A703" s="46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  <c r="Z703" s="46"/>
    </row>
    <row r="704" ht="12.75" customHeight="1">
      <c r="A704" s="46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  <c r="Z704" s="46"/>
    </row>
    <row r="705" ht="12.75" customHeight="1">
      <c r="A705" s="46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  <c r="Z705" s="46"/>
    </row>
    <row r="706" ht="12.75" customHeight="1">
      <c r="A706" s="46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  <c r="Z706" s="46"/>
    </row>
    <row r="707" ht="12.75" customHeight="1">
      <c r="A707" s="46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  <c r="Z707" s="46"/>
    </row>
    <row r="708" ht="12.75" customHeight="1">
      <c r="A708" s="46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</row>
    <row r="709" ht="12.75" customHeight="1">
      <c r="A709" s="46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  <c r="Z709" s="46"/>
    </row>
    <row r="710" ht="12.75" customHeight="1">
      <c r="A710" s="46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  <c r="Z710" s="46"/>
    </row>
    <row r="711" ht="12.75" customHeight="1">
      <c r="A711" s="46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  <c r="Z711" s="46"/>
    </row>
    <row r="712" ht="12.75" customHeight="1">
      <c r="A712" s="46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  <c r="Z712" s="46"/>
    </row>
    <row r="713" ht="12.75" customHeight="1">
      <c r="A713" s="46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  <c r="Z713" s="46"/>
    </row>
    <row r="714" ht="12.75" customHeight="1">
      <c r="A714" s="46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  <c r="Z714" s="46"/>
    </row>
    <row r="715" ht="12.75" customHeight="1">
      <c r="A715" s="46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  <c r="Z715" s="46"/>
    </row>
    <row r="716" ht="12.75" customHeight="1">
      <c r="A716" s="46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  <c r="Z716" s="46"/>
    </row>
    <row r="717" ht="12.75" customHeight="1">
      <c r="A717" s="46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  <c r="Z717" s="46"/>
    </row>
    <row r="718" ht="12.75" customHeight="1">
      <c r="A718" s="46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  <c r="Z718" s="46"/>
    </row>
    <row r="719" ht="12.75" customHeight="1">
      <c r="A719" s="46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  <c r="Z719" s="46"/>
    </row>
    <row r="720" ht="12.75" customHeight="1">
      <c r="A720" s="46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  <c r="Z720" s="46"/>
    </row>
    <row r="721" ht="12.75" customHeight="1">
      <c r="A721" s="46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  <c r="Z721" s="46"/>
    </row>
    <row r="722" ht="12.75" customHeight="1">
      <c r="A722" s="46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  <c r="Z722" s="46"/>
    </row>
    <row r="723" ht="12.75" customHeight="1">
      <c r="A723" s="46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  <c r="Z723" s="46"/>
    </row>
    <row r="724" ht="12.75" customHeight="1">
      <c r="A724" s="46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  <c r="Z724" s="46"/>
    </row>
    <row r="725" ht="12.75" customHeight="1">
      <c r="A725" s="46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  <c r="Z725" s="46"/>
    </row>
    <row r="726" ht="12.75" customHeight="1">
      <c r="A726" s="46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  <c r="Z726" s="46"/>
    </row>
    <row r="727" ht="12.75" customHeight="1">
      <c r="A727" s="46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  <c r="Z727" s="46"/>
    </row>
    <row r="728" ht="12.75" customHeight="1">
      <c r="A728" s="46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  <c r="Z728" s="46"/>
    </row>
    <row r="729" ht="12.75" customHeight="1">
      <c r="A729" s="46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  <c r="Z729" s="46"/>
    </row>
    <row r="730" ht="12.75" customHeight="1">
      <c r="A730" s="46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  <c r="Z730" s="46"/>
    </row>
    <row r="731" ht="12.75" customHeight="1">
      <c r="A731" s="46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  <c r="Z731" s="46"/>
    </row>
    <row r="732" ht="12.75" customHeight="1">
      <c r="A732" s="46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  <c r="Z732" s="46"/>
    </row>
    <row r="733" ht="12.75" customHeight="1">
      <c r="A733" s="46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</row>
    <row r="734" ht="12.75" customHeight="1">
      <c r="A734" s="46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</row>
    <row r="735" ht="12.75" customHeight="1">
      <c r="A735" s="46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</row>
    <row r="736" ht="12.75" customHeight="1">
      <c r="A736" s="46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</row>
    <row r="737" ht="12.75" customHeight="1">
      <c r="A737" s="46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</row>
    <row r="738" ht="12.75" customHeight="1">
      <c r="A738" s="46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</row>
    <row r="739" ht="12.75" customHeight="1">
      <c r="A739" s="46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</row>
    <row r="740" ht="12.75" customHeight="1">
      <c r="A740" s="46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</row>
    <row r="741" ht="12.75" customHeight="1">
      <c r="A741" s="46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</row>
    <row r="742" ht="12.75" customHeight="1">
      <c r="A742" s="46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</row>
    <row r="743" ht="12.75" customHeight="1">
      <c r="A743" s="46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</row>
    <row r="744" ht="12.75" customHeight="1">
      <c r="A744" s="46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</row>
    <row r="745" ht="12.75" customHeight="1">
      <c r="A745" s="46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</row>
    <row r="746" ht="12.75" customHeight="1">
      <c r="A746" s="46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</row>
    <row r="747" ht="12.75" customHeight="1">
      <c r="A747" s="46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</row>
    <row r="748" ht="12.75" customHeight="1">
      <c r="A748" s="46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</row>
    <row r="749" ht="12.75" customHeight="1">
      <c r="A749" s="46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</row>
    <row r="750" ht="12.75" customHeight="1">
      <c r="A750" s="46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</row>
    <row r="751" ht="12.75" customHeight="1">
      <c r="A751" s="46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</row>
    <row r="752" ht="12.75" customHeight="1">
      <c r="A752" s="46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</row>
    <row r="753" ht="12.75" customHeight="1">
      <c r="A753" s="46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</row>
    <row r="754" ht="12.75" customHeight="1">
      <c r="A754" s="46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</row>
    <row r="755" ht="12.75" customHeight="1">
      <c r="A755" s="46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</row>
    <row r="756" ht="12.75" customHeight="1">
      <c r="A756" s="46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</row>
    <row r="757" ht="12.75" customHeight="1">
      <c r="A757" s="46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</row>
    <row r="758" ht="12.75" customHeight="1">
      <c r="A758" s="46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</row>
    <row r="759" ht="12.75" customHeight="1">
      <c r="A759" s="46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</row>
    <row r="760" ht="12.75" customHeight="1">
      <c r="A760" s="46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</row>
    <row r="761" ht="12.75" customHeight="1">
      <c r="A761" s="46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</row>
    <row r="762" ht="12.75" customHeight="1">
      <c r="A762" s="46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</row>
    <row r="763" ht="12.75" customHeight="1">
      <c r="A763" s="46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</row>
    <row r="764" ht="12.75" customHeight="1">
      <c r="A764" s="46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</row>
    <row r="765" ht="12.75" customHeight="1">
      <c r="A765" s="46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</row>
    <row r="766" ht="12.75" customHeight="1">
      <c r="A766" s="46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</row>
    <row r="767" ht="12.75" customHeight="1">
      <c r="A767" s="46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</row>
    <row r="768" ht="12.75" customHeight="1">
      <c r="A768" s="46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</row>
    <row r="769" ht="12.75" customHeight="1">
      <c r="A769" s="46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</row>
    <row r="770" ht="12.75" customHeight="1">
      <c r="A770" s="46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</row>
    <row r="771" ht="12.75" customHeight="1">
      <c r="A771" s="46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</row>
    <row r="772" ht="12.75" customHeight="1">
      <c r="A772" s="46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</row>
    <row r="773" ht="12.75" customHeight="1">
      <c r="A773" s="46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</row>
    <row r="774" ht="12.75" customHeight="1">
      <c r="A774" s="46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</row>
    <row r="775" ht="12.75" customHeight="1">
      <c r="A775" s="46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</row>
    <row r="776" ht="12.75" customHeight="1">
      <c r="A776" s="46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</row>
    <row r="777" ht="12.75" customHeight="1">
      <c r="A777" s="46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</row>
    <row r="778" ht="12.75" customHeight="1">
      <c r="A778" s="46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</row>
    <row r="779" ht="12.75" customHeight="1">
      <c r="A779" s="46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</row>
    <row r="780" ht="12.75" customHeight="1">
      <c r="A780" s="46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</row>
    <row r="781" ht="12.75" customHeight="1">
      <c r="A781" s="46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</row>
    <row r="782" ht="12.75" customHeight="1">
      <c r="A782" s="46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</row>
    <row r="783" ht="12.75" customHeight="1">
      <c r="A783" s="46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</row>
    <row r="784" ht="12.75" customHeight="1">
      <c r="A784" s="46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</row>
    <row r="785" ht="12.75" customHeight="1">
      <c r="A785" s="46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</row>
    <row r="786" ht="12.75" customHeight="1">
      <c r="A786" s="46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</row>
    <row r="787" ht="12.75" customHeight="1">
      <c r="A787" s="46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</row>
    <row r="788" ht="12.75" customHeight="1">
      <c r="A788" s="46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</row>
    <row r="789" ht="12.75" customHeight="1">
      <c r="A789" s="46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</row>
    <row r="790" ht="12.75" customHeight="1">
      <c r="A790" s="46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</row>
    <row r="791" ht="12.75" customHeight="1">
      <c r="A791" s="46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</row>
    <row r="792" ht="12.75" customHeight="1">
      <c r="A792" s="46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</row>
    <row r="793" ht="12.75" customHeight="1">
      <c r="A793" s="46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</row>
    <row r="794" ht="12.75" customHeight="1">
      <c r="A794" s="46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</row>
    <row r="795" ht="12.75" customHeight="1">
      <c r="A795" s="46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</row>
    <row r="796" ht="12.75" customHeight="1">
      <c r="A796" s="46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</row>
    <row r="797" ht="12.75" customHeight="1">
      <c r="A797" s="46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</row>
    <row r="798" ht="12.75" customHeight="1">
      <c r="A798" s="46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</row>
    <row r="799" ht="12.75" customHeight="1">
      <c r="A799" s="46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</row>
    <row r="800" ht="12.75" customHeight="1">
      <c r="A800" s="46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</row>
    <row r="801" ht="12.75" customHeight="1">
      <c r="A801" s="46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</row>
    <row r="802" ht="12.75" customHeight="1">
      <c r="A802" s="46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</row>
    <row r="803" ht="12.75" customHeight="1">
      <c r="A803" s="46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</row>
    <row r="804" ht="12.75" customHeight="1">
      <c r="A804" s="46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</row>
    <row r="805" ht="12.75" customHeight="1">
      <c r="A805" s="46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</row>
    <row r="806" ht="12.75" customHeight="1">
      <c r="A806" s="46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</row>
    <row r="807" ht="12.75" customHeight="1">
      <c r="A807" s="46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</row>
    <row r="808" ht="12.75" customHeight="1">
      <c r="A808" s="46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</row>
    <row r="809" ht="12.75" customHeight="1">
      <c r="A809" s="46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</row>
    <row r="810" ht="12.75" customHeight="1">
      <c r="A810" s="46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</row>
    <row r="811" ht="12.75" customHeight="1">
      <c r="A811" s="46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</row>
    <row r="812" ht="12.75" customHeight="1">
      <c r="A812" s="46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</row>
    <row r="813" ht="12.75" customHeight="1">
      <c r="A813" s="46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</row>
    <row r="814" ht="12.75" customHeight="1">
      <c r="A814" s="46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</row>
    <row r="815" ht="12.75" customHeight="1">
      <c r="A815" s="46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</row>
    <row r="816" ht="12.75" customHeight="1">
      <c r="A816" s="46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</row>
    <row r="817" ht="12.75" customHeight="1">
      <c r="A817" s="46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</row>
    <row r="818" ht="12.75" customHeight="1">
      <c r="A818" s="46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</row>
    <row r="819" ht="12.75" customHeight="1">
      <c r="A819" s="46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</row>
    <row r="820" ht="12.75" customHeight="1">
      <c r="A820" s="46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</row>
    <row r="821" ht="12.75" customHeight="1">
      <c r="A821" s="46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</row>
    <row r="822" ht="12.75" customHeight="1">
      <c r="A822" s="46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</row>
    <row r="823" ht="12.75" customHeight="1">
      <c r="A823" s="46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</row>
    <row r="824" ht="12.75" customHeight="1">
      <c r="A824" s="46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</row>
    <row r="825" ht="12.75" customHeight="1">
      <c r="A825" s="46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</row>
    <row r="826" ht="12.75" customHeight="1">
      <c r="A826" s="46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</row>
    <row r="827" ht="12.75" customHeight="1">
      <c r="A827" s="46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</row>
    <row r="828" ht="12.75" customHeight="1">
      <c r="A828" s="46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</row>
    <row r="829" ht="12.75" customHeight="1">
      <c r="A829" s="46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</row>
    <row r="830" ht="12.75" customHeight="1">
      <c r="A830" s="46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</row>
    <row r="831" ht="12.75" customHeight="1">
      <c r="A831" s="46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</row>
    <row r="832" ht="12.75" customHeight="1">
      <c r="A832" s="46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</row>
    <row r="833" ht="12.75" customHeight="1">
      <c r="A833" s="46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</row>
    <row r="834" ht="12.75" customHeight="1">
      <c r="A834" s="46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</row>
    <row r="835" ht="12.75" customHeight="1">
      <c r="A835" s="46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</row>
    <row r="836" ht="12.75" customHeight="1">
      <c r="A836" s="46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</row>
    <row r="837" ht="12.75" customHeight="1">
      <c r="A837" s="46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</row>
    <row r="838" ht="12.75" customHeight="1">
      <c r="A838" s="46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</row>
    <row r="839" ht="12.75" customHeight="1">
      <c r="A839" s="46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</row>
    <row r="840" ht="12.75" customHeight="1">
      <c r="A840" s="46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</row>
    <row r="841" ht="12.75" customHeight="1">
      <c r="A841" s="46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</row>
    <row r="842" ht="12.75" customHeight="1">
      <c r="A842" s="46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</row>
    <row r="843" ht="12.75" customHeight="1">
      <c r="A843" s="46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</row>
    <row r="844" ht="12.75" customHeight="1">
      <c r="A844" s="46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</row>
    <row r="845" ht="12.75" customHeight="1">
      <c r="A845" s="46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</row>
    <row r="846" ht="12.75" customHeight="1">
      <c r="A846" s="46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</row>
    <row r="847" ht="12.75" customHeight="1">
      <c r="A847" s="46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</row>
    <row r="848" ht="12.75" customHeight="1">
      <c r="A848" s="46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</row>
    <row r="849" ht="12.75" customHeight="1">
      <c r="A849" s="46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</row>
    <row r="850" ht="12.75" customHeight="1">
      <c r="A850" s="46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</row>
    <row r="851" ht="12.75" customHeight="1">
      <c r="A851" s="46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</row>
    <row r="852" ht="12.75" customHeight="1">
      <c r="A852" s="46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</row>
    <row r="853" ht="12.75" customHeight="1">
      <c r="A853" s="46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</row>
    <row r="854" ht="12.75" customHeight="1">
      <c r="A854" s="46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</row>
    <row r="855" ht="12.75" customHeight="1">
      <c r="A855" s="46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</row>
    <row r="856" ht="12.75" customHeight="1">
      <c r="A856" s="46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</row>
    <row r="857" ht="12.75" customHeight="1">
      <c r="A857" s="46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</row>
    <row r="858" ht="12.75" customHeight="1">
      <c r="A858" s="46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  <c r="Z858" s="46"/>
    </row>
    <row r="859" ht="12.75" customHeight="1">
      <c r="A859" s="46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  <c r="Z859" s="46"/>
    </row>
    <row r="860" ht="12.75" customHeight="1">
      <c r="A860" s="46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  <c r="Z860" s="46"/>
    </row>
    <row r="861" ht="12.75" customHeight="1">
      <c r="A861" s="46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  <c r="Z861" s="46"/>
    </row>
    <row r="862" ht="12.75" customHeight="1">
      <c r="A862" s="46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  <c r="Z862" s="46"/>
    </row>
    <row r="863" ht="12.75" customHeight="1">
      <c r="A863" s="46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  <c r="Z863" s="46"/>
    </row>
    <row r="864" ht="12.75" customHeight="1">
      <c r="A864" s="46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  <c r="Z864" s="46"/>
    </row>
    <row r="865" ht="12.75" customHeight="1">
      <c r="A865" s="46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  <c r="Z865" s="46"/>
    </row>
    <row r="866" ht="12.75" customHeight="1">
      <c r="A866" s="46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  <c r="Z866" s="46"/>
    </row>
    <row r="867" ht="12.75" customHeight="1">
      <c r="A867" s="46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  <c r="Z867" s="46"/>
    </row>
    <row r="868" ht="12.75" customHeight="1">
      <c r="A868" s="46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  <c r="Z868" s="46"/>
    </row>
    <row r="869" ht="12.75" customHeight="1">
      <c r="A869" s="46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  <c r="Z869" s="46"/>
    </row>
    <row r="870" ht="12.75" customHeight="1">
      <c r="A870" s="46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  <c r="Z870" s="46"/>
    </row>
    <row r="871" ht="12.75" customHeight="1">
      <c r="A871" s="46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  <c r="Z871" s="46"/>
    </row>
    <row r="872" ht="12.75" customHeight="1">
      <c r="A872" s="46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  <c r="Z872" s="46"/>
    </row>
    <row r="873" ht="12.75" customHeight="1">
      <c r="A873" s="46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  <c r="Z873" s="46"/>
    </row>
    <row r="874" ht="12.75" customHeight="1">
      <c r="A874" s="46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  <c r="Z874" s="46"/>
    </row>
    <row r="875" ht="12.75" customHeight="1">
      <c r="A875" s="46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  <c r="Z875" s="46"/>
    </row>
    <row r="876" ht="12.75" customHeight="1">
      <c r="A876" s="46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  <c r="Z876" s="46"/>
    </row>
    <row r="877" ht="12.75" customHeight="1">
      <c r="A877" s="46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  <c r="Z877" s="46"/>
    </row>
    <row r="878" ht="12.75" customHeight="1">
      <c r="A878" s="46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  <c r="Z878" s="46"/>
    </row>
    <row r="879" ht="12.75" customHeight="1">
      <c r="A879" s="46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  <c r="Z879" s="46"/>
    </row>
    <row r="880" ht="12.75" customHeight="1">
      <c r="A880" s="46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  <c r="Z880" s="46"/>
    </row>
    <row r="881" ht="12.75" customHeight="1">
      <c r="A881" s="46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  <c r="Z881" s="46"/>
    </row>
    <row r="882" ht="12.75" customHeight="1">
      <c r="A882" s="46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  <c r="Z882" s="46"/>
    </row>
    <row r="883" ht="12.75" customHeight="1">
      <c r="A883" s="46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  <c r="Z883" s="46"/>
    </row>
    <row r="884" ht="12.75" customHeight="1">
      <c r="A884" s="46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  <c r="Z884" s="46"/>
    </row>
    <row r="885" ht="12.75" customHeight="1">
      <c r="A885" s="46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  <c r="Z885" s="46"/>
    </row>
    <row r="886" ht="12.75" customHeight="1">
      <c r="A886" s="46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  <c r="Z886" s="46"/>
    </row>
    <row r="887" ht="12.75" customHeight="1">
      <c r="A887" s="46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  <c r="Z887" s="46"/>
    </row>
    <row r="888" ht="12.75" customHeight="1">
      <c r="A888" s="46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  <c r="Z888" s="46"/>
    </row>
    <row r="889" ht="12.75" customHeight="1">
      <c r="A889" s="46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  <c r="Z889" s="46"/>
    </row>
    <row r="890" ht="12.75" customHeight="1">
      <c r="A890" s="46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  <c r="Z890" s="46"/>
    </row>
    <row r="891" ht="12.75" customHeight="1">
      <c r="A891" s="46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  <c r="Z891" s="46"/>
    </row>
    <row r="892" ht="12.75" customHeight="1">
      <c r="A892" s="46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  <c r="Z892" s="46"/>
    </row>
    <row r="893" ht="12.75" customHeight="1">
      <c r="A893" s="46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  <c r="Z893" s="46"/>
    </row>
    <row r="894" ht="12.75" customHeight="1">
      <c r="A894" s="46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  <c r="Z894" s="46"/>
    </row>
    <row r="895" ht="12.75" customHeight="1">
      <c r="A895" s="46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  <c r="Z895" s="46"/>
    </row>
    <row r="896" ht="12.75" customHeight="1">
      <c r="A896" s="46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  <c r="Z896" s="46"/>
    </row>
    <row r="897" ht="12.75" customHeight="1">
      <c r="A897" s="46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  <c r="Z897" s="46"/>
    </row>
    <row r="898" ht="12.75" customHeight="1">
      <c r="A898" s="46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  <c r="Z898" s="46"/>
    </row>
    <row r="899" ht="12.75" customHeight="1">
      <c r="A899" s="46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  <c r="Z899" s="46"/>
    </row>
    <row r="900" ht="12.75" customHeight="1">
      <c r="A900" s="46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  <c r="Z900" s="46"/>
    </row>
    <row r="901" ht="12.75" customHeight="1">
      <c r="A901" s="46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  <c r="Z901" s="46"/>
    </row>
    <row r="902" ht="12.75" customHeight="1">
      <c r="A902" s="46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  <c r="Z902" s="46"/>
    </row>
    <row r="903" ht="12.75" customHeight="1">
      <c r="A903" s="46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  <c r="Z903" s="46"/>
    </row>
    <row r="904" ht="12.75" customHeight="1">
      <c r="A904" s="46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  <c r="Z904" s="46"/>
    </row>
    <row r="905" ht="12.75" customHeight="1">
      <c r="A905" s="46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  <c r="Z905" s="46"/>
    </row>
    <row r="906" ht="12.75" customHeight="1">
      <c r="A906" s="46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  <c r="Z906" s="46"/>
    </row>
    <row r="907" ht="12.75" customHeight="1">
      <c r="A907" s="46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  <c r="Z907" s="46"/>
    </row>
    <row r="908" ht="12.75" customHeight="1">
      <c r="A908" s="46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  <c r="Z908" s="46"/>
    </row>
    <row r="909" ht="12.75" customHeight="1">
      <c r="A909" s="46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  <c r="Z909" s="46"/>
    </row>
    <row r="910" ht="12.75" customHeight="1">
      <c r="A910" s="46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  <c r="Z910" s="46"/>
    </row>
    <row r="911" ht="12.75" customHeight="1">
      <c r="A911" s="46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  <c r="Z911" s="46"/>
    </row>
    <row r="912" ht="12.75" customHeight="1">
      <c r="A912" s="46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  <c r="Z912" s="46"/>
    </row>
    <row r="913" ht="12.75" customHeight="1">
      <c r="A913" s="46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  <c r="Z913" s="46"/>
    </row>
    <row r="914" ht="12.75" customHeight="1">
      <c r="A914" s="46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  <c r="Z914" s="46"/>
    </row>
    <row r="915" ht="12.75" customHeight="1">
      <c r="A915" s="46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  <c r="Z915" s="46"/>
    </row>
    <row r="916" ht="12.75" customHeight="1">
      <c r="A916" s="46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  <c r="Z916" s="46"/>
    </row>
    <row r="917" ht="12.75" customHeight="1">
      <c r="A917" s="46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  <c r="Z917" s="46"/>
    </row>
    <row r="918" ht="12.75" customHeight="1">
      <c r="A918" s="46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  <c r="Z918" s="46"/>
    </row>
    <row r="919" ht="12.75" customHeight="1">
      <c r="A919" s="46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  <c r="Z919" s="46"/>
    </row>
    <row r="920" ht="12.75" customHeight="1">
      <c r="A920" s="46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  <c r="Z920" s="46"/>
    </row>
    <row r="921" ht="12.75" customHeight="1">
      <c r="A921" s="46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  <c r="Z921" s="46"/>
    </row>
    <row r="922" ht="12.75" customHeight="1">
      <c r="A922" s="46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  <c r="Z922" s="46"/>
    </row>
    <row r="923" ht="12.75" customHeight="1">
      <c r="A923" s="46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  <c r="Z923" s="46"/>
    </row>
    <row r="924" ht="12.75" customHeight="1">
      <c r="A924" s="46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  <c r="Z924" s="46"/>
    </row>
    <row r="925" ht="12.75" customHeight="1">
      <c r="A925" s="46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  <c r="Z925" s="46"/>
    </row>
    <row r="926" ht="12.75" customHeight="1">
      <c r="A926" s="46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  <c r="Z926" s="46"/>
    </row>
    <row r="927" ht="12.75" customHeight="1">
      <c r="A927" s="46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  <c r="Z927" s="46"/>
    </row>
    <row r="928" ht="12.75" customHeight="1">
      <c r="A928" s="46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  <c r="Z928" s="46"/>
    </row>
    <row r="929" ht="12.75" customHeight="1">
      <c r="A929" s="46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  <c r="Z929" s="46"/>
    </row>
    <row r="930" ht="12.75" customHeight="1">
      <c r="A930" s="46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  <c r="Z930" s="46"/>
    </row>
    <row r="931" ht="12.75" customHeight="1">
      <c r="A931" s="46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  <c r="Z931" s="46"/>
    </row>
    <row r="932" ht="12.75" customHeight="1">
      <c r="A932" s="46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  <c r="Z932" s="46"/>
    </row>
    <row r="933" ht="12.75" customHeight="1">
      <c r="A933" s="46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  <c r="Z933" s="46"/>
    </row>
    <row r="934" ht="12.75" customHeight="1">
      <c r="A934" s="46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  <c r="Z934" s="46"/>
    </row>
    <row r="935" ht="12.75" customHeight="1">
      <c r="A935" s="46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  <c r="Z935" s="46"/>
    </row>
    <row r="936" ht="12.75" customHeight="1">
      <c r="A936" s="46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  <c r="Z936" s="46"/>
    </row>
    <row r="937" ht="12.75" customHeight="1">
      <c r="A937" s="46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  <c r="Z937" s="46"/>
    </row>
    <row r="938" ht="12.75" customHeight="1">
      <c r="A938" s="46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  <c r="Z938" s="46"/>
    </row>
    <row r="939" ht="12.75" customHeight="1">
      <c r="A939" s="46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  <c r="Z939" s="46"/>
    </row>
    <row r="940" ht="12.75" customHeight="1">
      <c r="A940" s="46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  <c r="Z940" s="46"/>
    </row>
    <row r="941" ht="12.75" customHeight="1">
      <c r="A941" s="46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  <c r="Z941" s="46"/>
    </row>
    <row r="942" ht="12.75" customHeight="1">
      <c r="A942" s="46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  <c r="Z942" s="46"/>
    </row>
    <row r="943" ht="12.75" customHeight="1">
      <c r="A943" s="46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  <c r="Z943" s="46"/>
    </row>
    <row r="944" ht="12.75" customHeight="1">
      <c r="A944" s="46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  <c r="Z944" s="46"/>
    </row>
    <row r="945" ht="12.75" customHeight="1">
      <c r="A945" s="46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  <c r="Z945" s="46"/>
    </row>
    <row r="946" ht="12.75" customHeight="1">
      <c r="A946" s="46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  <c r="Z946" s="46"/>
    </row>
    <row r="947" ht="12.75" customHeight="1">
      <c r="A947" s="46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  <c r="Z947" s="46"/>
    </row>
    <row r="948" ht="12.75" customHeight="1">
      <c r="A948" s="46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  <c r="Z948" s="46"/>
    </row>
    <row r="949" ht="12.75" customHeight="1">
      <c r="A949" s="46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  <c r="Z949" s="46"/>
    </row>
    <row r="950" ht="12.75" customHeight="1">
      <c r="A950" s="46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  <c r="Z950" s="46"/>
    </row>
    <row r="951" ht="12.75" customHeight="1">
      <c r="A951" s="46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  <c r="Z951" s="46"/>
    </row>
    <row r="952" ht="12.75" customHeight="1">
      <c r="A952" s="46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  <c r="Z952" s="46"/>
    </row>
    <row r="953" ht="12.75" customHeight="1">
      <c r="A953" s="46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  <c r="Z953" s="46"/>
    </row>
    <row r="954" ht="12.75" customHeight="1">
      <c r="A954" s="46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  <c r="Z954" s="46"/>
    </row>
    <row r="955" ht="12.75" customHeight="1">
      <c r="A955" s="46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  <c r="Z955" s="46"/>
    </row>
    <row r="956" ht="12.75" customHeight="1">
      <c r="A956" s="46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  <c r="Z956" s="46"/>
    </row>
    <row r="957" ht="12.75" customHeight="1">
      <c r="A957" s="46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  <c r="Z957" s="46"/>
    </row>
    <row r="958" ht="12.75" customHeight="1">
      <c r="A958" s="46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  <c r="Z958" s="46"/>
    </row>
    <row r="959" ht="12.75" customHeight="1">
      <c r="A959" s="46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  <c r="Z959" s="46"/>
    </row>
    <row r="960" ht="12.75" customHeight="1">
      <c r="A960" s="46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  <c r="Z960" s="46"/>
    </row>
    <row r="961" ht="12.75" customHeight="1">
      <c r="A961" s="46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  <c r="Z961" s="46"/>
    </row>
    <row r="962" ht="12.75" customHeight="1">
      <c r="A962" s="46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  <c r="Z962" s="46"/>
    </row>
    <row r="963" ht="12.75" customHeight="1">
      <c r="A963" s="46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  <c r="Z963" s="46"/>
    </row>
    <row r="964" ht="12.75" customHeight="1">
      <c r="A964" s="46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  <c r="Z964" s="46"/>
    </row>
    <row r="965" ht="12.75" customHeight="1">
      <c r="A965" s="46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  <c r="Z965" s="46"/>
    </row>
    <row r="966" ht="12.75" customHeight="1">
      <c r="A966" s="46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  <c r="Z966" s="46"/>
    </row>
    <row r="967" ht="12.75" customHeight="1">
      <c r="A967" s="46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  <c r="Z967" s="46"/>
    </row>
    <row r="968" ht="12.75" customHeight="1">
      <c r="A968" s="46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  <c r="Z968" s="46"/>
    </row>
    <row r="969" ht="12.75" customHeight="1">
      <c r="A969" s="46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  <c r="Z969" s="46"/>
    </row>
    <row r="970" ht="12.75" customHeight="1">
      <c r="A970" s="46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  <c r="Z970" s="46"/>
    </row>
    <row r="971" ht="12.75" customHeight="1">
      <c r="A971" s="46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  <c r="Z971" s="46"/>
    </row>
    <row r="972" ht="12.75" customHeight="1">
      <c r="A972" s="46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  <c r="Z972" s="46"/>
    </row>
    <row r="973" ht="12.75" customHeight="1">
      <c r="A973" s="46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  <c r="Z973" s="46"/>
    </row>
    <row r="974" ht="12.75" customHeight="1">
      <c r="A974" s="46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  <c r="Z974" s="46"/>
    </row>
    <row r="975" ht="12.75" customHeight="1">
      <c r="A975" s="46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  <c r="Z975" s="46"/>
    </row>
    <row r="976" ht="12.75" customHeight="1">
      <c r="A976" s="46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  <c r="Z976" s="46"/>
    </row>
    <row r="977" ht="12.75" customHeight="1">
      <c r="A977" s="46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  <c r="Z977" s="46"/>
    </row>
    <row r="978" ht="12.75" customHeight="1">
      <c r="A978" s="46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  <c r="Z978" s="46"/>
    </row>
    <row r="979" ht="12.75" customHeight="1">
      <c r="A979" s="46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  <c r="Z979" s="46"/>
    </row>
    <row r="980" ht="12.75" customHeight="1">
      <c r="A980" s="46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  <c r="Z980" s="46"/>
    </row>
    <row r="981" ht="12.75" customHeight="1">
      <c r="A981" s="46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  <c r="Z981" s="46"/>
    </row>
    <row r="982" ht="12.75" customHeight="1">
      <c r="A982" s="46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  <c r="Z982" s="46"/>
    </row>
    <row r="983" ht="12.75" customHeight="1">
      <c r="A983" s="46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  <c r="Z983" s="46"/>
    </row>
    <row r="984" ht="12.75" customHeight="1">
      <c r="A984" s="46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  <c r="Z984" s="46"/>
    </row>
    <row r="985" ht="12.75" customHeight="1">
      <c r="A985" s="46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46"/>
      <c r="V985" s="46"/>
      <c r="W985" s="46"/>
      <c r="X985" s="46"/>
      <c r="Y985" s="46"/>
      <c r="Z985" s="46"/>
    </row>
    <row r="986" ht="12.75" customHeight="1">
      <c r="A986" s="46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46"/>
      <c r="V986" s="46"/>
      <c r="W986" s="46"/>
      <c r="X986" s="46"/>
      <c r="Y986" s="46"/>
      <c r="Z986" s="46"/>
    </row>
    <row r="987" ht="12.75" customHeight="1">
      <c r="A987" s="46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46"/>
      <c r="V987" s="46"/>
      <c r="W987" s="46"/>
      <c r="X987" s="46"/>
      <c r="Y987" s="46"/>
      <c r="Z987" s="46"/>
    </row>
    <row r="988" ht="12.75" customHeight="1">
      <c r="A988" s="46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46"/>
      <c r="V988" s="46"/>
      <c r="W988" s="46"/>
      <c r="X988" s="46"/>
      <c r="Y988" s="46"/>
      <c r="Z988" s="46"/>
    </row>
    <row r="989" ht="12.75" customHeight="1">
      <c r="A989" s="46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46"/>
      <c r="V989" s="46"/>
      <c r="W989" s="46"/>
      <c r="X989" s="46"/>
      <c r="Y989" s="46"/>
      <c r="Z989" s="46"/>
    </row>
    <row r="990" ht="12.75" customHeight="1">
      <c r="A990" s="46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46"/>
      <c r="V990" s="46"/>
      <c r="W990" s="46"/>
      <c r="X990" s="46"/>
      <c r="Y990" s="46"/>
      <c r="Z990" s="46"/>
    </row>
    <row r="991" ht="12.75" customHeight="1">
      <c r="A991" s="46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46"/>
      <c r="V991" s="46"/>
      <c r="W991" s="46"/>
      <c r="X991" s="46"/>
      <c r="Y991" s="46"/>
      <c r="Z991" s="46"/>
    </row>
    <row r="992" ht="12.75" customHeight="1">
      <c r="A992" s="46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46"/>
      <c r="V992" s="46"/>
      <c r="W992" s="46"/>
      <c r="X992" s="46"/>
      <c r="Y992" s="46"/>
      <c r="Z992" s="46"/>
    </row>
    <row r="993" ht="12.75" customHeight="1">
      <c r="A993" s="46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46"/>
      <c r="V993" s="46"/>
      <c r="W993" s="46"/>
      <c r="X993" s="46"/>
      <c r="Y993" s="46"/>
      <c r="Z993" s="46"/>
    </row>
    <row r="994" ht="12.75" customHeight="1">
      <c r="A994" s="46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46"/>
      <c r="V994" s="46"/>
      <c r="W994" s="46"/>
      <c r="X994" s="46"/>
      <c r="Y994" s="46"/>
      <c r="Z994" s="46"/>
    </row>
    <row r="995" ht="12.75" customHeight="1">
      <c r="A995" s="46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46"/>
      <c r="V995" s="46"/>
      <c r="W995" s="46"/>
      <c r="X995" s="46"/>
      <c r="Y995" s="46"/>
      <c r="Z995" s="46"/>
    </row>
    <row r="996" ht="12.75" customHeight="1">
      <c r="A996" s="46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46"/>
      <c r="V996" s="46"/>
      <c r="W996" s="46"/>
      <c r="X996" s="46"/>
      <c r="Y996" s="46"/>
      <c r="Z996" s="46"/>
    </row>
    <row r="997" ht="12.75" customHeight="1">
      <c r="A997" s="46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46"/>
      <c r="V997" s="46"/>
      <c r="W997" s="46"/>
      <c r="X997" s="46"/>
      <c r="Y997" s="46"/>
      <c r="Z997" s="46"/>
    </row>
    <row r="998" ht="12.75" customHeight="1">
      <c r="A998" s="46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46"/>
      <c r="V998" s="46"/>
      <c r="W998" s="46"/>
      <c r="X998" s="46"/>
      <c r="Y998" s="46"/>
      <c r="Z998" s="46"/>
    </row>
    <row r="999" ht="12.75" customHeight="1">
      <c r="A999" s="46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46"/>
      <c r="V999" s="46"/>
      <c r="W999" s="46"/>
      <c r="X999" s="46"/>
      <c r="Y999" s="46"/>
      <c r="Z999" s="46"/>
    </row>
    <row r="1000" ht="12.75" customHeight="1">
      <c r="A1000" s="46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46"/>
      <c r="V1000" s="46"/>
      <c r="W1000" s="46"/>
      <c r="X1000" s="46"/>
      <c r="Y1000" s="46"/>
      <c r="Z1000" s="46"/>
    </row>
  </sheetData>
  <mergeCells count="14">
    <mergeCell ref="C30:E30"/>
    <mergeCell ref="C31:E31"/>
    <mergeCell ref="C32:E32"/>
    <mergeCell ref="C33:E33"/>
    <mergeCell ref="C34:E34"/>
    <mergeCell ref="C35:E35"/>
    <mergeCell ref="B36:F36"/>
    <mergeCell ref="B4:E4"/>
    <mergeCell ref="B7:E7"/>
    <mergeCell ref="B22:D22"/>
    <mergeCell ref="B26:E26"/>
    <mergeCell ref="C27:E27"/>
    <mergeCell ref="C28:E28"/>
    <mergeCell ref="C29:E29"/>
  </mergeCells>
  <dataValidations>
    <dataValidation type="decimal" allowBlank="1" showErrorMessage="1" sqref="E9:E21 I9:I21 G28:G35 I28:I35">
      <formula1>0.0</formula1>
      <formula2>5.0</formula2>
    </dataValidation>
  </dataValidations>
  <printOptions/>
  <pageMargins bottom="0.984027777777778" footer="0.0" header="0.0" left="0.7875" right="0.7875" top="0.984027777777778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FF"/>
    <pageSetUpPr/>
  </sheetPr>
  <sheetViews>
    <sheetView workbookViewId="0"/>
  </sheetViews>
  <sheetFormatPr customHeight="1" defaultColWidth="14.43" defaultRowHeight="15.0"/>
  <cols>
    <col customWidth="1" min="1" max="3" width="11.57"/>
    <col customWidth="1" min="4" max="4" width="15.0"/>
    <col customWidth="1" min="5" max="5" width="14.29"/>
    <col customWidth="1" min="6" max="6" width="20.57"/>
    <col customWidth="1" min="7" max="7" width="16.71"/>
    <col customWidth="1" min="8" max="8" width="20.71"/>
    <col customWidth="1" min="9" max="32" width="11.57"/>
  </cols>
  <sheetData>
    <row r="1" ht="12.75" customHeight="1">
      <c r="A1" s="46"/>
      <c r="B1" s="117" t="s">
        <v>127</v>
      </c>
      <c r="C1" s="55"/>
      <c r="D1" s="55"/>
      <c r="E1" s="55"/>
      <c r="F1" s="55"/>
      <c r="G1" s="55"/>
      <c r="H1" s="55"/>
      <c r="I1" s="55"/>
      <c r="J1" s="55"/>
      <c r="K1" s="55"/>
      <c r="L1" s="56"/>
      <c r="M1" s="118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</row>
    <row r="2" ht="12.75" customHeight="1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</row>
    <row r="3" ht="12.75" customHeight="1">
      <c r="A3" s="46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</row>
    <row r="4" ht="12.75" customHeight="1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</row>
    <row r="5" ht="12.75" customHeight="1">
      <c r="A5" s="46"/>
      <c r="B5" s="119" t="s">
        <v>128</v>
      </c>
      <c r="C5" s="120" t="s">
        <v>129</v>
      </c>
      <c r="D5" s="120" t="s">
        <v>130</v>
      </c>
      <c r="E5" s="121" t="s">
        <v>131</v>
      </c>
      <c r="F5" s="121" t="s">
        <v>132</v>
      </c>
      <c r="G5" s="121" t="s">
        <v>133</v>
      </c>
      <c r="H5" s="121" t="s">
        <v>134</v>
      </c>
      <c r="I5" s="121" t="s">
        <v>135</v>
      </c>
      <c r="J5" s="121" t="s">
        <v>136</v>
      </c>
      <c r="K5" s="121" t="s">
        <v>137</v>
      </c>
      <c r="L5" s="122" t="s">
        <v>138</v>
      </c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</row>
    <row r="6" ht="12.75" customHeight="1">
      <c r="A6" s="46"/>
      <c r="B6" s="123" t="s">
        <v>139</v>
      </c>
      <c r="C6" s="80">
        <v>190.0</v>
      </c>
      <c r="D6" s="65">
        <f t="shared" ref="D6:D9" si="1">SUM(E6:K6)</f>
        <v>589</v>
      </c>
      <c r="E6" s="124">
        <v>25.0</v>
      </c>
      <c r="F6" s="124">
        <v>80.0</v>
      </c>
      <c r="G6" s="124">
        <v>25.0</v>
      </c>
      <c r="H6" s="124">
        <v>400.0</v>
      </c>
      <c r="I6" s="124">
        <v>10.0</v>
      </c>
      <c r="J6" s="124">
        <v>25.0</v>
      </c>
      <c r="K6" s="124">
        <v>24.0</v>
      </c>
      <c r="L6" s="125">
        <f t="shared" ref="L6:L9" si="2">D6/C6</f>
        <v>3.1</v>
      </c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</row>
    <row r="7" ht="12.75" customHeight="1">
      <c r="A7" s="46"/>
      <c r="B7" s="123" t="s">
        <v>140</v>
      </c>
      <c r="C7" s="65">
        <v>130.0</v>
      </c>
      <c r="D7" s="65">
        <f t="shared" si="1"/>
        <v>326</v>
      </c>
      <c r="E7" s="126">
        <v>20.0</v>
      </c>
      <c r="F7" s="126">
        <v>120.0</v>
      </c>
      <c r="G7" s="126">
        <v>30.0</v>
      </c>
      <c r="H7" s="126">
        <v>100.0</v>
      </c>
      <c r="I7" s="126">
        <v>10.0</v>
      </c>
      <c r="J7" s="126">
        <v>30.0</v>
      </c>
      <c r="K7" s="126">
        <v>16.0</v>
      </c>
      <c r="L7" s="125">
        <f t="shared" si="2"/>
        <v>2.507692308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</row>
    <row r="8" ht="12.75" customHeight="1">
      <c r="A8" s="46"/>
      <c r="B8" s="123" t="s">
        <v>141</v>
      </c>
      <c r="C8" s="65">
        <v>140.0</v>
      </c>
      <c r="D8" s="65">
        <f t="shared" si="1"/>
        <v>399</v>
      </c>
      <c r="E8" s="127">
        <v>17.0</v>
      </c>
      <c r="F8" s="127">
        <v>90.0</v>
      </c>
      <c r="G8" s="127">
        <v>32.0</v>
      </c>
      <c r="H8" s="127">
        <v>200.0</v>
      </c>
      <c r="I8" s="127">
        <v>12.0</v>
      </c>
      <c r="J8" s="127">
        <v>32.0</v>
      </c>
      <c r="K8" s="127">
        <v>16.0</v>
      </c>
      <c r="L8" s="125">
        <f t="shared" si="2"/>
        <v>2.85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</row>
    <row r="9" ht="12.75" customHeight="1">
      <c r="A9" s="46"/>
      <c r="B9" s="123" t="s">
        <v>142</v>
      </c>
      <c r="C9" s="65">
        <v>125.0</v>
      </c>
      <c r="D9" s="65">
        <f t="shared" si="1"/>
        <v>486</v>
      </c>
      <c r="E9" s="126">
        <v>22.0</v>
      </c>
      <c r="F9" s="126">
        <v>80.0</v>
      </c>
      <c r="G9" s="126">
        <v>33.0</v>
      </c>
      <c r="H9" s="126">
        <v>300.0</v>
      </c>
      <c r="I9" s="126">
        <v>8.0</v>
      </c>
      <c r="J9" s="126">
        <v>35.0</v>
      </c>
      <c r="K9" s="126">
        <v>8.0</v>
      </c>
      <c r="L9" s="125">
        <f t="shared" si="2"/>
        <v>3.888</v>
      </c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</row>
    <row r="10" ht="12.75" customHeight="1">
      <c r="A10" s="46"/>
      <c r="B10" s="128"/>
      <c r="C10" s="65"/>
      <c r="D10" s="65"/>
      <c r="E10" s="126"/>
      <c r="F10" s="126"/>
      <c r="G10" s="126"/>
      <c r="H10" s="126"/>
      <c r="I10" s="126"/>
      <c r="J10" s="126"/>
      <c r="K10" s="126"/>
      <c r="L10" s="129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</row>
    <row r="11" ht="12.75" customHeight="1">
      <c r="A11" s="46"/>
      <c r="B11" s="128"/>
      <c r="C11" s="65"/>
      <c r="D11" s="65"/>
      <c r="E11" s="126"/>
      <c r="F11" s="126"/>
      <c r="G11" s="126"/>
      <c r="H11" s="126"/>
      <c r="I11" s="126"/>
      <c r="J11" s="126"/>
      <c r="K11" s="126"/>
      <c r="L11" s="129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</row>
    <row r="12" ht="12.75" customHeight="1">
      <c r="A12" s="46"/>
      <c r="B12" s="128"/>
      <c r="C12" s="65"/>
      <c r="D12" s="65"/>
      <c r="E12" s="126"/>
      <c r="F12" s="126"/>
      <c r="G12" s="126"/>
      <c r="H12" s="126"/>
      <c r="I12" s="126"/>
      <c r="J12" s="126"/>
      <c r="K12" s="126"/>
      <c r="L12" s="129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</row>
    <row r="13" ht="12.75" customHeight="1">
      <c r="A13" s="46"/>
      <c r="B13" s="128"/>
      <c r="C13" s="65"/>
      <c r="D13" s="65"/>
      <c r="E13" s="126"/>
      <c r="F13" s="126"/>
      <c r="G13" s="126"/>
      <c r="H13" s="126"/>
      <c r="I13" s="126"/>
      <c r="J13" s="126"/>
      <c r="K13" s="126"/>
      <c r="L13" s="129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</row>
    <row r="14" ht="12.75" customHeight="1">
      <c r="A14" s="46"/>
      <c r="B14" s="128"/>
      <c r="C14" s="65"/>
      <c r="D14" s="65"/>
      <c r="E14" s="126"/>
      <c r="F14" s="126"/>
      <c r="G14" s="126"/>
      <c r="H14" s="126"/>
      <c r="I14" s="126"/>
      <c r="J14" s="126"/>
      <c r="K14" s="126"/>
      <c r="L14" s="129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</row>
    <row r="15" ht="12.75" customHeight="1">
      <c r="A15" s="46"/>
      <c r="B15" s="128"/>
      <c r="C15" s="65"/>
      <c r="D15" s="65"/>
      <c r="E15" s="126"/>
      <c r="F15" s="126"/>
      <c r="G15" s="126"/>
      <c r="H15" s="126"/>
      <c r="I15" s="126"/>
      <c r="J15" s="126"/>
      <c r="K15" s="126"/>
      <c r="L15" s="129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</row>
    <row r="16" ht="12.75" customHeight="1">
      <c r="A16" s="46"/>
      <c r="B16" s="128"/>
      <c r="C16" s="65"/>
      <c r="D16" s="65"/>
      <c r="E16" s="126"/>
      <c r="F16" s="126"/>
      <c r="G16" s="126"/>
      <c r="H16" s="126"/>
      <c r="I16" s="126"/>
      <c r="J16" s="126"/>
      <c r="K16" s="126"/>
      <c r="L16" s="129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</row>
    <row r="17" ht="12.75" customHeight="1">
      <c r="A17" s="46"/>
      <c r="B17" s="128"/>
      <c r="C17" s="65"/>
      <c r="D17" s="65"/>
      <c r="E17" s="126"/>
      <c r="F17" s="126"/>
      <c r="G17" s="126"/>
      <c r="H17" s="126"/>
      <c r="I17" s="126"/>
      <c r="J17" s="126"/>
      <c r="K17" s="126"/>
      <c r="L17" s="129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</row>
    <row r="18" ht="12.75" customHeight="1">
      <c r="A18" s="46"/>
      <c r="B18" s="128"/>
      <c r="C18" s="65"/>
      <c r="D18" s="65"/>
      <c r="E18" s="126"/>
      <c r="F18" s="126"/>
      <c r="G18" s="126"/>
      <c r="H18" s="126"/>
      <c r="I18" s="126"/>
      <c r="J18" s="126"/>
      <c r="K18" s="126"/>
      <c r="L18" s="129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</row>
    <row r="19" ht="12.75" customHeight="1">
      <c r="A19" s="46"/>
      <c r="B19" s="128"/>
      <c r="C19" s="65"/>
      <c r="D19" s="65"/>
      <c r="E19" s="126"/>
      <c r="F19" s="126"/>
      <c r="G19" s="126"/>
      <c r="H19" s="126"/>
      <c r="I19" s="126"/>
      <c r="J19" s="126"/>
      <c r="K19" s="126"/>
      <c r="L19" s="129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</row>
    <row r="20" ht="12.75" customHeight="1">
      <c r="A20" s="46"/>
      <c r="B20" s="128"/>
      <c r="C20" s="65"/>
      <c r="D20" s="65"/>
      <c r="E20" s="126"/>
      <c r="F20" s="126"/>
      <c r="G20" s="126"/>
      <c r="H20" s="126"/>
      <c r="I20" s="126"/>
      <c r="J20" s="126"/>
      <c r="K20" s="126"/>
      <c r="L20" s="129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</row>
    <row r="21" ht="12.75" customHeight="1">
      <c r="A21" s="46"/>
      <c r="B21" s="128"/>
      <c r="C21" s="65"/>
      <c r="D21" s="65"/>
      <c r="E21" s="126"/>
      <c r="F21" s="126"/>
      <c r="G21" s="126"/>
      <c r="H21" s="126"/>
      <c r="I21" s="126"/>
      <c r="J21" s="126"/>
      <c r="K21" s="126"/>
      <c r="L21" s="129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</row>
    <row r="22" ht="12.75" customHeight="1">
      <c r="A22" s="46"/>
      <c r="B22" s="128"/>
      <c r="C22" s="65"/>
      <c r="D22" s="65"/>
      <c r="E22" s="126"/>
      <c r="F22" s="126"/>
      <c r="G22" s="126"/>
      <c r="H22" s="126"/>
      <c r="I22" s="126"/>
      <c r="J22" s="126"/>
      <c r="K22" s="126"/>
      <c r="L22" s="129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</row>
    <row r="23" ht="12.75" customHeight="1">
      <c r="A23" s="46"/>
      <c r="B23" s="128"/>
      <c r="C23" s="65"/>
      <c r="D23" s="65"/>
      <c r="E23" s="126"/>
      <c r="F23" s="126"/>
      <c r="G23" s="126"/>
      <c r="H23" s="126"/>
      <c r="I23" s="126"/>
      <c r="J23" s="126"/>
      <c r="K23" s="126"/>
      <c r="L23" s="129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</row>
    <row r="24" ht="12.75" customHeight="1">
      <c r="A24" s="46"/>
      <c r="B24" s="128"/>
      <c r="C24" s="65"/>
      <c r="D24" s="65"/>
      <c r="E24" s="126"/>
      <c r="F24" s="126"/>
      <c r="G24" s="126"/>
      <c r="H24" s="126"/>
      <c r="I24" s="126"/>
      <c r="J24" s="126"/>
      <c r="K24" s="126"/>
      <c r="L24" s="129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</row>
    <row r="25" ht="12.75" customHeight="1">
      <c r="A25" s="46"/>
      <c r="B25" s="128"/>
      <c r="C25" s="65"/>
      <c r="D25" s="65"/>
      <c r="E25" s="126"/>
      <c r="F25" s="126"/>
      <c r="G25" s="126"/>
      <c r="H25" s="126"/>
      <c r="I25" s="126"/>
      <c r="J25" s="126"/>
      <c r="K25" s="126"/>
      <c r="L25" s="129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</row>
    <row r="26" ht="12.75" customHeight="1">
      <c r="A26" s="46"/>
      <c r="B26" s="128"/>
      <c r="C26" s="65"/>
      <c r="D26" s="65"/>
      <c r="E26" s="126"/>
      <c r="F26" s="126"/>
      <c r="G26" s="126"/>
      <c r="H26" s="126"/>
      <c r="I26" s="126"/>
      <c r="J26" s="126"/>
      <c r="K26" s="126"/>
      <c r="L26" s="129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</row>
    <row r="27" ht="12.75" customHeight="1">
      <c r="A27" s="46"/>
      <c r="B27" s="128"/>
      <c r="C27" s="65"/>
      <c r="D27" s="65"/>
      <c r="E27" s="126"/>
      <c r="F27" s="126"/>
      <c r="G27" s="126"/>
      <c r="H27" s="126"/>
      <c r="I27" s="126"/>
      <c r="J27" s="126"/>
      <c r="K27" s="126"/>
      <c r="L27" s="129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</row>
    <row r="28" ht="12.75" customHeight="1">
      <c r="A28" s="46"/>
      <c r="B28" s="130"/>
      <c r="C28" s="68"/>
      <c r="D28" s="68"/>
      <c r="E28" s="131"/>
      <c r="F28" s="131"/>
      <c r="G28" s="131"/>
      <c r="H28" s="131"/>
      <c r="I28" s="131"/>
      <c r="J28" s="131"/>
      <c r="K28" s="131"/>
      <c r="L28" s="132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</row>
    <row r="29" ht="12.75" customHeight="1">
      <c r="A29" s="46"/>
      <c r="B29" s="58" t="s">
        <v>143</v>
      </c>
      <c r="C29" s="133"/>
      <c r="D29" s="133">
        <f t="shared" ref="D29:K29" si="3">SUM(D6:D28)</f>
        <v>1800</v>
      </c>
      <c r="E29" s="133">
        <f t="shared" si="3"/>
        <v>84</v>
      </c>
      <c r="F29" s="133">
        <f t="shared" si="3"/>
        <v>370</v>
      </c>
      <c r="G29" s="133">
        <f t="shared" si="3"/>
        <v>120</v>
      </c>
      <c r="H29" s="133">
        <f t="shared" si="3"/>
        <v>1000</v>
      </c>
      <c r="I29" s="133">
        <f t="shared" si="3"/>
        <v>40</v>
      </c>
      <c r="J29" s="133">
        <f t="shared" si="3"/>
        <v>122</v>
      </c>
      <c r="K29" s="133">
        <f t="shared" si="3"/>
        <v>64</v>
      </c>
      <c r="L29" s="134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</row>
    <row r="30" ht="12.75" customHeight="1">
      <c r="A30" s="46"/>
      <c r="B30" s="46"/>
      <c r="C30" s="46"/>
      <c r="D30" s="46"/>
      <c r="E30" s="46"/>
      <c r="F30" s="46"/>
      <c r="G30" s="46"/>
      <c r="H30" s="46"/>
      <c r="I30" s="46"/>
      <c r="J30" s="135" t="s">
        <v>144</v>
      </c>
      <c r="K30" s="23"/>
      <c r="L30" s="136">
        <v>3.1</v>
      </c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</row>
    <row r="31" ht="12.75" customHeight="1">
      <c r="A31" s="46"/>
      <c r="B31" s="137" t="s">
        <v>145</v>
      </c>
      <c r="C31" s="138"/>
      <c r="D31" s="139"/>
      <c r="E31" s="140">
        <f t="shared" ref="E31:K31" si="4">(E29*1)/$D$29</f>
        <v>0.04666666667</v>
      </c>
      <c r="F31" s="140">
        <f t="shared" si="4"/>
        <v>0.2055555556</v>
      </c>
      <c r="G31" s="140">
        <f t="shared" si="4"/>
        <v>0.06666666667</v>
      </c>
      <c r="H31" s="140">
        <f t="shared" si="4"/>
        <v>0.5555555556</v>
      </c>
      <c r="I31" s="140">
        <f t="shared" si="4"/>
        <v>0.02222222222</v>
      </c>
      <c r="J31" s="140">
        <f t="shared" si="4"/>
        <v>0.06777777778</v>
      </c>
      <c r="K31" s="140">
        <f t="shared" si="4"/>
        <v>0.03555555556</v>
      </c>
      <c r="L31" s="141">
        <f>SUM(E31:K31)</f>
        <v>1</v>
      </c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</row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1:L1"/>
    <mergeCell ref="J30:K30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