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ynb\OneDrive\Рабочий стол\Database_Systems_project\"/>
    </mc:Choice>
  </mc:AlternateContent>
  <xr:revisionPtr revIDLastSave="0" documentId="13_ncr:1_{F9CF9B9D-2361-4227-904F-3CE4C67E7196}" xr6:coauthVersionLast="47" xr6:coauthVersionMax="47" xr10:uidLastSave="{00000000-0000-0000-0000-000000000000}"/>
  <bookViews>
    <workbookView xWindow="2892" yWindow="2892" windowWidth="17280" windowHeight="8964" activeTab="1" xr2:uid="{C2DDAF27-4C64-407B-A746-2FF58E85AB23}"/>
  </bookViews>
  <sheets>
    <sheet name="Sheet1" sheetId="1" r:id="rId1"/>
    <sheet name="Sheet2" sheetId="2" r:id="rId2"/>
  </sheets>
  <definedNames>
    <definedName name="_xlnm.Print_Area" localSheetId="0">Sheet1!$A$1:$I$50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38" i="1"/>
  <c r="B39" i="1"/>
  <c r="B37" i="1"/>
  <c r="P14" i="1"/>
  <c r="K15" i="1"/>
  <c r="P15" i="1"/>
  <c r="N5" i="1"/>
  <c r="E3" i="1"/>
  <c r="P16" i="1" l="1"/>
  <c r="A31" i="1" s="1"/>
  <c r="K14" i="1"/>
  <c r="A16" i="1" s="1"/>
</calcChain>
</file>

<file path=xl/sharedStrings.xml><?xml version="1.0" encoding="utf-8"?>
<sst xmlns="http://schemas.openxmlformats.org/spreadsheetml/2006/main" count="15" uniqueCount="15">
  <si>
    <t>BMS Annual Report</t>
  </si>
  <si>
    <t>Staff</t>
  </si>
  <si>
    <t>Student</t>
  </si>
  <si>
    <t>Worker</t>
  </si>
  <si>
    <t>Guest</t>
  </si>
  <si>
    <t>Other</t>
  </si>
  <si>
    <t>The most popular meals and drinkss are as follows:</t>
  </si>
  <si>
    <t>Meals</t>
  </si>
  <si>
    <t>Meatballs</t>
  </si>
  <si>
    <t>Spicy Tofu</t>
  </si>
  <si>
    <t>Sushi Combo</t>
  </si>
  <si>
    <t>Drinks</t>
  </si>
  <si>
    <t>Soda</t>
  </si>
  <si>
    <t>Thai Iced Coffee</t>
  </si>
  <si>
    <t>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</si>
</sst>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Banquets</a:t>
            </a:r>
            <a:r>
              <a:rPr lang="en-US" baseline="0"/>
              <a:t> Organized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Sheet1!$K$1:$K$12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5-4EAB-A9F9-6F286E3D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8935024"/>
        <c:axId val="1318935440"/>
      </c:lineChart>
      <c:catAx>
        <c:axId val="131893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35440"/>
        <c:crosses val="autoZero"/>
        <c:auto val="1"/>
        <c:lblAlgn val="ctr"/>
        <c:lblOffset val="100"/>
        <c:noMultiLvlLbl val="0"/>
      </c:catAx>
      <c:valAx>
        <c:axId val="13189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Banquets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Attendee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13E-47DB-A3DC-AC199124E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3E-47DB-A3DC-AC199124E5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3E-47DB-A3DC-AC199124E5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13E-47DB-A3DC-AC199124E5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13E-47DB-A3DC-AC199124E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Sheet1!$M$1:$M$5</c:f>
              <c:strCache>
                <c:ptCount val="5"/>
                <c:pt idx="0">
                  <c:v>Staff</c:v>
                </c:pt>
                <c:pt idx="1">
                  <c:v>Student</c:v>
                </c:pt>
                <c:pt idx="2">
                  <c:v>Worker</c:v>
                </c:pt>
                <c:pt idx="3">
                  <c:v>Guest</c:v>
                </c:pt>
                <c:pt idx="4">
                  <c:v>Other</c:v>
                </c:pt>
              </c:strCache>
            </c:strRef>
          </c:cat>
          <c:val>
            <c:numRef>
              <c:f>Sheet1!$N$1:$N$5</c:f>
              <c:numCache>
                <c:formatCode>0%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  <c:pt idx="3">
                  <c:v>0.05</c:v>
                </c:pt>
                <c:pt idx="4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9-48DC-884C-EC83273BB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Spending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Sheet1!$P$1:$P$12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1000</c:v>
                </c:pt>
                <c:pt idx="3">
                  <c:v>3999</c:v>
                </c:pt>
                <c:pt idx="4">
                  <c:v>1210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9-4094-883C-19DBDA44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38000"/>
        <c:axId val="1451735920"/>
      </c:lineChart>
      <c:catAx>
        <c:axId val="145173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35920"/>
        <c:crosses val="autoZero"/>
        <c:auto val="1"/>
        <c:lblAlgn val="ctr"/>
        <c:lblOffset val="100"/>
        <c:noMultiLvlLbl val="0"/>
      </c:catAx>
      <c:valAx>
        <c:axId val="14517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Spending</a:t>
                </a:r>
                <a:r>
                  <a:rPr lang="en-US" baseline="0"/>
                  <a:t> (HKD)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3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Sheet1!$J$37:$J$39</c:f>
              <c:strCache>
                <c:ptCount val="3"/>
                <c:pt idx="0">
                  <c:v>Meatballs</c:v>
                </c:pt>
                <c:pt idx="1">
                  <c:v>Spicy Tofu</c:v>
                </c:pt>
                <c:pt idx="2">
                  <c:v>Sushi Combo</c:v>
                </c:pt>
              </c:strCache>
            </c:strRef>
          </c:cat>
          <c:val>
            <c:numRef>
              <c:f>Sheet1!$K$37:$K$39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A-4FE6-95A1-28C49C37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153984"/>
        <c:axId val="1385151904"/>
        <c:axId val="0"/>
      </c:bar3DChart>
      <c:catAx>
        <c:axId val="13851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51904"/>
        <c:crosses val="autoZero"/>
        <c:auto val="1"/>
        <c:lblAlgn val="ctr"/>
        <c:lblOffset val="100"/>
        <c:noMultiLvlLbl val="0"/>
      </c:catAx>
      <c:valAx>
        <c:axId val="1385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Sheet1!$J$42:$J$44</c:f>
              <c:strCache>
                <c:ptCount val="3"/>
                <c:pt idx="0">
                  <c:v>Soda</c:v>
                </c:pt>
                <c:pt idx="1">
                  <c:v>Thai Iced Coffee</c:v>
                </c:pt>
                <c:pt idx="2">
                  <c:v>Tea</c:v>
                </c:pt>
              </c:strCache>
            </c:strRef>
          </c:cat>
          <c:val>
            <c:numRef>
              <c:f>Sheet1!$K$42:$K$44</c:f>
              <c:numCache>
                <c:formatCode>General</c:formatCode>
                <c:ptCount val="3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E-4034-ADF3-DB2491CD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1732592"/>
        <c:axId val="1451733008"/>
        <c:axId val="0"/>
      </c:bar3DChart>
      <c:catAx>
        <c:axId val="14517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33008"/>
        <c:crosses val="autoZero"/>
        <c:auto val="1"/>
        <c:lblAlgn val="ctr"/>
        <c:lblOffset val="100"/>
        <c:noMultiLvlLbl val="0"/>
      </c:catAx>
      <c:valAx>
        <c:axId val="14517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7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</xdr:row>
      <xdr:rowOff>156882</xdr:rowOff>
    </xdr:from>
    <xdr:to>
      <xdr:col>5</xdr:col>
      <xdr:colOff>89646</xdr:colOff>
      <xdr:row>14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528F9-33B4-45A1-B7EB-812E7FCC5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235323</xdr:colOff>
      <xdr:row>3</xdr:row>
      <xdr:rowOff>168088</xdr:rowOff>
    </xdr:from>
    <xdr:to>
      <xdr:col>8</xdr:col>
      <xdr:colOff>437029</xdr:colOff>
      <xdr:row>14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D623F0-5A91-4871-9577-5361D787F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78442</xdr:colOff>
      <xdr:row>18</xdr:row>
      <xdr:rowOff>89647</xdr:rowOff>
    </xdr:from>
    <xdr:to>
      <xdr:col>8</xdr:col>
      <xdr:colOff>425824</xdr:colOff>
      <xdr:row>29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5E3BB-E0CF-4637-877E-6BC9BAC5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448235</xdr:colOff>
      <xdr:row>34</xdr:row>
      <xdr:rowOff>6721</xdr:rowOff>
    </xdr:from>
    <xdr:to>
      <xdr:col>7</xdr:col>
      <xdr:colOff>504264</xdr:colOff>
      <xdr:row>39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A92430-0D60-4742-9A34-F92B4FDDBF83}"/>
            </a:ext>
            <a:ext uri="{147F2762-F138-4A5C-976F-8EAC2B608ADB}">
              <a16:predDERef xmlns:a16="http://schemas.microsoft.com/office/drawing/2014/main" pred="{63C5E3BB-E0CF-4637-877E-6BC9BAC5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437029</xdr:colOff>
      <xdr:row>39</xdr:row>
      <xdr:rowOff>29137</xdr:rowOff>
    </xdr:from>
    <xdr:to>
      <xdr:col>7</xdr:col>
      <xdr:colOff>504264</xdr:colOff>
      <xdr:row>44</xdr:row>
      <xdr:rowOff>112059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69B0DE-4F01-4C85-A122-BF79A2514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B63D-8893-435D-BEC3-A9C3C4EB14CB}">
  <dimension ref="A1:P50"/>
  <sheetViews>
    <sheetView zoomScale="70" zoomScaleNormal="70" workbookViewId="0">
      <selection activeCell="C42" sqref="C42"/>
    </sheetView>
  </sheetViews>
  <sheetFormatPr defaultRowHeight="14.4" x14ac:dyDescent="0.3"/>
  <cols>
    <col min="11" max="11" width="10.33203125" bestFit="1" customWidth="1"/>
  </cols>
  <sheetData>
    <row r="1" spans="1:16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>
        <v>2024</v>
      </c>
      <c r="K1">
        <v>100</v>
      </c>
      <c r="M1" t="s">
        <v>1</v>
      </c>
      <c r="N1" s="4">
        <v>0.5</v>
      </c>
      <c r="P1">
        <v>1000</v>
      </c>
    </row>
    <row r="2" spans="1:16" x14ac:dyDescent="0.3">
      <c r="A2" s="6"/>
      <c r="B2" s="6"/>
      <c r="C2" s="6"/>
      <c r="D2" s="6"/>
      <c r="E2" s="6"/>
      <c r="F2" s="6"/>
      <c r="G2" s="6"/>
      <c r="H2" s="6"/>
      <c r="I2" s="6"/>
      <c r="K2">
        <v>200</v>
      </c>
      <c r="M2" t="s">
        <v>2</v>
      </c>
      <c r="N2" s="4">
        <v>0.3</v>
      </c>
      <c r="P2">
        <v>2000</v>
      </c>
    </row>
    <row r="3" spans="1:16" x14ac:dyDescent="0.3">
      <c r="A3" s="1"/>
      <c r="B3" s="1"/>
      <c r="C3" s="1"/>
      <c r="D3" s="1"/>
      <c r="E3" s="2" t="str">
        <f>_xlfn.CONCAT("Year ", $J$1)</f>
        <v>Year 2024</v>
      </c>
      <c r="F3" s="1"/>
      <c r="G3" s="1"/>
      <c r="H3" s="1"/>
      <c r="I3" s="1"/>
      <c r="K3">
        <v>300</v>
      </c>
      <c r="M3" t="s">
        <v>3</v>
      </c>
      <c r="N3" s="4">
        <v>0.1</v>
      </c>
      <c r="P3">
        <v>1000</v>
      </c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K4">
        <v>400</v>
      </c>
      <c r="M4" t="s">
        <v>4</v>
      </c>
      <c r="N4" s="4">
        <v>0.05</v>
      </c>
      <c r="P4">
        <v>3999</v>
      </c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K5">
        <v>500</v>
      </c>
      <c r="M5" t="s">
        <v>5</v>
      </c>
      <c r="N5" s="4">
        <f>1-SUM($N$1:$N$4)</f>
        <v>4.9999999999999933E-2</v>
      </c>
      <c r="P5">
        <v>1210</v>
      </c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K6">
        <v>600</v>
      </c>
      <c r="P6">
        <v>600</v>
      </c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K7">
        <v>700</v>
      </c>
      <c r="P7">
        <v>700</v>
      </c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K8">
        <v>800</v>
      </c>
      <c r="P8">
        <v>800</v>
      </c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K9">
        <v>900</v>
      </c>
      <c r="P9">
        <v>900</v>
      </c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K10">
        <v>1000</v>
      </c>
      <c r="P10">
        <v>1000</v>
      </c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K11">
        <v>1100</v>
      </c>
      <c r="P11">
        <v>1100</v>
      </c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K12">
        <v>1200</v>
      </c>
      <c r="P12">
        <v>1200</v>
      </c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K14" t="str">
        <f>IF(($K$15 &gt; 1), "increased", "decreased")</f>
        <v>increased</v>
      </c>
      <c r="P14" s="5">
        <f>AVERAGE($P$1:$P$12)</f>
        <v>1292.4166666666667</v>
      </c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K15" s="3">
        <f>SUM($K$1:$K$12)/$K$17-1</f>
        <v>5.5</v>
      </c>
      <c r="P15">
        <f>SUM($P$1:$P$12)</f>
        <v>15509</v>
      </c>
    </row>
    <row r="16" spans="1:16" ht="15" customHeight="1" x14ac:dyDescent="0.3">
      <c r="A16" s="7" t="str">
        <f>_xlfn.TEXTJOIN("", TRUE, SUM(K1:K12), " banquets has been organized in ", $J$1, ". The number has ", $K$14, " by ", ROUND($K$15*100,2), "% compared to last year, Averaging ",ROUND(ABS(AVERAGE($K$1:$K$12)), 2), " banquets per month. Meanwhile, Attendees mainly consists of ", ROUND($N$1*100, 2), "% ", $M$1, ", ",  ROUND($N$2*100, 2), "% ", $M$2, ", ", ROUND($N$3*100, 2), "% ", $M$3, " and ", ROUND($N$4*100, 2), "% ", $M$4, ".")</f>
        <v>7800 banquets has been organized in 2024. The number has increased by 550% compared to last year, Averaging 650 banquets per month. Meanwhile, Attendees mainly consists of 50% Staff, 30% Student, 10% Worker and 5% Guest.</v>
      </c>
      <c r="B16" s="7"/>
      <c r="C16" s="7"/>
      <c r="D16" s="7"/>
      <c r="E16" s="7"/>
      <c r="F16" s="7"/>
      <c r="G16" s="7"/>
      <c r="H16" s="7"/>
      <c r="I16" s="7"/>
      <c r="P16" s="3">
        <f>($P$15/$P$18)-1</f>
        <v>0.55089999999999995</v>
      </c>
    </row>
    <row r="17" spans="1:16" x14ac:dyDescent="0.3">
      <c r="A17" s="7"/>
      <c r="B17" s="7"/>
      <c r="C17" s="7"/>
      <c r="D17" s="7"/>
      <c r="E17" s="7"/>
      <c r="F17" s="7"/>
      <c r="G17" s="7"/>
      <c r="H17" s="7"/>
      <c r="I17" s="7"/>
      <c r="K17">
        <v>1200</v>
      </c>
    </row>
    <row r="18" spans="1:16" x14ac:dyDescent="0.3">
      <c r="A18" s="7"/>
      <c r="B18" s="7"/>
      <c r="C18" s="7"/>
      <c r="D18" s="7"/>
      <c r="E18" s="7"/>
      <c r="F18" s="7"/>
      <c r="G18" s="7"/>
      <c r="H18" s="7"/>
      <c r="I18" s="7"/>
      <c r="P18">
        <v>10000</v>
      </c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16" x14ac:dyDescent="0.3">
      <c r="A31" s="7" t="str">
        <f>_xlfn.TEXTJOIN("", TRUE, "The attendees have spent a total of ", ROUND(P15,2), "HKD on banquets this year, averaging ", ROUND(P14,2), "HKD per month. Compared to last year, the total spending has changed by ", ROUND(P16*100,2), "%" )</f>
        <v>The attendees have spent a total of 15509HKD on banquets this year, averaging 1292.42HKD per month. Compared to last year, the total spending has changed by 55.09%</v>
      </c>
      <c r="B31" s="7"/>
      <c r="C31" s="7"/>
      <c r="D31" s="7"/>
      <c r="E31" s="7"/>
      <c r="F31" s="7"/>
      <c r="G31" s="7"/>
      <c r="H31" s="7"/>
      <c r="I31" s="7"/>
    </row>
    <row r="32" spans="1:16" x14ac:dyDescent="0.3">
      <c r="A32" s="7"/>
      <c r="B32" s="7"/>
      <c r="C32" s="7"/>
      <c r="D32" s="7"/>
      <c r="E32" s="7"/>
      <c r="F32" s="7"/>
      <c r="G32" s="7"/>
      <c r="H32" s="7"/>
      <c r="I32" s="7"/>
    </row>
    <row r="33" spans="1:11" x14ac:dyDescent="0.3">
      <c r="A33" s="7"/>
      <c r="B33" s="7"/>
      <c r="C33" s="7"/>
      <c r="D33" s="7"/>
      <c r="E33" s="7"/>
      <c r="F33" s="7"/>
      <c r="G33" s="7"/>
      <c r="H33" s="7"/>
      <c r="I33" s="7"/>
    </row>
    <row r="34" spans="1:11" x14ac:dyDescent="0.3">
      <c r="A34" s="8" t="s">
        <v>6</v>
      </c>
      <c r="B34" s="8"/>
      <c r="C34" s="8"/>
      <c r="D34" s="8"/>
      <c r="E34" s="8"/>
      <c r="F34" s="8"/>
      <c r="G34" s="8"/>
      <c r="H34" s="8"/>
      <c r="I34" s="8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</row>
    <row r="36" spans="1:11" x14ac:dyDescent="0.3">
      <c r="A36" s="1"/>
      <c r="B36" s="1" t="s">
        <v>7</v>
      </c>
      <c r="C36" s="1"/>
      <c r="D36" s="1"/>
      <c r="E36" s="1"/>
      <c r="F36" s="1"/>
      <c r="G36" s="1"/>
      <c r="H36" s="1"/>
      <c r="I36" s="1"/>
    </row>
    <row r="37" spans="1:11" x14ac:dyDescent="0.3">
      <c r="A37" s="1"/>
      <c r="B37" s="1" t="str">
        <f>_xlfn.TEXTJOIN("", TRUE, "    •", J37, " (", K37, " Orders)")</f>
        <v xml:space="preserve">    •Meatballs (0.5 Orders)</v>
      </c>
      <c r="C37" s="1"/>
      <c r="D37" s="1"/>
      <c r="E37" s="1"/>
      <c r="F37" s="1"/>
      <c r="G37" s="1"/>
      <c r="H37" s="1"/>
      <c r="I37" s="1"/>
      <c r="J37" t="s">
        <v>8</v>
      </c>
      <c r="K37">
        <v>0.5</v>
      </c>
    </row>
    <row r="38" spans="1:11" x14ac:dyDescent="0.3">
      <c r="A38" s="1"/>
      <c r="B38" s="1" t="str">
        <f t="shared" ref="B38:B39" si="0">_xlfn.TEXTJOIN("", TRUE, "    •", J38, " (", K38, " Orders)")</f>
        <v xml:space="preserve">    •Spicy Tofu (0.3 Orders)</v>
      </c>
      <c r="C38" s="1"/>
      <c r="D38" s="1"/>
      <c r="E38" s="1"/>
      <c r="F38" s="1"/>
      <c r="G38" s="1"/>
      <c r="H38" s="1"/>
      <c r="I38" s="1"/>
      <c r="J38" t="s">
        <v>9</v>
      </c>
      <c r="K38">
        <v>0.3</v>
      </c>
    </row>
    <row r="39" spans="1:11" x14ac:dyDescent="0.3">
      <c r="A39" s="1"/>
      <c r="B39" s="1" t="str">
        <f t="shared" si="0"/>
        <v xml:space="preserve">    •Sushi Combo (0.1 Orders)</v>
      </c>
      <c r="C39" s="1"/>
      <c r="D39" s="1"/>
      <c r="E39" s="1"/>
      <c r="F39" s="1"/>
      <c r="G39" s="1"/>
      <c r="H39" s="1"/>
      <c r="I39" s="1"/>
      <c r="J39" t="s">
        <v>10</v>
      </c>
      <c r="K39">
        <v>0.1</v>
      </c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11" x14ac:dyDescent="0.3">
      <c r="A41" s="1"/>
      <c r="B41" s="1" t="s">
        <v>11</v>
      </c>
      <c r="C41" s="1"/>
      <c r="D41" s="1"/>
      <c r="E41" s="1"/>
      <c r="F41" s="1"/>
      <c r="G41" s="1"/>
      <c r="H41" s="1"/>
      <c r="I41" s="1"/>
    </row>
    <row r="42" spans="1:11" x14ac:dyDescent="0.3">
      <c r="A42" s="1"/>
      <c r="B42" s="1" t="str">
        <f>_xlfn.TEXTJOIN("", TRUE, "    •", J42, " (", K42, " Orders)")</f>
        <v xml:space="preserve">    •Soda (0.3 Orders)</v>
      </c>
      <c r="C42" s="1"/>
      <c r="D42" s="1"/>
      <c r="E42" s="1"/>
      <c r="F42" s="1"/>
      <c r="G42" s="1"/>
      <c r="H42" s="1"/>
      <c r="I42" s="1"/>
      <c r="J42" t="s">
        <v>12</v>
      </c>
      <c r="K42">
        <v>0.3</v>
      </c>
    </row>
    <row r="43" spans="1:11" x14ac:dyDescent="0.3">
      <c r="A43" s="1"/>
      <c r="B43" s="1" t="str">
        <f t="shared" ref="B43:B44" si="1">_xlfn.TEXTJOIN("", TRUE, "    •", J43, " (", K43, " Orders)")</f>
        <v xml:space="preserve">    •Thai Iced Coffee (0.2 Orders)</v>
      </c>
      <c r="C43" s="1"/>
      <c r="D43" s="1"/>
      <c r="E43" s="1"/>
      <c r="F43" s="1"/>
      <c r="G43" s="1"/>
      <c r="H43" s="1"/>
      <c r="I43" s="1"/>
      <c r="J43" t="s">
        <v>13</v>
      </c>
      <c r="K43">
        <v>0.2</v>
      </c>
    </row>
    <row r="44" spans="1:11" x14ac:dyDescent="0.3">
      <c r="A44" s="1"/>
      <c r="B44" s="1" t="str">
        <f t="shared" si="1"/>
        <v xml:space="preserve">    •Tea (0.2 Orders)</v>
      </c>
      <c r="C44" s="1"/>
      <c r="D44" s="1"/>
      <c r="E44" s="1"/>
      <c r="F44" s="1"/>
      <c r="G44" s="1"/>
      <c r="H44" s="1"/>
      <c r="I44" s="1"/>
      <c r="J44" t="s">
        <v>14</v>
      </c>
      <c r="K44">
        <v>0.2</v>
      </c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3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3">
      <c r="A50" s="1"/>
      <c r="B50" s="1"/>
      <c r="C50" s="1"/>
      <c r="D50" s="1"/>
      <c r="E50" s="1"/>
      <c r="F50" s="1"/>
      <c r="G50" s="1"/>
      <c r="H50" s="1"/>
      <c r="I50" s="1"/>
    </row>
  </sheetData>
  <mergeCells count="4">
    <mergeCell ref="A1:I2"/>
    <mergeCell ref="A16:I18"/>
    <mergeCell ref="A31:I33"/>
    <mergeCell ref="A34:I3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21D7-A853-45A3-9C13-C80534EF0D59}">
  <dimension ref="A1"/>
  <sheetViews>
    <sheetView tabSelected="1" workbookViewId="0">
      <selection activeCell="F13" sqref="F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CHEN, William212 [Student]</dc:creator>
  <cp:keywords/>
  <dc:description/>
  <cp:lastModifiedBy>URYNBASSAROV, Yerassyl [Student]</cp:lastModifiedBy>
  <cp:revision/>
  <dcterms:created xsi:type="dcterms:W3CDTF">2024-11-30T09:54:13Z</dcterms:created>
  <dcterms:modified xsi:type="dcterms:W3CDTF">2024-11-30T14:29:34Z</dcterms:modified>
  <cp:category/>
  <cp:contentStatus/>
</cp:coreProperties>
</file>