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T6\Downloads\"/>
    </mc:Choice>
  </mc:AlternateContent>
  <bookViews>
    <workbookView xWindow="0" yWindow="0" windowWidth="15345" windowHeight="2325" activeTab="3"/>
  </bookViews>
  <sheets>
    <sheet name="Лист1" sheetId="1" r:id="rId1"/>
    <sheet name="Лист2" sheetId="2" r:id="rId2"/>
    <sheet name="2" sheetId="12" r:id="rId3"/>
    <sheet name="4" sheetId="13" r:id="rId4"/>
    <sheet name="Объединенные данные " sheetId="4" r:id="rId5"/>
  </sheets>
  <definedNames>
    <definedName name="_xlnm._FilterDatabase" localSheetId="4" hidden="1">'Объединенные данные '!$A$1:$A$505</definedName>
  </definedNames>
  <calcPr calcId="162913"/>
  <pivotCaches>
    <pivotCache cacheId="8" r:id="rId6"/>
  </pivotCaches>
  <extLs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2" i="4"/>
  <c r="J247" i="4" l="1"/>
  <c r="J205" i="4"/>
  <c r="J233" i="4"/>
  <c r="J344" i="4"/>
  <c r="J415" i="4"/>
  <c r="J485" i="4"/>
  <c r="J443" i="4"/>
  <c r="J106" i="4"/>
  <c r="J457" i="4"/>
  <c r="J303" i="4"/>
  <c r="J177" i="4"/>
  <c r="J191" i="4"/>
  <c r="J401" i="4"/>
  <c r="J498" i="4"/>
  <c r="J289" i="4"/>
  <c r="J429" i="4"/>
  <c r="J387" i="4"/>
  <c r="J149" i="4"/>
  <c r="J121" i="4"/>
  <c r="J470" i="4"/>
  <c r="J330" i="4"/>
  <c r="J359" i="4"/>
  <c r="J373" i="4"/>
  <c r="J135" i="4"/>
  <c r="J25" i="4"/>
  <c r="J42" i="4"/>
  <c r="J75" i="4"/>
  <c r="J91" i="4"/>
  <c r="J163" i="4"/>
  <c r="J7" i="4"/>
  <c r="J317" i="4"/>
  <c r="J219" i="4"/>
  <c r="J275" i="4"/>
  <c r="J261" i="4"/>
  <c r="J58" i="4"/>
  <c r="J246" i="4"/>
  <c r="J204" i="4"/>
  <c r="J232" i="4"/>
  <c r="J345" i="4"/>
  <c r="J414" i="4"/>
  <c r="J484" i="4"/>
  <c r="J442" i="4"/>
  <c r="J105" i="4"/>
  <c r="J456" i="4"/>
  <c r="J302" i="4"/>
  <c r="J176" i="4"/>
  <c r="J190" i="4"/>
  <c r="J400" i="4"/>
  <c r="J497" i="4"/>
  <c r="J288" i="4"/>
  <c r="J428" i="4"/>
  <c r="J386" i="4"/>
  <c r="J148" i="4"/>
  <c r="J120" i="4"/>
  <c r="J471" i="4"/>
  <c r="J331" i="4"/>
  <c r="J358" i="4"/>
  <c r="J372" i="4"/>
  <c r="J134" i="4"/>
  <c r="J24" i="4"/>
  <c r="J43" i="4"/>
  <c r="J74" i="4"/>
  <c r="J90" i="4"/>
  <c r="J162" i="4"/>
  <c r="J6" i="4"/>
  <c r="J316" i="4"/>
  <c r="J218" i="4"/>
  <c r="J274" i="4"/>
  <c r="J260" i="4"/>
  <c r="J59" i="4"/>
  <c r="J248" i="4"/>
  <c r="J206" i="4"/>
  <c r="J234" i="4"/>
  <c r="J346" i="4"/>
  <c r="J416" i="4"/>
  <c r="J486" i="4"/>
  <c r="J444" i="4"/>
  <c r="J107" i="4"/>
  <c r="J458" i="4"/>
  <c r="J304" i="4"/>
  <c r="J178" i="4"/>
  <c r="J192" i="4"/>
  <c r="J403" i="4"/>
  <c r="J499" i="4"/>
  <c r="J290" i="4"/>
  <c r="J430" i="4"/>
  <c r="J388" i="4"/>
  <c r="J150" i="4"/>
  <c r="J122" i="4"/>
  <c r="J472" i="4"/>
  <c r="J332" i="4"/>
  <c r="J360" i="4"/>
  <c r="J374" i="4"/>
  <c r="J136" i="4"/>
  <c r="J26" i="4"/>
  <c r="J44" i="4"/>
  <c r="J76" i="4"/>
  <c r="J92" i="4"/>
  <c r="J164" i="4"/>
  <c r="J8" i="4"/>
  <c r="J319" i="4"/>
  <c r="J220" i="4"/>
  <c r="J276" i="4"/>
  <c r="J262" i="4"/>
  <c r="J60" i="4"/>
  <c r="J249" i="4"/>
  <c r="J207" i="4"/>
  <c r="J235" i="4"/>
  <c r="J347" i="4"/>
  <c r="J417" i="4"/>
  <c r="J487" i="4"/>
  <c r="J445" i="4"/>
  <c r="J108" i="4"/>
  <c r="J459" i="4"/>
  <c r="J305" i="4"/>
  <c r="J179" i="4"/>
  <c r="J193" i="4"/>
  <c r="J402" i="4"/>
  <c r="J500" i="4"/>
  <c r="J291" i="4"/>
  <c r="J431" i="4"/>
  <c r="J389" i="4"/>
  <c r="J151" i="4"/>
  <c r="J123" i="4"/>
  <c r="J473" i="4"/>
  <c r="J333" i="4"/>
  <c r="J361" i="4"/>
  <c r="J375" i="4"/>
  <c r="J137" i="4"/>
  <c r="J27" i="4"/>
  <c r="J45" i="4"/>
  <c r="J77" i="4"/>
  <c r="J93" i="4"/>
  <c r="J166" i="4"/>
  <c r="J320" i="4"/>
  <c r="J221" i="4"/>
  <c r="J277" i="4"/>
  <c r="J263" i="4"/>
  <c r="J9" i="4"/>
  <c r="J62" i="4"/>
  <c r="J488" i="4"/>
  <c r="J501" i="4"/>
  <c r="J250" i="4"/>
  <c r="J209" i="4"/>
  <c r="J236" i="4"/>
  <c r="J349" i="4"/>
  <c r="J419" i="4"/>
  <c r="J447" i="4"/>
  <c r="J110" i="4"/>
  <c r="J460" i="4"/>
  <c r="J306" i="4"/>
  <c r="J181" i="4"/>
  <c r="J194" i="4"/>
  <c r="J404" i="4"/>
  <c r="J292" i="4"/>
  <c r="J432" i="4"/>
  <c r="J390" i="4"/>
  <c r="J153" i="4"/>
  <c r="J125" i="4"/>
  <c r="J474" i="4"/>
  <c r="J334" i="4"/>
  <c r="J362" i="4"/>
  <c r="J376" i="4"/>
  <c r="J139" i="4"/>
  <c r="J28" i="4"/>
  <c r="J47" i="4"/>
  <c r="J79" i="4"/>
  <c r="J95" i="4"/>
  <c r="J167" i="4"/>
  <c r="J11" i="4"/>
  <c r="J321" i="4"/>
  <c r="J222" i="4"/>
  <c r="J279" i="4"/>
  <c r="J265" i="4"/>
  <c r="J63" i="4"/>
  <c r="J483" i="4"/>
  <c r="J496" i="4"/>
  <c r="J245" i="4"/>
  <c r="J203" i="4"/>
  <c r="J231" i="4"/>
  <c r="J343" i="4"/>
  <c r="J413" i="4"/>
  <c r="J441" i="4"/>
  <c r="J104" i="4"/>
  <c r="J455" i="4"/>
  <c r="J301" i="4"/>
  <c r="J175" i="4"/>
  <c r="J189" i="4"/>
  <c r="J399" i="4"/>
  <c r="J287" i="4"/>
  <c r="J427" i="4"/>
  <c r="J385" i="4"/>
  <c r="J147" i="4"/>
  <c r="J119" i="4"/>
  <c r="J469" i="4"/>
  <c r="J329" i="4"/>
  <c r="J357" i="4"/>
  <c r="J371" i="4"/>
  <c r="J133" i="4"/>
  <c r="J23" i="4"/>
  <c r="J40" i="4"/>
  <c r="J73" i="4"/>
  <c r="J89" i="4"/>
  <c r="J161" i="4"/>
  <c r="J5" i="4"/>
  <c r="J315" i="4"/>
  <c r="J217" i="4"/>
  <c r="J273" i="4"/>
  <c r="J259" i="4"/>
  <c r="J57" i="4"/>
  <c r="J482" i="4"/>
  <c r="J495" i="4"/>
  <c r="J244" i="4"/>
  <c r="J202" i="4"/>
  <c r="J230" i="4"/>
  <c r="J342" i="4"/>
  <c r="J412" i="4"/>
  <c r="J440" i="4"/>
  <c r="J103" i="4"/>
  <c r="J454" i="4"/>
  <c r="J300" i="4"/>
  <c r="J174" i="4"/>
  <c r="J188" i="4"/>
  <c r="J398" i="4"/>
  <c r="J286" i="4"/>
  <c r="J426" i="4"/>
  <c r="J384" i="4"/>
  <c r="J146" i="4"/>
  <c r="J118" i="4"/>
  <c r="J468" i="4"/>
  <c r="J328" i="4"/>
  <c r="J356" i="4"/>
  <c r="J370" i="4"/>
  <c r="J132" i="4"/>
  <c r="J22" i="4"/>
  <c r="J41" i="4"/>
  <c r="J72" i="4"/>
  <c r="J88" i="4"/>
  <c r="J160" i="4"/>
  <c r="J4" i="4"/>
  <c r="J314" i="4"/>
  <c r="J216" i="4"/>
  <c r="J272" i="4"/>
  <c r="J258" i="4"/>
  <c r="J56" i="4"/>
  <c r="J251" i="4"/>
  <c r="J208" i="4"/>
  <c r="J237" i="4"/>
  <c r="J348" i="4"/>
  <c r="J418" i="4"/>
  <c r="J489" i="4"/>
  <c r="J446" i="4"/>
  <c r="J109" i="4"/>
  <c r="J461" i="4"/>
  <c r="J307" i="4"/>
  <c r="J180" i="4"/>
  <c r="J195" i="4"/>
  <c r="J405" i="4"/>
  <c r="J502" i="4"/>
  <c r="J293" i="4"/>
  <c r="J433" i="4"/>
  <c r="J391" i="4"/>
  <c r="J152" i="4"/>
  <c r="J124" i="4"/>
  <c r="J475" i="4"/>
  <c r="J335" i="4"/>
  <c r="J363" i="4"/>
  <c r="J377" i="4"/>
  <c r="J138" i="4"/>
  <c r="J29" i="4"/>
  <c r="J46" i="4"/>
  <c r="J78" i="4"/>
  <c r="J94" i="4"/>
  <c r="J165" i="4"/>
  <c r="J10" i="4"/>
  <c r="J318" i="4"/>
  <c r="J223" i="4"/>
  <c r="J278" i="4"/>
  <c r="J264" i="4"/>
  <c r="J61" i="4"/>
  <c r="J490" i="4"/>
  <c r="J503" i="4"/>
  <c r="J252" i="4"/>
  <c r="J212" i="4"/>
  <c r="J239" i="4"/>
  <c r="J350" i="4"/>
  <c r="J420" i="4"/>
  <c r="J448" i="4"/>
  <c r="J463" i="4"/>
  <c r="J308" i="4"/>
  <c r="J183" i="4"/>
  <c r="J197" i="4"/>
  <c r="J407" i="4"/>
  <c r="J295" i="4"/>
  <c r="J434" i="4"/>
  <c r="J392" i="4"/>
  <c r="J155" i="4"/>
  <c r="J126" i="4"/>
  <c r="J476" i="4"/>
  <c r="J337" i="4"/>
  <c r="J365" i="4"/>
  <c r="J378" i="4"/>
  <c r="J140" i="4"/>
  <c r="J112" i="4"/>
  <c r="J49" i="4"/>
  <c r="J80" i="4"/>
  <c r="J30" i="4"/>
  <c r="J169" i="4"/>
  <c r="J322" i="4"/>
  <c r="J225" i="4"/>
  <c r="J280" i="4"/>
  <c r="J267" i="4"/>
  <c r="J96" i="4"/>
  <c r="J65" i="4"/>
  <c r="J12" i="4"/>
  <c r="J253" i="4"/>
  <c r="J210" i="4"/>
  <c r="J238" i="4"/>
  <c r="J351" i="4"/>
  <c r="J421" i="4"/>
  <c r="J491" i="4"/>
  <c r="J449" i="4"/>
  <c r="J111" i="4"/>
  <c r="J462" i="4"/>
  <c r="J309" i="4"/>
  <c r="J182" i="4"/>
  <c r="J196" i="4"/>
  <c r="J406" i="4"/>
  <c r="J504" i="4"/>
  <c r="J294" i="4"/>
  <c r="J435" i="4"/>
  <c r="J393" i="4"/>
  <c r="J154" i="4"/>
  <c r="J127" i="4"/>
  <c r="J477" i="4"/>
  <c r="J336" i="4"/>
  <c r="J364" i="4"/>
  <c r="J379" i="4"/>
  <c r="J141" i="4"/>
  <c r="J31" i="4"/>
  <c r="J48" i="4"/>
  <c r="J81" i="4"/>
  <c r="J97" i="4"/>
  <c r="J168" i="4"/>
  <c r="J13" i="4"/>
  <c r="J323" i="4"/>
  <c r="J224" i="4"/>
  <c r="J281" i="4"/>
  <c r="J266" i="4"/>
  <c r="J64" i="4"/>
  <c r="J254" i="4"/>
  <c r="J211" i="4"/>
  <c r="J240" i="4"/>
  <c r="J352" i="4"/>
  <c r="J422" i="4"/>
  <c r="J450" i="4"/>
  <c r="J113" i="4"/>
  <c r="J465" i="4"/>
  <c r="J310" i="4"/>
  <c r="J184" i="4"/>
  <c r="J198" i="4"/>
  <c r="J409" i="4"/>
  <c r="J296" i="4"/>
  <c r="J436" i="4"/>
  <c r="J394" i="4"/>
  <c r="J156" i="4"/>
  <c r="J128" i="4"/>
  <c r="J478" i="4"/>
  <c r="J338" i="4"/>
  <c r="J366" i="4"/>
  <c r="J380" i="4"/>
  <c r="J142" i="4"/>
  <c r="J32" i="4"/>
  <c r="J50" i="4"/>
  <c r="J82" i="4"/>
  <c r="J98" i="4"/>
  <c r="J170" i="4"/>
  <c r="J14" i="4"/>
  <c r="J324" i="4"/>
  <c r="J226" i="4"/>
  <c r="J282" i="4"/>
  <c r="J268" i="4"/>
  <c r="J66" i="4"/>
  <c r="J35" i="4"/>
  <c r="J52" i="4"/>
  <c r="J84" i="4"/>
  <c r="J17" i="4"/>
  <c r="J69" i="4"/>
  <c r="J242" i="4"/>
  <c r="J200" i="4"/>
  <c r="J228" i="4"/>
  <c r="J340" i="4"/>
  <c r="J410" i="4"/>
  <c r="J480" i="4"/>
  <c r="J438" i="4"/>
  <c r="J101" i="4"/>
  <c r="J452" i="4"/>
  <c r="J298" i="4"/>
  <c r="J172" i="4"/>
  <c r="J186" i="4"/>
  <c r="J396" i="4"/>
  <c r="J493" i="4"/>
  <c r="J284" i="4"/>
  <c r="J424" i="4"/>
  <c r="J382" i="4"/>
  <c r="J144" i="4"/>
  <c r="J116" i="4"/>
  <c r="J466" i="4"/>
  <c r="J326" i="4"/>
  <c r="J354" i="4"/>
  <c r="J368" i="4"/>
  <c r="J130" i="4"/>
  <c r="J20" i="4"/>
  <c r="J38" i="4"/>
  <c r="J70" i="4"/>
  <c r="J86" i="4"/>
  <c r="J158" i="4"/>
  <c r="J2" i="4"/>
  <c r="J312" i="4"/>
  <c r="J214" i="4"/>
  <c r="J270" i="4"/>
  <c r="J256" i="4"/>
  <c r="J54" i="4"/>
  <c r="J243" i="4"/>
  <c r="J201" i="4"/>
  <c r="J229" i="4"/>
  <c r="J341" i="4"/>
  <c r="J411" i="4"/>
  <c r="J481" i="4"/>
  <c r="J439" i="4"/>
  <c r="J102" i="4"/>
  <c r="J453" i="4"/>
  <c r="J299" i="4"/>
  <c r="J173" i="4"/>
  <c r="J187" i="4"/>
  <c r="J397" i="4"/>
  <c r="J494" i="4"/>
  <c r="J285" i="4"/>
  <c r="J425" i="4"/>
  <c r="J383" i="4"/>
  <c r="J145" i="4"/>
  <c r="J117" i="4"/>
  <c r="J467" i="4"/>
  <c r="J327" i="4"/>
  <c r="J355" i="4"/>
  <c r="J369" i="4"/>
  <c r="J131" i="4"/>
  <c r="J21" i="4"/>
  <c r="J39" i="4"/>
  <c r="J71" i="4"/>
  <c r="J87" i="4"/>
  <c r="J159" i="4"/>
  <c r="J3" i="4"/>
  <c r="J313" i="4"/>
  <c r="J215" i="4"/>
  <c r="J271" i="4"/>
  <c r="J257" i="4"/>
  <c r="J55" i="4"/>
  <c r="J255" i="4"/>
  <c r="J213" i="4"/>
  <c r="J241" i="4"/>
  <c r="J353" i="4"/>
  <c r="J423" i="4"/>
  <c r="J492" i="4"/>
  <c r="J451" i="4"/>
  <c r="J114" i="4"/>
  <c r="J464" i="4"/>
  <c r="J311" i="4"/>
  <c r="J185" i="4"/>
  <c r="J199" i="4"/>
  <c r="J408" i="4"/>
  <c r="J505" i="4"/>
  <c r="J297" i="4"/>
  <c r="J437" i="4"/>
  <c r="J395" i="4"/>
  <c r="J157" i="4"/>
  <c r="J129" i="4"/>
  <c r="J479" i="4"/>
  <c r="J339" i="4"/>
  <c r="J367" i="4"/>
  <c r="J381" i="4"/>
  <c r="J143" i="4"/>
  <c r="J33" i="4"/>
  <c r="J51" i="4"/>
  <c r="J83" i="4"/>
  <c r="J99" i="4"/>
  <c r="J171" i="4"/>
  <c r="J15" i="4"/>
  <c r="J325" i="4"/>
  <c r="J227" i="4"/>
  <c r="J283" i="4"/>
  <c r="J269" i="4"/>
  <c r="J67" i="4"/>
  <c r="J36" i="4"/>
  <c r="J18" i="4"/>
  <c r="J115" i="4"/>
  <c r="J53" i="4"/>
  <c r="J85" i="4"/>
  <c r="J34" i="4"/>
  <c r="J100" i="4"/>
  <c r="J68" i="4"/>
  <c r="J16" i="4"/>
  <c r="J37" i="4"/>
  <c r="J19" i="4"/>
  <c r="G247" i="4" l="1"/>
  <c r="K247" i="4" s="1"/>
  <c r="H247" i="4"/>
  <c r="I247" i="4"/>
  <c r="G205" i="4"/>
  <c r="K205" i="4" s="1"/>
  <c r="H205" i="4"/>
  <c r="I205" i="4"/>
  <c r="G233" i="4"/>
  <c r="K233" i="4" s="1"/>
  <c r="H233" i="4"/>
  <c r="I233" i="4"/>
  <c r="G344" i="4"/>
  <c r="K344" i="4" s="1"/>
  <c r="H344" i="4"/>
  <c r="I344" i="4"/>
  <c r="G415" i="4"/>
  <c r="K415" i="4" s="1"/>
  <c r="H415" i="4"/>
  <c r="I415" i="4"/>
  <c r="G485" i="4"/>
  <c r="K485" i="4" s="1"/>
  <c r="H485" i="4"/>
  <c r="I485" i="4"/>
  <c r="G443" i="4"/>
  <c r="K443" i="4" s="1"/>
  <c r="H443" i="4"/>
  <c r="I443" i="4"/>
  <c r="G106" i="4"/>
  <c r="K106" i="4" s="1"/>
  <c r="H106" i="4"/>
  <c r="I106" i="4"/>
  <c r="G457" i="4"/>
  <c r="K457" i="4" s="1"/>
  <c r="H457" i="4"/>
  <c r="I457" i="4"/>
  <c r="G303" i="4"/>
  <c r="K303" i="4" s="1"/>
  <c r="H303" i="4"/>
  <c r="I303" i="4"/>
  <c r="G177" i="4"/>
  <c r="K177" i="4" s="1"/>
  <c r="H177" i="4"/>
  <c r="I177" i="4"/>
  <c r="G191" i="4"/>
  <c r="K191" i="4" s="1"/>
  <c r="H191" i="4"/>
  <c r="I191" i="4"/>
  <c r="G401" i="4"/>
  <c r="K401" i="4" s="1"/>
  <c r="H401" i="4"/>
  <c r="I401" i="4"/>
  <c r="G498" i="4"/>
  <c r="K498" i="4" s="1"/>
  <c r="H498" i="4"/>
  <c r="I498" i="4"/>
  <c r="G289" i="4"/>
  <c r="K289" i="4" s="1"/>
  <c r="H289" i="4"/>
  <c r="I289" i="4"/>
  <c r="G429" i="4"/>
  <c r="K429" i="4" s="1"/>
  <c r="H429" i="4"/>
  <c r="I429" i="4"/>
  <c r="G387" i="4"/>
  <c r="K387" i="4" s="1"/>
  <c r="H387" i="4"/>
  <c r="I387" i="4"/>
  <c r="G149" i="4"/>
  <c r="K149" i="4" s="1"/>
  <c r="H149" i="4"/>
  <c r="I149" i="4"/>
  <c r="G121" i="4"/>
  <c r="K121" i="4" s="1"/>
  <c r="H121" i="4"/>
  <c r="I121" i="4"/>
  <c r="G470" i="4"/>
  <c r="K470" i="4" s="1"/>
  <c r="H470" i="4"/>
  <c r="I470" i="4"/>
  <c r="G330" i="4"/>
  <c r="K330" i="4" s="1"/>
  <c r="H330" i="4"/>
  <c r="I330" i="4"/>
  <c r="G359" i="4"/>
  <c r="K359" i="4" s="1"/>
  <c r="H359" i="4"/>
  <c r="I359" i="4"/>
  <c r="G373" i="4"/>
  <c r="K373" i="4" s="1"/>
  <c r="H373" i="4"/>
  <c r="I373" i="4"/>
  <c r="G135" i="4"/>
  <c r="K135" i="4" s="1"/>
  <c r="H135" i="4"/>
  <c r="I135" i="4"/>
  <c r="G25" i="4"/>
  <c r="K25" i="4" s="1"/>
  <c r="H25" i="4"/>
  <c r="I25" i="4"/>
  <c r="G42" i="4"/>
  <c r="K42" i="4" s="1"/>
  <c r="H42" i="4"/>
  <c r="I42" i="4"/>
  <c r="G75" i="4"/>
  <c r="K75" i="4" s="1"/>
  <c r="H75" i="4"/>
  <c r="I75" i="4"/>
  <c r="G91" i="4"/>
  <c r="K91" i="4" s="1"/>
  <c r="H91" i="4"/>
  <c r="I91" i="4"/>
  <c r="G163" i="4"/>
  <c r="K163" i="4" s="1"/>
  <c r="H163" i="4"/>
  <c r="I163" i="4"/>
  <c r="G7" i="4"/>
  <c r="K7" i="4" s="1"/>
  <c r="H7" i="4"/>
  <c r="I7" i="4"/>
  <c r="G317" i="4"/>
  <c r="K317" i="4" s="1"/>
  <c r="H317" i="4"/>
  <c r="I317" i="4"/>
  <c r="G219" i="4"/>
  <c r="K219" i="4" s="1"/>
  <c r="H219" i="4"/>
  <c r="I219" i="4"/>
  <c r="G275" i="4"/>
  <c r="K275" i="4" s="1"/>
  <c r="H275" i="4"/>
  <c r="I275" i="4"/>
  <c r="G261" i="4"/>
  <c r="K261" i="4" s="1"/>
  <c r="H261" i="4"/>
  <c r="I261" i="4"/>
  <c r="G58" i="4"/>
  <c r="K58" i="4" s="1"/>
  <c r="H58" i="4"/>
  <c r="I58" i="4"/>
  <c r="G246" i="4"/>
  <c r="K246" i="4" s="1"/>
  <c r="H246" i="4"/>
  <c r="I246" i="4"/>
  <c r="G204" i="4"/>
  <c r="K204" i="4" s="1"/>
  <c r="H204" i="4"/>
  <c r="I204" i="4"/>
  <c r="G232" i="4"/>
  <c r="K232" i="4" s="1"/>
  <c r="H232" i="4"/>
  <c r="I232" i="4"/>
  <c r="G345" i="4"/>
  <c r="K345" i="4" s="1"/>
  <c r="H345" i="4"/>
  <c r="I345" i="4"/>
  <c r="G414" i="4"/>
  <c r="K414" i="4" s="1"/>
  <c r="H414" i="4"/>
  <c r="I414" i="4"/>
  <c r="G484" i="4"/>
  <c r="K484" i="4" s="1"/>
  <c r="H484" i="4"/>
  <c r="I484" i="4"/>
  <c r="G442" i="4"/>
  <c r="K442" i="4" s="1"/>
  <c r="H442" i="4"/>
  <c r="I442" i="4"/>
  <c r="G105" i="4"/>
  <c r="K105" i="4" s="1"/>
  <c r="H105" i="4"/>
  <c r="I105" i="4"/>
  <c r="G456" i="4"/>
  <c r="K456" i="4" s="1"/>
  <c r="H456" i="4"/>
  <c r="I456" i="4"/>
  <c r="G302" i="4"/>
  <c r="K302" i="4" s="1"/>
  <c r="H302" i="4"/>
  <c r="I302" i="4"/>
  <c r="G176" i="4"/>
  <c r="K176" i="4" s="1"/>
  <c r="H176" i="4"/>
  <c r="I176" i="4"/>
  <c r="G190" i="4"/>
  <c r="K190" i="4" s="1"/>
  <c r="H190" i="4"/>
  <c r="I190" i="4"/>
  <c r="G400" i="4"/>
  <c r="K400" i="4" s="1"/>
  <c r="H400" i="4"/>
  <c r="I400" i="4"/>
  <c r="G497" i="4"/>
  <c r="K497" i="4" s="1"/>
  <c r="H497" i="4"/>
  <c r="I497" i="4"/>
  <c r="G288" i="4"/>
  <c r="K288" i="4" s="1"/>
  <c r="H288" i="4"/>
  <c r="I288" i="4"/>
  <c r="G428" i="4"/>
  <c r="K428" i="4" s="1"/>
  <c r="H428" i="4"/>
  <c r="I428" i="4"/>
  <c r="G386" i="4"/>
  <c r="K386" i="4" s="1"/>
  <c r="H386" i="4"/>
  <c r="I386" i="4"/>
  <c r="G148" i="4"/>
  <c r="K148" i="4" s="1"/>
  <c r="H148" i="4"/>
  <c r="I148" i="4"/>
  <c r="G120" i="4"/>
  <c r="K120" i="4" s="1"/>
  <c r="H120" i="4"/>
  <c r="I120" i="4"/>
  <c r="G471" i="4"/>
  <c r="K471" i="4" s="1"/>
  <c r="H471" i="4"/>
  <c r="I471" i="4"/>
  <c r="G331" i="4"/>
  <c r="K331" i="4" s="1"/>
  <c r="H331" i="4"/>
  <c r="I331" i="4"/>
  <c r="G358" i="4"/>
  <c r="K358" i="4" s="1"/>
  <c r="H358" i="4"/>
  <c r="I358" i="4"/>
  <c r="G372" i="4"/>
  <c r="K372" i="4" s="1"/>
  <c r="H372" i="4"/>
  <c r="I372" i="4"/>
  <c r="G134" i="4"/>
  <c r="K134" i="4" s="1"/>
  <c r="H134" i="4"/>
  <c r="I134" i="4"/>
  <c r="G24" i="4"/>
  <c r="K24" i="4" s="1"/>
  <c r="H24" i="4"/>
  <c r="I24" i="4"/>
  <c r="G43" i="4"/>
  <c r="K43" i="4" s="1"/>
  <c r="H43" i="4"/>
  <c r="I43" i="4"/>
  <c r="G74" i="4"/>
  <c r="K74" i="4" s="1"/>
  <c r="H74" i="4"/>
  <c r="I74" i="4"/>
  <c r="G90" i="4"/>
  <c r="K90" i="4" s="1"/>
  <c r="H90" i="4"/>
  <c r="I90" i="4"/>
  <c r="G162" i="4"/>
  <c r="K162" i="4" s="1"/>
  <c r="H162" i="4"/>
  <c r="I162" i="4"/>
  <c r="G6" i="4"/>
  <c r="K6" i="4" s="1"/>
  <c r="H6" i="4"/>
  <c r="I6" i="4"/>
  <c r="G316" i="4"/>
  <c r="K316" i="4" s="1"/>
  <c r="H316" i="4"/>
  <c r="I316" i="4"/>
  <c r="G218" i="4"/>
  <c r="K218" i="4" s="1"/>
  <c r="H218" i="4"/>
  <c r="I218" i="4"/>
  <c r="G274" i="4"/>
  <c r="K274" i="4" s="1"/>
  <c r="H274" i="4"/>
  <c r="I274" i="4"/>
  <c r="G260" i="4"/>
  <c r="K260" i="4" s="1"/>
  <c r="H260" i="4"/>
  <c r="I260" i="4"/>
  <c r="G59" i="4"/>
  <c r="K59" i="4" s="1"/>
  <c r="H59" i="4"/>
  <c r="I59" i="4"/>
  <c r="G248" i="4"/>
  <c r="K248" i="4" s="1"/>
  <c r="H248" i="4"/>
  <c r="I248" i="4"/>
  <c r="G206" i="4"/>
  <c r="K206" i="4" s="1"/>
  <c r="H206" i="4"/>
  <c r="I206" i="4"/>
  <c r="G234" i="4"/>
  <c r="K234" i="4" s="1"/>
  <c r="H234" i="4"/>
  <c r="I234" i="4"/>
  <c r="G346" i="4"/>
  <c r="K346" i="4" s="1"/>
  <c r="H346" i="4"/>
  <c r="I346" i="4"/>
  <c r="G416" i="4"/>
  <c r="K416" i="4" s="1"/>
  <c r="H416" i="4"/>
  <c r="I416" i="4"/>
  <c r="G486" i="4"/>
  <c r="K486" i="4" s="1"/>
  <c r="H486" i="4"/>
  <c r="I486" i="4"/>
  <c r="G444" i="4"/>
  <c r="K444" i="4" s="1"/>
  <c r="H444" i="4"/>
  <c r="I444" i="4"/>
  <c r="G107" i="4"/>
  <c r="K107" i="4" s="1"/>
  <c r="H107" i="4"/>
  <c r="I107" i="4"/>
  <c r="G458" i="4"/>
  <c r="K458" i="4" s="1"/>
  <c r="H458" i="4"/>
  <c r="I458" i="4"/>
  <c r="G304" i="4"/>
  <c r="K304" i="4" s="1"/>
  <c r="H304" i="4"/>
  <c r="I304" i="4"/>
  <c r="G178" i="4"/>
  <c r="K178" i="4" s="1"/>
  <c r="H178" i="4"/>
  <c r="I178" i="4"/>
  <c r="G192" i="4"/>
  <c r="K192" i="4" s="1"/>
  <c r="H192" i="4"/>
  <c r="I192" i="4"/>
  <c r="G403" i="4"/>
  <c r="K403" i="4" s="1"/>
  <c r="H403" i="4"/>
  <c r="I403" i="4"/>
  <c r="G499" i="4"/>
  <c r="K499" i="4" s="1"/>
  <c r="H499" i="4"/>
  <c r="I499" i="4"/>
  <c r="G290" i="4"/>
  <c r="K290" i="4" s="1"/>
  <c r="H290" i="4"/>
  <c r="I290" i="4"/>
  <c r="G430" i="4"/>
  <c r="K430" i="4" s="1"/>
  <c r="H430" i="4"/>
  <c r="I430" i="4"/>
  <c r="G388" i="4"/>
  <c r="K388" i="4" s="1"/>
  <c r="H388" i="4"/>
  <c r="I388" i="4"/>
  <c r="G150" i="4"/>
  <c r="K150" i="4" s="1"/>
  <c r="H150" i="4"/>
  <c r="I150" i="4"/>
  <c r="G122" i="4"/>
  <c r="K122" i="4" s="1"/>
  <c r="H122" i="4"/>
  <c r="I122" i="4"/>
  <c r="G472" i="4"/>
  <c r="K472" i="4" s="1"/>
  <c r="H472" i="4"/>
  <c r="I472" i="4"/>
  <c r="G332" i="4"/>
  <c r="K332" i="4" s="1"/>
  <c r="H332" i="4"/>
  <c r="I332" i="4"/>
  <c r="G360" i="4"/>
  <c r="K360" i="4" s="1"/>
  <c r="H360" i="4"/>
  <c r="I360" i="4"/>
  <c r="G374" i="4"/>
  <c r="K374" i="4" s="1"/>
  <c r="H374" i="4"/>
  <c r="I374" i="4"/>
  <c r="G136" i="4"/>
  <c r="K136" i="4" s="1"/>
  <c r="H136" i="4"/>
  <c r="I136" i="4"/>
  <c r="G26" i="4"/>
  <c r="K26" i="4" s="1"/>
  <c r="H26" i="4"/>
  <c r="I26" i="4"/>
  <c r="G44" i="4"/>
  <c r="K44" i="4" s="1"/>
  <c r="H44" i="4"/>
  <c r="I44" i="4"/>
  <c r="G76" i="4"/>
  <c r="K76" i="4" s="1"/>
  <c r="H76" i="4"/>
  <c r="I76" i="4"/>
  <c r="G92" i="4"/>
  <c r="K92" i="4" s="1"/>
  <c r="H92" i="4"/>
  <c r="I92" i="4"/>
  <c r="G164" i="4"/>
  <c r="K164" i="4" s="1"/>
  <c r="H164" i="4"/>
  <c r="I164" i="4"/>
  <c r="G8" i="4"/>
  <c r="K8" i="4" s="1"/>
  <c r="H8" i="4"/>
  <c r="I8" i="4"/>
  <c r="G319" i="4"/>
  <c r="K319" i="4" s="1"/>
  <c r="H319" i="4"/>
  <c r="I319" i="4"/>
  <c r="G220" i="4"/>
  <c r="K220" i="4" s="1"/>
  <c r="H220" i="4"/>
  <c r="I220" i="4"/>
  <c r="G276" i="4"/>
  <c r="K276" i="4" s="1"/>
  <c r="H276" i="4"/>
  <c r="I276" i="4"/>
  <c r="G262" i="4"/>
  <c r="K262" i="4" s="1"/>
  <c r="H262" i="4"/>
  <c r="I262" i="4"/>
  <c r="G60" i="4"/>
  <c r="K60" i="4" s="1"/>
  <c r="H60" i="4"/>
  <c r="I60" i="4"/>
  <c r="G249" i="4"/>
  <c r="K249" i="4" s="1"/>
  <c r="H249" i="4"/>
  <c r="I249" i="4"/>
  <c r="G207" i="4"/>
  <c r="K207" i="4" s="1"/>
  <c r="H207" i="4"/>
  <c r="I207" i="4"/>
  <c r="G235" i="4"/>
  <c r="K235" i="4" s="1"/>
  <c r="H235" i="4"/>
  <c r="I235" i="4"/>
  <c r="G347" i="4"/>
  <c r="K347" i="4" s="1"/>
  <c r="H347" i="4"/>
  <c r="I347" i="4"/>
  <c r="G417" i="4"/>
  <c r="K417" i="4" s="1"/>
  <c r="H417" i="4"/>
  <c r="I417" i="4"/>
  <c r="G487" i="4"/>
  <c r="K487" i="4" s="1"/>
  <c r="H487" i="4"/>
  <c r="I487" i="4"/>
  <c r="G445" i="4"/>
  <c r="K445" i="4" s="1"/>
  <c r="H445" i="4"/>
  <c r="I445" i="4"/>
  <c r="G108" i="4"/>
  <c r="K108" i="4" s="1"/>
  <c r="H108" i="4"/>
  <c r="I108" i="4"/>
  <c r="G459" i="4"/>
  <c r="K459" i="4" s="1"/>
  <c r="H459" i="4"/>
  <c r="I459" i="4"/>
  <c r="G305" i="4"/>
  <c r="K305" i="4" s="1"/>
  <c r="H305" i="4"/>
  <c r="I305" i="4"/>
  <c r="G179" i="4"/>
  <c r="K179" i="4" s="1"/>
  <c r="H179" i="4"/>
  <c r="I179" i="4"/>
  <c r="G193" i="4"/>
  <c r="K193" i="4" s="1"/>
  <c r="H193" i="4"/>
  <c r="I193" i="4"/>
  <c r="G402" i="4"/>
  <c r="K402" i="4" s="1"/>
  <c r="H402" i="4"/>
  <c r="I402" i="4"/>
  <c r="G500" i="4"/>
  <c r="K500" i="4" s="1"/>
  <c r="H500" i="4"/>
  <c r="I500" i="4"/>
  <c r="G291" i="4"/>
  <c r="K291" i="4" s="1"/>
  <c r="H291" i="4"/>
  <c r="I291" i="4"/>
  <c r="G431" i="4"/>
  <c r="K431" i="4" s="1"/>
  <c r="H431" i="4"/>
  <c r="I431" i="4"/>
  <c r="G389" i="4"/>
  <c r="K389" i="4" s="1"/>
  <c r="H389" i="4"/>
  <c r="I389" i="4"/>
  <c r="G151" i="4"/>
  <c r="K151" i="4" s="1"/>
  <c r="H151" i="4"/>
  <c r="I151" i="4"/>
  <c r="G123" i="4"/>
  <c r="K123" i="4" s="1"/>
  <c r="H123" i="4"/>
  <c r="I123" i="4"/>
  <c r="G473" i="4"/>
  <c r="K473" i="4" s="1"/>
  <c r="H473" i="4"/>
  <c r="I473" i="4"/>
  <c r="G333" i="4"/>
  <c r="K333" i="4" s="1"/>
  <c r="H333" i="4"/>
  <c r="I333" i="4"/>
  <c r="G361" i="4"/>
  <c r="K361" i="4" s="1"/>
  <c r="H361" i="4"/>
  <c r="I361" i="4"/>
  <c r="G375" i="4"/>
  <c r="K375" i="4" s="1"/>
  <c r="H375" i="4"/>
  <c r="I375" i="4"/>
  <c r="G137" i="4"/>
  <c r="K137" i="4" s="1"/>
  <c r="H137" i="4"/>
  <c r="I137" i="4"/>
  <c r="G27" i="4"/>
  <c r="K27" i="4" s="1"/>
  <c r="H27" i="4"/>
  <c r="I27" i="4"/>
  <c r="G45" i="4"/>
  <c r="K45" i="4" s="1"/>
  <c r="H45" i="4"/>
  <c r="I45" i="4"/>
  <c r="G77" i="4"/>
  <c r="K77" i="4" s="1"/>
  <c r="H77" i="4"/>
  <c r="I77" i="4"/>
  <c r="G93" i="4"/>
  <c r="K93" i="4" s="1"/>
  <c r="H93" i="4"/>
  <c r="I93" i="4"/>
  <c r="G166" i="4"/>
  <c r="K166" i="4" s="1"/>
  <c r="H166" i="4"/>
  <c r="I166" i="4"/>
  <c r="G320" i="4"/>
  <c r="K320" i="4" s="1"/>
  <c r="H320" i="4"/>
  <c r="I320" i="4"/>
  <c r="G221" i="4"/>
  <c r="K221" i="4" s="1"/>
  <c r="H221" i="4"/>
  <c r="I221" i="4"/>
  <c r="G277" i="4"/>
  <c r="K277" i="4" s="1"/>
  <c r="H277" i="4"/>
  <c r="I277" i="4"/>
  <c r="G263" i="4"/>
  <c r="K263" i="4" s="1"/>
  <c r="H263" i="4"/>
  <c r="I263" i="4"/>
  <c r="G9" i="4"/>
  <c r="K9" i="4" s="1"/>
  <c r="H9" i="4"/>
  <c r="I9" i="4"/>
  <c r="G62" i="4"/>
  <c r="K62" i="4" s="1"/>
  <c r="H62" i="4"/>
  <c r="I62" i="4"/>
  <c r="G488" i="4"/>
  <c r="K488" i="4" s="1"/>
  <c r="H488" i="4"/>
  <c r="I488" i="4"/>
  <c r="G501" i="4"/>
  <c r="K501" i="4" s="1"/>
  <c r="H501" i="4"/>
  <c r="I501" i="4"/>
  <c r="G250" i="4"/>
  <c r="K250" i="4" s="1"/>
  <c r="H250" i="4"/>
  <c r="I250" i="4"/>
  <c r="G209" i="4"/>
  <c r="K209" i="4" s="1"/>
  <c r="H209" i="4"/>
  <c r="I209" i="4"/>
  <c r="G236" i="4"/>
  <c r="K236" i="4" s="1"/>
  <c r="H236" i="4"/>
  <c r="I236" i="4"/>
  <c r="G349" i="4"/>
  <c r="K349" i="4" s="1"/>
  <c r="H349" i="4"/>
  <c r="I349" i="4"/>
  <c r="G419" i="4"/>
  <c r="K419" i="4" s="1"/>
  <c r="H419" i="4"/>
  <c r="I419" i="4"/>
  <c r="G447" i="4"/>
  <c r="K447" i="4" s="1"/>
  <c r="H447" i="4"/>
  <c r="I447" i="4"/>
  <c r="G110" i="4"/>
  <c r="K110" i="4" s="1"/>
  <c r="H110" i="4"/>
  <c r="I110" i="4"/>
  <c r="G460" i="4"/>
  <c r="K460" i="4" s="1"/>
  <c r="H460" i="4"/>
  <c r="I460" i="4"/>
  <c r="G306" i="4"/>
  <c r="K306" i="4" s="1"/>
  <c r="H306" i="4"/>
  <c r="I306" i="4"/>
  <c r="G181" i="4"/>
  <c r="K181" i="4" s="1"/>
  <c r="H181" i="4"/>
  <c r="I181" i="4"/>
  <c r="G194" i="4"/>
  <c r="K194" i="4" s="1"/>
  <c r="H194" i="4"/>
  <c r="I194" i="4"/>
  <c r="G404" i="4"/>
  <c r="K404" i="4" s="1"/>
  <c r="H404" i="4"/>
  <c r="I404" i="4"/>
  <c r="G292" i="4"/>
  <c r="K292" i="4" s="1"/>
  <c r="H292" i="4"/>
  <c r="I292" i="4"/>
  <c r="G432" i="4"/>
  <c r="K432" i="4" s="1"/>
  <c r="H432" i="4"/>
  <c r="I432" i="4"/>
  <c r="G390" i="4"/>
  <c r="K390" i="4" s="1"/>
  <c r="H390" i="4"/>
  <c r="I390" i="4"/>
  <c r="G153" i="4"/>
  <c r="K153" i="4" s="1"/>
  <c r="H153" i="4"/>
  <c r="I153" i="4"/>
  <c r="G125" i="4"/>
  <c r="K125" i="4" s="1"/>
  <c r="H125" i="4"/>
  <c r="I125" i="4"/>
  <c r="G474" i="4"/>
  <c r="K474" i="4" s="1"/>
  <c r="H474" i="4"/>
  <c r="I474" i="4"/>
  <c r="G334" i="4"/>
  <c r="K334" i="4" s="1"/>
  <c r="H334" i="4"/>
  <c r="I334" i="4"/>
  <c r="G362" i="4"/>
  <c r="K362" i="4" s="1"/>
  <c r="H362" i="4"/>
  <c r="I362" i="4"/>
  <c r="G376" i="4"/>
  <c r="K376" i="4" s="1"/>
  <c r="H376" i="4"/>
  <c r="I376" i="4"/>
  <c r="G139" i="4"/>
  <c r="K139" i="4" s="1"/>
  <c r="H139" i="4"/>
  <c r="I139" i="4"/>
  <c r="G28" i="4"/>
  <c r="K28" i="4" s="1"/>
  <c r="H28" i="4"/>
  <c r="I28" i="4"/>
  <c r="G47" i="4"/>
  <c r="K47" i="4" s="1"/>
  <c r="H47" i="4"/>
  <c r="I47" i="4"/>
  <c r="G79" i="4"/>
  <c r="K79" i="4" s="1"/>
  <c r="H79" i="4"/>
  <c r="I79" i="4"/>
  <c r="G95" i="4"/>
  <c r="K95" i="4" s="1"/>
  <c r="H95" i="4"/>
  <c r="I95" i="4"/>
  <c r="G167" i="4"/>
  <c r="K167" i="4" s="1"/>
  <c r="H167" i="4"/>
  <c r="I167" i="4"/>
  <c r="G11" i="4"/>
  <c r="K11" i="4" s="1"/>
  <c r="H11" i="4"/>
  <c r="I11" i="4"/>
  <c r="G321" i="4"/>
  <c r="K321" i="4" s="1"/>
  <c r="H321" i="4"/>
  <c r="I321" i="4"/>
  <c r="G222" i="4"/>
  <c r="K222" i="4" s="1"/>
  <c r="H222" i="4"/>
  <c r="I222" i="4"/>
  <c r="G279" i="4"/>
  <c r="K279" i="4" s="1"/>
  <c r="H279" i="4"/>
  <c r="I279" i="4"/>
  <c r="G265" i="4"/>
  <c r="K265" i="4" s="1"/>
  <c r="H265" i="4"/>
  <c r="I265" i="4"/>
  <c r="G63" i="4"/>
  <c r="K63" i="4" s="1"/>
  <c r="H63" i="4"/>
  <c r="I63" i="4"/>
  <c r="G483" i="4"/>
  <c r="K483" i="4" s="1"/>
  <c r="H483" i="4"/>
  <c r="I483" i="4"/>
  <c r="G496" i="4"/>
  <c r="K496" i="4" s="1"/>
  <c r="H496" i="4"/>
  <c r="I496" i="4"/>
  <c r="G245" i="4"/>
  <c r="K245" i="4" s="1"/>
  <c r="H245" i="4"/>
  <c r="I245" i="4"/>
  <c r="G203" i="4"/>
  <c r="K203" i="4" s="1"/>
  <c r="H203" i="4"/>
  <c r="I203" i="4"/>
  <c r="G231" i="4"/>
  <c r="K231" i="4" s="1"/>
  <c r="H231" i="4"/>
  <c r="I231" i="4"/>
  <c r="G343" i="4"/>
  <c r="K343" i="4" s="1"/>
  <c r="H343" i="4"/>
  <c r="I343" i="4"/>
  <c r="G413" i="4"/>
  <c r="K413" i="4" s="1"/>
  <c r="H413" i="4"/>
  <c r="I413" i="4"/>
  <c r="G441" i="4"/>
  <c r="K441" i="4" s="1"/>
  <c r="H441" i="4"/>
  <c r="I441" i="4"/>
  <c r="G104" i="4"/>
  <c r="K104" i="4" s="1"/>
  <c r="H104" i="4"/>
  <c r="I104" i="4"/>
  <c r="G455" i="4"/>
  <c r="K455" i="4" s="1"/>
  <c r="H455" i="4"/>
  <c r="I455" i="4"/>
  <c r="G301" i="4"/>
  <c r="K301" i="4" s="1"/>
  <c r="H301" i="4"/>
  <c r="I301" i="4"/>
  <c r="G175" i="4"/>
  <c r="K175" i="4" s="1"/>
  <c r="H175" i="4"/>
  <c r="I175" i="4"/>
  <c r="G189" i="4"/>
  <c r="K189" i="4" s="1"/>
  <c r="H189" i="4"/>
  <c r="I189" i="4"/>
  <c r="G399" i="4"/>
  <c r="K399" i="4" s="1"/>
  <c r="H399" i="4"/>
  <c r="I399" i="4"/>
  <c r="G287" i="4"/>
  <c r="K287" i="4" s="1"/>
  <c r="H287" i="4"/>
  <c r="I287" i="4"/>
  <c r="G427" i="4"/>
  <c r="K427" i="4" s="1"/>
  <c r="H427" i="4"/>
  <c r="I427" i="4"/>
  <c r="G385" i="4"/>
  <c r="K385" i="4" s="1"/>
  <c r="H385" i="4"/>
  <c r="I385" i="4"/>
  <c r="G147" i="4"/>
  <c r="K147" i="4" s="1"/>
  <c r="H147" i="4"/>
  <c r="I147" i="4"/>
  <c r="G119" i="4"/>
  <c r="K119" i="4" s="1"/>
  <c r="H119" i="4"/>
  <c r="I119" i="4"/>
  <c r="G469" i="4"/>
  <c r="K469" i="4" s="1"/>
  <c r="H469" i="4"/>
  <c r="I469" i="4"/>
  <c r="G329" i="4"/>
  <c r="K329" i="4" s="1"/>
  <c r="H329" i="4"/>
  <c r="I329" i="4"/>
  <c r="G357" i="4"/>
  <c r="K357" i="4" s="1"/>
  <c r="H357" i="4"/>
  <c r="I357" i="4"/>
  <c r="G371" i="4"/>
  <c r="K371" i="4" s="1"/>
  <c r="H371" i="4"/>
  <c r="I371" i="4"/>
  <c r="G133" i="4"/>
  <c r="K133" i="4" s="1"/>
  <c r="H133" i="4"/>
  <c r="I133" i="4"/>
  <c r="G23" i="4"/>
  <c r="K23" i="4" s="1"/>
  <c r="H23" i="4"/>
  <c r="I23" i="4"/>
  <c r="G40" i="4"/>
  <c r="K40" i="4" s="1"/>
  <c r="H40" i="4"/>
  <c r="I40" i="4"/>
  <c r="G73" i="4"/>
  <c r="K73" i="4" s="1"/>
  <c r="H73" i="4"/>
  <c r="I73" i="4"/>
  <c r="G89" i="4"/>
  <c r="K89" i="4" s="1"/>
  <c r="H89" i="4"/>
  <c r="I89" i="4"/>
  <c r="G161" i="4"/>
  <c r="K161" i="4" s="1"/>
  <c r="H161" i="4"/>
  <c r="I161" i="4"/>
  <c r="G5" i="4"/>
  <c r="K5" i="4" s="1"/>
  <c r="H5" i="4"/>
  <c r="I5" i="4"/>
  <c r="G315" i="4"/>
  <c r="K315" i="4" s="1"/>
  <c r="H315" i="4"/>
  <c r="I315" i="4"/>
  <c r="G217" i="4"/>
  <c r="K217" i="4" s="1"/>
  <c r="H217" i="4"/>
  <c r="I217" i="4"/>
  <c r="G273" i="4"/>
  <c r="K273" i="4" s="1"/>
  <c r="H273" i="4"/>
  <c r="I273" i="4"/>
  <c r="G259" i="4"/>
  <c r="K259" i="4" s="1"/>
  <c r="H259" i="4"/>
  <c r="I259" i="4"/>
  <c r="G57" i="4"/>
  <c r="K57" i="4" s="1"/>
  <c r="H57" i="4"/>
  <c r="I57" i="4"/>
  <c r="G482" i="4"/>
  <c r="K482" i="4" s="1"/>
  <c r="H482" i="4"/>
  <c r="I482" i="4"/>
  <c r="G495" i="4"/>
  <c r="K495" i="4" s="1"/>
  <c r="H495" i="4"/>
  <c r="I495" i="4"/>
  <c r="G244" i="4"/>
  <c r="K244" i="4" s="1"/>
  <c r="H244" i="4"/>
  <c r="I244" i="4"/>
  <c r="G202" i="4"/>
  <c r="K202" i="4" s="1"/>
  <c r="H202" i="4"/>
  <c r="I202" i="4"/>
  <c r="G230" i="4"/>
  <c r="K230" i="4" s="1"/>
  <c r="H230" i="4"/>
  <c r="I230" i="4"/>
  <c r="G342" i="4"/>
  <c r="K342" i="4" s="1"/>
  <c r="H342" i="4"/>
  <c r="I342" i="4"/>
  <c r="G412" i="4"/>
  <c r="K412" i="4" s="1"/>
  <c r="H412" i="4"/>
  <c r="I412" i="4"/>
  <c r="G440" i="4"/>
  <c r="K440" i="4" s="1"/>
  <c r="H440" i="4"/>
  <c r="I440" i="4"/>
  <c r="G103" i="4"/>
  <c r="K103" i="4" s="1"/>
  <c r="H103" i="4"/>
  <c r="I103" i="4"/>
  <c r="G454" i="4"/>
  <c r="K454" i="4" s="1"/>
  <c r="H454" i="4"/>
  <c r="I454" i="4"/>
  <c r="G300" i="4"/>
  <c r="K300" i="4" s="1"/>
  <c r="H300" i="4"/>
  <c r="I300" i="4"/>
  <c r="G174" i="4"/>
  <c r="K174" i="4" s="1"/>
  <c r="H174" i="4"/>
  <c r="I174" i="4"/>
  <c r="G188" i="4"/>
  <c r="K188" i="4" s="1"/>
  <c r="H188" i="4"/>
  <c r="I188" i="4"/>
  <c r="G398" i="4"/>
  <c r="K398" i="4" s="1"/>
  <c r="H398" i="4"/>
  <c r="I398" i="4"/>
  <c r="G286" i="4"/>
  <c r="K286" i="4" s="1"/>
  <c r="H286" i="4"/>
  <c r="I286" i="4"/>
  <c r="G426" i="4"/>
  <c r="K426" i="4" s="1"/>
  <c r="H426" i="4"/>
  <c r="I426" i="4"/>
  <c r="G384" i="4"/>
  <c r="K384" i="4" s="1"/>
  <c r="H384" i="4"/>
  <c r="I384" i="4"/>
  <c r="G146" i="4"/>
  <c r="K146" i="4" s="1"/>
  <c r="H146" i="4"/>
  <c r="I146" i="4"/>
  <c r="G118" i="4"/>
  <c r="K118" i="4" s="1"/>
  <c r="H118" i="4"/>
  <c r="I118" i="4"/>
  <c r="G468" i="4"/>
  <c r="K468" i="4" s="1"/>
  <c r="H468" i="4"/>
  <c r="I468" i="4"/>
  <c r="G328" i="4"/>
  <c r="K328" i="4" s="1"/>
  <c r="H328" i="4"/>
  <c r="I328" i="4"/>
  <c r="G356" i="4"/>
  <c r="K356" i="4" s="1"/>
  <c r="H356" i="4"/>
  <c r="I356" i="4"/>
  <c r="G370" i="4"/>
  <c r="K370" i="4" s="1"/>
  <c r="H370" i="4"/>
  <c r="I370" i="4"/>
  <c r="G132" i="4"/>
  <c r="K132" i="4" s="1"/>
  <c r="H132" i="4"/>
  <c r="I132" i="4"/>
  <c r="G22" i="4"/>
  <c r="K22" i="4" s="1"/>
  <c r="H22" i="4"/>
  <c r="I22" i="4"/>
  <c r="G41" i="4"/>
  <c r="K41" i="4" s="1"/>
  <c r="H41" i="4"/>
  <c r="I41" i="4"/>
  <c r="G72" i="4"/>
  <c r="K72" i="4" s="1"/>
  <c r="H72" i="4"/>
  <c r="I72" i="4"/>
  <c r="G88" i="4"/>
  <c r="K88" i="4" s="1"/>
  <c r="H88" i="4"/>
  <c r="I88" i="4"/>
  <c r="G160" i="4"/>
  <c r="K160" i="4" s="1"/>
  <c r="H160" i="4"/>
  <c r="I160" i="4"/>
  <c r="G4" i="4"/>
  <c r="K4" i="4" s="1"/>
  <c r="H4" i="4"/>
  <c r="I4" i="4"/>
  <c r="G314" i="4"/>
  <c r="K314" i="4" s="1"/>
  <c r="H314" i="4"/>
  <c r="I314" i="4"/>
  <c r="G216" i="4"/>
  <c r="K216" i="4" s="1"/>
  <c r="H216" i="4"/>
  <c r="I216" i="4"/>
  <c r="G272" i="4"/>
  <c r="K272" i="4" s="1"/>
  <c r="H272" i="4"/>
  <c r="I272" i="4"/>
  <c r="G258" i="4"/>
  <c r="K258" i="4" s="1"/>
  <c r="H258" i="4"/>
  <c r="I258" i="4"/>
  <c r="G56" i="4"/>
  <c r="K56" i="4" s="1"/>
  <c r="H56" i="4"/>
  <c r="I56" i="4"/>
  <c r="G251" i="4"/>
  <c r="K251" i="4" s="1"/>
  <c r="H251" i="4"/>
  <c r="I251" i="4"/>
  <c r="G208" i="4"/>
  <c r="K208" i="4" s="1"/>
  <c r="H208" i="4"/>
  <c r="I208" i="4"/>
  <c r="G237" i="4"/>
  <c r="K237" i="4" s="1"/>
  <c r="H237" i="4"/>
  <c r="I237" i="4"/>
  <c r="G348" i="4"/>
  <c r="K348" i="4" s="1"/>
  <c r="H348" i="4"/>
  <c r="I348" i="4"/>
  <c r="G418" i="4"/>
  <c r="K418" i="4" s="1"/>
  <c r="H418" i="4"/>
  <c r="I418" i="4"/>
  <c r="G489" i="4"/>
  <c r="K489" i="4" s="1"/>
  <c r="H489" i="4"/>
  <c r="I489" i="4"/>
  <c r="G446" i="4"/>
  <c r="K446" i="4" s="1"/>
  <c r="H446" i="4"/>
  <c r="I446" i="4"/>
  <c r="G109" i="4"/>
  <c r="K109" i="4" s="1"/>
  <c r="H109" i="4"/>
  <c r="I109" i="4"/>
  <c r="G461" i="4"/>
  <c r="K461" i="4" s="1"/>
  <c r="H461" i="4"/>
  <c r="I461" i="4"/>
  <c r="G307" i="4"/>
  <c r="K307" i="4" s="1"/>
  <c r="H307" i="4"/>
  <c r="I307" i="4"/>
  <c r="G180" i="4"/>
  <c r="K180" i="4" s="1"/>
  <c r="H180" i="4"/>
  <c r="I180" i="4"/>
  <c r="G195" i="4"/>
  <c r="K195" i="4" s="1"/>
  <c r="H195" i="4"/>
  <c r="I195" i="4"/>
  <c r="G405" i="4"/>
  <c r="K405" i="4" s="1"/>
  <c r="H405" i="4"/>
  <c r="I405" i="4"/>
  <c r="G502" i="4"/>
  <c r="K502" i="4" s="1"/>
  <c r="H502" i="4"/>
  <c r="I502" i="4"/>
  <c r="G293" i="4"/>
  <c r="K293" i="4" s="1"/>
  <c r="H293" i="4"/>
  <c r="I293" i="4"/>
  <c r="G433" i="4"/>
  <c r="K433" i="4" s="1"/>
  <c r="H433" i="4"/>
  <c r="I433" i="4"/>
  <c r="G391" i="4"/>
  <c r="K391" i="4" s="1"/>
  <c r="H391" i="4"/>
  <c r="I391" i="4"/>
  <c r="G152" i="4"/>
  <c r="K152" i="4" s="1"/>
  <c r="H152" i="4"/>
  <c r="I152" i="4"/>
  <c r="G124" i="4"/>
  <c r="K124" i="4" s="1"/>
  <c r="H124" i="4"/>
  <c r="I124" i="4"/>
  <c r="G475" i="4"/>
  <c r="K475" i="4" s="1"/>
  <c r="H475" i="4"/>
  <c r="I475" i="4"/>
  <c r="G335" i="4"/>
  <c r="K335" i="4" s="1"/>
  <c r="H335" i="4"/>
  <c r="I335" i="4"/>
  <c r="G363" i="4"/>
  <c r="K363" i="4" s="1"/>
  <c r="H363" i="4"/>
  <c r="I363" i="4"/>
  <c r="G377" i="4"/>
  <c r="K377" i="4" s="1"/>
  <c r="H377" i="4"/>
  <c r="I377" i="4"/>
  <c r="G138" i="4"/>
  <c r="K138" i="4" s="1"/>
  <c r="H138" i="4"/>
  <c r="I138" i="4"/>
  <c r="G29" i="4"/>
  <c r="K29" i="4" s="1"/>
  <c r="H29" i="4"/>
  <c r="I29" i="4"/>
  <c r="G46" i="4"/>
  <c r="K46" i="4" s="1"/>
  <c r="H46" i="4"/>
  <c r="I46" i="4"/>
  <c r="G78" i="4"/>
  <c r="K78" i="4" s="1"/>
  <c r="H78" i="4"/>
  <c r="I78" i="4"/>
  <c r="G94" i="4"/>
  <c r="K94" i="4" s="1"/>
  <c r="H94" i="4"/>
  <c r="I94" i="4"/>
  <c r="G165" i="4"/>
  <c r="K165" i="4" s="1"/>
  <c r="H165" i="4"/>
  <c r="I165" i="4"/>
  <c r="G10" i="4"/>
  <c r="K10" i="4" s="1"/>
  <c r="H10" i="4"/>
  <c r="I10" i="4"/>
  <c r="G318" i="4"/>
  <c r="K318" i="4" s="1"/>
  <c r="H318" i="4"/>
  <c r="I318" i="4"/>
  <c r="G223" i="4"/>
  <c r="K223" i="4" s="1"/>
  <c r="H223" i="4"/>
  <c r="I223" i="4"/>
  <c r="G278" i="4"/>
  <c r="K278" i="4" s="1"/>
  <c r="H278" i="4"/>
  <c r="I278" i="4"/>
  <c r="G264" i="4"/>
  <c r="K264" i="4" s="1"/>
  <c r="H264" i="4"/>
  <c r="I264" i="4"/>
  <c r="G61" i="4"/>
  <c r="K61" i="4" s="1"/>
  <c r="H61" i="4"/>
  <c r="I61" i="4"/>
  <c r="G490" i="4"/>
  <c r="K490" i="4" s="1"/>
  <c r="H490" i="4"/>
  <c r="I490" i="4"/>
  <c r="G503" i="4"/>
  <c r="K503" i="4" s="1"/>
  <c r="H503" i="4"/>
  <c r="I503" i="4"/>
  <c r="G252" i="4"/>
  <c r="K252" i="4" s="1"/>
  <c r="H252" i="4"/>
  <c r="I252" i="4"/>
  <c r="G212" i="4"/>
  <c r="K212" i="4" s="1"/>
  <c r="H212" i="4"/>
  <c r="I212" i="4"/>
  <c r="G239" i="4"/>
  <c r="K239" i="4" s="1"/>
  <c r="H239" i="4"/>
  <c r="I239" i="4"/>
  <c r="G350" i="4"/>
  <c r="K350" i="4" s="1"/>
  <c r="H350" i="4"/>
  <c r="I350" i="4"/>
  <c r="G420" i="4"/>
  <c r="K420" i="4" s="1"/>
  <c r="H420" i="4"/>
  <c r="I420" i="4"/>
  <c r="G448" i="4"/>
  <c r="K448" i="4" s="1"/>
  <c r="H448" i="4"/>
  <c r="I448" i="4"/>
  <c r="G463" i="4"/>
  <c r="K463" i="4" s="1"/>
  <c r="H463" i="4"/>
  <c r="I463" i="4"/>
  <c r="G308" i="4"/>
  <c r="K308" i="4" s="1"/>
  <c r="H308" i="4"/>
  <c r="I308" i="4"/>
  <c r="G183" i="4"/>
  <c r="K183" i="4" s="1"/>
  <c r="H183" i="4"/>
  <c r="I183" i="4"/>
  <c r="G197" i="4"/>
  <c r="K197" i="4" s="1"/>
  <c r="H197" i="4"/>
  <c r="I197" i="4"/>
  <c r="G407" i="4"/>
  <c r="K407" i="4" s="1"/>
  <c r="H407" i="4"/>
  <c r="I407" i="4"/>
  <c r="G295" i="4"/>
  <c r="K295" i="4" s="1"/>
  <c r="H295" i="4"/>
  <c r="I295" i="4"/>
  <c r="G434" i="4"/>
  <c r="K434" i="4" s="1"/>
  <c r="H434" i="4"/>
  <c r="I434" i="4"/>
  <c r="G392" i="4"/>
  <c r="K392" i="4" s="1"/>
  <c r="H392" i="4"/>
  <c r="I392" i="4"/>
  <c r="G155" i="4"/>
  <c r="K155" i="4" s="1"/>
  <c r="H155" i="4"/>
  <c r="I155" i="4"/>
  <c r="G126" i="4"/>
  <c r="K126" i="4" s="1"/>
  <c r="H126" i="4"/>
  <c r="I126" i="4"/>
  <c r="G476" i="4"/>
  <c r="K476" i="4" s="1"/>
  <c r="H476" i="4"/>
  <c r="I476" i="4"/>
  <c r="G337" i="4"/>
  <c r="K337" i="4" s="1"/>
  <c r="H337" i="4"/>
  <c r="I337" i="4"/>
  <c r="G365" i="4"/>
  <c r="K365" i="4" s="1"/>
  <c r="H365" i="4"/>
  <c r="I365" i="4"/>
  <c r="G378" i="4"/>
  <c r="K378" i="4" s="1"/>
  <c r="H378" i="4"/>
  <c r="I378" i="4"/>
  <c r="G140" i="4"/>
  <c r="K140" i="4" s="1"/>
  <c r="H140" i="4"/>
  <c r="I140" i="4"/>
  <c r="G112" i="4"/>
  <c r="K112" i="4" s="1"/>
  <c r="H112" i="4"/>
  <c r="I112" i="4"/>
  <c r="G49" i="4"/>
  <c r="K49" i="4" s="1"/>
  <c r="H49" i="4"/>
  <c r="I49" i="4"/>
  <c r="G80" i="4"/>
  <c r="K80" i="4" s="1"/>
  <c r="H80" i="4"/>
  <c r="I80" i="4"/>
  <c r="G30" i="4"/>
  <c r="K30" i="4" s="1"/>
  <c r="H30" i="4"/>
  <c r="I30" i="4"/>
  <c r="G169" i="4"/>
  <c r="K169" i="4" s="1"/>
  <c r="H169" i="4"/>
  <c r="I169" i="4"/>
  <c r="G322" i="4"/>
  <c r="K322" i="4" s="1"/>
  <c r="H322" i="4"/>
  <c r="I322" i="4"/>
  <c r="G225" i="4"/>
  <c r="K225" i="4" s="1"/>
  <c r="H225" i="4"/>
  <c r="I225" i="4"/>
  <c r="G280" i="4"/>
  <c r="K280" i="4" s="1"/>
  <c r="H280" i="4"/>
  <c r="I280" i="4"/>
  <c r="G267" i="4"/>
  <c r="K267" i="4" s="1"/>
  <c r="H267" i="4"/>
  <c r="I267" i="4"/>
  <c r="G96" i="4"/>
  <c r="K96" i="4" s="1"/>
  <c r="H96" i="4"/>
  <c r="I96" i="4"/>
  <c r="G65" i="4"/>
  <c r="K65" i="4" s="1"/>
  <c r="H65" i="4"/>
  <c r="I65" i="4"/>
  <c r="G12" i="4"/>
  <c r="K12" i="4" s="1"/>
  <c r="H12" i="4"/>
  <c r="I12" i="4"/>
  <c r="G253" i="4"/>
  <c r="K253" i="4" s="1"/>
  <c r="H253" i="4"/>
  <c r="I253" i="4"/>
  <c r="G210" i="4"/>
  <c r="K210" i="4" s="1"/>
  <c r="H210" i="4"/>
  <c r="I210" i="4"/>
  <c r="G238" i="4"/>
  <c r="K238" i="4" s="1"/>
  <c r="H238" i="4"/>
  <c r="I238" i="4"/>
  <c r="G351" i="4"/>
  <c r="K351" i="4" s="1"/>
  <c r="H351" i="4"/>
  <c r="I351" i="4"/>
  <c r="G421" i="4"/>
  <c r="K421" i="4" s="1"/>
  <c r="H421" i="4"/>
  <c r="I421" i="4"/>
  <c r="G491" i="4"/>
  <c r="K491" i="4" s="1"/>
  <c r="H491" i="4"/>
  <c r="I491" i="4"/>
  <c r="G449" i="4"/>
  <c r="K449" i="4" s="1"/>
  <c r="H449" i="4"/>
  <c r="I449" i="4"/>
  <c r="G111" i="4"/>
  <c r="K111" i="4" s="1"/>
  <c r="H111" i="4"/>
  <c r="I111" i="4"/>
  <c r="G462" i="4"/>
  <c r="K462" i="4" s="1"/>
  <c r="H462" i="4"/>
  <c r="I462" i="4"/>
  <c r="G309" i="4"/>
  <c r="K309" i="4" s="1"/>
  <c r="H309" i="4"/>
  <c r="I309" i="4"/>
  <c r="G182" i="4"/>
  <c r="K182" i="4" s="1"/>
  <c r="H182" i="4"/>
  <c r="I182" i="4"/>
  <c r="G196" i="4"/>
  <c r="K196" i="4" s="1"/>
  <c r="H196" i="4"/>
  <c r="I196" i="4"/>
  <c r="G406" i="4"/>
  <c r="K406" i="4" s="1"/>
  <c r="H406" i="4"/>
  <c r="I406" i="4"/>
  <c r="G504" i="4"/>
  <c r="K504" i="4" s="1"/>
  <c r="H504" i="4"/>
  <c r="I504" i="4"/>
  <c r="G294" i="4"/>
  <c r="K294" i="4" s="1"/>
  <c r="H294" i="4"/>
  <c r="I294" i="4"/>
  <c r="G435" i="4"/>
  <c r="K435" i="4" s="1"/>
  <c r="H435" i="4"/>
  <c r="I435" i="4"/>
  <c r="G393" i="4"/>
  <c r="K393" i="4" s="1"/>
  <c r="H393" i="4"/>
  <c r="I393" i="4"/>
  <c r="G154" i="4"/>
  <c r="K154" i="4" s="1"/>
  <c r="H154" i="4"/>
  <c r="I154" i="4"/>
  <c r="G127" i="4"/>
  <c r="K127" i="4" s="1"/>
  <c r="H127" i="4"/>
  <c r="I127" i="4"/>
  <c r="G477" i="4"/>
  <c r="K477" i="4" s="1"/>
  <c r="H477" i="4"/>
  <c r="I477" i="4"/>
  <c r="G336" i="4"/>
  <c r="K336" i="4" s="1"/>
  <c r="H336" i="4"/>
  <c r="I336" i="4"/>
  <c r="G364" i="4"/>
  <c r="K364" i="4" s="1"/>
  <c r="H364" i="4"/>
  <c r="I364" i="4"/>
  <c r="G379" i="4"/>
  <c r="K379" i="4" s="1"/>
  <c r="H379" i="4"/>
  <c r="I379" i="4"/>
  <c r="G141" i="4"/>
  <c r="K141" i="4" s="1"/>
  <c r="H141" i="4"/>
  <c r="I141" i="4"/>
  <c r="G31" i="4"/>
  <c r="K31" i="4" s="1"/>
  <c r="H31" i="4"/>
  <c r="I31" i="4"/>
  <c r="G48" i="4"/>
  <c r="K48" i="4" s="1"/>
  <c r="H48" i="4"/>
  <c r="I48" i="4"/>
  <c r="G81" i="4"/>
  <c r="K81" i="4" s="1"/>
  <c r="H81" i="4"/>
  <c r="I81" i="4"/>
  <c r="G97" i="4"/>
  <c r="K97" i="4" s="1"/>
  <c r="H97" i="4"/>
  <c r="I97" i="4"/>
  <c r="G168" i="4"/>
  <c r="K168" i="4" s="1"/>
  <c r="H168" i="4"/>
  <c r="I168" i="4"/>
  <c r="G13" i="4"/>
  <c r="K13" i="4" s="1"/>
  <c r="H13" i="4"/>
  <c r="I13" i="4"/>
  <c r="G323" i="4"/>
  <c r="K323" i="4" s="1"/>
  <c r="H323" i="4"/>
  <c r="I323" i="4"/>
  <c r="G224" i="4"/>
  <c r="K224" i="4" s="1"/>
  <c r="H224" i="4"/>
  <c r="I224" i="4"/>
  <c r="G281" i="4"/>
  <c r="K281" i="4" s="1"/>
  <c r="H281" i="4"/>
  <c r="I281" i="4"/>
  <c r="G266" i="4"/>
  <c r="K266" i="4" s="1"/>
  <c r="H266" i="4"/>
  <c r="I266" i="4"/>
  <c r="G64" i="4"/>
  <c r="K64" i="4" s="1"/>
  <c r="H64" i="4"/>
  <c r="I64" i="4"/>
  <c r="G254" i="4"/>
  <c r="K254" i="4" s="1"/>
  <c r="H254" i="4"/>
  <c r="I254" i="4"/>
  <c r="G211" i="4"/>
  <c r="K211" i="4" s="1"/>
  <c r="H211" i="4"/>
  <c r="I211" i="4"/>
  <c r="G240" i="4"/>
  <c r="K240" i="4" s="1"/>
  <c r="H240" i="4"/>
  <c r="I240" i="4"/>
  <c r="G352" i="4"/>
  <c r="K352" i="4" s="1"/>
  <c r="H352" i="4"/>
  <c r="I352" i="4"/>
  <c r="G422" i="4"/>
  <c r="K422" i="4" s="1"/>
  <c r="H422" i="4"/>
  <c r="I422" i="4"/>
  <c r="G450" i="4"/>
  <c r="K450" i="4" s="1"/>
  <c r="H450" i="4"/>
  <c r="I450" i="4"/>
  <c r="G113" i="4"/>
  <c r="K113" i="4" s="1"/>
  <c r="H113" i="4"/>
  <c r="I113" i="4"/>
  <c r="G465" i="4"/>
  <c r="K465" i="4" s="1"/>
  <c r="H465" i="4"/>
  <c r="I465" i="4"/>
  <c r="G310" i="4"/>
  <c r="K310" i="4" s="1"/>
  <c r="H310" i="4"/>
  <c r="I310" i="4"/>
  <c r="G184" i="4"/>
  <c r="K184" i="4" s="1"/>
  <c r="H184" i="4"/>
  <c r="I184" i="4"/>
  <c r="G198" i="4"/>
  <c r="K198" i="4" s="1"/>
  <c r="H198" i="4"/>
  <c r="I198" i="4"/>
  <c r="G409" i="4"/>
  <c r="K409" i="4" s="1"/>
  <c r="H409" i="4"/>
  <c r="I409" i="4"/>
  <c r="G296" i="4"/>
  <c r="K296" i="4" s="1"/>
  <c r="H296" i="4"/>
  <c r="I296" i="4"/>
  <c r="G436" i="4"/>
  <c r="K436" i="4" s="1"/>
  <c r="H436" i="4"/>
  <c r="I436" i="4"/>
  <c r="G394" i="4"/>
  <c r="K394" i="4" s="1"/>
  <c r="H394" i="4"/>
  <c r="I394" i="4"/>
  <c r="G156" i="4"/>
  <c r="K156" i="4" s="1"/>
  <c r="H156" i="4"/>
  <c r="I156" i="4"/>
  <c r="G128" i="4"/>
  <c r="K128" i="4" s="1"/>
  <c r="H128" i="4"/>
  <c r="I128" i="4"/>
  <c r="G478" i="4"/>
  <c r="K478" i="4" s="1"/>
  <c r="H478" i="4"/>
  <c r="I478" i="4"/>
  <c r="G338" i="4"/>
  <c r="K338" i="4" s="1"/>
  <c r="H338" i="4"/>
  <c r="I338" i="4"/>
  <c r="G366" i="4"/>
  <c r="K366" i="4" s="1"/>
  <c r="H366" i="4"/>
  <c r="I366" i="4"/>
  <c r="G380" i="4"/>
  <c r="K380" i="4" s="1"/>
  <c r="H380" i="4"/>
  <c r="I380" i="4"/>
  <c r="G142" i="4"/>
  <c r="K142" i="4" s="1"/>
  <c r="H142" i="4"/>
  <c r="I142" i="4"/>
  <c r="G32" i="4"/>
  <c r="K32" i="4" s="1"/>
  <c r="H32" i="4"/>
  <c r="I32" i="4"/>
  <c r="G50" i="4"/>
  <c r="K50" i="4" s="1"/>
  <c r="H50" i="4"/>
  <c r="I50" i="4"/>
  <c r="G82" i="4"/>
  <c r="K82" i="4" s="1"/>
  <c r="H82" i="4"/>
  <c r="I82" i="4"/>
  <c r="G98" i="4"/>
  <c r="K98" i="4" s="1"/>
  <c r="H98" i="4"/>
  <c r="I98" i="4"/>
  <c r="G170" i="4"/>
  <c r="K170" i="4" s="1"/>
  <c r="H170" i="4"/>
  <c r="I170" i="4"/>
  <c r="G14" i="4"/>
  <c r="K14" i="4" s="1"/>
  <c r="H14" i="4"/>
  <c r="I14" i="4"/>
  <c r="G324" i="4"/>
  <c r="K324" i="4" s="1"/>
  <c r="H324" i="4"/>
  <c r="I324" i="4"/>
  <c r="G226" i="4"/>
  <c r="K226" i="4" s="1"/>
  <c r="H226" i="4"/>
  <c r="I226" i="4"/>
  <c r="G282" i="4"/>
  <c r="K282" i="4" s="1"/>
  <c r="H282" i="4"/>
  <c r="I282" i="4"/>
  <c r="G268" i="4"/>
  <c r="K268" i="4" s="1"/>
  <c r="H268" i="4"/>
  <c r="I268" i="4"/>
  <c r="G66" i="4"/>
  <c r="K66" i="4" s="1"/>
  <c r="H66" i="4"/>
  <c r="I66" i="4"/>
  <c r="G35" i="4"/>
  <c r="K35" i="4" s="1"/>
  <c r="H35" i="4"/>
  <c r="I35" i="4"/>
  <c r="G52" i="4"/>
  <c r="K52" i="4" s="1"/>
  <c r="H52" i="4"/>
  <c r="I52" i="4"/>
  <c r="G84" i="4"/>
  <c r="K84" i="4" s="1"/>
  <c r="H84" i="4"/>
  <c r="I84" i="4"/>
  <c r="G17" i="4"/>
  <c r="K17" i="4" s="1"/>
  <c r="H17" i="4"/>
  <c r="I17" i="4"/>
  <c r="G69" i="4"/>
  <c r="K69" i="4" s="1"/>
  <c r="H69" i="4"/>
  <c r="I69" i="4"/>
  <c r="G242" i="4"/>
  <c r="K242" i="4" s="1"/>
  <c r="H242" i="4"/>
  <c r="I242" i="4"/>
  <c r="G200" i="4"/>
  <c r="K200" i="4" s="1"/>
  <c r="H200" i="4"/>
  <c r="I200" i="4"/>
  <c r="G228" i="4"/>
  <c r="K228" i="4" s="1"/>
  <c r="H228" i="4"/>
  <c r="I228" i="4"/>
  <c r="G340" i="4"/>
  <c r="K340" i="4" s="1"/>
  <c r="H340" i="4"/>
  <c r="I340" i="4"/>
  <c r="G410" i="4"/>
  <c r="K410" i="4" s="1"/>
  <c r="H410" i="4"/>
  <c r="I410" i="4"/>
  <c r="G480" i="4"/>
  <c r="K480" i="4" s="1"/>
  <c r="H480" i="4"/>
  <c r="I480" i="4"/>
  <c r="G438" i="4"/>
  <c r="K438" i="4" s="1"/>
  <c r="H438" i="4"/>
  <c r="I438" i="4"/>
  <c r="G101" i="4"/>
  <c r="K101" i="4" s="1"/>
  <c r="H101" i="4"/>
  <c r="I101" i="4"/>
  <c r="G452" i="4"/>
  <c r="K452" i="4" s="1"/>
  <c r="H452" i="4"/>
  <c r="I452" i="4"/>
  <c r="G298" i="4"/>
  <c r="K298" i="4" s="1"/>
  <c r="H298" i="4"/>
  <c r="I298" i="4"/>
  <c r="G172" i="4"/>
  <c r="K172" i="4" s="1"/>
  <c r="H172" i="4"/>
  <c r="I172" i="4"/>
  <c r="G186" i="4"/>
  <c r="K186" i="4" s="1"/>
  <c r="H186" i="4"/>
  <c r="I186" i="4"/>
  <c r="G396" i="4"/>
  <c r="K396" i="4" s="1"/>
  <c r="H396" i="4"/>
  <c r="I396" i="4"/>
  <c r="G493" i="4"/>
  <c r="K493" i="4" s="1"/>
  <c r="H493" i="4"/>
  <c r="I493" i="4"/>
  <c r="G284" i="4"/>
  <c r="K284" i="4" s="1"/>
  <c r="H284" i="4"/>
  <c r="I284" i="4"/>
  <c r="G424" i="4"/>
  <c r="K424" i="4" s="1"/>
  <c r="H424" i="4"/>
  <c r="I424" i="4"/>
  <c r="G382" i="4"/>
  <c r="K382" i="4" s="1"/>
  <c r="H382" i="4"/>
  <c r="I382" i="4"/>
  <c r="G144" i="4"/>
  <c r="K144" i="4" s="1"/>
  <c r="H144" i="4"/>
  <c r="I144" i="4"/>
  <c r="G116" i="4"/>
  <c r="K116" i="4" s="1"/>
  <c r="H116" i="4"/>
  <c r="I116" i="4"/>
  <c r="G466" i="4"/>
  <c r="K466" i="4" s="1"/>
  <c r="H466" i="4"/>
  <c r="I466" i="4"/>
  <c r="G326" i="4"/>
  <c r="K326" i="4" s="1"/>
  <c r="H326" i="4"/>
  <c r="I326" i="4"/>
  <c r="G354" i="4"/>
  <c r="K354" i="4" s="1"/>
  <c r="H354" i="4"/>
  <c r="I354" i="4"/>
  <c r="G368" i="4"/>
  <c r="K368" i="4" s="1"/>
  <c r="H368" i="4"/>
  <c r="I368" i="4"/>
  <c r="G130" i="4"/>
  <c r="K130" i="4" s="1"/>
  <c r="H130" i="4"/>
  <c r="I130" i="4"/>
  <c r="G20" i="4"/>
  <c r="K20" i="4" s="1"/>
  <c r="H20" i="4"/>
  <c r="I20" i="4"/>
  <c r="G38" i="4"/>
  <c r="K38" i="4" s="1"/>
  <c r="H38" i="4"/>
  <c r="I38" i="4"/>
  <c r="G70" i="4"/>
  <c r="K70" i="4" s="1"/>
  <c r="H70" i="4"/>
  <c r="I70" i="4"/>
  <c r="G86" i="4"/>
  <c r="K86" i="4" s="1"/>
  <c r="H86" i="4"/>
  <c r="I86" i="4"/>
  <c r="G158" i="4"/>
  <c r="K158" i="4" s="1"/>
  <c r="H158" i="4"/>
  <c r="I158" i="4"/>
  <c r="G2" i="4"/>
  <c r="K2" i="4" s="1"/>
  <c r="H2" i="4"/>
  <c r="I2" i="4"/>
  <c r="G312" i="4"/>
  <c r="K312" i="4" s="1"/>
  <c r="H312" i="4"/>
  <c r="I312" i="4"/>
  <c r="G214" i="4"/>
  <c r="K214" i="4" s="1"/>
  <c r="H214" i="4"/>
  <c r="I214" i="4"/>
  <c r="G270" i="4"/>
  <c r="K270" i="4" s="1"/>
  <c r="H270" i="4"/>
  <c r="I270" i="4"/>
  <c r="G256" i="4"/>
  <c r="K256" i="4" s="1"/>
  <c r="H256" i="4"/>
  <c r="I256" i="4"/>
  <c r="G54" i="4"/>
  <c r="K54" i="4" s="1"/>
  <c r="H54" i="4"/>
  <c r="I54" i="4"/>
  <c r="G243" i="4"/>
  <c r="K243" i="4" s="1"/>
  <c r="H243" i="4"/>
  <c r="I243" i="4"/>
  <c r="G201" i="4"/>
  <c r="K201" i="4" s="1"/>
  <c r="H201" i="4"/>
  <c r="I201" i="4"/>
  <c r="G229" i="4"/>
  <c r="K229" i="4" s="1"/>
  <c r="H229" i="4"/>
  <c r="I229" i="4"/>
  <c r="G341" i="4"/>
  <c r="K341" i="4" s="1"/>
  <c r="H341" i="4"/>
  <c r="I341" i="4"/>
  <c r="G411" i="4"/>
  <c r="K411" i="4" s="1"/>
  <c r="H411" i="4"/>
  <c r="I411" i="4"/>
  <c r="G481" i="4"/>
  <c r="K481" i="4" s="1"/>
  <c r="H481" i="4"/>
  <c r="I481" i="4"/>
  <c r="G439" i="4"/>
  <c r="K439" i="4" s="1"/>
  <c r="H439" i="4"/>
  <c r="I439" i="4"/>
  <c r="G102" i="4"/>
  <c r="K102" i="4" s="1"/>
  <c r="H102" i="4"/>
  <c r="I102" i="4"/>
  <c r="G453" i="4"/>
  <c r="K453" i="4" s="1"/>
  <c r="H453" i="4"/>
  <c r="I453" i="4"/>
  <c r="G299" i="4"/>
  <c r="K299" i="4" s="1"/>
  <c r="H299" i="4"/>
  <c r="I299" i="4"/>
  <c r="G173" i="4"/>
  <c r="K173" i="4" s="1"/>
  <c r="H173" i="4"/>
  <c r="I173" i="4"/>
  <c r="G187" i="4"/>
  <c r="K187" i="4" s="1"/>
  <c r="H187" i="4"/>
  <c r="I187" i="4"/>
  <c r="G397" i="4"/>
  <c r="K397" i="4" s="1"/>
  <c r="H397" i="4"/>
  <c r="I397" i="4"/>
  <c r="G494" i="4"/>
  <c r="K494" i="4" s="1"/>
  <c r="H494" i="4"/>
  <c r="I494" i="4"/>
  <c r="G285" i="4"/>
  <c r="K285" i="4" s="1"/>
  <c r="H285" i="4"/>
  <c r="I285" i="4"/>
  <c r="G425" i="4"/>
  <c r="K425" i="4" s="1"/>
  <c r="H425" i="4"/>
  <c r="I425" i="4"/>
  <c r="G383" i="4"/>
  <c r="K383" i="4" s="1"/>
  <c r="H383" i="4"/>
  <c r="I383" i="4"/>
  <c r="G145" i="4"/>
  <c r="K145" i="4" s="1"/>
  <c r="H145" i="4"/>
  <c r="I145" i="4"/>
  <c r="G117" i="4"/>
  <c r="K117" i="4" s="1"/>
  <c r="H117" i="4"/>
  <c r="I117" i="4"/>
  <c r="G467" i="4"/>
  <c r="K467" i="4" s="1"/>
  <c r="H467" i="4"/>
  <c r="I467" i="4"/>
  <c r="G327" i="4"/>
  <c r="K327" i="4" s="1"/>
  <c r="H327" i="4"/>
  <c r="I327" i="4"/>
  <c r="G355" i="4"/>
  <c r="K355" i="4" s="1"/>
  <c r="H355" i="4"/>
  <c r="I355" i="4"/>
  <c r="G369" i="4"/>
  <c r="K369" i="4" s="1"/>
  <c r="H369" i="4"/>
  <c r="I369" i="4"/>
  <c r="G131" i="4"/>
  <c r="K131" i="4" s="1"/>
  <c r="H131" i="4"/>
  <c r="I131" i="4"/>
  <c r="G21" i="4"/>
  <c r="K21" i="4" s="1"/>
  <c r="H21" i="4"/>
  <c r="I21" i="4"/>
  <c r="G39" i="4"/>
  <c r="K39" i="4" s="1"/>
  <c r="H39" i="4"/>
  <c r="I39" i="4"/>
  <c r="G71" i="4"/>
  <c r="K71" i="4" s="1"/>
  <c r="H71" i="4"/>
  <c r="I71" i="4"/>
  <c r="G87" i="4"/>
  <c r="K87" i="4" s="1"/>
  <c r="H87" i="4"/>
  <c r="I87" i="4"/>
  <c r="G159" i="4"/>
  <c r="K159" i="4" s="1"/>
  <c r="H159" i="4"/>
  <c r="I159" i="4"/>
  <c r="G3" i="4"/>
  <c r="K3" i="4" s="1"/>
  <c r="H3" i="4"/>
  <c r="I3" i="4"/>
  <c r="G313" i="4"/>
  <c r="K313" i="4" s="1"/>
  <c r="H313" i="4"/>
  <c r="I313" i="4"/>
  <c r="G215" i="4"/>
  <c r="K215" i="4" s="1"/>
  <c r="H215" i="4"/>
  <c r="I215" i="4"/>
  <c r="G271" i="4"/>
  <c r="K271" i="4" s="1"/>
  <c r="H271" i="4"/>
  <c r="I271" i="4"/>
  <c r="G257" i="4"/>
  <c r="K257" i="4" s="1"/>
  <c r="H257" i="4"/>
  <c r="I257" i="4"/>
  <c r="G55" i="4"/>
  <c r="K55" i="4" s="1"/>
  <c r="H55" i="4"/>
  <c r="I55" i="4"/>
  <c r="G255" i="4"/>
  <c r="K255" i="4" s="1"/>
  <c r="H255" i="4"/>
  <c r="I255" i="4"/>
  <c r="G213" i="4"/>
  <c r="K213" i="4" s="1"/>
  <c r="H213" i="4"/>
  <c r="I213" i="4"/>
  <c r="G241" i="4"/>
  <c r="K241" i="4" s="1"/>
  <c r="H241" i="4"/>
  <c r="I241" i="4"/>
  <c r="G353" i="4"/>
  <c r="K353" i="4" s="1"/>
  <c r="H353" i="4"/>
  <c r="I353" i="4"/>
  <c r="G423" i="4"/>
  <c r="K423" i="4" s="1"/>
  <c r="H423" i="4"/>
  <c r="I423" i="4"/>
  <c r="G492" i="4"/>
  <c r="K492" i="4" s="1"/>
  <c r="H492" i="4"/>
  <c r="I492" i="4"/>
  <c r="G451" i="4"/>
  <c r="K451" i="4" s="1"/>
  <c r="H451" i="4"/>
  <c r="I451" i="4"/>
  <c r="G114" i="4"/>
  <c r="K114" i="4" s="1"/>
  <c r="H114" i="4"/>
  <c r="I114" i="4"/>
  <c r="G464" i="4"/>
  <c r="K464" i="4" s="1"/>
  <c r="H464" i="4"/>
  <c r="I464" i="4"/>
  <c r="G311" i="4"/>
  <c r="K311" i="4" s="1"/>
  <c r="H311" i="4"/>
  <c r="I311" i="4"/>
  <c r="G185" i="4"/>
  <c r="K185" i="4" s="1"/>
  <c r="H185" i="4"/>
  <c r="I185" i="4"/>
  <c r="G199" i="4"/>
  <c r="K199" i="4" s="1"/>
  <c r="H199" i="4"/>
  <c r="I199" i="4"/>
  <c r="G408" i="4"/>
  <c r="K408" i="4" s="1"/>
  <c r="H408" i="4"/>
  <c r="I408" i="4"/>
  <c r="G505" i="4"/>
  <c r="K505" i="4" s="1"/>
  <c r="H505" i="4"/>
  <c r="I505" i="4"/>
  <c r="G297" i="4"/>
  <c r="K297" i="4" s="1"/>
  <c r="H297" i="4"/>
  <c r="I297" i="4"/>
  <c r="G437" i="4"/>
  <c r="K437" i="4" s="1"/>
  <c r="H437" i="4"/>
  <c r="I437" i="4"/>
  <c r="G395" i="4"/>
  <c r="K395" i="4" s="1"/>
  <c r="H395" i="4"/>
  <c r="I395" i="4"/>
  <c r="G157" i="4"/>
  <c r="K157" i="4" s="1"/>
  <c r="H157" i="4"/>
  <c r="I157" i="4"/>
  <c r="G129" i="4"/>
  <c r="K129" i="4" s="1"/>
  <c r="H129" i="4"/>
  <c r="I129" i="4"/>
  <c r="G479" i="4"/>
  <c r="K479" i="4" s="1"/>
  <c r="H479" i="4"/>
  <c r="I479" i="4"/>
  <c r="G339" i="4"/>
  <c r="K339" i="4" s="1"/>
  <c r="H339" i="4"/>
  <c r="I339" i="4"/>
  <c r="G367" i="4"/>
  <c r="K367" i="4" s="1"/>
  <c r="H367" i="4"/>
  <c r="I367" i="4"/>
  <c r="G381" i="4"/>
  <c r="K381" i="4" s="1"/>
  <c r="H381" i="4"/>
  <c r="I381" i="4"/>
  <c r="G143" i="4"/>
  <c r="K143" i="4" s="1"/>
  <c r="H143" i="4"/>
  <c r="I143" i="4"/>
  <c r="G33" i="4"/>
  <c r="K33" i="4" s="1"/>
  <c r="H33" i="4"/>
  <c r="I33" i="4"/>
  <c r="G51" i="4"/>
  <c r="K51" i="4" s="1"/>
  <c r="H51" i="4"/>
  <c r="I51" i="4"/>
  <c r="G83" i="4"/>
  <c r="K83" i="4" s="1"/>
  <c r="H83" i="4"/>
  <c r="I83" i="4"/>
  <c r="G99" i="4"/>
  <c r="K99" i="4" s="1"/>
  <c r="H99" i="4"/>
  <c r="I99" i="4"/>
  <c r="G171" i="4"/>
  <c r="K171" i="4" s="1"/>
  <c r="H171" i="4"/>
  <c r="I171" i="4"/>
  <c r="G15" i="4"/>
  <c r="K15" i="4" s="1"/>
  <c r="H15" i="4"/>
  <c r="I15" i="4"/>
  <c r="G325" i="4"/>
  <c r="K325" i="4" s="1"/>
  <c r="H325" i="4"/>
  <c r="I325" i="4"/>
  <c r="G227" i="4"/>
  <c r="K227" i="4" s="1"/>
  <c r="H227" i="4"/>
  <c r="I227" i="4"/>
  <c r="G283" i="4"/>
  <c r="K283" i="4" s="1"/>
  <c r="H283" i="4"/>
  <c r="I283" i="4"/>
  <c r="G269" i="4"/>
  <c r="K269" i="4" s="1"/>
  <c r="H269" i="4"/>
  <c r="I269" i="4"/>
  <c r="G67" i="4"/>
  <c r="K67" i="4" s="1"/>
  <c r="H67" i="4"/>
  <c r="I67" i="4"/>
  <c r="G36" i="4"/>
  <c r="K36" i="4" s="1"/>
  <c r="H36" i="4"/>
  <c r="I36" i="4"/>
  <c r="G18" i="4"/>
  <c r="K18" i="4" s="1"/>
  <c r="H18" i="4"/>
  <c r="I18" i="4"/>
  <c r="G115" i="4"/>
  <c r="K115" i="4" s="1"/>
  <c r="H115" i="4"/>
  <c r="I115" i="4"/>
  <c r="G53" i="4"/>
  <c r="K53" i="4" s="1"/>
  <c r="H53" i="4"/>
  <c r="I53" i="4"/>
  <c r="G85" i="4"/>
  <c r="K85" i="4" s="1"/>
  <c r="H85" i="4"/>
  <c r="I85" i="4"/>
  <c r="G34" i="4"/>
  <c r="K34" i="4" s="1"/>
  <c r="H34" i="4"/>
  <c r="I34" i="4"/>
  <c r="G100" i="4"/>
  <c r="K100" i="4" s="1"/>
  <c r="H100" i="4"/>
  <c r="I100" i="4"/>
  <c r="G68" i="4"/>
  <c r="K68" i="4" s="1"/>
  <c r="H68" i="4"/>
  <c r="I68" i="4"/>
  <c r="G16" i="4"/>
  <c r="K16" i="4" s="1"/>
  <c r="H16" i="4"/>
  <c r="I16" i="4"/>
  <c r="G37" i="4"/>
  <c r="K37" i="4" s="1"/>
  <c r="H37" i="4"/>
  <c r="I37" i="4"/>
  <c r="G19" i="4"/>
  <c r="K19" i="4" s="1"/>
  <c r="H19" i="4"/>
  <c r="I19" i="4"/>
</calcChain>
</file>

<file path=xl/sharedStrings.xml><?xml version="1.0" encoding="utf-8"?>
<sst xmlns="http://schemas.openxmlformats.org/spreadsheetml/2006/main" count="1560" uniqueCount="44">
  <si>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</si>
  <si>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</si>
  <si>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</si>
  <si>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</si>
  <si>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</si>
  <si>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</si>
  <si>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</si>
  <si>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</si>
  <si>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</si>
  <si>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</si>
  <si>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</si>
  <si>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</si>
  <si>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</si>
  <si>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</si>
  <si>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</si>
  <si>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</si>
  <si>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</si>
  <si>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</si>
  <si>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</si>
  <si>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</si>
  <si>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</si>
  <si>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</si>
  <si>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</si>
  <si>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</si>
  <si>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</si>
  <si>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</si>
  <si>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</si>
  <si>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</si>
  <si>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</si>
  <si>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Доля в общем товарообороте</t>
  </si>
  <si>
    <t>Товарооборот на складе</t>
  </si>
  <si>
    <t>Сумма по полю Доля в общем товарообороте</t>
  </si>
  <si>
    <t>Сумма по полю Товарооборот на складе</t>
  </si>
  <si>
    <t>(Все)</t>
  </si>
  <si>
    <t>Неделя</t>
  </si>
  <si>
    <t>Прибыль</t>
  </si>
  <si>
    <t>Доходность</t>
  </si>
  <si>
    <t>Наценка</t>
  </si>
  <si>
    <t>(пусто)</t>
  </si>
  <si>
    <t>Недели</t>
  </si>
  <si>
    <t>Итог Сумма по полю Доля в общем товарообороте</t>
  </si>
  <si>
    <t>Итог Сумма по полю Товарооборот на складе</t>
  </si>
  <si>
    <t>Сумма по полю Доходность</t>
  </si>
  <si>
    <t>Сумма по полю Товарооборот,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</si>
</sst>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164" fontId="3" fillId="0" borderId="1" xfId="0" applyNumberFormat="1" applyFont="1" applyBorder="1"/>
    <xf numFmtId="164" fontId="3" fillId="3" borderId="5" xfId="0" applyNumberFormat="1" applyFont="1" applyFill="1" applyBorder="1"/>
    <xf numFmtId="0" fontId="3" fillId="0" borderId="2" xfId="0" applyFont="1" applyBorder="1"/>
    <xf numFmtId="0" fontId="3" fillId="3" borderId="6" xfId="0" applyFont="1" applyFill="1" applyBorder="1"/>
    <xf numFmtId="0" fontId="3" fillId="0" borderId="3" xfId="0" applyFont="1" applyBorder="1"/>
    <xf numFmtId="0" fontId="3" fillId="3" borderId="7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0" fillId="0" borderId="0" xfId="0" applyNumberFormat="1" applyFont="1" applyAlignment="1"/>
    <xf numFmtId="0" fontId="2" fillId="2" borderId="2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.xlsx]4!Сводная таблица2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'4'!$A$4:$A$11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(пусто)</c:v>
                </c:pt>
              </c:strCache>
            </c:strRef>
          </c:cat>
          <c:val>
            <c:numRef>
              <c:f>'4'!$B$4:$B$11</c:f>
              <c:numCache>
                <c:formatCode>General</c:formatCode>
                <c:ptCount val="7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4A12-A47F-67490294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9929743"/>
        <c:axId val="219925167"/>
      </c:barChart>
      <c:lineChart>
        <c:grouping val="standard"/>
        <c:varyColors val="0"/>
        <c:ser>
          <c:idx val="1"/>
          <c:order val="1"/>
          <c:tx>
            <c:strRef>
              <c:f>'4'!$C$3</c:f>
              <c:strCache>
                <c:ptCount val="1"/>
                <c:pt idx="0">
                  <c:v>Сумма по полю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'4'!$A$4:$A$11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(пусто)</c:v>
                </c:pt>
              </c:strCache>
            </c:strRef>
          </c:cat>
          <c:val>
            <c:numRef>
              <c:f>'4'!$C$4:$C$11</c:f>
              <c:numCache>
                <c:formatCode>General</c:formatCode>
                <c:ptCount val="7"/>
                <c:pt idx="0">
                  <c:v>1220.5700000000002</c:v>
                </c:pt>
                <c:pt idx="1">
                  <c:v>1296.7200000000003</c:v>
                </c:pt>
                <c:pt idx="2">
                  <c:v>1390.9699999999998</c:v>
                </c:pt>
                <c:pt idx="3">
                  <c:v>1339.45</c:v>
                </c:pt>
                <c:pt idx="4">
                  <c:v>1648.4099999999996</c:v>
                </c:pt>
                <c:pt idx="5">
                  <c:v>181.23999999999998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4-4A12-A47F-67490294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77263"/>
        <c:axId val="215876847"/>
      </c:lineChart>
      <c:catAx>
        <c:axId val="2199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925167"/>
        <c:crosses val="autoZero"/>
        <c:auto val="1"/>
        <c:lblAlgn val="ctr"/>
        <c:lblOffset val="100"/>
        <c:noMultiLvlLbl val="0"/>
      </c:catAx>
      <c:valAx>
        <c:axId val="2199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929743"/>
        <c:crosses val="autoZero"/>
        <c:crossBetween val="between"/>
      </c:valAx>
      <c:valAx>
        <c:axId val="215876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877263"/>
        <c:crosses val="max"/>
        <c:crossBetween val="between"/>
      </c:valAx>
      <c:catAx>
        <c:axId val="21587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6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31471040764932"/>
          <c:y val="2.3909542952700553E-2"/>
          <c:w val="0.19281063497894407"/>
          <c:h val="0.21623479755522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9524</xdr:rowOff>
    </xdr:from>
    <xdr:to>
      <xdr:col>18</xdr:col>
      <xdr:colOff>342900</xdr:colOff>
      <xdr:row>36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580.563864583331" createdVersion="6" refreshedVersion="6" minRefreshableVersion="3" recordCount="505">
  <cacheSource type="worksheet">
    <worksheetSource ref="A1:O1048576" sheet="Объединенные данные "/>
  </cacheSource>
  <cacheFields count="15">
    <cacheField name="Дата" numFmtId="14">
      <sharedItems containsNonDate="0" containsDate="1" containsString="0" containsBlank="1" minDate="2020-04-28T00:00:00" maxDate="2020-06-02T00:00:00" count="36"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m/>
      </sharedItems>
    </cacheField>
    <cacheField name="Территория" numFmtId="0">
      <sharedItems containsBlank="1" count="19">
        <s v="Санкт-Петербург Север"/>
        <s v="Санкт-Петербург Юг"/>
        <s v="Москва Запад"/>
        <s v="Москва Восток"/>
        <s v="Екатеринбург"/>
        <s v="Волгоград"/>
        <s v="Казань"/>
        <s v="Кемерово"/>
        <s v="Нижний Новгород"/>
        <s v="Краснодар"/>
        <s v="Новосибирск"/>
        <s v="Пермь"/>
        <s v="Ростов-на-Дону"/>
        <s v="Тольятти"/>
        <s v="Тюмень"/>
        <s v="Самара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Доля в общем товарообороте" numFmtId="0">
      <sharedItems containsString="0" containsBlank="1" containsNumber="1" minValue="0.01" maxValue="1.0900000000000001" count="65">
        <n v="0.75"/>
        <n v="0.56000000000000005"/>
        <n v="0.39"/>
        <n v="0.38"/>
        <n v="0.14000000000000001"/>
        <n v="0.12"/>
        <n v="0.08"/>
        <n v="0.06"/>
        <n v="0.05"/>
        <n v="0.03"/>
        <n v="0.02"/>
        <n v="0.01"/>
        <n v="0.79"/>
        <n v="0.59"/>
        <n v="0.43"/>
        <n v="0.42"/>
        <n v="0.15"/>
        <n v="0.13"/>
        <n v="7.0000000000000007E-2"/>
        <n v="0.93"/>
        <n v="0.72"/>
        <n v="0.49"/>
        <n v="0.18"/>
        <n v="0.09"/>
        <n v="0.04"/>
        <n v="1.0900000000000001"/>
        <n v="0.84"/>
        <n v="0.47"/>
        <n v="0.45"/>
        <n v="0.76"/>
        <n v="0.56999999999999995"/>
        <n v="0.41"/>
        <n v="0.77"/>
        <n v="0.51"/>
        <n v="0.48"/>
        <n v="0.74"/>
        <n v="0.55000000000000004"/>
        <n v="0.4"/>
        <n v="0.11"/>
        <n v="0.94"/>
        <n v="0.71"/>
        <n v="0.57999999999999996"/>
        <n v="0.54"/>
        <n v="0.16"/>
        <n v="0.8"/>
        <n v="0.1"/>
        <n v="0.44"/>
        <n v="0.37"/>
        <n v="0.85"/>
        <n v="0.65"/>
        <n v="0.53"/>
        <n v="0.68"/>
        <n v="0.5"/>
        <n v="0.36"/>
        <n v="0.34"/>
        <n v="0.6"/>
        <n v="0.78"/>
        <n v="0.99"/>
        <n v="0.46"/>
        <n v="0.64"/>
        <n v="0.81"/>
        <n v="0.63"/>
        <n v="0.87"/>
        <n v="0.62"/>
        <m/>
      </sharedItems>
    </cacheField>
    <cacheField name="Товарооборот на складе" numFmtId="0">
      <sharedItems containsString="0" containsBlank="1" containsNumber="1" minValue="3112.1" maxValue="3963930.9"/>
    </cacheField>
    <cacheField name="Неделя" numFmtId="0">
      <sharedItems containsString="0" containsBlank="1" containsNumber="1" containsInteger="1" minValue="18" maxValue="23" count="7">
        <n v="23"/>
        <n v="22"/>
        <n v="21"/>
        <n v="20"/>
        <n v="19"/>
        <n v="18"/>
        <m/>
      </sharedItems>
    </cacheField>
    <cacheField name="Прибыль" numFmtId="0">
      <sharedItems containsString="0" containsBlank="1" containsNumber="1" minValue="-242739.48695384606" maxValue="12410650.395623077"/>
    </cacheField>
    <cacheField name="Доходность" numFmtId="0">
      <sharedItems containsString="0" containsBlank="1" containsNumber="1" minValue="-28.26" maxValue="27.43"/>
    </cacheField>
    <cacheField name="Наценка" numFmtId="0">
      <sharedItems containsString="0" containsBlank="1" containsNumber="1" minValue="-2.99" maxValue="40.6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n v="349699.5"/>
    <n v="37257840.18135"/>
    <n v="27640203.134"/>
    <n v="744856.58547692304"/>
    <n v="20"/>
    <n v="1519"/>
    <n v="1372"/>
    <x v="0"/>
    <n v="1862892"/>
    <x v="0"/>
    <n v="8872780.4618730769"/>
    <n v="23.81"/>
    <n v="34.799999999999997"/>
  </r>
  <r>
    <x v="0"/>
    <x v="1"/>
    <n v="272926.5"/>
    <n v="27770092.5"/>
    <n v="20952913.508000001"/>
    <n v="872904.40428461542"/>
    <n v="36"/>
    <n v="5457"/>
    <n v="4916"/>
    <x v="1"/>
    <n v="771391.5"/>
    <x v="0"/>
    <n v="5944274.5877153836"/>
    <n v="21.41"/>
    <n v="32.54"/>
  </r>
  <r>
    <x v="0"/>
    <x v="2"/>
    <n v="188776.5"/>
    <n v="19465372.5"/>
    <n v="14354207.141999999"/>
    <n v="467483.70729230763"/>
    <n v="125"/>
    <n v="22291"/>
    <n v="20635"/>
    <x v="2"/>
    <n v="155723"/>
    <x v="0"/>
    <n v="4643681.6507076938"/>
    <n v="23.86"/>
    <n v="35.61"/>
  </r>
  <r>
    <x v="0"/>
    <x v="3"/>
    <n v="183228"/>
    <n v="18914194.5"/>
    <n v="13959979.012"/>
    <n v="464232.54846153839"/>
    <n v="21"/>
    <n v="2410"/>
    <n v="2202"/>
    <x v="3"/>
    <n v="900675.9"/>
    <x v="0"/>
    <n v="4489982.9395384612"/>
    <n v="23.74"/>
    <n v="35.49"/>
  </r>
  <r>
    <x v="0"/>
    <x v="4"/>
    <n v="77269.5"/>
    <n v="6829921.5"/>
    <n v="5152925.182"/>
    <n v="219200.11557692307"/>
    <n v="124"/>
    <n v="25828"/>
    <n v="23974"/>
    <x v="4"/>
    <n v="55080"/>
    <x v="0"/>
    <n v="1457796.2024230768"/>
    <n v="21.34"/>
    <n v="32.54"/>
  </r>
  <r>
    <x v="0"/>
    <x v="5"/>
    <n v="64740"/>
    <n v="5800290"/>
    <n v="4332158.4330000002"/>
    <n v="205428.24997692305"/>
    <n v="21"/>
    <n v="2271"/>
    <n v="2085"/>
    <x v="5"/>
    <n v="276204.3"/>
    <x v="0"/>
    <n v="1262703.3170230768"/>
    <n v="21.77"/>
    <n v="33.89"/>
  </r>
  <r>
    <x v="0"/>
    <x v="6"/>
    <n v="40528.5"/>
    <n v="3865251"/>
    <n v="2972895.4169999999"/>
    <n v="336001.08039230772"/>
    <n v="15"/>
    <n v="812"/>
    <n v="711"/>
    <x v="6"/>
    <n v="257683.4"/>
    <x v="0"/>
    <n v="556354.50260769238"/>
    <n v="14.39"/>
    <n v="30.02"/>
  </r>
  <r>
    <x v="0"/>
    <x v="7"/>
    <n v="31947"/>
    <n v="2945035.5"/>
    <n v="2320195.4450000003"/>
    <n v="383761.6669230769"/>
    <n v="17"/>
    <n v="1294"/>
    <n v="1155"/>
    <x v="7"/>
    <n v="173237.4"/>
    <x v="0"/>
    <n v="241078.3880769228"/>
    <n v="8.19"/>
    <n v="26.93"/>
  </r>
  <r>
    <x v="0"/>
    <x v="8"/>
    <n v="32170.5"/>
    <n v="3013512"/>
    <n v="2355616.679"/>
    <n v="219429.2774153846"/>
    <n v="21"/>
    <n v="2255"/>
    <n v="2045"/>
    <x v="7"/>
    <n v="143500.6"/>
    <x v="0"/>
    <n v="438466.0435846154"/>
    <n v="14.55"/>
    <n v="27.93"/>
  </r>
  <r>
    <x v="0"/>
    <x v="9"/>
    <n v="27960"/>
    <n v="2538967.5"/>
    <n v="1983277.5959999997"/>
    <n v="134168.53587692307"/>
    <n v="125"/>
    <n v="20911"/>
    <n v="19358"/>
    <x v="8"/>
    <n v="20311.7"/>
    <x v="0"/>
    <n v="421521.36812307726"/>
    <n v="16.600000000000001"/>
    <n v="28.02"/>
  </r>
  <r>
    <x v="0"/>
    <x v="10"/>
    <n v="14238"/>
    <n v="1293219"/>
    <n v="1006008.1159999999"/>
    <n v="129348.2923076923"/>
    <n v="31"/>
    <n v="4800"/>
    <n v="4470"/>
    <x v="9"/>
    <n v="41716.699999999997"/>
    <x v="0"/>
    <n v="157862.59169230779"/>
    <n v="12.21"/>
    <n v="28.55"/>
  </r>
  <r>
    <x v="0"/>
    <x v="11"/>
    <n v="16687.5"/>
    <n v="1526608.5"/>
    <n v="1202670.0489999999"/>
    <n v="340349.53369230771"/>
    <n v="21"/>
    <n v="2120"/>
    <n v="1921"/>
    <x v="9"/>
    <n v="72695.600000000006"/>
    <x v="0"/>
    <n v="-16411.082692307595"/>
    <n v="-1.08"/>
    <n v="26.93"/>
  </r>
  <r>
    <x v="0"/>
    <x v="12"/>
    <n v="16476"/>
    <n v="1565632.5"/>
    <n v="1234060.9909999999"/>
    <n v="194827.87672307692"/>
    <n v="15"/>
    <n v="701"/>
    <n v="611"/>
    <x v="9"/>
    <n v="104375.5"/>
    <x v="0"/>
    <n v="136743.63227692316"/>
    <n v="8.73"/>
    <n v="26.87"/>
  </r>
  <r>
    <x v="0"/>
    <x v="13"/>
    <n v="11416.5"/>
    <n v="1007742"/>
    <n v="815296.88"/>
    <n v="145147.84546153847"/>
    <n v="18"/>
    <n v="1505"/>
    <n v="1368"/>
    <x v="10"/>
    <n v="55985.7"/>
    <x v="0"/>
    <n v="47297.274538461526"/>
    <n v="4.6900000000000004"/>
    <n v="23.6"/>
  </r>
  <r>
    <x v="0"/>
    <x v="14"/>
    <n v="9474"/>
    <n v="802447.5"/>
    <n v="682814.14599999995"/>
    <n v="81560.983369230773"/>
    <n v="18"/>
    <n v="1684"/>
    <n v="1528"/>
    <x v="10"/>
    <n v="44580.4"/>
    <x v="0"/>
    <n v="38072.370630769277"/>
    <n v="4.74"/>
    <n v="17.52"/>
  </r>
  <r>
    <x v="0"/>
    <x v="15"/>
    <n v="7816.5"/>
    <n v="636345"/>
    <n v="550528.66300000006"/>
    <n v="190344.3008"/>
    <n v="21"/>
    <n v="1879"/>
    <n v="1695"/>
    <x v="11"/>
    <n v="30302.1"/>
    <x v="0"/>
    <n v="-104527.96380000006"/>
    <n v="-16.43"/>
    <n v="15.59"/>
  </r>
  <r>
    <x v="0"/>
    <x v="16"/>
    <n v="5166"/>
    <n v="389013"/>
    <n v="357353.07299999997"/>
    <n v="141592.70844615385"/>
    <n v="125"/>
    <n v="20914"/>
    <n v="19479"/>
    <x v="11"/>
    <n v="3112.1"/>
    <x v="0"/>
    <n v="-109932.78144615382"/>
    <n v="-28.26"/>
    <n v="8.86"/>
  </r>
  <r>
    <x v="0"/>
    <x v="17"/>
    <n v="4408.5"/>
    <n v="410892"/>
    <n v="346029.05"/>
    <n v="36168.753846153842"/>
    <n v="18"/>
    <n v="1599"/>
    <n v="1450"/>
    <x v="11"/>
    <n v="22827.3"/>
    <x v="0"/>
    <n v="28694.196153846169"/>
    <n v="6.98"/>
    <n v="18.739999999999998"/>
  </r>
  <r>
    <x v="1"/>
    <x v="0"/>
    <n v="379663.5"/>
    <n v="39380178"/>
    <n v="29726473.223999996"/>
    <n v="305744.98843076918"/>
    <n v="15"/>
    <n v="390"/>
    <n v="315"/>
    <x v="12"/>
    <n v="2625345.2000000002"/>
    <x v="1"/>
    <n v="9347959.787569236"/>
    <n v="23.74"/>
    <n v="32.479999999999997"/>
  </r>
  <r>
    <x v="1"/>
    <x v="1"/>
    <n v="294337.5"/>
    <n v="29327766"/>
    <n v="22491044.692999996"/>
    <n v="283716.73846153845"/>
    <n v="10"/>
    <n v="416"/>
    <n v="341"/>
    <x v="13"/>
    <n v="2932776.6"/>
    <x v="1"/>
    <n v="6553004.5685384655"/>
    <n v="22.34"/>
    <n v="30.4"/>
  </r>
  <r>
    <x v="1"/>
    <x v="2"/>
    <n v="215277"/>
    <n v="21585316.5"/>
    <n v="16285354.714"/>
    <n v="183249.26153846155"/>
    <n v="54"/>
    <n v="11128"/>
    <n v="10467"/>
    <x v="14"/>
    <n v="399728.1"/>
    <x v="1"/>
    <n v="5116712.5244615385"/>
    <n v="23.7"/>
    <n v="32.54"/>
  </r>
  <r>
    <x v="1"/>
    <x v="3"/>
    <n v="206758.5"/>
    <n v="20717248.5"/>
    <n v="15667372.685999999"/>
    <n v="180007.08753846152"/>
    <n v="19"/>
    <n v="1999"/>
    <n v="1799"/>
    <x v="15"/>
    <n v="1090381.5"/>
    <x v="1"/>
    <n v="4869868.72646154"/>
    <n v="23.51"/>
    <n v="32.229999999999997"/>
  </r>
  <r>
    <x v="1"/>
    <x v="4"/>
    <n v="89149.5"/>
    <n v="7512646.5"/>
    <n v="5979210.0970000001"/>
    <n v="47580.146153846152"/>
    <n v="20"/>
    <n v="2111"/>
    <n v="1917"/>
    <x v="16"/>
    <n v="375632.3"/>
    <x v="1"/>
    <n v="1485856.2568461539"/>
    <n v="19.78"/>
    <n v="25.65"/>
  </r>
  <r>
    <x v="1"/>
    <x v="5"/>
    <n v="76234.5"/>
    <n v="6500848.5"/>
    <n v="5172874.4439999992"/>
    <n v="60556.251538461533"/>
    <n v="15"/>
    <n v="441"/>
    <n v="368"/>
    <x v="17"/>
    <n v="433389.9"/>
    <x v="1"/>
    <n v="1267417.8044615393"/>
    <n v="19.5"/>
    <n v="25.67"/>
  </r>
  <r>
    <x v="1"/>
    <x v="6"/>
    <n v="42423"/>
    <n v="3994153.5"/>
    <n v="3105853.9129999997"/>
    <n v="53605.712153846151"/>
    <n v="20"/>
    <n v="1873"/>
    <n v="1715"/>
    <x v="6"/>
    <n v="199707.7"/>
    <x v="1"/>
    <n v="834693.87484615413"/>
    <n v="20.9"/>
    <n v="28.6"/>
  </r>
  <r>
    <x v="1"/>
    <x v="7"/>
    <n v="36999"/>
    <n v="3473895"/>
    <n v="2757933.63"/>
    <n v="112971.77692307692"/>
    <n v="20"/>
    <n v="2015"/>
    <n v="1803"/>
    <x v="18"/>
    <n v="173694.8"/>
    <x v="1"/>
    <n v="602989.59307692316"/>
    <n v="17.36"/>
    <n v="25.96"/>
  </r>
  <r>
    <x v="1"/>
    <x v="9"/>
    <n v="31372.5"/>
    <n v="2794324.5"/>
    <n v="2251714.5490000001"/>
    <n v="37852.04366923077"/>
    <n v="54"/>
    <n v="13014"/>
    <n v="12095"/>
    <x v="7"/>
    <n v="51746.8"/>
    <x v="1"/>
    <n v="504757.90733076911"/>
    <n v="18.059999999999999"/>
    <n v="24.1"/>
  </r>
  <r>
    <x v="1"/>
    <x v="8"/>
    <n v="32359.5"/>
    <n v="2991999"/>
    <n v="2374135.6799999997"/>
    <n v="106116.64615384616"/>
    <n v="19"/>
    <n v="1675"/>
    <n v="1475"/>
    <x v="7"/>
    <n v="157473.60000000001"/>
    <x v="1"/>
    <n v="511746.67384615412"/>
    <n v="17.100000000000001"/>
    <n v="26.02"/>
  </r>
  <r>
    <x v="1"/>
    <x v="10"/>
    <n v="16143"/>
    <n v="1423410"/>
    <n v="1183524.9380000001"/>
    <n v="41938.950392307692"/>
    <n v="15"/>
    <n v="812"/>
    <n v="714"/>
    <x v="9"/>
    <n v="94894"/>
    <x v="1"/>
    <n v="197946.11160769223"/>
    <n v="13.91"/>
    <n v="20.27"/>
  </r>
  <r>
    <x v="1"/>
    <x v="11"/>
    <n v="17689.5"/>
    <n v="1592119.5"/>
    <n v="1279369.1529999999"/>
    <n v="119890.85384615383"/>
    <n v="19"/>
    <n v="1851"/>
    <n v="1635"/>
    <x v="9"/>
    <n v="83795.8"/>
    <x v="1"/>
    <n v="192859.49315384624"/>
    <n v="12.11"/>
    <n v="24.45"/>
  </r>
  <r>
    <x v="1"/>
    <x v="12"/>
    <n v="14808"/>
    <n v="1336789.5"/>
    <n v="1084824.9949999999"/>
    <n v="167974.06755384614"/>
    <n v="21"/>
    <n v="1957"/>
    <n v="1755"/>
    <x v="9"/>
    <n v="63656.6"/>
    <x v="1"/>
    <n v="83990.437446153985"/>
    <n v="6.28"/>
    <n v="23.23"/>
  </r>
  <r>
    <x v="1"/>
    <x v="13"/>
    <n v="12724.5"/>
    <n v="1045515"/>
    <n v="896490.07"/>
    <n v="49463.982984615388"/>
    <n v="54"/>
    <n v="12817"/>
    <n v="11865"/>
    <x v="10"/>
    <n v="19361.400000000001"/>
    <x v="1"/>
    <n v="99560.947015384663"/>
    <n v="9.52"/>
    <n v="16.62"/>
  </r>
  <r>
    <x v="1"/>
    <x v="14"/>
    <n v="10416"/>
    <n v="866023.5"/>
    <n v="744833.00199999998"/>
    <n v="19998.63846153846"/>
    <n v="36"/>
    <n v="4923"/>
    <n v="4560"/>
    <x v="10"/>
    <n v="24056.2"/>
    <x v="1"/>
    <n v="101191.85953846156"/>
    <n v="11.68"/>
    <n v="16.27"/>
  </r>
  <r>
    <x v="1"/>
    <x v="15"/>
    <n v="7944"/>
    <n v="623971.5"/>
    <n v="565363.01599999995"/>
    <n v="64235.456923076919"/>
    <n v="129"/>
    <n v="16376"/>
    <n v="15197"/>
    <x v="11"/>
    <n v="4837"/>
    <x v="1"/>
    <n v="-5626.9729230768644"/>
    <n v="-0.9"/>
    <n v="10.37"/>
  </r>
  <r>
    <x v="1"/>
    <x v="16"/>
    <n v="6409.5"/>
    <n v="493893"/>
    <n v="459762.61999999994"/>
    <n v="28040.97692307692"/>
    <n v="15"/>
    <n v="636"/>
    <n v="547"/>
    <x v="11"/>
    <n v="32926.199999999997"/>
    <x v="1"/>
    <n v="6089.4030769231431"/>
    <n v="1.23"/>
    <n v="7.42"/>
  </r>
  <r>
    <x v="1"/>
    <x v="17"/>
    <n v="5127"/>
    <n v="468835.5"/>
    <n v="412625.88699999999"/>
    <n v="8642.376923076923"/>
    <n v="31"/>
    <n v="5378"/>
    <n v="4985"/>
    <x v="11"/>
    <n v="15123.7"/>
    <x v="1"/>
    <n v="47567.236076923087"/>
    <n v="10.15"/>
    <n v="13.62"/>
  </r>
  <r>
    <x v="2"/>
    <x v="0"/>
    <n v="453123"/>
    <n v="46370904"/>
    <n v="35190775.285000004"/>
    <n v="552625.80000000005"/>
    <n v="129"/>
    <n v="16525"/>
    <n v="15310"/>
    <x v="19"/>
    <n v="359464.4"/>
    <x v="1"/>
    <n v="10627502.914999995"/>
    <n v="22.92"/>
    <n v="31.77"/>
  </r>
  <r>
    <x v="2"/>
    <x v="1"/>
    <n v="364882.5"/>
    <n v="35724493.5"/>
    <n v="27535617.434"/>
    <n v="541116.6988461538"/>
    <n v="129"/>
    <n v="17002"/>
    <n v="15570"/>
    <x v="20"/>
    <n v="276934.09999999998"/>
    <x v="1"/>
    <n v="7647759.3671538457"/>
    <n v="21.41"/>
    <n v="29.74"/>
  </r>
  <r>
    <x v="2"/>
    <x v="3"/>
    <n v="244734"/>
    <n v="24151980"/>
    <n v="18429449.488000002"/>
    <n v="303444.36538461538"/>
    <n v="60"/>
    <n v="13867"/>
    <n v="12987"/>
    <x v="21"/>
    <n v="402533"/>
    <x v="1"/>
    <n v="5419086.1466153832"/>
    <n v="22.44"/>
    <n v="31.05"/>
  </r>
  <r>
    <x v="2"/>
    <x v="2"/>
    <n v="246414"/>
    <n v="24527245.5"/>
    <n v="18595804.535"/>
    <n v="282204.5230769231"/>
    <n v="21"/>
    <n v="1834"/>
    <n v="1660"/>
    <x v="21"/>
    <n v="1167964.1000000001"/>
    <x v="1"/>
    <n v="5649236.4419230763"/>
    <n v="23.03"/>
    <n v="31.9"/>
  </r>
  <r>
    <x v="2"/>
    <x v="5"/>
    <n v="106926"/>
    <n v="9098386.5"/>
    <n v="7354572.0109999999"/>
    <n v="193869.59292307691"/>
    <n v="21"/>
    <n v="1879"/>
    <n v="1720"/>
    <x v="22"/>
    <n v="433256.5"/>
    <x v="1"/>
    <n v="1549944.8960769232"/>
    <n v="17.04"/>
    <n v="23.71"/>
  </r>
  <r>
    <x v="2"/>
    <x v="4"/>
    <n v="108123"/>
    <n v="9164707.5"/>
    <n v="7329868.665"/>
    <n v="137418.15930769229"/>
    <n v="22"/>
    <n v="2597"/>
    <n v="2379"/>
    <x v="22"/>
    <n v="416577.6"/>
    <x v="1"/>
    <n v="1697420.6756923078"/>
    <n v="18.52"/>
    <n v="25.03"/>
  </r>
  <r>
    <x v="2"/>
    <x v="6"/>
    <n v="48286.5"/>
    <n v="4456441.5"/>
    <n v="3473157.5449999999"/>
    <n v="205639.55141538463"/>
    <n v="31"/>
    <n v="5355"/>
    <n v="4969"/>
    <x v="23"/>
    <n v="143756.20000000001"/>
    <x v="1"/>
    <n v="777644.40358461544"/>
    <n v="17.45"/>
    <n v="28.31"/>
  </r>
  <r>
    <x v="2"/>
    <x v="7"/>
    <n v="44001"/>
    <n v="3921784.5"/>
    <n v="3132604.841"/>
    <n v="242715.26253846151"/>
    <n v="60"/>
    <n v="12822"/>
    <n v="11916"/>
    <x v="6"/>
    <n v="65363.1"/>
    <x v="1"/>
    <n v="546464.3964615385"/>
    <n v="13.93"/>
    <n v="25.19"/>
  </r>
  <r>
    <x v="2"/>
    <x v="8"/>
    <n v="39867"/>
    <n v="3654166.5"/>
    <n v="2919786.2949999999"/>
    <n v="182639.11723076922"/>
    <n v="60"/>
    <n v="11935"/>
    <n v="11178"/>
    <x v="18"/>
    <n v="60902.8"/>
    <x v="1"/>
    <n v="551741.08776923083"/>
    <n v="15.1"/>
    <n v="25.15"/>
  </r>
  <r>
    <x v="2"/>
    <x v="9"/>
    <n v="34681.5"/>
    <n v="3005334"/>
    <n v="2408136.8190000001"/>
    <n v="113231.09230769232"/>
    <n v="21"/>
    <n v="2340"/>
    <n v="2146"/>
    <x v="7"/>
    <n v="143111.1"/>
    <x v="1"/>
    <n v="483966.08869230753"/>
    <n v="16.100000000000001"/>
    <n v="24.8"/>
  </r>
  <r>
    <x v="2"/>
    <x v="11"/>
    <n v="27250.5"/>
    <n v="2457252"/>
    <n v="1983435.05"/>
    <n v="175066.50692307693"/>
    <n v="59"/>
    <n v="12016"/>
    <n v="11137"/>
    <x v="8"/>
    <n v="41648.300000000003"/>
    <x v="1"/>
    <n v="298750.44307692302"/>
    <n v="12.16"/>
    <n v="23.89"/>
  </r>
  <r>
    <x v="2"/>
    <x v="10"/>
    <n v="20688"/>
    <n v="1773154.5"/>
    <n v="1458979.4909999999"/>
    <n v="98432.213407692296"/>
    <n v="54"/>
    <n v="11614"/>
    <n v="10862"/>
    <x v="24"/>
    <n v="32836.199999999997"/>
    <x v="1"/>
    <n v="215742.79559230778"/>
    <n v="12.17"/>
    <n v="21.53"/>
  </r>
  <r>
    <x v="2"/>
    <x v="12"/>
    <n v="17946"/>
    <n v="1609090.5"/>
    <n v="1298844.2"/>
    <n v="137945.5276"/>
    <n v="19"/>
    <n v="1580"/>
    <n v="1435"/>
    <x v="9"/>
    <n v="84689"/>
    <x v="1"/>
    <n v="172300.77240000005"/>
    <n v="10.71"/>
    <n v="23.89"/>
  </r>
  <r>
    <x v="2"/>
    <x v="13"/>
    <n v="14728.5"/>
    <n v="1260483"/>
    <n v="1048221.1390000001"/>
    <n v="86278.176699999996"/>
    <n v="15"/>
    <n v="644"/>
    <n v="550"/>
    <x v="9"/>
    <n v="84032.2"/>
    <x v="1"/>
    <n v="125983.68429999992"/>
    <n v="9.99"/>
    <n v="20.25"/>
  </r>
  <r>
    <x v="2"/>
    <x v="15"/>
    <n v="10029"/>
    <n v="787101"/>
    <n v="707654.63099999994"/>
    <n v="112379.26539999999"/>
    <n v="36"/>
    <n v="4826"/>
    <n v="4426"/>
    <x v="10"/>
    <n v="21863.9"/>
    <x v="1"/>
    <n v="-32932.896399999925"/>
    <n v="-4.18"/>
    <n v="11.23"/>
  </r>
  <r>
    <x v="2"/>
    <x v="14"/>
    <n v="11220"/>
    <n v="928675.5"/>
    <n v="802403.80799999996"/>
    <n v="136423.60523076923"/>
    <n v="10"/>
    <n v="580"/>
    <n v="506"/>
    <x v="10"/>
    <n v="92867.6"/>
    <x v="1"/>
    <n v="-10151.913230769191"/>
    <n v="-1.0900000000000001"/>
    <n v="15.74"/>
  </r>
  <r>
    <x v="3"/>
    <x v="0"/>
    <n v="524481"/>
    <n v="54172029"/>
    <n v="41382275.210999995"/>
    <n v="512623.0388076923"/>
    <n v="59"/>
    <n v="15277"/>
    <n v="14163"/>
    <x v="25"/>
    <n v="918170"/>
    <x v="1"/>
    <n v="12277130.750192313"/>
    <n v="22.66"/>
    <n v="30.91"/>
  </r>
  <r>
    <x v="3"/>
    <x v="1"/>
    <n v="422965.5"/>
    <n v="41767140.105000004"/>
    <n v="32361318.846999999"/>
    <n v="525087.91538461542"/>
    <n v="129"/>
    <n v="18042"/>
    <n v="16631"/>
    <x v="26"/>
    <n v="323776.3"/>
    <x v="1"/>
    <n v="8880733.3426153902"/>
    <n v="21.26"/>
    <n v="29.07"/>
  </r>
  <r>
    <x v="3"/>
    <x v="2"/>
    <n v="232102.5"/>
    <n v="23120443.5"/>
    <n v="17632080.519000001"/>
    <n v="331721.66923076921"/>
    <n v="31"/>
    <n v="5206"/>
    <n v="4843"/>
    <x v="27"/>
    <n v="745820.8"/>
    <x v="1"/>
    <n v="5156641.3117692294"/>
    <n v="22.3"/>
    <n v="31.13"/>
  </r>
  <r>
    <x v="3"/>
    <x v="3"/>
    <n v="226476"/>
    <n v="22416151.5"/>
    <n v="17175270.221000001"/>
    <n v="306548.18846153846"/>
    <n v="16"/>
    <n v="864"/>
    <n v="765"/>
    <x v="28"/>
    <n v="1401009.5"/>
    <x v="1"/>
    <n v="4934333.0905384608"/>
    <n v="22.01"/>
    <n v="30.51"/>
  </r>
  <r>
    <x v="3"/>
    <x v="5"/>
    <n v="84433.5"/>
    <n v="7228395"/>
    <n v="5795765.9359999998"/>
    <n v="264121.66047692305"/>
    <n v="59"/>
    <n v="13684"/>
    <n v="12690"/>
    <x v="16"/>
    <n v="122515.2"/>
    <x v="1"/>
    <n v="1168507.4035230773"/>
    <n v="16.170000000000002"/>
    <n v="24.72"/>
  </r>
  <r>
    <x v="3"/>
    <x v="4"/>
    <n v="87552"/>
    <n v="7387116"/>
    <n v="5815890.3319999995"/>
    <n v="161811.89230769229"/>
    <n v="60"/>
    <n v="12854"/>
    <n v="11954"/>
    <x v="16"/>
    <n v="123118.6"/>
    <x v="1"/>
    <n v="1409413.7756923083"/>
    <n v="19.079999999999998"/>
    <n v="27.02"/>
  </r>
  <r>
    <x v="3"/>
    <x v="6"/>
    <n v="44569.5"/>
    <n v="4108596"/>
    <n v="3229427.0830000001"/>
    <n v="121448.35925384614"/>
    <n v="36"/>
    <n v="4951"/>
    <n v="4584"/>
    <x v="6"/>
    <n v="114127.7"/>
    <x v="1"/>
    <n v="757720.55774615379"/>
    <n v="18.440000000000001"/>
    <n v="27.22"/>
  </r>
  <r>
    <x v="3"/>
    <x v="8"/>
    <n v="35346"/>
    <n v="3258054"/>
    <n v="2595610.66"/>
    <n v="195198.78461538462"/>
    <n v="15"/>
    <n v="854"/>
    <n v="756"/>
    <x v="18"/>
    <n v="217203.6"/>
    <x v="1"/>
    <n v="467244.5553846152"/>
    <n v="14.34"/>
    <n v="25.52"/>
  </r>
  <r>
    <x v="3"/>
    <x v="7"/>
    <n v="35431.5"/>
    <n v="3193167"/>
    <n v="2545757.0549999997"/>
    <n v="202281.06923076924"/>
    <n v="18"/>
    <n v="1031"/>
    <n v="918"/>
    <x v="7"/>
    <n v="177398.2"/>
    <x v="1"/>
    <n v="445128.87576923106"/>
    <n v="13.94"/>
    <n v="25.43"/>
  </r>
  <r>
    <x v="3"/>
    <x v="9"/>
    <n v="32782.5"/>
    <n v="2854741.5"/>
    <n v="2293738.9569999999"/>
    <n v="58400.799200000001"/>
    <n v="31"/>
    <n v="5965"/>
    <n v="5533"/>
    <x v="7"/>
    <n v="92088.4"/>
    <x v="1"/>
    <n v="502601.74380000005"/>
    <n v="17.61"/>
    <n v="24.46"/>
  </r>
  <r>
    <x v="3"/>
    <x v="11"/>
    <n v="19647"/>
    <n v="1764669"/>
    <n v="1409485.402"/>
    <n v="182377.32307692306"/>
    <n v="15"/>
    <n v="703"/>
    <n v="609"/>
    <x v="24"/>
    <n v="117644.6"/>
    <x v="1"/>
    <n v="172806.27492307694"/>
    <n v="9.7899999999999991"/>
    <n v="25.2"/>
  </r>
  <r>
    <x v="3"/>
    <x v="10"/>
    <n v="16878"/>
    <n v="1438255.5"/>
    <n v="1180692.7039999999"/>
    <n v="102040.10621538461"/>
    <n v="10"/>
    <n v="494"/>
    <n v="421"/>
    <x v="9"/>
    <n v="143825.60000000001"/>
    <x v="1"/>
    <n v="155522.68978461548"/>
    <n v="10.81"/>
    <n v="21.81"/>
  </r>
  <r>
    <x v="3"/>
    <x v="12"/>
    <n v="17052"/>
    <n v="1549020"/>
    <n v="1246591.997"/>
    <n v="104864.4846153846"/>
    <n v="59"/>
    <n v="14103"/>
    <n v="13118"/>
    <x v="9"/>
    <n v="26254.6"/>
    <x v="1"/>
    <n v="197563.51838461543"/>
    <n v="12.75"/>
    <n v="24.26"/>
  </r>
  <r>
    <x v="3"/>
    <x v="13"/>
    <n v="14823"/>
    <n v="1273464"/>
    <n v="1068326.9369999999"/>
    <n v="76299.023384615386"/>
    <n v="19"/>
    <n v="1846"/>
    <n v="1681"/>
    <x v="9"/>
    <n v="67024.399999999994"/>
    <x v="1"/>
    <n v="128838.0396153847"/>
    <n v="10.119999999999999"/>
    <n v="19.2"/>
  </r>
  <r>
    <x v="3"/>
    <x v="14"/>
    <n v="9927"/>
    <n v="850840.5"/>
    <n v="733232.38899999997"/>
    <n v="51066.353846153841"/>
    <n v="36"/>
    <n v="4937"/>
    <n v="4561"/>
    <x v="10"/>
    <n v="23634.5"/>
    <x v="1"/>
    <n v="66541.757153846193"/>
    <n v="7.82"/>
    <n v="16.04"/>
  </r>
  <r>
    <x v="3"/>
    <x v="15"/>
    <n v="8350.5"/>
    <n v="651237"/>
    <n v="601485.12600000005"/>
    <n v="83014.635053846156"/>
    <n v="19"/>
    <n v="1509"/>
    <n v="1374"/>
    <x v="11"/>
    <n v="34275.599999999999"/>
    <x v="1"/>
    <n v="-33262.761053846203"/>
    <n v="-5.1100000000000003"/>
    <n v="8.27"/>
  </r>
  <r>
    <x v="4"/>
    <x v="0"/>
    <n v="364638"/>
    <n v="37947688.5"/>
    <n v="27829971.363000002"/>
    <n v="628647.33076923073"/>
    <n v="10"/>
    <n v="462"/>
    <n v="396"/>
    <x v="29"/>
    <n v="3794768.9"/>
    <x v="1"/>
    <n v="9489069.8062307667"/>
    <n v="25.01"/>
    <n v="36.36"/>
  </r>
  <r>
    <x v="4"/>
    <x v="1"/>
    <n v="278491.5"/>
    <n v="28151004.75"/>
    <n v="20806418.796"/>
    <n v="591565.35384615383"/>
    <n v="10"/>
    <n v="554"/>
    <n v="472"/>
    <x v="30"/>
    <n v="2815100.5"/>
    <x v="1"/>
    <n v="6753020.6001538457"/>
    <n v="23.99"/>
    <n v="35.299999999999997"/>
  </r>
  <r>
    <x v="4"/>
    <x v="2"/>
    <n v="199753.5"/>
    <n v="20535733.5"/>
    <n v="15173462.744000001"/>
    <n v="257491.36923076925"/>
    <n v="15"/>
    <n v="1111"/>
    <n v="992"/>
    <x v="31"/>
    <n v="1369048.9"/>
    <x v="1"/>
    <n v="5104779.3867692295"/>
    <n v="24.86"/>
    <n v="35.340000000000003"/>
  </r>
  <r>
    <x v="4"/>
    <x v="3"/>
    <n v="191641.5"/>
    <n v="19549036.5"/>
    <n v="14481164.23"/>
    <n v="266079.27846153843"/>
    <n v="10"/>
    <n v="649"/>
    <n v="568"/>
    <x v="2"/>
    <n v="1954903.7"/>
    <x v="1"/>
    <n v="4801792.9915384613"/>
    <n v="24.56"/>
    <n v="35"/>
  </r>
  <r>
    <x v="4"/>
    <x v="4"/>
    <n v="78141"/>
    <n v="6641569.5"/>
    <n v="5084073.5159999998"/>
    <n v="142499.01538461537"/>
    <n v="18"/>
    <n v="1014"/>
    <n v="893"/>
    <x v="17"/>
    <n v="368976.1"/>
    <x v="1"/>
    <n v="1414996.9686153848"/>
    <n v="21.31"/>
    <n v="30.63"/>
  </r>
  <r>
    <x v="4"/>
    <x v="5"/>
    <n v="69945"/>
    <n v="6101931"/>
    <n v="4743581.9779999992"/>
    <n v="226018.55243846151"/>
    <n v="37"/>
    <n v="5215"/>
    <n v="4848"/>
    <x v="5"/>
    <n v="164917.1"/>
    <x v="1"/>
    <n v="1132330.4695615394"/>
    <n v="18.559999999999999"/>
    <n v="28.64"/>
  </r>
  <r>
    <x v="4"/>
    <x v="6"/>
    <n v="41442"/>
    <n v="3893680.5"/>
    <n v="3004872.3489999999"/>
    <n v="190911.88401538462"/>
    <n v="17"/>
    <n v="1140"/>
    <n v="1016"/>
    <x v="6"/>
    <n v="229040"/>
    <x v="1"/>
    <n v="697896.26698461547"/>
    <n v="17.920000000000002"/>
    <n v="29.58"/>
  </r>
  <r>
    <x v="4"/>
    <x v="7"/>
    <n v="30982.5"/>
    <n v="2827773"/>
    <n v="2232253.034"/>
    <n v="343211.54262307688"/>
    <n v="10"/>
    <n v="639"/>
    <n v="557"/>
    <x v="7"/>
    <n v="282777.3"/>
    <x v="1"/>
    <n v="252308.42337692314"/>
    <n v="8.92"/>
    <n v="26.68"/>
  </r>
  <r>
    <x v="4"/>
    <x v="8"/>
    <n v="31974"/>
    <n v="3004213.5"/>
    <n v="2389834.3129999996"/>
    <n v="174780.66518461538"/>
    <n v="10"/>
    <n v="627"/>
    <n v="545"/>
    <x v="7"/>
    <n v="300421.40000000002"/>
    <x v="1"/>
    <n v="439598.52181538497"/>
    <n v="14.63"/>
    <n v="25.71"/>
  </r>
  <r>
    <x v="4"/>
    <x v="9"/>
    <n v="28197"/>
    <n v="2559211.5"/>
    <n v="2038847.0090000001"/>
    <n v="74270.530769230769"/>
    <n v="18"/>
    <n v="888"/>
    <n v="786"/>
    <x v="8"/>
    <n v="142178.4"/>
    <x v="1"/>
    <n v="446093.96023076912"/>
    <n v="17.43"/>
    <n v="25.52"/>
  </r>
  <r>
    <x v="4"/>
    <x v="10"/>
    <n v="15678"/>
    <n v="1387443"/>
    <n v="1121336.507"/>
    <n v="101620.2923076923"/>
    <n v="21"/>
    <n v="1698"/>
    <n v="1554"/>
    <x v="9"/>
    <n v="66068.7"/>
    <x v="1"/>
    <n v="164486.20069230773"/>
    <n v="11.86"/>
    <n v="23.73"/>
  </r>
  <r>
    <x v="4"/>
    <x v="11"/>
    <n v="16500"/>
    <n v="1487928"/>
    <n v="1187884.8939999999"/>
    <n v="279400.0153846154"/>
    <n v="125"/>
    <n v="20132"/>
    <n v="18617"/>
    <x v="9"/>
    <n v="11903.4"/>
    <x v="1"/>
    <n v="20643.090615384746"/>
    <n v="1.39"/>
    <n v="25.26"/>
  </r>
  <r>
    <x v="4"/>
    <x v="12"/>
    <n v="13864.5"/>
    <n v="1239747"/>
    <n v="995597.5199999999"/>
    <n v="216733.44615384613"/>
    <n v="54"/>
    <n v="12743"/>
    <n v="11858"/>
    <x v="10"/>
    <n v="22958.3"/>
    <x v="1"/>
    <n v="27416.033846153965"/>
    <n v="2.21"/>
    <n v="24.52"/>
  </r>
  <r>
    <x v="4"/>
    <x v="13"/>
    <n v="13038"/>
    <n v="1114552.5"/>
    <n v="939269.56700000004"/>
    <n v="74269.06047692307"/>
    <n v="59"/>
    <n v="13251"/>
    <n v="12255"/>
    <x v="10"/>
    <n v="18890.7"/>
    <x v="1"/>
    <n v="101013.87252307689"/>
    <n v="9.06"/>
    <n v="18.66"/>
  </r>
  <r>
    <x v="4"/>
    <x v="15"/>
    <n v="8536.5"/>
    <n v="643944"/>
    <n v="640961.69299999997"/>
    <n v="61475.592307692306"/>
    <n v="31"/>
    <n v="4903"/>
    <n v="4527"/>
    <x v="11"/>
    <n v="20772.400000000001"/>
    <x v="1"/>
    <n v="-58493.285307692277"/>
    <n v="-9.08"/>
    <n v="0.47"/>
  </r>
  <r>
    <x v="4"/>
    <x v="14"/>
    <n v="8428.5"/>
    <n v="694669.5"/>
    <n v="594994.696"/>
    <n v="42699.38461538461"/>
    <n v="19"/>
    <n v="1676"/>
    <n v="1516"/>
    <x v="11"/>
    <n v="36561.599999999999"/>
    <x v="1"/>
    <n v="56975.419384615394"/>
    <n v="8.1999999999999993"/>
    <n v="16.75"/>
  </r>
  <r>
    <x v="5"/>
    <x v="0"/>
    <n v="370012.5"/>
    <n v="39034861.5"/>
    <n v="28040467.216000002"/>
    <n v="681486.56664615381"/>
    <n v="36"/>
    <n v="4575"/>
    <n v="4206"/>
    <x v="12"/>
    <n v="1084301.7"/>
    <x v="1"/>
    <n v="10312907.717353845"/>
    <n v="26.42"/>
    <n v="39.21"/>
  </r>
  <r>
    <x v="5"/>
    <x v="1"/>
    <n v="286558.5"/>
    <n v="29256993"/>
    <n v="21169527.457000002"/>
    <n v="646741.28130000003"/>
    <n v="125"/>
    <n v="16932"/>
    <n v="15601"/>
    <x v="13"/>
    <n v="234055.9"/>
    <x v="1"/>
    <n v="7440724.2616999978"/>
    <n v="25.43"/>
    <n v="38.200000000000003"/>
  </r>
  <r>
    <x v="5"/>
    <x v="2"/>
    <n v="215592"/>
    <n v="22342300.5"/>
    <n v="16240834.603999998"/>
    <n v="285591.72307692305"/>
    <n v="16"/>
    <n v="920"/>
    <n v="818"/>
    <x v="28"/>
    <n v="1396393.8"/>
    <x v="1"/>
    <n v="5815874.1729230788"/>
    <n v="26.03"/>
    <n v="37.57"/>
  </r>
  <r>
    <x v="5"/>
    <x v="3"/>
    <n v="203532"/>
    <n v="20953324.5"/>
    <n v="15301120.521000002"/>
    <n v="356339.00384615385"/>
    <n v="36"/>
    <n v="5914"/>
    <n v="5384"/>
    <x v="15"/>
    <n v="582036.80000000005"/>
    <x v="1"/>
    <n v="5295864.9751538448"/>
    <n v="25.27"/>
    <n v="36.94"/>
  </r>
  <r>
    <x v="5"/>
    <x v="4"/>
    <n v="78544.5"/>
    <n v="6701083.5"/>
    <n v="5109499.6169999996"/>
    <n v="76226.26923076922"/>
    <n v="16"/>
    <n v="981"/>
    <n v="859"/>
    <x v="4"/>
    <n v="418817.7"/>
    <x v="1"/>
    <n v="1515357.6137692311"/>
    <n v="22.61"/>
    <n v="31.15"/>
  </r>
  <r>
    <x v="5"/>
    <x v="5"/>
    <n v="69010.5"/>
    <n v="5985894"/>
    <n v="4624968.49"/>
    <n v="168769.33384615384"/>
    <n v="31"/>
    <n v="5760"/>
    <n v="5367"/>
    <x v="5"/>
    <n v="193093.4"/>
    <x v="1"/>
    <n v="1192156.1761538459"/>
    <n v="19.920000000000002"/>
    <n v="29.43"/>
  </r>
  <r>
    <x v="5"/>
    <x v="6"/>
    <n v="40420.5"/>
    <n v="3780852"/>
    <n v="2893288.4459999995"/>
    <n v="291528.45785384614"/>
    <n v="18"/>
    <n v="914"/>
    <n v="804"/>
    <x v="6"/>
    <n v="210047.3"/>
    <x v="1"/>
    <n v="596035.09614615433"/>
    <n v="15.76"/>
    <n v="30.68"/>
  </r>
  <r>
    <x v="5"/>
    <x v="7"/>
    <n v="32817"/>
    <n v="3015751.5"/>
    <n v="2415980.7719999999"/>
    <n v="346048.63569230767"/>
    <n v="36"/>
    <n v="4641"/>
    <n v="4274"/>
    <x v="7"/>
    <n v="83770.899999999994"/>
    <x v="1"/>
    <n v="253722.09230769245"/>
    <n v="8.41"/>
    <n v="24.83"/>
  </r>
  <r>
    <x v="5"/>
    <x v="8"/>
    <n v="31257"/>
    <n v="2924133"/>
    <n v="2311405.017"/>
    <n v="148582.33846153846"/>
    <n v="31"/>
    <n v="5184"/>
    <n v="4778"/>
    <x v="7"/>
    <n v="94326.9"/>
    <x v="1"/>
    <n v="464145.64453846158"/>
    <n v="15.87"/>
    <n v="26.51"/>
  </r>
  <r>
    <x v="5"/>
    <x v="9"/>
    <n v="28050"/>
    <n v="2458555.5"/>
    <n v="1979227.4479999999"/>
    <n v="122940.53466153846"/>
    <n v="17"/>
    <n v="1045"/>
    <n v="930"/>
    <x v="8"/>
    <n v="144620.9"/>
    <x v="1"/>
    <n v="356387.51733846171"/>
    <n v="14.5"/>
    <n v="24.22"/>
  </r>
  <r>
    <x v="5"/>
    <x v="10"/>
    <n v="15276"/>
    <n v="1350199.5"/>
    <n v="1100106.21"/>
    <n v="107692.85196923077"/>
    <n v="60"/>
    <n v="11100"/>
    <n v="10407"/>
    <x v="9"/>
    <n v="22503.3"/>
    <x v="1"/>
    <n v="142400.43803076926"/>
    <n v="10.55"/>
    <n v="22.73"/>
  </r>
  <r>
    <x v="5"/>
    <x v="11"/>
    <n v="18069"/>
    <n v="1603084.5"/>
    <n v="1312709.0090000001"/>
    <n v="241760.20769230771"/>
    <n v="31"/>
    <n v="5495"/>
    <n v="5093"/>
    <x v="9"/>
    <n v="51712.4"/>
    <x v="1"/>
    <n v="48615.283307692211"/>
    <n v="3.03"/>
    <n v="22.12"/>
  </r>
  <r>
    <x v="5"/>
    <x v="12"/>
    <n v="13203"/>
    <n v="1211457"/>
    <n v="964554.21099999989"/>
    <n v="156117.80846153846"/>
    <n v="21"/>
    <n v="1646"/>
    <n v="1492"/>
    <x v="10"/>
    <n v="57688.4"/>
    <x v="1"/>
    <n v="90784.980538461648"/>
    <n v="7.49"/>
    <n v="25.6"/>
  </r>
  <r>
    <x v="5"/>
    <x v="13"/>
    <n v="12490.5"/>
    <n v="1054798.5"/>
    <n v="878389.06499999994"/>
    <n v="67454.765369230765"/>
    <n v="15"/>
    <n v="791"/>
    <n v="691"/>
    <x v="10"/>
    <n v="70319.899999999994"/>
    <x v="1"/>
    <n v="108954.66963076929"/>
    <n v="10.33"/>
    <n v="20.079999999999998"/>
  </r>
  <r>
    <x v="5"/>
    <x v="14"/>
    <n v="8362.5"/>
    <n v="687684"/>
    <n v="597300.38899999997"/>
    <n v="48380.499253846152"/>
    <n v="31"/>
    <n v="5465"/>
    <n v="5096"/>
    <x v="11"/>
    <n v="22183.4"/>
    <x v="1"/>
    <n v="42003.111746153882"/>
    <n v="6.11"/>
    <n v="15.13"/>
  </r>
  <r>
    <x v="6"/>
    <x v="0"/>
    <n v="369861"/>
    <n v="38365960.5"/>
    <n v="27592063.502999999"/>
    <n v="589339.03384615376"/>
    <n v="59"/>
    <n v="13469"/>
    <n v="12486"/>
    <x v="32"/>
    <n v="650270.5"/>
    <x v="1"/>
    <n v="10184557.963153848"/>
    <n v="26.55"/>
    <n v="39.049999999999997"/>
  </r>
  <r>
    <x v="6"/>
    <x v="1"/>
    <n v="276966"/>
    <n v="27872617.898850001"/>
    <n v="20223763.805"/>
    <n v="645572.57826153841"/>
    <n v="129"/>
    <n v="15778"/>
    <n v="14624"/>
    <x v="1"/>
    <n v="216066.8"/>
    <x v="1"/>
    <n v="7003281.5155884633"/>
    <n v="25.13"/>
    <n v="37.82"/>
  </r>
  <r>
    <x v="6"/>
    <x v="2"/>
    <n v="244905"/>
    <n v="25163431.5"/>
    <n v="18210825.697000001"/>
    <n v="272401.2"/>
    <n v="21"/>
    <n v="2245"/>
    <n v="2053"/>
    <x v="33"/>
    <n v="1198258.6000000001"/>
    <x v="1"/>
    <n v="6680204.6029999992"/>
    <n v="26.55"/>
    <n v="38.18"/>
  </r>
  <r>
    <x v="6"/>
    <x v="3"/>
    <n v="232369.5"/>
    <n v="23856345"/>
    <n v="17297352.185000002"/>
    <n v="279472.16153846151"/>
    <n v="129"/>
    <n v="17095"/>
    <n v="15919"/>
    <x v="34"/>
    <n v="184932.9"/>
    <x v="1"/>
    <n v="6279520.6534615364"/>
    <n v="26.32"/>
    <n v="37.92"/>
  </r>
  <r>
    <x v="6"/>
    <x v="4"/>
    <n v="79975.5"/>
    <n v="6676459.5"/>
    <n v="5083946.1689999998"/>
    <n v="141931.13193076922"/>
    <n v="20"/>
    <n v="2174"/>
    <n v="1957"/>
    <x v="17"/>
    <n v="333823"/>
    <x v="1"/>
    <n v="1450582.1990692311"/>
    <n v="21.73"/>
    <n v="31.32"/>
  </r>
  <r>
    <x v="6"/>
    <x v="5"/>
    <n v="67726.5"/>
    <n v="5864989.5"/>
    <n v="4506085.4840000002"/>
    <n v="167003.69436153845"/>
    <n v="10"/>
    <n v="719"/>
    <n v="627"/>
    <x v="5"/>
    <n v="586499"/>
    <x v="1"/>
    <n v="1191900.3216384614"/>
    <n v="20.32"/>
    <n v="30.16"/>
  </r>
  <r>
    <x v="6"/>
    <x v="6"/>
    <n v="40744.5"/>
    <n v="3700311"/>
    <n v="2861069.8419999997"/>
    <n v="170303.62015384613"/>
    <n v="129"/>
    <n v="16453"/>
    <n v="15289"/>
    <x v="18"/>
    <n v="28684.6"/>
    <x v="1"/>
    <n v="668937.53784615418"/>
    <n v="18.079999999999998"/>
    <n v="29.33"/>
  </r>
  <r>
    <x v="6"/>
    <x v="7"/>
    <n v="33423"/>
    <n v="2970330"/>
    <n v="2395998.3769999999"/>
    <n v="259067.63954615386"/>
    <n v="15"/>
    <n v="835"/>
    <n v="736"/>
    <x v="7"/>
    <n v="198022"/>
    <x v="1"/>
    <n v="315263.9834538463"/>
    <n v="10.61"/>
    <n v="23.97"/>
  </r>
  <r>
    <x v="6"/>
    <x v="8"/>
    <n v="31407"/>
    <n v="2907411"/>
    <n v="2288433.4950000001"/>
    <n v="193538.8704076923"/>
    <n v="15"/>
    <n v="688"/>
    <n v="598"/>
    <x v="7"/>
    <n v="193827.4"/>
    <x v="1"/>
    <n v="425438.63459230762"/>
    <n v="14.63"/>
    <n v="27.05"/>
  </r>
  <r>
    <x v="6"/>
    <x v="9"/>
    <n v="27156"/>
    <n v="2410803"/>
    <n v="1897998.2520000001"/>
    <n v="96303.4"/>
    <n v="21"/>
    <n v="2254"/>
    <n v="2061"/>
    <x v="8"/>
    <n v="114800.1"/>
    <x v="1"/>
    <n v="416501.34799999988"/>
    <n v="17.28"/>
    <n v="27.02"/>
  </r>
  <r>
    <x v="6"/>
    <x v="11"/>
    <n v="17391"/>
    <n v="1489132.5"/>
    <n v="1209901.0159999998"/>
    <n v="272121.81538461539"/>
    <n v="15"/>
    <n v="706"/>
    <n v="608"/>
    <x v="9"/>
    <n v="99275.5"/>
    <x v="1"/>
    <n v="7109.6686153847841"/>
    <n v="0.48"/>
    <n v="23.08"/>
  </r>
  <r>
    <x v="6"/>
    <x v="10"/>
    <n v="14419.5"/>
    <n v="1210456.5"/>
    <n v="970917.12399999995"/>
    <n v="88147.13846153846"/>
    <n v="19"/>
    <n v="1598"/>
    <n v="1454"/>
    <x v="10"/>
    <n v="63708.2"/>
    <x v="1"/>
    <n v="151392.23753846157"/>
    <n v="12.51"/>
    <n v="24.67"/>
  </r>
  <r>
    <x v="6"/>
    <x v="12"/>
    <n v="12259.5"/>
    <n v="1152054"/>
    <n v="906579.62099999993"/>
    <n v="217611.18753846153"/>
    <n v="31"/>
    <n v="4556"/>
    <n v="4220"/>
    <x v="10"/>
    <n v="37163"/>
    <x v="1"/>
    <n v="27863.191461538547"/>
    <n v="2.42"/>
    <n v="27.08"/>
  </r>
  <r>
    <x v="6"/>
    <x v="13"/>
    <n v="11835"/>
    <n v="983109"/>
    <n v="825345.05300000007"/>
    <n v="109486.33076923077"/>
    <n v="125"/>
    <n v="22368"/>
    <n v="20625"/>
    <x v="10"/>
    <n v="7864.9"/>
    <x v="1"/>
    <n v="48277.616230769156"/>
    <n v="4.91"/>
    <n v="19.11"/>
  </r>
  <r>
    <x v="6"/>
    <x v="14"/>
    <n v="10437"/>
    <n v="833815.5"/>
    <n v="737888.36599999992"/>
    <n v="39424.853846153841"/>
    <n v="128"/>
    <n v="16450"/>
    <n v="15320"/>
    <x v="10"/>
    <n v="6514.2"/>
    <x v="1"/>
    <n v="56502.280153846237"/>
    <n v="6.78"/>
    <n v="13"/>
  </r>
  <r>
    <x v="7"/>
    <x v="0"/>
    <n v="349734"/>
    <n v="36883428"/>
    <n v="26438356.802999999"/>
    <n v="742420.26923076913"/>
    <n v="59"/>
    <n v="14423"/>
    <n v="13432"/>
    <x v="35"/>
    <n v="625142.80000000005"/>
    <x v="1"/>
    <n v="9702650.9277692307"/>
    <n v="26.31"/>
    <n v="39.51"/>
  </r>
  <r>
    <x v="7"/>
    <x v="1"/>
    <n v="266983.5"/>
    <n v="27165913.5"/>
    <n v="19659432.722999997"/>
    <n v="698314.9846153846"/>
    <n v="31"/>
    <n v="4157"/>
    <n v="3823"/>
    <x v="36"/>
    <n v="876319.8"/>
    <x v="1"/>
    <n v="6808165.792384618"/>
    <n v="25.06"/>
    <n v="38.18"/>
  </r>
  <r>
    <x v="7"/>
    <x v="2"/>
    <n v="198751.5"/>
    <n v="20582743.5"/>
    <n v="14894008.652000001"/>
    <n v="316452.66153846157"/>
    <n v="60"/>
    <n v="11698"/>
    <n v="10989"/>
    <x v="31"/>
    <n v="343045.7"/>
    <x v="1"/>
    <n v="5372282.1864615381"/>
    <n v="26.1"/>
    <n v="38.19"/>
  </r>
  <r>
    <x v="7"/>
    <x v="3"/>
    <n v="192948"/>
    <n v="19806927"/>
    <n v="14358653.389999999"/>
    <n v="319377.7946153846"/>
    <n v="21"/>
    <n v="1787"/>
    <n v="1626"/>
    <x v="37"/>
    <n v="943187"/>
    <x v="1"/>
    <n v="5128895.8153846171"/>
    <n v="25.89"/>
    <n v="37.94"/>
  </r>
  <r>
    <x v="7"/>
    <x v="4"/>
    <n v="76999.5"/>
    <n v="6645603"/>
    <n v="5032216.1889999993"/>
    <n v="100883.95384615385"/>
    <n v="16"/>
    <n v="1048"/>
    <n v="918"/>
    <x v="17"/>
    <n v="415350.2"/>
    <x v="1"/>
    <n v="1512502.8571538469"/>
    <n v="22.76"/>
    <n v="32.06"/>
  </r>
  <r>
    <x v="7"/>
    <x v="5"/>
    <n v="66316.5"/>
    <n v="5704650"/>
    <n v="4375924.2359999996"/>
    <n v="135246.95929230767"/>
    <n v="129"/>
    <n v="17235"/>
    <n v="16052"/>
    <x v="38"/>
    <n v="44222.1"/>
    <x v="1"/>
    <n v="1193478.8047076927"/>
    <n v="20.92"/>
    <n v="30.36"/>
  </r>
  <r>
    <x v="7"/>
    <x v="6"/>
    <n v="38740.5"/>
    <n v="3561655.5"/>
    <n v="2769041.2770000002"/>
    <n v="180495.52483076922"/>
    <n v="54"/>
    <n v="13091"/>
    <n v="12216"/>
    <x v="18"/>
    <n v="65956.600000000006"/>
    <x v="1"/>
    <n v="612118.69816923048"/>
    <n v="17.190000000000001"/>
    <n v="28.62"/>
  </r>
  <r>
    <x v="7"/>
    <x v="7"/>
    <n v="35592"/>
    <n v="3176580"/>
    <n v="2540760.0409999997"/>
    <n v="351098.05384615384"/>
    <n v="20"/>
    <n v="2044"/>
    <n v="1863"/>
    <x v="7"/>
    <n v="158829"/>
    <x v="1"/>
    <n v="284721.90515384643"/>
    <n v="8.9600000000000009"/>
    <n v="25.02"/>
  </r>
  <r>
    <x v="7"/>
    <x v="8"/>
    <n v="30603"/>
    <n v="2865727.5"/>
    <n v="2288224.429"/>
    <n v="167381.28187692308"/>
    <n v="21"/>
    <n v="2145"/>
    <n v="1947"/>
    <x v="7"/>
    <n v="136463.20000000001"/>
    <x v="1"/>
    <n v="410121.78912307695"/>
    <n v="14.31"/>
    <n v="25.24"/>
  </r>
  <r>
    <x v="7"/>
    <x v="9"/>
    <n v="28494"/>
    <n v="2512803"/>
    <n v="1972327.267"/>
    <n v="174025.3846153846"/>
    <n v="60"/>
    <n v="14050"/>
    <n v="13027"/>
    <x v="8"/>
    <n v="41880.1"/>
    <x v="1"/>
    <n v="366450.34838461538"/>
    <n v="14.58"/>
    <n v="27.4"/>
  </r>
  <r>
    <x v="7"/>
    <x v="10"/>
    <n v="15807"/>
    <n v="1326705"/>
    <n v="1070563.6439999999"/>
    <n v="123343.24153846155"/>
    <n v="19"/>
    <n v="1649"/>
    <n v="1460"/>
    <x v="9"/>
    <n v="69826.600000000006"/>
    <x v="1"/>
    <n v="132798.11446153861"/>
    <n v="10.01"/>
    <n v="23.93"/>
  </r>
  <r>
    <x v="7"/>
    <x v="11"/>
    <n v="17211"/>
    <n v="1507867.5"/>
    <n v="1217527.6069999998"/>
    <n v="246242.8615384615"/>
    <n v="21"/>
    <n v="1597"/>
    <n v="1457"/>
    <x v="9"/>
    <n v="71803.199999999997"/>
    <x v="1"/>
    <n v="44097.03146153866"/>
    <n v="2.92"/>
    <n v="23.85"/>
  </r>
  <r>
    <x v="7"/>
    <x v="12"/>
    <n v="13260"/>
    <n v="1230687"/>
    <n v="985675.48699999996"/>
    <n v="224353.45695384615"/>
    <n v="10"/>
    <n v="563"/>
    <n v="486"/>
    <x v="10"/>
    <n v="123068.7"/>
    <x v="1"/>
    <n v="20658.056046153884"/>
    <n v="1.68"/>
    <n v="24.86"/>
  </r>
  <r>
    <x v="7"/>
    <x v="13"/>
    <n v="12280.5"/>
    <n v="1030440"/>
    <n v="871047.598"/>
    <n v="85172.084615384621"/>
    <n v="20"/>
    <n v="1756"/>
    <n v="1586"/>
    <x v="10"/>
    <n v="51522"/>
    <x v="1"/>
    <n v="74220.31738461538"/>
    <n v="7.2"/>
    <n v="18.3"/>
  </r>
  <r>
    <x v="8"/>
    <x v="0"/>
    <n v="375744"/>
    <n v="38191381.5"/>
    <n v="28822960.470999997"/>
    <n v="574198.11538461538"/>
    <n v="19"/>
    <n v="1479"/>
    <n v="1346"/>
    <x v="32"/>
    <n v="2010072.7"/>
    <x v="2"/>
    <n v="8794222.9136153869"/>
    <n v="23.03"/>
    <n v="32.5"/>
  </r>
  <r>
    <x v="8"/>
    <x v="1"/>
    <n v="287740.5"/>
    <n v="28188534"/>
    <n v="21369401.386999998"/>
    <n v="607679.34615384613"/>
    <n v="15"/>
    <n v="274"/>
    <n v="203"/>
    <x v="30"/>
    <n v="1879235.6"/>
    <x v="2"/>
    <n v="6211453.2668461557"/>
    <n v="22.04"/>
    <n v="31.91"/>
  </r>
  <r>
    <x v="8"/>
    <x v="2"/>
    <n v="200029.5"/>
    <n v="19959801"/>
    <n v="15125624.641999999"/>
    <n v="318671.85465384612"/>
    <n v="19"/>
    <n v="1790"/>
    <n v="1633"/>
    <x v="37"/>
    <n v="1050515.8"/>
    <x v="2"/>
    <n v="4515504.5033461545"/>
    <n v="22.62"/>
    <n v="31.96"/>
  </r>
  <r>
    <x v="8"/>
    <x v="3"/>
    <n v="193719"/>
    <n v="19071117"/>
    <n v="14541424.877999999"/>
    <n v="304806.9854230769"/>
    <n v="129"/>
    <n v="16191"/>
    <n v="15102"/>
    <x v="3"/>
    <n v="147838.1"/>
    <x v="2"/>
    <n v="4224885.1365769245"/>
    <n v="22.15"/>
    <n v="31.15"/>
  </r>
  <r>
    <x v="8"/>
    <x v="4"/>
    <n v="76663.5"/>
    <n v="6451032"/>
    <n v="5048965.7960000001"/>
    <n v="94608.146153846144"/>
    <n v="17"/>
    <n v="1296"/>
    <n v="1153"/>
    <x v="17"/>
    <n v="379472.5"/>
    <x v="2"/>
    <n v="1307458.0578461539"/>
    <n v="20.27"/>
    <n v="27.77"/>
  </r>
  <r>
    <x v="8"/>
    <x v="5"/>
    <n v="74649"/>
    <n v="6098236.5"/>
    <n v="5042435.841"/>
    <n v="156805.83461538461"/>
    <n v="16"/>
    <n v="917"/>
    <n v="802"/>
    <x v="5"/>
    <n v="381139.8"/>
    <x v="2"/>
    <n v="898994.82438461541"/>
    <n v="14.74"/>
    <n v="20.94"/>
  </r>
  <r>
    <x v="8"/>
    <x v="6"/>
    <n v="38194.5"/>
    <n v="3449302.5"/>
    <n v="2798056.2479999997"/>
    <n v="174707.83838461537"/>
    <n v="20"/>
    <n v="2079"/>
    <n v="1893"/>
    <x v="18"/>
    <n v="172465.1"/>
    <x v="2"/>
    <n v="476538.41361538495"/>
    <n v="13.82"/>
    <n v="23.27"/>
  </r>
  <r>
    <x v="8"/>
    <x v="7"/>
    <n v="34303.5"/>
    <n v="2924746.5"/>
    <n v="2399312.9350000001"/>
    <n v="282325.24615384615"/>
    <n v="129"/>
    <n v="16432"/>
    <n v="15345"/>
    <x v="7"/>
    <n v="22672.5"/>
    <x v="2"/>
    <n v="243108.31884615379"/>
    <n v="8.31"/>
    <n v="21.9"/>
  </r>
  <r>
    <x v="8"/>
    <x v="8"/>
    <n v="31854"/>
    <n v="2915533.5"/>
    <n v="2431800.3939999999"/>
    <n v="155421.87692307692"/>
    <n v="129"/>
    <n v="15804"/>
    <n v="14738"/>
    <x v="7"/>
    <n v="22601"/>
    <x v="2"/>
    <n v="328311.22907692322"/>
    <n v="11.26"/>
    <n v="19.89"/>
  </r>
  <r>
    <x v="8"/>
    <x v="9"/>
    <n v="29824.5"/>
    <n v="2526909"/>
    <n v="2092407.26"/>
    <n v="62346.415384615379"/>
    <n v="19"/>
    <n v="1859"/>
    <n v="1697"/>
    <x v="8"/>
    <n v="132995.20000000001"/>
    <x v="2"/>
    <n v="372155.32461538463"/>
    <n v="14.73"/>
    <n v="20.77"/>
  </r>
  <r>
    <x v="8"/>
    <x v="10"/>
    <n v="17197.5"/>
    <n v="1386262.5"/>
    <n v="1130117.3810000001"/>
    <n v="121581.84923076924"/>
    <n v="31"/>
    <n v="5251"/>
    <n v="4853"/>
    <x v="9"/>
    <n v="44718.1"/>
    <x v="2"/>
    <n v="134563.26976923071"/>
    <n v="9.7100000000000009"/>
    <n v="22.67"/>
  </r>
  <r>
    <x v="8"/>
    <x v="11"/>
    <n v="18075"/>
    <n v="1548099"/>
    <n v="1256993.4810000001"/>
    <n v="213288.93846153846"/>
    <n v="10"/>
    <n v="644"/>
    <n v="559"/>
    <x v="9"/>
    <n v="154809.9"/>
    <x v="2"/>
    <n v="77816.580538461392"/>
    <n v="5.03"/>
    <n v="23.16"/>
  </r>
  <r>
    <x v="8"/>
    <x v="12"/>
    <n v="12666"/>
    <n v="1184865"/>
    <n v="953822.62099999993"/>
    <n v="340158.78723076923"/>
    <n v="31"/>
    <n v="4635"/>
    <n v="4266"/>
    <x v="10"/>
    <n v="38221.5"/>
    <x v="2"/>
    <n v="-109116.40823076916"/>
    <n v="-9.2100000000000009"/>
    <n v="24.22"/>
  </r>
  <r>
    <x v="8"/>
    <x v="13"/>
    <n v="9994.5"/>
    <n v="828984"/>
    <n v="702631.81099999999"/>
    <n v="82264.567169230766"/>
    <n v="59"/>
    <n v="13186"/>
    <n v="12251"/>
    <x v="10"/>
    <n v="14050.6"/>
    <x v="2"/>
    <n v="44087.621830769247"/>
    <n v="5.32"/>
    <n v="17.98"/>
  </r>
  <r>
    <x v="9"/>
    <x v="0"/>
    <n v="456885"/>
    <n v="46408080"/>
    <n v="34793888.932999998"/>
    <n v="595793.09065384604"/>
    <n v="19"/>
    <n v="1582"/>
    <n v="1403"/>
    <x v="39"/>
    <n v="2442530.5"/>
    <x v="2"/>
    <n v="11018397.976346156"/>
    <n v="23.74"/>
    <n v="33.380000000000003"/>
  </r>
  <r>
    <x v="9"/>
    <x v="1"/>
    <n v="356982"/>
    <n v="35103926.711549997"/>
    <n v="26357141.036999997"/>
    <n v="601482.07692307688"/>
    <n v="19"/>
    <n v="1217"/>
    <n v="1048"/>
    <x v="40"/>
    <n v="1847575.1"/>
    <x v="2"/>
    <n v="8145303.5976269236"/>
    <n v="23.2"/>
    <n v="33.19"/>
  </r>
  <r>
    <x v="9"/>
    <x v="2"/>
    <n v="292018.5"/>
    <n v="28590910.5"/>
    <n v="21740920.338999998"/>
    <n v="206427.73076923075"/>
    <n v="19"/>
    <n v="1871"/>
    <n v="1660"/>
    <x v="41"/>
    <n v="1504784.8"/>
    <x v="2"/>
    <n v="6643562.4302307712"/>
    <n v="23.24"/>
    <n v="31.51"/>
  </r>
  <r>
    <x v="9"/>
    <x v="3"/>
    <n v="275793"/>
    <n v="26806626"/>
    <n v="20508194.544999998"/>
    <n v="239346.81538461536"/>
    <n v="54"/>
    <n v="13298"/>
    <n v="12428"/>
    <x v="42"/>
    <n v="496419"/>
    <x v="2"/>
    <n v="6059084.6396153867"/>
    <n v="22.6"/>
    <n v="30.71"/>
  </r>
  <r>
    <x v="9"/>
    <x v="4"/>
    <n v="102889.5"/>
    <n v="8089143"/>
    <n v="6673236.3720000004"/>
    <n v="127223.84583076923"/>
    <n v="7"/>
    <n v="491"/>
    <n v="411"/>
    <x v="43"/>
    <n v="1155591.8999999999"/>
    <x v="2"/>
    <n v="1288682.7821692303"/>
    <n v="15.93"/>
    <n v="21.22"/>
  </r>
  <r>
    <x v="9"/>
    <x v="5"/>
    <n v="89556"/>
    <n v="7173117"/>
    <n v="6068194.523"/>
    <n v="139983.69019999998"/>
    <n v="37"/>
    <n v="4722"/>
    <n v="4352"/>
    <x v="4"/>
    <n v="193868"/>
    <x v="2"/>
    <n v="964938.7868"/>
    <n v="13.45"/>
    <n v="18.21"/>
  </r>
  <r>
    <x v="9"/>
    <x v="6"/>
    <n v="42999"/>
    <n v="3883215"/>
    <n v="3151914.3419999997"/>
    <n v="162279.9956153846"/>
    <n v="59"/>
    <n v="13942"/>
    <n v="12986"/>
    <x v="6"/>
    <n v="65817.2"/>
    <x v="2"/>
    <n v="569020.66238461575"/>
    <n v="14.65"/>
    <n v="23.2"/>
  </r>
  <r>
    <x v="9"/>
    <x v="7"/>
    <n v="42703.5"/>
    <n v="3628726.5"/>
    <n v="3056063.7349999999"/>
    <n v="223670.01693846151"/>
    <n v="54"/>
    <n v="12336"/>
    <n v="11519"/>
    <x v="18"/>
    <n v="67198.600000000006"/>
    <x v="2"/>
    <n v="348992.74806153862"/>
    <n v="9.6199999999999992"/>
    <n v="18.739999999999998"/>
  </r>
  <r>
    <x v="9"/>
    <x v="8"/>
    <n v="38176.5"/>
    <n v="3385372.5"/>
    <n v="2831498.2739999997"/>
    <n v="146460.30097692306"/>
    <n v="54"/>
    <n v="12791"/>
    <n v="11950"/>
    <x v="18"/>
    <n v="62692.1"/>
    <x v="2"/>
    <n v="407413.92502307717"/>
    <n v="12.03"/>
    <n v="19.559999999999999"/>
  </r>
  <r>
    <x v="9"/>
    <x v="9"/>
    <n v="36997.5"/>
    <n v="3089140.5"/>
    <n v="2533823.1740000001"/>
    <n v="109891.53846153845"/>
    <n v="20"/>
    <n v="2306"/>
    <n v="2054"/>
    <x v="7"/>
    <n v="154457"/>
    <x v="2"/>
    <n v="445425.78753846145"/>
    <n v="14.42"/>
    <n v="21.92"/>
  </r>
  <r>
    <x v="9"/>
    <x v="11"/>
    <n v="21958.5"/>
    <n v="1854001.5"/>
    <n v="1515956.368"/>
    <n v="206787.93638461537"/>
    <n v="54"/>
    <n v="13832"/>
    <n v="12864"/>
    <x v="24"/>
    <n v="34333.4"/>
    <x v="2"/>
    <n v="131257.19561538461"/>
    <n v="7.08"/>
    <n v="22.3"/>
  </r>
  <r>
    <x v="9"/>
    <x v="10"/>
    <n v="17943"/>
    <n v="1457391"/>
    <n v="1194154.7659999998"/>
    <n v="124621.03076923077"/>
    <n v="10"/>
    <n v="526"/>
    <n v="448"/>
    <x v="9"/>
    <n v="145739.1"/>
    <x v="2"/>
    <n v="138615.2032307694"/>
    <n v="9.51"/>
    <n v="22.04"/>
  </r>
  <r>
    <x v="9"/>
    <x v="12"/>
    <n v="14167.5"/>
    <n v="1315075.5"/>
    <n v="1074904.135"/>
    <n v="269233.34436923079"/>
    <n v="125"/>
    <n v="18014"/>
    <n v="16675"/>
    <x v="9"/>
    <n v="10520.6"/>
    <x v="2"/>
    <n v="-29061.979369230801"/>
    <n v="-2.21"/>
    <n v="22.34"/>
  </r>
  <r>
    <x v="9"/>
    <x v="13"/>
    <n v="14773.5"/>
    <n v="1241383.5"/>
    <n v="1069622.507"/>
    <n v="74049.523076923084"/>
    <n v="31"/>
    <n v="5120"/>
    <n v="4737"/>
    <x v="9"/>
    <n v="40044.6"/>
    <x v="2"/>
    <n v="97711.469923076933"/>
    <n v="7.87"/>
    <n v="16.059999999999999"/>
  </r>
  <r>
    <x v="10"/>
    <x v="0"/>
    <n v="393018"/>
    <n v="39498373.5"/>
    <n v="29683782.432999995"/>
    <n v="636230.32011538453"/>
    <n v="20"/>
    <n v="1804"/>
    <n v="1638"/>
    <x v="44"/>
    <n v="1974918.7"/>
    <x v="2"/>
    <n v="9178360.7468846217"/>
    <n v="23.24"/>
    <n v="33.06"/>
  </r>
  <r>
    <x v="10"/>
    <x v="1"/>
    <n v="304092"/>
    <n v="29465769"/>
    <n v="22276452.264999997"/>
    <n v="570447.6369538462"/>
    <n v="129"/>
    <n v="14009"/>
    <n v="12920"/>
    <x v="13"/>
    <n v="228416.8"/>
    <x v="2"/>
    <n v="6618869.0980461566"/>
    <n v="22.46"/>
    <n v="32.270000000000003"/>
  </r>
  <r>
    <x v="10"/>
    <x v="2"/>
    <n v="228334.5"/>
    <n v="22380772.5"/>
    <n v="17031004.072999999"/>
    <n v="275436.23846153845"/>
    <n v="15"/>
    <n v="747"/>
    <n v="647"/>
    <x v="28"/>
    <n v="1492051.5"/>
    <x v="2"/>
    <n v="5074332.1885384629"/>
    <n v="22.67"/>
    <n v="31.41"/>
  </r>
  <r>
    <x v="10"/>
    <x v="3"/>
    <n v="214428"/>
    <n v="20812585.5"/>
    <n v="15857489.721000001"/>
    <n v="256649.16153846151"/>
    <n v="31"/>
    <n v="5698"/>
    <n v="5258"/>
    <x v="15"/>
    <n v="671373.7"/>
    <x v="2"/>
    <n v="4698446.6174615379"/>
    <n v="22.58"/>
    <n v="31.25"/>
  </r>
  <r>
    <x v="10"/>
    <x v="4"/>
    <n v="97963.5"/>
    <n v="7728465"/>
    <n v="6415904.9240000006"/>
    <n v="150138.82307692309"/>
    <n v="15"/>
    <n v="400"/>
    <n v="329"/>
    <x v="43"/>
    <n v="515231"/>
    <x v="2"/>
    <n v="1162421.2529230763"/>
    <n v="15.04"/>
    <n v="20.46"/>
  </r>
  <r>
    <x v="10"/>
    <x v="5"/>
    <n v="75820.5"/>
    <n v="5943489"/>
    <n v="5046963.6720000003"/>
    <n v="196334.07284615384"/>
    <n v="23"/>
    <n v="2522"/>
    <n v="2295"/>
    <x v="5"/>
    <n v="258412.6"/>
    <x v="2"/>
    <n v="700191.25515384588"/>
    <n v="11.78"/>
    <n v="17.760000000000002"/>
  </r>
  <r>
    <x v="10"/>
    <x v="6"/>
    <n v="53838"/>
    <n v="4840833"/>
    <n v="4017247.747"/>
    <n v="147709.19777692307"/>
    <n v="124"/>
    <n v="21153"/>
    <n v="19673"/>
    <x v="45"/>
    <n v="39039"/>
    <x v="2"/>
    <n v="675876.05522307695"/>
    <n v="13.96"/>
    <n v="20.5"/>
  </r>
  <r>
    <x v="10"/>
    <x v="8"/>
    <n v="38074.5"/>
    <n v="3414180"/>
    <n v="2805831.5209999997"/>
    <n v="124540.74078461538"/>
    <n v="36"/>
    <n v="4862"/>
    <n v="4476"/>
    <x v="18"/>
    <n v="94838.3"/>
    <x v="2"/>
    <n v="483807.73821538489"/>
    <n v="14.17"/>
    <n v="21.68"/>
  </r>
  <r>
    <x v="10"/>
    <x v="7"/>
    <n v="36031.5"/>
    <n v="3091069.5"/>
    <n v="2549333.4129999997"/>
    <n v="289900.09384615382"/>
    <n v="31"/>
    <n v="5210"/>
    <n v="4841"/>
    <x v="7"/>
    <n v="99711.9"/>
    <x v="2"/>
    <n v="251835.99315384647"/>
    <n v="8.15"/>
    <n v="21.25"/>
  </r>
  <r>
    <x v="10"/>
    <x v="9"/>
    <n v="30781.5"/>
    <n v="2540715"/>
    <n v="2108065.5690000001"/>
    <n v="90381.169230769228"/>
    <n v="15"/>
    <n v="749"/>
    <n v="652"/>
    <x v="8"/>
    <n v="169381"/>
    <x v="2"/>
    <n v="342268.26176923065"/>
    <n v="13.47"/>
    <n v="20.52"/>
  </r>
  <r>
    <x v="10"/>
    <x v="11"/>
    <n v="21483"/>
    <n v="1774329"/>
    <n v="1460215.51"/>
    <n v="181509.9923076923"/>
    <n v="36"/>
    <n v="5746"/>
    <n v="5277"/>
    <x v="24"/>
    <n v="49286.9"/>
    <x v="2"/>
    <n v="132603.49769230769"/>
    <n v="7.47"/>
    <n v="21.51"/>
  </r>
  <r>
    <x v="10"/>
    <x v="10"/>
    <n v="17008.5"/>
    <n v="1398771"/>
    <n v="1144986.3970000001"/>
    <n v="158820.4117"/>
    <n v="15"/>
    <n v="654"/>
    <n v="564"/>
    <x v="9"/>
    <n v="93251.4"/>
    <x v="2"/>
    <n v="94964.191299999889"/>
    <n v="6.79"/>
    <n v="22.16"/>
  </r>
  <r>
    <x v="10"/>
    <x v="12"/>
    <n v="15802.5"/>
    <n v="1411909.5"/>
    <n v="1158841.584"/>
    <n v="186035.59738461539"/>
    <n v="15"/>
    <n v="839"/>
    <n v="733"/>
    <x v="9"/>
    <n v="94127.3"/>
    <x v="2"/>
    <n v="67032.318615384575"/>
    <n v="4.75"/>
    <n v="21.84"/>
  </r>
  <r>
    <x v="10"/>
    <x v="13"/>
    <n v="18036"/>
    <n v="1455049.5"/>
    <n v="1301439.284"/>
    <n v="69189.123076923075"/>
    <n v="54"/>
    <n v="12306"/>
    <n v="11532"/>
    <x v="9"/>
    <n v="26945.4"/>
    <x v="2"/>
    <n v="84421.09292307694"/>
    <n v="5.8"/>
    <n v="11.8"/>
  </r>
  <r>
    <x v="11"/>
    <x v="0"/>
    <n v="378043.5"/>
    <n v="37902156.57"/>
    <n v="28083686.689999998"/>
    <n v="713697.60769230768"/>
    <n v="36"/>
    <n v="4384"/>
    <n v="4025"/>
    <x v="29"/>
    <n v="1052837.7"/>
    <x v="2"/>
    <n v="9104772.2723076958"/>
    <n v="24.02"/>
    <n v="34.96"/>
  </r>
  <r>
    <x v="11"/>
    <x v="1"/>
    <n v="288936"/>
    <n v="27852900"/>
    <n v="20824687.999000002"/>
    <n v="822353.43936153851"/>
    <n v="31"/>
    <n v="5155"/>
    <n v="4762"/>
    <x v="1"/>
    <n v="898480.6"/>
    <x v="2"/>
    <n v="6205858.5616384596"/>
    <n v="22.28"/>
    <n v="33.75"/>
  </r>
  <r>
    <x v="11"/>
    <x v="2"/>
    <n v="224233.5"/>
    <n v="22253295"/>
    <n v="16496134.313999999"/>
    <n v="334550.50769230764"/>
    <n v="21"/>
    <n v="1860"/>
    <n v="1704"/>
    <x v="28"/>
    <n v="1059680.7"/>
    <x v="2"/>
    <n v="5422610.1783076935"/>
    <n v="24.37"/>
    <n v="34.9"/>
  </r>
  <r>
    <x v="11"/>
    <x v="3"/>
    <n v="213640.5"/>
    <n v="21042673.5"/>
    <n v="15681371.557000002"/>
    <n v="296732.59615384613"/>
    <n v="60"/>
    <n v="13792"/>
    <n v="12834"/>
    <x v="15"/>
    <n v="350711.2"/>
    <x v="2"/>
    <n v="5064569.3468461521"/>
    <n v="24.07"/>
    <n v="34.19"/>
  </r>
  <r>
    <x v="11"/>
    <x v="4"/>
    <n v="79485"/>
    <n v="6633847.5"/>
    <n v="5212858.58"/>
    <n v="120955.33846153846"/>
    <n v="31"/>
    <n v="6735"/>
    <n v="6264"/>
    <x v="17"/>
    <n v="213995.1"/>
    <x v="2"/>
    <n v="1300033.5815384614"/>
    <n v="19.600000000000001"/>
    <n v="27.26"/>
  </r>
  <r>
    <x v="11"/>
    <x v="5"/>
    <n v="73126.5"/>
    <n v="5864085"/>
    <n v="4847142.9859999996"/>
    <n v="142998.2095"/>
    <n v="54"/>
    <n v="11864"/>
    <n v="11071"/>
    <x v="5"/>
    <n v="108594.2"/>
    <x v="2"/>
    <n v="873943.80450000043"/>
    <n v="14.9"/>
    <n v="20.98"/>
  </r>
  <r>
    <x v="11"/>
    <x v="6"/>
    <n v="40819.5"/>
    <n v="3810394.5"/>
    <n v="3046897.7940000002"/>
    <n v="144594.40769230769"/>
    <n v="20"/>
    <n v="1886"/>
    <n v="1736"/>
    <x v="6"/>
    <n v="190519.7"/>
    <x v="2"/>
    <n v="618902.29830769205"/>
    <n v="16.239999999999998"/>
    <n v="25.06"/>
  </r>
  <r>
    <x v="11"/>
    <x v="7"/>
    <n v="31272"/>
    <n v="2744382"/>
    <n v="2257728.2139999997"/>
    <n v="301623.79230769229"/>
    <n v="20"/>
    <n v="2011"/>
    <n v="1791"/>
    <x v="7"/>
    <n v="137219.1"/>
    <x v="2"/>
    <n v="185029.99369230802"/>
    <n v="6.74"/>
    <n v="21.56"/>
  </r>
  <r>
    <x v="11"/>
    <x v="8"/>
    <n v="31707"/>
    <n v="2853181.5"/>
    <n v="2349459.5"/>
    <n v="187617.05315384615"/>
    <n v="19"/>
    <n v="1940"/>
    <n v="1715"/>
    <x v="7"/>
    <n v="150167.4"/>
    <x v="2"/>
    <n v="316104.94684615382"/>
    <n v="11.08"/>
    <n v="21.44"/>
  </r>
  <r>
    <x v="11"/>
    <x v="9"/>
    <n v="25362"/>
    <n v="2198935.5"/>
    <n v="1755958.3049999999"/>
    <n v="102833.37792307691"/>
    <n v="20"/>
    <n v="1999"/>
    <n v="1829"/>
    <x v="24"/>
    <n v="109946.8"/>
    <x v="2"/>
    <n v="340143.81707692315"/>
    <n v="15.47"/>
    <n v="25.23"/>
  </r>
  <r>
    <x v="11"/>
    <x v="11"/>
    <n v="16554"/>
    <n v="1380751.5"/>
    <n v="1137748.7319999998"/>
    <n v="227139.51416923077"/>
    <n v="19"/>
    <n v="1848"/>
    <n v="1649"/>
    <x v="9"/>
    <n v="72671.100000000006"/>
    <x v="2"/>
    <n v="15863.25383076939"/>
    <n v="1.1499999999999999"/>
    <n v="21.36"/>
  </r>
  <r>
    <x v="11"/>
    <x v="10"/>
    <n v="14182.5"/>
    <n v="1172574"/>
    <n v="968784.86499999987"/>
    <n v="94547"/>
    <n v="54"/>
    <n v="11522"/>
    <n v="10803"/>
    <x v="10"/>
    <n v="21714.3"/>
    <x v="2"/>
    <n v="109242.13500000013"/>
    <n v="9.32"/>
    <n v="21.04"/>
  </r>
  <r>
    <x v="11"/>
    <x v="12"/>
    <n v="12135"/>
    <n v="1103623.5"/>
    <n v="899589.3060000001"/>
    <n v="184440.53076923077"/>
    <n v="19"/>
    <n v="1520"/>
    <n v="1380"/>
    <x v="10"/>
    <n v="58085.4"/>
    <x v="2"/>
    <n v="19593.663230769132"/>
    <n v="1.78"/>
    <n v="22.68"/>
  </r>
  <r>
    <x v="11"/>
    <x v="13"/>
    <n v="11250"/>
    <n v="935523"/>
    <n v="808524.505"/>
    <n v="94344.953846153847"/>
    <n v="125"/>
    <n v="21863"/>
    <n v="20160"/>
    <x v="10"/>
    <n v="7484.2"/>
    <x v="2"/>
    <n v="32653.541153846149"/>
    <n v="3.49"/>
    <n v="15.71"/>
  </r>
  <r>
    <x v="12"/>
    <x v="0"/>
    <n v="388668"/>
    <n v="39639309"/>
    <n v="28736966.634"/>
    <n v="997757.75384615385"/>
    <n v="10"/>
    <n v="511"/>
    <n v="437"/>
    <x v="44"/>
    <n v="3963930.9"/>
    <x v="2"/>
    <n v="9904584.6121538468"/>
    <n v="24.99"/>
    <n v="37.94"/>
  </r>
  <r>
    <x v="12"/>
    <x v="1"/>
    <n v="300151.5"/>
    <n v="29368771.617449999"/>
    <n v="21545834.136"/>
    <n v="1052145.9026769232"/>
    <n v="10"/>
    <n v="402"/>
    <n v="333"/>
    <x v="13"/>
    <n v="2936877.2"/>
    <x v="2"/>
    <n v="6770791.5787730757"/>
    <n v="23.05"/>
    <n v="36.31"/>
  </r>
  <r>
    <x v="12"/>
    <x v="2"/>
    <n v="219622.5"/>
    <n v="21959286"/>
    <n v="15958453.927999999"/>
    <n v="417117.17692307686"/>
    <n v="15"/>
    <n v="971"/>
    <n v="856"/>
    <x v="46"/>
    <n v="1463952.4"/>
    <x v="2"/>
    <n v="5583714.895076924"/>
    <n v="25.43"/>
    <n v="37.6"/>
  </r>
  <r>
    <x v="12"/>
    <x v="3"/>
    <n v="214885.5"/>
    <n v="21411349.5"/>
    <n v="15600701.422999999"/>
    <n v="410370.5153846154"/>
    <n v="15"/>
    <n v="760"/>
    <n v="664"/>
    <x v="14"/>
    <n v="1427423.3"/>
    <x v="2"/>
    <n v="5400277.561615386"/>
    <n v="25.22"/>
    <n v="37.25"/>
  </r>
  <r>
    <x v="12"/>
    <x v="4"/>
    <n v="93313.5"/>
    <n v="7247575.5"/>
    <n v="5922822.6779999994"/>
    <n v="714758.2"/>
    <n v="37"/>
    <n v="6645"/>
    <n v="6122"/>
    <x v="16"/>
    <n v="195880.4"/>
    <x v="2"/>
    <n v="609994.62200000067"/>
    <n v="8.42"/>
    <n v="22.37"/>
  </r>
  <r>
    <x v="12"/>
    <x v="5"/>
    <n v="99631.5"/>
    <n v="7121946"/>
    <n v="6279205.8499999996"/>
    <n v="279127.27602307691"/>
    <n v="59"/>
    <n v="12299"/>
    <n v="11448"/>
    <x v="4"/>
    <n v="120710.9"/>
    <x v="2"/>
    <n v="563612.87397692353"/>
    <n v="7.91"/>
    <n v="13.42"/>
  </r>
  <r>
    <x v="12"/>
    <x v="6"/>
    <n v="41391"/>
    <n v="3918987"/>
    <n v="3141103.9569999999"/>
    <n v="205451.17950769232"/>
    <n v="7"/>
    <n v="420"/>
    <n v="347"/>
    <x v="6"/>
    <n v="559855.30000000005"/>
    <x v="2"/>
    <n v="572431.86349230772"/>
    <n v="14.61"/>
    <n v="24.76"/>
  </r>
  <r>
    <x v="12"/>
    <x v="7"/>
    <n v="34077"/>
    <n v="2929330.5"/>
    <n v="2389543.5279999999"/>
    <n v="459604.90796153841"/>
    <n v="59"/>
    <n v="12983"/>
    <n v="12056"/>
    <x v="7"/>
    <n v="49649.7"/>
    <x v="2"/>
    <n v="80182.064038461656"/>
    <n v="2.74"/>
    <n v="22.59"/>
  </r>
  <r>
    <x v="12"/>
    <x v="9"/>
    <n v="28849.5"/>
    <n v="2520759"/>
    <n v="2010739.0729999999"/>
    <n v="106300.0107076923"/>
    <n v="18"/>
    <n v="985"/>
    <n v="861"/>
    <x v="8"/>
    <n v="140042.20000000001"/>
    <x v="2"/>
    <n v="403719.91629230784"/>
    <n v="16.02"/>
    <n v="25.36"/>
  </r>
  <r>
    <x v="12"/>
    <x v="8"/>
    <n v="29955"/>
    <n v="2692230"/>
    <n v="2195766.1209999998"/>
    <n v="202002.14775384613"/>
    <n v="60"/>
    <n v="13544"/>
    <n v="12643"/>
    <x v="8"/>
    <n v="44870.5"/>
    <x v="2"/>
    <n v="294461.73124615406"/>
    <n v="10.94"/>
    <n v="22.61"/>
  </r>
  <r>
    <x v="12"/>
    <x v="11"/>
    <n v="17329.5"/>
    <n v="1430254.5"/>
    <n v="1175778.8370000001"/>
    <n v="286968.87692307692"/>
    <n v="59"/>
    <n v="14569"/>
    <n v="13566"/>
    <x v="9"/>
    <n v="24241.599999999999"/>
    <x v="2"/>
    <n v="-32493.213923076983"/>
    <n v="-2.27"/>
    <n v="21.64"/>
  </r>
  <r>
    <x v="12"/>
    <x v="10"/>
    <n v="14928"/>
    <n v="1217749.5"/>
    <n v="1025585.5199999999"/>
    <n v="84618.754369230766"/>
    <n v="21"/>
    <n v="1706"/>
    <n v="1548"/>
    <x v="10"/>
    <n v="57988.1"/>
    <x v="2"/>
    <n v="107545.22563076933"/>
    <n v="8.83"/>
    <n v="18.739999999999998"/>
  </r>
  <r>
    <x v="12"/>
    <x v="12"/>
    <n v="12630"/>
    <n v="1104858"/>
    <n v="915994.11899999983"/>
    <n v="161654.46923076923"/>
    <n v="54"/>
    <n v="13563"/>
    <n v="12604"/>
    <x v="10"/>
    <n v="20460.3"/>
    <x v="2"/>
    <n v="27209.411769230937"/>
    <n v="2.46"/>
    <n v="20.62"/>
  </r>
  <r>
    <x v="12"/>
    <x v="13"/>
    <n v="13063.5"/>
    <n v="1037247"/>
    <n v="910480.6449999999"/>
    <n v="64430.964123076919"/>
    <n v="15"/>
    <n v="786"/>
    <n v="695"/>
    <x v="10"/>
    <n v="69149.8"/>
    <x v="2"/>
    <n v="62335.390876923178"/>
    <n v="6.01"/>
    <n v="13.92"/>
  </r>
  <r>
    <x v="13"/>
    <x v="0"/>
    <n v="362536.5"/>
    <n v="37023243"/>
    <n v="26762183.377"/>
    <n v="650375.76849230775"/>
    <n v="21"/>
    <n v="1542"/>
    <n v="1405"/>
    <x v="0"/>
    <n v="1763011.6"/>
    <x v="2"/>
    <n v="9610683.8545076922"/>
    <n v="25.96"/>
    <n v="38.340000000000003"/>
  </r>
  <r>
    <x v="13"/>
    <x v="1"/>
    <n v="276568.5"/>
    <n v="27093624"/>
    <n v="19768696.5"/>
    <n v="759335.80469230772"/>
    <n v="15"/>
    <n v="784"/>
    <n v="696"/>
    <x v="36"/>
    <n v="1806241.6"/>
    <x v="2"/>
    <n v="6565591.6953076925"/>
    <n v="24.23"/>
    <n v="37.049999999999997"/>
  </r>
  <r>
    <x v="13"/>
    <x v="2"/>
    <n v="223597.5"/>
    <n v="21945858"/>
    <n v="15975681.728"/>
    <n v="296759.42307692306"/>
    <n v="19"/>
    <n v="1858"/>
    <n v="1648"/>
    <x v="46"/>
    <n v="1155045.2"/>
    <x v="2"/>
    <n v="5673416.8489230769"/>
    <n v="25.85"/>
    <n v="37.369999999999997"/>
  </r>
  <r>
    <x v="13"/>
    <x v="3"/>
    <n v="211453.5"/>
    <n v="20590072.5"/>
    <n v="15078027.685000001"/>
    <n v="293452.29237692308"/>
    <n v="54"/>
    <n v="13240"/>
    <n v="12360"/>
    <x v="31"/>
    <n v="381297.6"/>
    <x v="2"/>
    <n v="5218592.5226230761"/>
    <n v="25.35"/>
    <n v="36.56"/>
  </r>
  <r>
    <x v="13"/>
    <x v="4"/>
    <n v="84024"/>
    <n v="6815511"/>
    <n v="5426339.5819999995"/>
    <n v="195070.25003076921"/>
    <n v="18"/>
    <n v="1029"/>
    <n v="925"/>
    <x v="4"/>
    <n v="378639.5"/>
    <x v="2"/>
    <n v="1194101.1679692313"/>
    <n v="17.52"/>
    <n v="25.6"/>
  </r>
  <r>
    <x v="13"/>
    <x v="5"/>
    <n v="75796.5"/>
    <n v="6173463"/>
    <n v="4915101.7949999999"/>
    <n v="253686.7171923077"/>
    <n v="17"/>
    <n v="1185"/>
    <n v="1042"/>
    <x v="5"/>
    <n v="363144.9"/>
    <x v="2"/>
    <n v="1004674.4878076924"/>
    <n v="16.27"/>
    <n v="25.6"/>
  </r>
  <r>
    <x v="13"/>
    <x v="6"/>
    <n v="38250"/>
    <n v="3552937.5"/>
    <n v="2795344.17"/>
    <n v="245048.26007692309"/>
    <n v="17"/>
    <n v="1097"/>
    <n v="968"/>
    <x v="18"/>
    <n v="208996.3"/>
    <x v="2"/>
    <n v="512545.06992307701"/>
    <n v="14.43"/>
    <n v="27.1"/>
  </r>
  <r>
    <x v="13"/>
    <x v="7"/>
    <n v="31842"/>
    <n v="2771116.5"/>
    <n v="2269371.4459999995"/>
    <n v="328803.84615384613"/>
    <n v="21"/>
    <n v="2430"/>
    <n v="2216"/>
    <x v="7"/>
    <n v="131957.9"/>
    <x v="2"/>
    <n v="172941.20784615434"/>
    <n v="6.24"/>
    <n v="22.11"/>
  </r>
  <r>
    <x v="13"/>
    <x v="8"/>
    <n v="32434.5"/>
    <n v="2865337.5"/>
    <n v="2368028.6850000001"/>
    <n v="225452.89078461539"/>
    <n v="21"/>
    <n v="2054"/>
    <n v="1883"/>
    <x v="7"/>
    <n v="136444.6"/>
    <x v="2"/>
    <n v="271855.92421538453"/>
    <n v="9.49"/>
    <n v="21"/>
  </r>
  <r>
    <x v="13"/>
    <x v="9"/>
    <n v="28882.5"/>
    <n v="2446530"/>
    <n v="1956748.2629999998"/>
    <n v="108543.03143076923"/>
    <n v="20"/>
    <n v="2266"/>
    <n v="1993"/>
    <x v="8"/>
    <n v="122326.5"/>
    <x v="2"/>
    <n v="381238.70556923095"/>
    <n v="15.58"/>
    <n v="25.03"/>
  </r>
  <r>
    <x v="13"/>
    <x v="11"/>
    <n v="16638"/>
    <n v="1364847"/>
    <n v="1137103.412"/>
    <n v="258642.5153846154"/>
    <n v="21"/>
    <n v="1926"/>
    <n v="1745"/>
    <x v="9"/>
    <n v="64992.7"/>
    <x v="2"/>
    <n v="-30898.92738461541"/>
    <n v="-2.2599999999999998"/>
    <n v="20.03"/>
  </r>
  <r>
    <x v="13"/>
    <x v="12"/>
    <n v="16237.5"/>
    <n v="1403047.5"/>
    <n v="1195875.8800000001"/>
    <n v="173178.52204615384"/>
    <n v="125"/>
    <n v="24620"/>
    <n v="22641"/>
    <x v="9"/>
    <n v="11224.4"/>
    <x v="2"/>
    <n v="33993.097953846038"/>
    <n v="2.42"/>
    <n v="17.32"/>
  </r>
  <r>
    <x v="13"/>
    <x v="10"/>
    <n v="14427"/>
    <n v="1126810.5"/>
    <n v="963035.41399999999"/>
    <n v="202056.34519230769"/>
    <n v="19"/>
    <n v="1625"/>
    <n v="1444"/>
    <x v="10"/>
    <n v="59305.8"/>
    <x v="2"/>
    <n v="-38281.259192307683"/>
    <n v="-3.4"/>
    <n v="17.010000000000002"/>
  </r>
  <r>
    <x v="13"/>
    <x v="13"/>
    <n v="11526"/>
    <n v="938764.5"/>
    <n v="820018.375"/>
    <n v="77816.215384615381"/>
    <n v="19"/>
    <n v="1987"/>
    <n v="1791"/>
    <x v="10"/>
    <n v="49408.7"/>
    <x v="2"/>
    <n v="40929.909615384619"/>
    <n v="4.3600000000000003"/>
    <n v="14.48"/>
  </r>
  <r>
    <x v="14"/>
    <x v="0"/>
    <n v="355081.5"/>
    <n v="36876888"/>
    <n v="26228948.559"/>
    <n v="898617.75030769221"/>
    <n v="20"/>
    <n v="1757"/>
    <n v="1596"/>
    <x v="35"/>
    <n v="1843844.4"/>
    <x v="2"/>
    <n v="9749321.6906923074"/>
    <n v="26.44"/>
    <n v="40.6"/>
  </r>
  <r>
    <x v="14"/>
    <x v="1"/>
    <n v="273900"/>
    <n v="27535284.147600003"/>
    <n v="19680985.969000001"/>
    <n v="764540.58792307694"/>
    <n v="20"/>
    <n v="2468"/>
    <n v="2221"/>
    <x v="36"/>
    <n v="1376764.2"/>
    <x v="2"/>
    <n v="7089757.5906769251"/>
    <n v="25.75"/>
    <n v="39.909999999999997"/>
  </r>
  <r>
    <x v="14"/>
    <x v="2"/>
    <n v="201999"/>
    <n v="20422435.5"/>
    <n v="14541626.939999998"/>
    <n v="279597.86153846153"/>
    <n v="19"/>
    <n v="2080"/>
    <n v="1844"/>
    <x v="31"/>
    <n v="1074865"/>
    <x v="2"/>
    <n v="5601210.698461541"/>
    <n v="27.43"/>
    <n v="40.44"/>
  </r>
  <r>
    <x v="14"/>
    <x v="3"/>
    <n v="196560"/>
    <n v="19855122"/>
    <n v="14172342.450999999"/>
    <n v="269626.30769230769"/>
    <n v="54"/>
    <n v="13070"/>
    <n v="12244"/>
    <x v="37"/>
    <n v="367687.4"/>
    <x v="2"/>
    <n v="5413153.2413076926"/>
    <n v="27.26"/>
    <n v="40.1"/>
  </r>
  <r>
    <x v="14"/>
    <x v="4"/>
    <n v="78058.5"/>
    <n v="6609714"/>
    <n v="5024858.7929999996"/>
    <n v="140406.07692307691"/>
    <n v="31"/>
    <n v="5751"/>
    <n v="5319"/>
    <x v="17"/>
    <n v="213216.6"/>
    <x v="2"/>
    <n v="1444449.1300769234"/>
    <n v="21.85"/>
    <n v="31.54"/>
  </r>
  <r>
    <x v="14"/>
    <x v="5"/>
    <n v="70278"/>
    <n v="5798476.5"/>
    <n v="4485664.5060000001"/>
    <n v="182019.63597692308"/>
    <n v="7"/>
    <n v="532"/>
    <n v="449"/>
    <x v="5"/>
    <n v="828353.8"/>
    <x v="2"/>
    <n v="1130792.3580230768"/>
    <n v="19.5"/>
    <n v="29.27"/>
  </r>
  <r>
    <x v="14"/>
    <x v="6"/>
    <n v="36655.5"/>
    <n v="3360135"/>
    <n v="2596293.8219999997"/>
    <n v="202175.53846153847"/>
    <n v="20"/>
    <n v="2036"/>
    <n v="1790"/>
    <x v="18"/>
    <n v="168006.8"/>
    <x v="2"/>
    <n v="561665.63953846181"/>
    <n v="16.72"/>
    <n v="29.42"/>
  </r>
  <r>
    <x v="14"/>
    <x v="7"/>
    <n v="31329"/>
    <n v="2826379.5"/>
    <n v="2229453.5079999999"/>
    <n v="331756.18072307692"/>
    <n v="19"/>
    <n v="1868"/>
    <n v="1706"/>
    <x v="7"/>
    <n v="148756.79999999999"/>
    <x v="2"/>
    <n v="265169.81127692317"/>
    <n v="9.3800000000000008"/>
    <n v="26.77"/>
  </r>
  <r>
    <x v="14"/>
    <x v="9"/>
    <n v="27181.5"/>
    <n v="2324490"/>
    <n v="1796459.4790000001"/>
    <n v="129793.76153846155"/>
    <n v="19"/>
    <n v="1949"/>
    <n v="1724"/>
    <x v="8"/>
    <n v="122341.6"/>
    <x v="2"/>
    <n v="398236.7594615384"/>
    <n v="17.13"/>
    <n v="29.39"/>
  </r>
  <r>
    <x v="14"/>
    <x v="8"/>
    <n v="28668"/>
    <n v="2588148"/>
    <n v="2042294.1669999999"/>
    <n v="160977.42935384615"/>
    <n v="54"/>
    <n v="11194"/>
    <n v="10554"/>
    <x v="8"/>
    <n v="47928.7"/>
    <x v="2"/>
    <n v="384876.40364615398"/>
    <n v="14.87"/>
    <n v="26.73"/>
  </r>
  <r>
    <x v="14"/>
    <x v="11"/>
    <n v="14290.5"/>
    <n v="1246162.5"/>
    <n v="983143.48999999987"/>
    <n v="263823.34615384613"/>
    <n v="54"/>
    <n v="11288"/>
    <n v="10492"/>
    <x v="9"/>
    <n v="23077.1"/>
    <x v="2"/>
    <n v="-804.33615384600125"/>
    <n v="-0.06"/>
    <n v="26.75"/>
  </r>
  <r>
    <x v="14"/>
    <x v="10"/>
    <n v="14497.5"/>
    <n v="1230711"/>
    <n v="1005560.455"/>
    <n v="171097.83406153845"/>
    <n v="125"/>
    <n v="18066"/>
    <n v="16883"/>
    <x v="10"/>
    <n v="9845.7000000000007"/>
    <x v="2"/>
    <n v="54052.710938461591"/>
    <n v="4.3899999999999997"/>
    <n v="22.39"/>
  </r>
  <r>
    <x v="14"/>
    <x v="12"/>
    <n v="12450"/>
    <n v="1115146.5"/>
    <n v="897555.51099999994"/>
    <n v="150809.61403846153"/>
    <n v="125"/>
    <n v="20218"/>
    <n v="18647"/>
    <x v="10"/>
    <n v="8921.2000000000007"/>
    <x v="2"/>
    <n v="66781.374961538531"/>
    <n v="5.99"/>
    <n v="24.24"/>
  </r>
  <r>
    <x v="14"/>
    <x v="13"/>
    <n v="11680.5"/>
    <n v="936427.5"/>
    <n v="813406.68400000001"/>
    <n v="117272.7846153846"/>
    <n v="17"/>
    <n v="1439"/>
    <n v="1265"/>
    <x v="10"/>
    <n v="55084"/>
    <x v="2"/>
    <n v="5748.0313846153877"/>
    <n v="0.61"/>
    <n v="15.12"/>
  </r>
  <r>
    <x v="15"/>
    <x v="0"/>
    <n v="357072"/>
    <n v="36834567"/>
    <n v="26914635.671"/>
    <n v="566638.92575384618"/>
    <n v="15"/>
    <n v="750"/>
    <n v="658"/>
    <x v="35"/>
    <n v="2455637.7999999998"/>
    <x v="3"/>
    <n v="9353292.4032461531"/>
    <n v="25.39"/>
    <n v="36.86"/>
  </r>
  <r>
    <x v="15"/>
    <x v="1"/>
    <n v="269029.5"/>
    <n v="26659930.5"/>
    <n v="19515982.116"/>
    <n v="551393.4769230769"/>
    <n v="20"/>
    <n v="1520"/>
    <n v="1373"/>
    <x v="42"/>
    <n v="1332996.5"/>
    <x v="3"/>
    <n v="6592554.9070769232"/>
    <n v="24.73"/>
    <n v="36.61"/>
  </r>
  <r>
    <x v="15"/>
    <x v="2"/>
    <n v="193363.5"/>
    <n v="19546386"/>
    <n v="14278298.844000001"/>
    <n v="264289.06153846154"/>
    <n v="60"/>
    <n v="12460"/>
    <n v="11665"/>
    <x v="2"/>
    <n v="325773.09999999998"/>
    <x v="3"/>
    <n v="5003798.0944615379"/>
    <n v="25.6"/>
    <n v="36.9"/>
  </r>
  <r>
    <x v="15"/>
    <x v="3"/>
    <n v="184801.5"/>
    <n v="18449091"/>
    <n v="13533023.127999999"/>
    <n v="246229.69714615386"/>
    <n v="21"/>
    <n v="2046"/>
    <n v="1853"/>
    <x v="47"/>
    <n v="878528.1"/>
    <x v="3"/>
    <n v="4669838.1748538474"/>
    <n v="25.31"/>
    <n v="36.33"/>
  </r>
  <r>
    <x v="15"/>
    <x v="4"/>
    <n v="78057"/>
    <n v="6774946.5"/>
    <n v="5115462.4009999996"/>
    <n v="61149.515384615377"/>
    <n v="124"/>
    <n v="24325"/>
    <n v="22469"/>
    <x v="4"/>
    <n v="54636.7"/>
    <x v="3"/>
    <n v="1598334.583615385"/>
    <n v="23.59"/>
    <n v="32.44"/>
  </r>
  <r>
    <x v="15"/>
    <x v="5"/>
    <n v="72861"/>
    <n v="5952802.5"/>
    <n v="4711294.2009999994"/>
    <n v="125880.90000000001"/>
    <n v="15"/>
    <n v="453"/>
    <n v="370"/>
    <x v="5"/>
    <n v="396853.5"/>
    <x v="3"/>
    <n v="1115627.3990000007"/>
    <n v="18.739999999999998"/>
    <n v="26.35"/>
  </r>
  <r>
    <x v="15"/>
    <x v="6"/>
    <n v="34830"/>
    <n v="3191155.5"/>
    <n v="2528990.5839999998"/>
    <n v="292821.22307692311"/>
    <n v="16"/>
    <n v="876"/>
    <n v="762"/>
    <x v="7"/>
    <n v="199447.2"/>
    <x v="3"/>
    <n v="369343.69292307709"/>
    <n v="11.57"/>
    <n v="26.18"/>
  </r>
  <r>
    <x v="15"/>
    <x v="7"/>
    <n v="32023.5"/>
    <n v="2882458.5"/>
    <n v="2290967.0389999999"/>
    <n v="246817.75113846152"/>
    <n v="20"/>
    <n v="1814"/>
    <n v="1655"/>
    <x v="7"/>
    <n v="144122.9"/>
    <x v="3"/>
    <n v="344673.70986153861"/>
    <n v="11.96"/>
    <n v="25.82"/>
  </r>
  <r>
    <x v="15"/>
    <x v="9"/>
    <n v="28275"/>
    <n v="2435632.5"/>
    <n v="1954139.7149999999"/>
    <n v="79541.984615384616"/>
    <n v="60"/>
    <n v="17295"/>
    <n v="16010"/>
    <x v="8"/>
    <n v="40593.9"/>
    <x v="3"/>
    <n v="401950.80038461555"/>
    <n v="16.5"/>
    <n v="24.64"/>
  </r>
  <r>
    <x v="15"/>
    <x v="8"/>
    <n v="30486"/>
    <n v="2694289.5"/>
    <n v="2183502.7290000003"/>
    <n v="153558.02257692307"/>
    <n v="19"/>
    <n v="2039"/>
    <n v="1868"/>
    <x v="8"/>
    <n v="141804.70000000001"/>
    <x v="3"/>
    <n v="357228.74842307664"/>
    <n v="13.26"/>
    <n v="23.39"/>
  </r>
  <r>
    <x v="15"/>
    <x v="11"/>
    <n v="15609"/>
    <n v="1377577.5"/>
    <n v="1086345.0159999998"/>
    <n v="224718.40769230769"/>
    <n v="19"/>
    <n v="1527"/>
    <n v="1389"/>
    <x v="9"/>
    <n v="72504.100000000006"/>
    <x v="3"/>
    <n v="66514.076307692478"/>
    <n v="4.83"/>
    <n v="26.81"/>
  </r>
  <r>
    <x v="15"/>
    <x v="10"/>
    <n v="13440"/>
    <n v="1157529"/>
    <n v="935379.42299999984"/>
    <n v="111375.6648"/>
    <n v="60"/>
    <n v="12007"/>
    <n v="11245"/>
    <x v="10"/>
    <n v="19292.2"/>
    <x v="3"/>
    <n v="110773.91220000017"/>
    <n v="9.57"/>
    <n v="23.75"/>
  </r>
  <r>
    <x v="15"/>
    <x v="12"/>
    <n v="11967"/>
    <n v="1060489.5"/>
    <n v="851805.179"/>
    <n v="171981.49101538458"/>
    <n v="10"/>
    <n v="638"/>
    <n v="547"/>
    <x v="10"/>
    <n v="106049"/>
    <x v="3"/>
    <n v="36702.829984615411"/>
    <n v="3.46"/>
    <n v="24.5"/>
  </r>
  <r>
    <x v="15"/>
    <x v="13"/>
    <n v="10402.5"/>
    <n v="843727.5"/>
    <n v="729677.51899999997"/>
    <n v="140731.96461538461"/>
    <n v="19"/>
    <n v="1497"/>
    <n v="1291"/>
    <x v="10"/>
    <n v="44406.7"/>
    <x v="3"/>
    <n v="-26681.983615384583"/>
    <n v="-3.16"/>
    <n v="15.63"/>
  </r>
  <r>
    <x v="16"/>
    <x v="0"/>
    <n v="408810"/>
    <n v="42323631"/>
    <n v="31033323.692999996"/>
    <n v="571764.09076923074"/>
    <n v="54"/>
    <n v="13406"/>
    <n v="12518"/>
    <x v="48"/>
    <n v="783770.9"/>
    <x v="3"/>
    <n v="10718543.216230772"/>
    <n v="25.33"/>
    <n v="36.380000000000003"/>
  </r>
  <r>
    <x v="16"/>
    <x v="1"/>
    <n v="321412.5"/>
    <n v="32235864"/>
    <n v="23691368.555"/>
    <n v="595097.15929230768"/>
    <n v="19"/>
    <n v="1402"/>
    <n v="1234"/>
    <x v="49"/>
    <n v="1696624.4"/>
    <x v="3"/>
    <n v="7949398.2857076926"/>
    <n v="24.66"/>
    <n v="36.07"/>
  </r>
  <r>
    <x v="16"/>
    <x v="2"/>
    <n v="236551.5"/>
    <n v="23689383"/>
    <n v="17329462.175999999"/>
    <n v="258177.63846153844"/>
    <n v="129"/>
    <n v="16110"/>
    <n v="14992"/>
    <x v="34"/>
    <n v="183638.6"/>
    <x v="3"/>
    <n v="6101743.1855384624"/>
    <n v="25.76"/>
    <n v="36.700000000000003"/>
  </r>
  <r>
    <x v="16"/>
    <x v="3"/>
    <n v="225480"/>
    <n v="22355338.5"/>
    <n v="16443448.491999999"/>
    <n v="291468.59999999998"/>
    <n v="19"/>
    <n v="1650"/>
    <n v="1505"/>
    <x v="28"/>
    <n v="1176596.8"/>
    <x v="3"/>
    <n v="5620421.4080000017"/>
    <n v="25.14"/>
    <n v="35.950000000000003"/>
  </r>
  <r>
    <x v="16"/>
    <x v="4"/>
    <n v="88063.5"/>
    <n v="7583758.5"/>
    <n v="5779076.7979999995"/>
    <n v="152384.93586153846"/>
    <n v="20"/>
    <n v="2060"/>
    <n v="1826"/>
    <x v="16"/>
    <n v="379187.9"/>
    <x v="3"/>
    <n v="1652296.7661384621"/>
    <n v="21.79"/>
    <n v="31.23"/>
  </r>
  <r>
    <x v="16"/>
    <x v="5"/>
    <n v="81331.5"/>
    <n v="6652179"/>
    <n v="5305378.9040000001"/>
    <n v="156413.8362153846"/>
    <n v="16"/>
    <n v="1019"/>
    <n v="895"/>
    <x v="17"/>
    <n v="415761.2"/>
    <x v="3"/>
    <n v="1190386.2597846154"/>
    <n v="17.89"/>
    <n v="25.39"/>
  </r>
  <r>
    <x v="16"/>
    <x v="6"/>
    <n v="44560.5"/>
    <n v="4025148"/>
    <n v="3259483.304"/>
    <n v="145385.33866923075"/>
    <n v="18"/>
    <n v="1020"/>
    <n v="911"/>
    <x v="6"/>
    <n v="223619.3"/>
    <x v="3"/>
    <n v="620279.3573307693"/>
    <n v="15.41"/>
    <n v="23.49"/>
  </r>
  <r>
    <x v="16"/>
    <x v="7"/>
    <n v="38947.5"/>
    <n v="3395892"/>
    <n v="2740255.2110000001"/>
    <n v="294361.0811230769"/>
    <n v="7"/>
    <n v="577"/>
    <n v="389"/>
    <x v="18"/>
    <n v="485127.4"/>
    <x v="3"/>
    <n v="361275.70787692297"/>
    <n v="10.64"/>
    <n v="23.93"/>
  </r>
  <r>
    <x v="16"/>
    <x v="9"/>
    <n v="34563"/>
    <n v="2922883.5"/>
    <n v="2340316.3049999997"/>
    <n v="109812.45384615385"/>
    <n v="129"/>
    <n v="19856"/>
    <n v="18325"/>
    <x v="7"/>
    <n v="22658"/>
    <x v="3"/>
    <n v="472754.74115384644"/>
    <n v="16.170000000000002"/>
    <n v="24.89"/>
  </r>
  <r>
    <x v="16"/>
    <x v="8"/>
    <n v="35482.5"/>
    <n v="3222517.5"/>
    <n v="2633868.1740000001"/>
    <n v="150484.18215384614"/>
    <n v="36"/>
    <n v="4918"/>
    <n v="4554"/>
    <x v="7"/>
    <n v="89514.4"/>
    <x v="3"/>
    <n v="438165.14384615375"/>
    <n v="13.6"/>
    <n v="22.35"/>
  </r>
  <r>
    <x v="16"/>
    <x v="10"/>
    <n v="16368"/>
    <n v="1316350.5"/>
    <n v="1092945.2830000001"/>
    <n v="175846.6446153846"/>
    <n v="129"/>
    <n v="15304"/>
    <n v="14315"/>
    <x v="9"/>
    <n v="10204.299999999999"/>
    <x v="3"/>
    <n v="47558.572384615341"/>
    <n v="3.61"/>
    <n v="20.440000000000001"/>
  </r>
  <r>
    <x v="16"/>
    <x v="11"/>
    <n v="18600"/>
    <n v="1601425.5"/>
    <n v="1268422.666"/>
    <n v="189642.93076923076"/>
    <n v="36"/>
    <n v="4418"/>
    <n v="4088"/>
    <x v="9"/>
    <n v="44484"/>
    <x v="3"/>
    <n v="143359.90323076927"/>
    <n v="8.9499999999999993"/>
    <n v="26.25"/>
  </r>
  <r>
    <x v="16"/>
    <x v="12"/>
    <n v="13120.5"/>
    <n v="1215033"/>
    <n v="985281.03599999985"/>
    <n v="143418.86295384614"/>
    <n v="15"/>
    <n v="492"/>
    <n v="412"/>
    <x v="10"/>
    <n v="81002.2"/>
    <x v="3"/>
    <n v="86333.101046154014"/>
    <n v="7.11"/>
    <n v="23.32"/>
  </r>
  <r>
    <x v="16"/>
    <x v="13"/>
    <n v="14265"/>
    <n v="1130506.5"/>
    <n v="1024403.9859999999"/>
    <n v="72626.813907692311"/>
    <n v="10"/>
    <n v="448"/>
    <n v="376"/>
    <x v="10"/>
    <n v="113050.7"/>
    <x v="3"/>
    <n v="33475.700092307772"/>
    <n v="2.96"/>
    <n v="10.36"/>
  </r>
  <r>
    <x v="17"/>
    <x v="0"/>
    <n v="403261.5"/>
    <n v="42271377"/>
    <n v="31105053.390999999"/>
    <n v="571050.76427692303"/>
    <n v="19"/>
    <n v="1314"/>
    <n v="1192"/>
    <x v="48"/>
    <n v="2224809.2999999998"/>
    <x v="3"/>
    <n v="10595272.844723077"/>
    <n v="25.06"/>
    <n v="35.9"/>
  </r>
  <r>
    <x v="17"/>
    <x v="1"/>
    <n v="318816"/>
    <n v="32354331"/>
    <n v="23895072.432"/>
    <n v="616932.92353846144"/>
    <n v="54"/>
    <n v="14205"/>
    <n v="13026"/>
    <x v="49"/>
    <n v="599154.30000000005"/>
    <x v="3"/>
    <n v="7842325.6444615386"/>
    <n v="24.24"/>
    <n v="35.4"/>
  </r>
  <r>
    <x v="17"/>
    <x v="2"/>
    <n v="230896.5"/>
    <n v="23085222"/>
    <n v="17099721.813000001"/>
    <n v="329754.63076923077"/>
    <n v="129"/>
    <n v="17914"/>
    <n v="16631"/>
    <x v="27"/>
    <n v="178955.2"/>
    <x v="3"/>
    <n v="5655745.5562307686"/>
    <n v="24.5"/>
    <n v="35"/>
  </r>
  <r>
    <x v="17"/>
    <x v="3"/>
    <n v="219772.5"/>
    <n v="21895294.5"/>
    <n v="16241999.308"/>
    <n v="317179.04615384614"/>
    <n v="16"/>
    <n v="925"/>
    <n v="816"/>
    <x v="46"/>
    <n v="1368455.9"/>
    <x v="3"/>
    <n v="5336116.1458461536"/>
    <n v="24.37"/>
    <n v="34.81"/>
  </r>
  <r>
    <x v="17"/>
    <x v="4"/>
    <n v="78961.5"/>
    <n v="6876454.5"/>
    <n v="5258162.2879999997"/>
    <n v="162133.18461538461"/>
    <n v="20"/>
    <n v="2088"/>
    <n v="1848"/>
    <x v="4"/>
    <n v="343822.7"/>
    <x v="3"/>
    <n v="1456159.0273846157"/>
    <n v="21.18"/>
    <n v="30.78"/>
  </r>
  <r>
    <x v="17"/>
    <x v="5"/>
    <n v="75642"/>
    <n v="6293952"/>
    <n v="5100877.9309999999"/>
    <n v="159537.61835384613"/>
    <n v="54"/>
    <n v="13106"/>
    <n v="12164"/>
    <x v="17"/>
    <n v="116554.7"/>
    <x v="3"/>
    <n v="1033536.450646154"/>
    <n v="16.420000000000002"/>
    <n v="23.39"/>
  </r>
  <r>
    <x v="17"/>
    <x v="6"/>
    <n v="41697"/>
    <n v="3772258.5"/>
    <n v="3092823.6680000001"/>
    <n v="167669.98904615385"/>
    <n v="10"/>
    <n v="692"/>
    <n v="601"/>
    <x v="6"/>
    <n v="377225.9"/>
    <x v="3"/>
    <n v="511764.84295384609"/>
    <n v="13.57"/>
    <n v="21.97"/>
  </r>
  <r>
    <x v="17"/>
    <x v="7"/>
    <n v="34150.5"/>
    <n v="3038293.5"/>
    <n v="2442084.5610000002"/>
    <n v="277257.14947692305"/>
    <n v="20"/>
    <n v="2087"/>
    <n v="1914"/>
    <x v="7"/>
    <n v="151914.70000000001"/>
    <x v="3"/>
    <n v="318951.78952307673"/>
    <n v="10.5"/>
    <n v="24.41"/>
  </r>
  <r>
    <x v="17"/>
    <x v="8"/>
    <n v="32854.5"/>
    <n v="2949078"/>
    <n v="2391958.463"/>
    <n v="129383.86666153846"/>
    <n v="15"/>
    <n v="898"/>
    <n v="795"/>
    <x v="7"/>
    <n v="196605.2"/>
    <x v="3"/>
    <n v="427735.67033846152"/>
    <n v="14.5"/>
    <n v="23.29"/>
  </r>
  <r>
    <x v="17"/>
    <x v="9"/>
    <n v="29283"/>
    <n v="2477487"/>
    <n v="2005719.3469999998"/>
    <n v="77264.32873846154"/>
    <n v="10"/>
    <n v="677"/>
    <n v="591"/>
    <x v="8"/>
    <n v="247748.7"/>
    <x v="3"/>
    <n v="394503.32426153863"/>
    <n v="15.92"/>
    <n v="23.52"/>
  </r>
  <r>
    <x v="17"/>
    <x v="11"/>
    <n v="16498.5"/>
    <n v="1370482.5"/>
    <n v="1095453.1229999999"/>
    <n v="250663.81538461539"/>
    <n v="15"/>
    <n v="879"/>
    <n v="768"/>
    <x v="9"/>
    <n v="91365.5"/>
    <x v="3"/>
    <n v="24365.561615384708"/>
    <n v="1.78"/>
    <n v="25.11"/>
  </r>
  <r>
    <x v="17"/>
    <x v="10"/>
    <n v="13752"/>
    <n v="1091040"/>
    <n v="898790.64599999995"/>
    <n v="149313.46028461537"/>
    <n v="19"/>
    <n v="2530"/>
    <n v="2270"/>
    <x v="10"/>
    <n v="57423.199999999997"/>
    <x v="3"/>
    <n v="42935.893715384678"/>
    <n v="3.94"/>
    <n v="21.39"/>
  </r>
  <r>
    <x v="17"/>
    <x v="12"/>
    <n v="12229.5"/>
    <n v="1122730.5"/>
    <n v="921566.44700000004"/>
    <n v="147588"/>
    <n v="19"/>
    <n v="1499"/>
    <n v="1323"/>
    <x v="10"/>
    <n v="59091.1"/>
    <x v="3"/>
    <n v="53576.052999999956"/>
    <n v="4.7699999999999996"/>
    <n v="21.83"/>
  </r>
  <r>
    <x v="17"/>
    <x v="13"/>
    <n v="14421"/>
    <n v="1150579.5"/>
    <n v="1038033.7869999999"/>
    <n v="68487.358569230768"/>
    <n v="18"/>
    <n v="1539"/>
    <n v="1404"/>
    <x v="10"/>
    <n v="63921.1"/>
    <x v="3"/>
    <n v="44058.354430769337"/>
    <n v="3.83"/>
    <n v="10.84"/>
  </r>
  <r>
    <x v="18"/>
    <x v="0"/>
    <n v="358387.5"/>
    <n v="37963150.5"/>
    <n v="27483828.208999999"/>
    <n v="506964.83088461537"/>
    <n v="54"/>
    <n v="14823"/>
    <n v="13751"/>
    <x v="32"/>
    <n v="703021.3"/>
    <x v="3"/>
    <n v="9972357.4601153862"/>
    <n v="26.27"/>
    <n v="38.130000000000003"/>
  </r>
  <r>
    <x v="18"/>
    <x v="1"/>
    <n v="274059"/>
    <n v="28181292"/>
    <n v="20493717.226"/>
    <n v="806120.19333076919"/>
    <n v="18"/>
    <n v="1826"/>
    <n v="1633"/>
    <x v="30"/>
    <n v="1565627.3"/>
    <x v="3"/>
    <n v="6881454.5806692308"/>
    <n v="24.42"/>
    <n v="37.51"/>
  </r>
  <r>
    <x v="18"/>
    <x v="2"/>
    <n v="197946"/>
    <n v="19942435.5"/>
    <n v="14561721.772999998"/>
    <n v="363750.55692307692"/>
    <n v="60"/>
    <n v="14049"/>
    <n v="13118"/>
    <x v="37"/>
    <n v="332373.90000000002"/>
    <x v="3"/>
    <n v="5016963.1700769253"/>
    <n v="25.16"/>
    <n v="36.950000000000003"/>
  </r>
  <r>
    <x v="18"/>
    <x v="3"/>
    <n v="186496.5"/>
    <n v="18640998"/>
    <n v="13641908.620999999"/>
    <n v="364896.93846153846"/>
    <n v="21"/>
    <n v="1921"/>
    <n v="1767"/>
    <x v="3"/>
    <n v="887666.6"/>
    <x v="3"/>
    <n v="4634192.4405384623"/>
    <n v="24.86"/>
    <n v="36.65"/>
  </r>
  <r>
    <x v="18"/>
    <x v="4"/>
    <n v="70498.5"/>
    <n v="6053649"/>
    <n v="4580254.1549999993"/>
    <n v="131801.93944615382"/>
    <n v="129"/>
    <n v="22403"/>
    <n v="20676"/>
    <x v="5"/>
    <n v="46927.5"/>
    <x v="3"/>
    <n v="1341592.9055538469"/>
    <n v="22.16"/>
    <n v="32.17"/>
  </r>
  <r>
    <x v="18"/>
    <x v="5"/>
    <n v="63645"/>
    <n v="5366602.5"/>
    <n v="4245727.3389999997"/>
    <n v="137701.4149"/>
    <n v="10"/>
    <n v="865"/>
    <n v="763"/>
    <x v="38"/>
    <n v="536660.30000000005"/>
    <x v="3"/>
    <n v="983173.74610000034"/>
    <n v="18.32"/>
    <n v="26.4"/>
  </r>
  <r>
    <x v="18"/>
    <x v="6"/>
    <n v="33886.5"/>
    <n v="3166479"/>
    <n v="2522496.074"/>
    <n v="156584.58769230769"/>
    <n v="59"/>
    <n v="15369"/>
    <n v="14299"/>
    <x v="7"/>
    <n v="53669.1"/>
    <x v="3"/>
    <n v="487398.33830769232"/>
    <n v="15.39"/>
    <n v="25.53"/>
  </r>
  <r>
    <x v="18"/>
    <x v="7"/>
    <n v="29658"/>
    <n v="2703132"/>
    <n v="2160539.9959999998"/>
    <n v="312856.16153846151"/>
    <n v="54"/>
    <n v="12211"/>
    <n v="11427"/>
    <x v="8"/>
    <n v="50058"/>
    <x v="3"/>
    <n v="229735.84246153868"/>
    <n v="8.5"/>
    <n v="25.11"/>
  </r>
  <r>
    <x v="18"/>
    <x v="8"/>
    <n v="27411"/>
    <n v="2441520"/>
    <n v="1933378.3459999997"/>
    <n v="141658.27661538462"/>
    <n v="21"/>
    <n v="1926"/>
    <n v="1742"/>
    <x v="8"/>
    <n v="116262.9"/>
    <x v="3"/>
    <n v="366483.37738461571"/>
    <n v="15.01"/>
    <n v="26.28"/>
  </r>
  <r>
    <x v="18"/>
    <x v="9"/>
    <n v="25656"/>
    <n v="2225341.5"/>
    <n v="1766450.28"/>
    <n v="91828.489107692309"/>
    <n v="60"/>
    <n v="14005"/>
    <n v="13002"/>
    <x v="24"/>
    <n v="37089"/>
    <x v="3"/>
    <n v="367062.73089230765"/>
    <n v="16.489999999999998"/>
    <n v="25.98"/>
  </r>
  <r>
    <x v="18"/>
    <x v="10"/>
    <n v="13810.5"/>
    <n v="1131676.5"/>
    <n v="966968.63599999994"/>
    <n v="195740.02307692307"/>
    <n v="129"/>
    <n v="14043"/>
    <n v="13167"/>
    <x v="10"/>
    <n v="8772.7000000000007"/>
    <x v="3"/>
    <n v="-31032.15907692301"/>
    <n v="-2.74"/>
    <n v="17.03"/>
  </r>
  <r>
    <x v="18"/>
    <x v="11"/>
    <n v="14385"/>
    <n v="1223491.5"/>
    <n v="977925.73100000003"/>
    <n v="285708.40769230766"/>
    <n v="21"/>
    <n v="2016"/>
    <n v="1846"/>
    <x v="10"/>
    <n v="58261.5"/>
    <x v="3"/>
    <n v="-40142.638692307693"/>
    <n v="-3.28"/>
    <n v="25.11"/>
  </r>
  <r>
    <x v="18"/>
    <x v="12"/>
    <n v="11161.5"/>
    <n v="963502.5"/>
    <n v="812962.67800000007"/>
    <n v="193118.32307692309"/>
    <n v="10"/>
    <n v="465"/>
    <n v="390"/>
    <x v="10"/>
    <n v="96350.3"/>
    <x v="3"/>
    <n v="-42578.501076923159"/>
    <n v="-4.42"/>
    <n v="18.52"/>
  </r>
  <r>
    <x v="18"/>
    <x v="13"/>
    <n v="12037.5"/>
    <n v="981564"/>
    <n v="877726.201"/>
    <n v="69249.011815384612"/>
    <n v="15"/>
    <n v="780"/>
    <n v="690"/>
    <x v="10"/>
    <n v="65437.599999999999"/>
    <x v="3"/>
    <n v="34588.787184615387"/>
    <n v="3.52"/>
    <n v="11.83"/>
  </r>
  <r>
    <x v="19"/>
    <x v="0"/>
    <n v="350068.5"/>
    <n v="37197115.5"/>
    <n v="26793668.158999998"/>
    <n v="582815.36153846153"/>
    <n v="19"/>
    <n v="1622"/>
    <n v="1482"/>
    <x v="0"/>
    <n v="1957742.9"/>
    <x v="3"/>
    <n v="9820631.9794615395"/>
    <n v="26.4"/>
    <n v="38.83"/>
  </r>
  <r>
    <x v="19"/>
    <x v="1"/>
    <n v="258459"/>
    <n v="26467453.5"/>
    <n v="19153152.526999999"/>
    <n v="636197.23340769229"/>
    <n v="18"/>
    <n v="1708"/>
    <n v="1534"/>
    <x v="50"/>
    <n v="1470414.1"/>
    <x v="3"/>
    <n v="6678103.7395923091"/>
    <n v="25.23"/>
    <n v="38.19"/>
  </r>
  <r>
    <x v="19"/>
    <x v="2"/>
    <n v="193722"/>
    <n v="19437273"/>
    <n v="13979092.230999999"/>
    <n v="418713.96153846156"/>
    <n v="15"/>
    <n v="692"/>
    <n v="591"/>
    <x v="2"/>
    <n v="1295818.2"/>
    <x v="3"/>
    <n v="5039466.8074615393"/>
    <n v="25.93"/>
    <n v="39.049999999999997"/>
  </r>
  <r>
    <x v="19"/>
    <x v="3"/>
    <n v="188662.5"/>
    <n v="18784000.5"/>
    <n v="13568684.673999999"/>
    <n v="349844.36153846153"/>
    <n v="31"/>
    <n v="5207"/>
    <n v="4868"/>
    <x v="3"/>
    <n v="605935.5"/>
    <x v="3"/>
    <n v="4865471.4644615399"/>
    <n v="25.9"/>
    <n v="38.44"/>
  </r>
  <r>
    <x v="19"/>
    <x v="4"/>
    <n v="78846"/>
    <n v="6993952.5"/>
    <n v="5288518.7799999993"/>
    <n v="227969.01538461537"/>
    <n v="18"/>
    <n v="1216"/>
    <n v="1101"/>
    <x v="4"/>
    <n v="388552.9"/>
    <x v="3"/>
    <n v="1477464.7046153853"/>
    <n v="21.12"/>
    <n v="32.25"/>
  </r>
  <r>
    <x v="19"/>
    <x v="5"/>
    <n v="73062"/>
    <n v="6333828"/>
    <n v="4890619.2620000001"/>
    <n v="181964.68769230769"/>
    <n v="10"/>
    <n v="749"/>
    <n v="655"/>
    <x v="17"/>
    <n v="633382.80000000005"/>
    <x v="3"/>
    <n v="1261244.0503076923"/>
    <n v="19.91"/>
    <n v="29.51"/>
  </r>
  <r>
    <x v="19"/>
    <x v="6"/>
    <n v="35535"/>
    <n v="3288069"/>
    <n v="2580984.0299999998"/>
    <n v="208081.82515384615"/>
    <n v="17"/>
    <n v="1203"/>
    <n v="1077"/>
    <x v="18"/>
    <n v="193415.8"/>
    <x v="3"/>
    <n v="499003.14484615403"/>
    <n v="15.18"/>
    <n v="27.4"/>
  </r>
  <r>
    <x v="19"/>
    <x v="7"/>
    <n v="29241"/>
    <n v="2629782"/>
    <n v="2071714.7239999999"/>
    <n v="361201.8010384615"/>
    <n v="31"/>
    <n v="5493"/>
    <n v="5119"/>
    <x v="8"/>
    <n v="84831.7"/>
    <x v="3"/>
    <n v="196865.47496153857"/>
    <n v="7.49"/>
    <n v="26.94"/>
  </r>
  <r>
    <x v="19"/>
    <x v="9"/>
    <n v="25539"/>
    <n v="2263651.5"/>
    <n v="1783039.3049999997"/>
    <n v="139331.31929230769"/>
    <n v="15"/>
    <n v="903"/>
    <n v="792"/>
    <x v="8"/>
    <n v="150910.1"/>
    <x v="3"/>
    <n v="341280.87570769258"/>
    <n v="15.08"/>
    <n v="26.95"/>
  </r>
  <r>
    <x v="19"/>
    <x v="8"/>
    <n v="26464.5"/>
    <n v="2373337.5"/>
    <n v="1886244.7409999999"/>
    <n v="207105.15935384613"/>
    <n v="31"/>
    <n v="5593"/>
    <n v="5177"/>
    <x v="8"/>
    <n v="76559.3"/>
    <x v="3"/>
    <n v="279987.59964615398"/>
    <n v="11.8"/>
    <n v="25.82"/>
  </r>
  <r>
    <x v="19"/>
    <x v="11"/>
    <n v="14305.5"/>
    <n v="1243507.5"/>
    <n v="987216.74099999992"/>
    <n v="233030.6"/>
    <n v="36"/>
    <n v="4150"/>
    <n v="3838"/>
    <x v="9"/>
    <n v="34541.9"/>
    <x v="3"/>
    <n v="23260.159000000072"/>
    <n v="1.87"/>
    <n v="25.96"/>
  </r>
  <r>
    <x v="19"/>
    <x v="10"/>
    <n v="14643"/>
    <n v="1172691"/>
    <n v="971555.08299999998"/>
    <n v="124018.33614615384"/>
    <n v="15"/>
    <n v="750"/>
    <n v="659"/>
    <x v="10"/>
    <n v="78179.399999999994"/>
    <x v="3"/>
    <n v="77117.580853846172"/>
    <n v="6.58"/>
    <n v="20.7"/>
  </r>
  <r>
    <x v="19"/>
    <x v="12"/>
    <n v="10401"/>
    <n v="949912.5"/>
    <n v="785961.28899999999"/>
    <n v="253438.94004615385"/>
    <n v="15"/>
    <n v="805"/>
    <n v="703"/>
    <x v="10"/>
    <n v="63327.5"/>
    <x v="3"/>
    <n v="-89487.729046153836"/>
    <n v="-9.42"/>
    <n v="20.86"/>
  </r>
  <r>
    <x v="19"/>
    <x v="13"/>
    <n v="11202"/>
    <n v="865714.5"/>
    <n v="799644.75899999996"/>
    <n v="111860.49372307691"/>
    <n v="36"/>
    <n v="5143"/>
    <n v="4715"/>
    <x v="10"/>
    <n v="24047.599999999999"/>
    <x v="3"/>
    <n v="-45790.752723076876"/>
    <n v="-5.29"/>
    <n v="8.26"/>
  </r>
  <r>
    <x v="20"/>
    <x v="0"/>
    <n v="373392"/>
    <n v="39578577"/>
    <n v="28453665.594999999"/>
    <n v="535419.89796923078"/>
    <n v="125"/>
    <n v="18944"/>
    <n v="17541"/>
    <x v="44"/>
    <n v="316628.59999999998"/>
    <x v="3"/>
    <n v="10589491.50703077"/>
    <n v="26.76"/>
    <n v="39.1"/>
  </r>
  <r>
    <x v="20"/>
    <x v="1"/>
    <n v="281796"/>
    <n v="29042520"/>
    <n v="20980503.504999999"/>
    <n v="776209.03169999993"/>
    <n v="36"/>
    <n v="4751"/>
    <n v="4370"/>
    <x v="13"/>
    <n v="806736.7"/>
    <x v="3"/>
    <n v="7285807.4633000009"/>
    <n v="25.09"/>
    <n v="38.43"/>
  </r>
  <r>
    <x v="20"/>
    <x v="2"/>
    <n v="192886.5"/>
    <n v="19205179.5"/>
    <n v="13834210.461999999"/>
    <n v="383344.65076923074"/>
    <n v="54"/>
    <n v="12012"/>
    <n v="11308"/>
    <x v="2"/>
    <n v="355651.5"/>
    <x v="3"/>
    <n v="4987624.3872307697"/>
    <n v="25.97"/>
    <n v="38.82"/>
  </r>
  <r>
    <x v="20"/>
    <x v="3"/>
    <n v="189679.5"/>
    <n v="18718036.5"/>
    <n v="13500671.991999999"/>
    <n v="344959.87384615385"/>
    <n v="19"/>
    <n v="1889"/>
    <n v="1690"/>
    <x v="3"/>
    <n v="985159.8"/>
    <x v="3"/>
    <n v="4872404.6341538476"/>
    <n v="26.03"/>
    <n v="38.65"/>
  </r>
  <r>
    <x v="20"/>
    <x v="4"/>
    <n v="71520"/>
    <n v="6398361"/>
    <n v="4793096.1439999994"/>
    <n v="181432.06769230767"/>
    <n v="59"/>
    <n v="15030"/>
    <n v="13956"/>
    <x v="17"/>
    <n v="108446.8"/>
    <x v="3"/>
    <n v="1423832.7883076929"/>
    <n v="22.25"/>
    <n v="33.49"/>
  </r>
  <r>
    <x v="20"/>
    <x v="5"/>
    <n v="64390.5"/>
    <n v="5523145.5"/>
    <n v="4230689.2069999995"/>
    <n v="183154.05167692306"/>
    <n v="7"/>
    <n v="500"/>
    <n v="418"/>
    <x v="38"/>
    <n v="789020.8"/>
    <x v="3"/>
    <n v="1109302.2413230776"/>
    <n v="20.079999999999998"/>
    <n v="30.55"/>
  </r>
  <r>
    <x v="20"/>
    <x v="6"/>
    <n v="32419.5"/>
    <n v="3080614.5"/>
    <n v="2363955.7909999997"/>
    <n v="200042.36143846155"/>
    <n v="22"/>
    <n v="2454"/>
    <n v="2239"/>
    <x v="7"/>
    <n v="140027.9"/>
    <x v="3"/>
    <n v="516616.34756153869"/>
    <n v="16.77"/>
    <n v="30.32"/>
  </r>
  <r>
    <x v="20"/>
    <x v="7"/>
    <n v="28219.5"/>
    <n v="2595778.5"/>
    <n v="2050101.9780000001"/>
    <n v="309760.33573076921"/>
    <n v="129"/>
    <n v="15822"/>
    <n v="14753"/>
    <x v="8"/>
    <n v="20122.3"/>
    <x v="3"/>
    <n v="235916.18626923067"/>
    <n v="9.09"/>
    <n v="26.62"/>
  </r>
  <r>
    <x v="20"/>
    <x v="9"/>
    <n v="25483.5"/>
    <n v="2243160"/>
    <n v="1757185.7729999998"/>
    <n v="114933.59230769231"/>
    <n v="54"/>
    <n v="16221"/>
    <n v="15065"/>
    <x v="8"/>
    <n v="41540"/>
    <x v="3"/>
    <n v="371040.63469230791"/>
    <n v="16.54"/>
    <n v="27.66"/>
  </r>
  <r>
    <x v="20"/>
    <x v="8"/>
    <n v="26032.5"/>
    <n v="2370432"/>
    <n v="1847737.8370000001"/>
    <n v="141864.00329999998"/>
    <n v="129"/>
    <n v="17808"/>
    <n v="16486"/>
    <x v="8"/>
    <n v="18375.400000000001"/>
    <x v="3"/>
    <n v="380830.15969999996"/>
    <n v="16.07"/>
    <n v="28.29"/>
  </r>
  <r>
    <x v="20"/>
    <x v="10"/>
    <n v="13443"/>
    <n v="1092277.5"/>
    <n v="921493.48300000001"/>
    <n v="218151.6"/>
    <n v="19"/>
    <n v="1605"/>
    <n v="1447"/>
    <x v="10"/>
    <n v="57488.3"/>
    <x v="3"/>
    <n v="-47367.583000000013"/>
    <n v="-4.34"/>
    <n v="18.53"/>
  </r>
  <r>
    <x v="20"/>
    <x v="11"/>
    <n v="12802.5"/>
    <n v="1123830"/>
    <n v="914932.571"/>
    <n v="284287.79007692303"/>
    <n v="10"/>
    <n v="642"/>
    <n v="556"/>
    <x v="10"/>
    <n v="112383"/>
    <x v="3"/>
    <n v="-75390.361076923029"/>
    <n v="-6.71"/>
    <n v="22.83"/>
  </r>
  <r>
    <x v="20"/>
    <x v="12"/>
    <n v="11296.5"/>
    <n v="989632.5"/>
    <n v="829947.41200000001"/>
    <n v="196319.5046923077"/>
    <n v="21"/>
    <n v="1891"/>
    <n v="1709"/>
    <x v="10"/>
    <n v="47125.4"/>
    <x v="3"/>
    <n v="-36634.416692307714"/>
    <n v="-3.7"/>
    <n v="19.239999999999998"/>
  </r>
  <r>
    <x v="20"/>
    <x v="13"/>
    <n v="9328.5"/>
    <n v="732964.5"/>
    <n v="634517.67299999995"/>
    <n v="136157.98361538461"/>
    <n v="125"/>
    <n v="20602"/>
    <n v="18845"/>
    <x v="11"/>
    <n v="5863.7"/>
    <x v="3"/>
    <n v="-37711.156615384563"/>
    <n v="-5.15"/>
    <n v="15.52"/>
  </r>
  <r>
    <x v="21"/>
    <x v="0"/>
    <n v="318565.5"/>
    <n v="33781581"/>
    <n v="24232690.171"/>
    <n v="605833.76570769225"/>
    <n v="31"/>
    <n v="5188"/>
    <n v="4800"/>
    <x v="51"/>
    <n v="1089728.3999999999"/>
    <x v="3"/>
    <n v="8943057.0632923078"/>
    <n v="26.47"/>
    <n v="39.4"/>
  </r>
  <r>
    <x v="21"/>
    <x v="1"/>
    <n v="237099"/>
    <n v="24628233.223949999"/>
    <n v="17679930.469999999"/>
    <n v="622499.33031538466"/>
    <n v="31"/>
    <n v="6118"/>
    <n v="5564"/>
    <x v="52"/>
    <n v="794459.1"/>
    <x v="3"/>
    <n v="6325803.4236346148"/>
    <n v="25.69"/>
    <n v="39.299999999999997"/>
  </r>
  <r>
    <x v="21"/>
    <x v="2"/>
    <n v="175293"/>
    <n v="17919144"/>
    <n v="12903628.608999999"/>
    <n v="355401.60769230768"/>
    <n v="10"/>
    <n v="760"/>
    <n v="672"/>
    <x v="53"/>
    <n v="1791914.4"/>
    <x v="3"/>
    <n v="4660113.783307693"/>
    <n v="26.01"/>
    <n v="38.869999999999997"/>
  </r>
  <r>
    <x v="21"/>
    <x v="3"/>
    <n v="166948.5"/>
    <n v="16971231"/>
    <n v="12200989.641000001"/>
    <n v="416475.07692307688"/>
    <n v="19"/>
    <n v="1831"/>
    <n v="1667"/>
    <x v="54"/>
    <n v="893222.7"/>
    <x v="3"/>
    <n v="4353766.2820769222"/>
    <n v="25.65"/>
    <n v="39.1"/>
  </r>
  <r>
    <x v="21"/>
    <x v="4"/>
    <n v="72220.5"/>
    <n v="6398719.5"/>
    <n v="4782829.6060000006"/>
    <n v="186502.14615384614"/>
    <n v="37"/>
    <n v="5672"/>
    <n v="5198"/>
    <x v="17"/>
    <n v="172938.4"/>
    <x v="3"/>
    <n v="1429387.7478461533"/>
    <n v="22.34"/>
    <n v="33.79"/>
  </r>
  <r>
    <x v="21"/>
    <x v="5"/>
    <n v="59574"/>
    <n v="5178169.5"/>
    <n v="3929032.2650000001"/>
    <n v="208822.33076923079"/>
    <n v="21"/>
    <n v="2056"/>
    <n v="1879"/>
    <x v="45"/>
    <n v="246579.5"/>
    <x v="3"/>
    <n v="1040314.904230769"/>
    <n v="20.09"/>
    <n v="31.79"/>
  </r>
  <r>
    <x v="21"/>
    <x v="8"/>
    <n v="42397.5"/>
    <n v="3911979"/>
    <n v="3086459.8370000003"/>
    <n v="164514.63076923075"/>
    <n v="19"/>
    <n v="1635"/>
    <n v="1487"/>
    <x v="6"/>
    <n v="205893.6"/>
    <x v="3"/>
    <n v="661004.53223076893"/>
    <n v="16.899999999999999"/>
    <n v="26.75"/>
  </r>
  <r>
    <x v="21"/>
    <x v="6"/>
    <n v="32733"/>
    <n v="3079630.5"/>
    <n v="2364369.4010000001"/>
    <n v="281373.57021538459"/>
    <n v="129"/>
    <n v="16459"/>
    <n v="15355"/>
    <x v="7"/>
    <n v="23873.1"/>
    <x v="3"/>
    <n v="433887.52878461534"/>
    <n v="14.09"/>
    <n v="30.25"/>
  </r>
  <r>
    <x v="21"/>
    <x v="7"/>
    <n v="27187.5"/>
    <n v="2479396.5"/>
    <n v="1950422.9030000002"/>
    <n v="381635.95355384616"/>
    <n v="21"/>
    <n v="2330"/>
    <n v="2142"/>
    <x v="8"/>
    <n v="118066.5"/>
    <x v="3"/>
    <n v="147337.64344615367"/>
    <n v="5.94"/>
    <n v="27.12"/>
  </r>
  <r>
    <x v="21"/>
    <x v="9"/>
    <n v="23629.5"/>
    <n v="2164365"/>
    <n v="1678039.8589999999"/>
    <n v="151098.71538461538"/>
    <n v="129"/>
    <n v="16373"/>
    <n v="15223"/>
    <x v="24"/>
    <n v="16778"/>
    <x v="3"/>
    <n v="335226.42561538471"/>
    <n v="15.49"/>
    <n v="28.98"/>
  </r>
  <r>
    <x v="21"/>
    <x v="10"/>
    <n v="10941"/>
    <n v="880356"/>
    <n v="723289.05500000005"/>
    <n v="166333.57363076921"/>
    <n v="15"/>
    <n v="684"/>
    <n v="585"/>
    <x v="10"/>
    <n v="58690.400000000001"/>
    <x v="3"/>
    <n v="-9266.6286307692644"/>
    <n v="-1.05"/>
    <n v="21.72"/>
  </r>
  <r>
    <x v="21"/>
    <x v="11"/>
    <n v="12238.5"/>
    <n v="1096002"/>
    <n v="872395.08600000001"/>
    <n v="218895.40769230769"/>
    <n v="19"/>
    <n v="1542"/>
    <n v="1412"/>
    <x v="10"/>
    <n v="57684.3"/>
    <x v="3"/>
    <n v="4711.5063076922961"/>
    <n v="0.43"/>
    <n v="25.63"/>
  </r>
  <r>
    <x v="21"/>
    <x v="12"/>
    <n v="12654"/>
    <n v="1081158"/>
    <n v="927698.82299999986"/>
    <n v="197299.08136923076"/>
    <n v="15"/>
    <n v="467"/>
    <n v="389"/>
    <x v="10"/>
    <n v="72077.2"/>
    <x v="3"/>
    <n v="-43839.904369230615"/>
    <n v="-4.05"/>
    <n v="16.54"/>
  </r>
  <r>
    <x v="21"/>
    <x v="13"/>
    <n v="9007.5"/>
    <n v="734335.5"/>
    <n v="622482.40399999998"/>
    <n v="113093.66153846154"/>
    <n v="59"/>
    <n v="12943"/>
    <n v="12072"/>
    <x v="11"/>
    <n v="12446.4"/>
    <x v="3"/>
    <n v="-1240.5655384615238"/>
    <n v="-0.17"/>
    <n v="17.97"/>
  </r>
  <r>
    <x v="22"/>
    <x v="0"/>
    <n v="368649"/>
    <n v="39010875"/>
    <n v="28090230.958999999"/>
    <n v="532663.16153846146"/>
    <n v="15"/>
    <n v="750"/>
    <n v="647"/>
    <x v="12"/>
    <n v="2600725"/>
    <x v="4"/>
    <n v="10387980.87946154"/>
    <n v="26.63"/>
    <n v="38.880000000000003"/>
  </r>
  <r>
    <x v="22"/>
    <x v="1"/>
    <n v="287206.5"/>
    <n v="29536176.10605"/>
    <n v="21276357.105999999"/>
    <n v="541588.89356153843"/>
    <n v="54"/>
    <n v="11622"/>
    <n v="10754"/>
    <x v="55"/>
    <n v="546966.19999999995"/>
    <x v="4"/>
    <n v="7718230.1064884625"/>
    <n v="26.13"/>
    <n v="38.82"/>
  </r>
  <r>
    <x v="22"/>
    <x v="2"/>
    <n v="243825"/>
    <n v="24890404.5"/>
    <n v="18159589.107999999"/>
    <n v="258558.49999999997"/>
    <n v="36"/>
    <n v="4885"/>
    <n v="4502"/>
    <x v="52"/>
    <n v="691400.1"/>
    <x v="4"/>
    <n v="6472256.8920000009"/>
    <n v="26"/>
    <n v="37.06"/>
  </r>
  <r>
    <x v="22"/>
    <x v="3"/>
    <n v="231559.5"/>
    <n v="23443725"/>
    <n v="17121204.866"/>
    <n v="269535.72538461542"/>
    <n v="17"/>
    <n v="857"/>
    <n v="757"/>
    <x v="27"/>
    <n v="1379042.6"/>
    <x v="4"/>
    <n v="6052984.4086153843"/>
    <n v="25.82"/>
    <n v="36.93"/>
  </r>
  <r>
    <x v="22"/>
    <x v="5"/>
    <n v="88311"/>
    <n v="7726069.5"/>
    <n v="5922893.7209999999"/>
    <n v="161614.12454615385"/>
    <n v="31"/>
    <n v="5468"/>
    <n v="5081"/>
    <x v="43"/>
    <n v="249228"/>
    <x v="4"/>
    <n v="1641561.6544538462"/>
    <n v="21.25"/>
    <n v="30.44"/>
  </r>
  <r>
    <x v="22"/>
    <x v="4"/>
    <n v="84132"/>
    <n v="7483194"/>
    <n v="5637882.125"/>
    <n v="126673.26923076922"/>
    <n v="20"/>
    <n v="2064"/>
    <n v="1896"/>
    <x v="16"/>
    <n v="374159.7"/>
    <x v="4"/>
    <n v="1718638.6057692308"/>
    <n v="22.97"/>
    <n v="32.729999999999997"/>
  </r>
  <r>
    <x v="22"/>
    <x v="6"/>
    <n v="37489.5"/>
    <n v="3549097.5"/>
    <n v="2745646.9479999999"/>
    <n v="258287.05384615384"/>
    <n v="10"/>
    <n v="757"/>
    <n v="660"/>
    <x v="18"/>
    <n v="354909.8"/>
    <x v="4"/>
    <n v="545163.49815384625"/>
    <n v="15.36"/>
    <n v="29.26"/>
  </r>
  <r>
    <x v="22"/>
    <x v="7"/>
    <n v="36619.5"/>
    <n v="3312967.5"/>
    <n v="2647972.3429999999"/>
    <n v="371661.65384615387"/>
    <n v="18"/>
    <n v="1006"/>
    <n v="904"/>
    <x v="18"/>
    <n v="184053.8"/>
    <x v="4"/>
    <n v="293333.50315384625"/>
    <n v="8.85"/>
    <n v="25.11"/>
  </r>
  <r>
    <x v="22"/>
    <x v="9"/>
    <n v="31224"/>
    <n v="2767270.5"/>
    <n v="2174380.5969999996"/>
    <n v="80170.980907692297"/>
    <n v="36"/>
    <n v="5651"/>
    <n v="5212"/>
    <x v="7"/>
    <n v="76868.600000000006"/>
    <x v="4"/>
    <n v="512718.92209230812"/>
    <n v="18.53"/>
    <n v="27.27"/>
  </r>
  <r>
    <x v="22"/>
    <x v="8"/>
    <n v="31399.5"/>
    <n v="2862298.5"/>
    <n v="2267667.5189999999"/>
    <n v="169650.86923076923"/>
    <n v="16"/>
    <n v="834"/>
    <n v="735"/>
    <x v="7"/>
    <n v="178893.7"/>
    <x v="4"/>
    <n v="424980.11176923092"/>
    <n v="14.85"/>
    <n v="26.22"/>
  </r>
  <r>
    <x v="22"/>
    <x v="11"/>
    <n v="16435.5"/>
    <n v="1471537.5"/>
    <n v="1176721.1640000001"/>
    <n v="252262.82307692306"/>
    <n v="15"/>
    <n v="654"/>
    <n v="570"/>
    <x v="9"/>
    <n v="98102.5"/>
    <x v="4"/>
    <n v="42553.512923076836"/>
    <n v="2.89"/>
    <n v="25.05"/>
  </r>
  <r>
    <x v="22"/>
    <x v="10"/>
    <n v="14566.5"/>
    <n v="1216557"/>
    <n v="1013050.3829999999"/>
    <n v="102510.40189230769"/>
    <n v="129"/>
    <n v="16387"/>
    <n v="15322"/>
    <x v="10"/>
    <n v="9430.7000000000007"/>
    <x v="4"/>
    <n v="100996.21510769239"/>
    <n v="8.3000000000000007"/>
    <n v="20.09"/>
  </r>
  <r>
    <x v="22"/>
    <x v="12"/>
    <n v="13440"/>
    <n v="1198285.5"/>
    <n v="1018063.802"/>
    <n v="178012.59307692308"/>
    <n v="59"/>
    <n v="13495"/>
    <n v="12517"/>
    <x v="10"/>
    <n v="20309.900000000001"/>
    <x v="4"/>
    <n v="2209.1049230768986"/>
    <n v="0.18"/>
    <n v="17.7"/>
  </r>
  <r>
    <x v="22"/>
    <x v="13"/>
    <n v="12918"/>
    <n v="1004788.5"/>
    <n v="896111.80299999996"/>
    <n v="99729.923076923063"/>
    <n v="19"/>
    <n v="1662"/>
    <n v="1506"/>
    <x v="10"/>
    <n v="52883.6"/>
    <x v="4"/>
    <n v="8946.7739230769803"/>
    <n v="0.89"/>
    <n v="12.13"/>
  </r>
  <r>
    <x v="23"/>
    <x v="0"/>
    <n v="359214"/>
    <n v="38693427"/>
    <n v="27863789.055"/>
    <n v="582268.72615384613"/>
    <n v="19"/>
    <n v="1417"/>
    <n v="1245"/>
    <x v="56"/>
    <n v="2036496.2"/>
    <x v="4"/>
    <n v="10247369.218846153"/>
    <n v="26.48"/>
    <n v="38.869999999999997"/>
  </r>
  <r>
    <x v="23"/>
    <x v="1"/>
    <n v="285972"/>
    <n v="29768199"/>
    <n v="21483666.921"/>
    <n v="549316.95015384618"/>
    <n v="20"/>
    <n v="1716"/>
    <n v="1561"/>
    <x v="55"/>
    <n v="1488410"/>
    <x v="4"/>
    <n v="7735215.1288461536"/>
    <n v="25.98"/>
    <n v="38.56"/>
  </r>
  <r>
    <x v="23"/>
    <x v="2"/>
    <n v="188319"/>
    <n v="19218631.5"/>
    <n v="13973128.512"/>
    <n v="403874.8839461538"/>
    <n v="10"/>
    <n v="645"/>
    <n v="565"/>
    <x v="2"/>
    <n v="1921863.2"/>
    <x v="4"/>
    <n v="4841628.1040538456"/>
    <n v="25.19"/>
    <n v="37.54"/>
  </r>
  <r>
    <x v="23"/>
    <x v="3"/>
    <n v="177976.5"/>
    <n v="18085798.5"/>
    <n v="13150397.668"/>
    <n v="444057.73347692302"/>
    <n v="16"/>
    <n v="1050"/>
    <n v="938"/>
    <x v="53"/>
    <n v="1130362.3999999999"/>
    <x v="4"/>
    <n v="4491343.0985230776"/>
    <n v="24.83"/>
    <n v="37.53"/>
  </r>
  <r>
    <x v="23"/>
    <x v="5"/>
    <n v="83373"/>
    <n v="7253427"/>
    <n v="5531366.3810000001"/>
    <n v="221053.87967692307"/>
    <n v="123"/>
    <n v="20325"/>
    <n v="18935"/>
    <x v="16"/>
    <n v="58971"/>
    <x v="4"/>
    <n v="1501006.7393230768"/>
    <n v="20.69"/>
    <n v="31.13"/>
  </r>
  <r>
    <x v="23"/>
    <x v="4"/>
    <n v="69720"/>
    <n v="6264933"/>
    <n v="4726931.9569999995"/>
    <n v="294634.35530769231"/>
    <n v="129"/>
    <n v="20243"/>
    <n v="18711"/>
    <x v="17"/>
    <n v="48565.4"/>
    <x v="4"/>
    <n v="1243366.6876923083"/>
    <n v="19.850000000000001"/>
    <n v="32.54"/>
  </r>
  <r>
    <x v="23"/>
    <x v="6"/>
    <n v="32239.5"/>
    <n v="3084892.5"/>
    <n v="2384575.3629999999"/>
    <n v="184346.05176923078"/>
    <n v="54"/>
    <n v="12409"/>
    <n v="11582"/>
    <x v="7"/>
    <n v="57127.6"/>
    <x v="4"/>
    <n v="515971.08523076936"/>
    <n v="16.73"/>
    <n v="29.37"/>
  </r>
  <r>
    <x v="23"/>
    <x v="7"/>
    <n v="31147.5"/>
    <n v="2831019"/>
    <n v="2261296.2760000001"/>
    <n v="225845"/>
    <n v="54"/>
    <n v="14482"/>
    <n v="13510"/>
    <x v="7"/>
    <n v="52426.3"/>
    <x v="4"/>
    <n v="343877.72399999993"/>
    <n v="12.15"/>
    <n v="25.19"/>
  </r>
  <r>
    <x v="23"/>
    <x v="8"/>
    <n v="32079"/>
    <n v="2902167"/>
    <n v="2319890.3459999999"/>
    <n v="194963.39216923076"/>
    <n v="54"/>
    <n v="13170"/>
    <n v="12299"/>
    <x v="7"/>
    <n v="53743.8"/>
    <x v="4"/>
    <n v="387313.26183076936"/>
    <n v="13.35"/>
    <n v="25.1"/>
  </r>
  <r>
    <x v="23"/>
    <x v="9"/>
    <n v="26271"/>
    <n v="2384937"/>
    <n v="1880070.5110000002"/>
    <n v="141472.14615384614"/>
    <n v="10"/>
    <n v="828"/>
    <n v="734"/>
    <x v="8"/>
    <n v="238493.7"/>
    <x v="4"/>
    <n v="363394.34284615365"/>
    <n v="15.24"/>
    <n v="26.85"/>
  </r>
  <r>
    <x v="23"/>
    <x v="10"/>
    <n v="11745"/>
    <n v="955801.5"/>
    <n v="795942.652"/>
    <n v="165952.05877692305"/>
    <n v="10"/>
    <n v="612"/>
    <n v="530"/>
    <x v="10"/>
    <n v="95580.2"/>
    <x v="4"/>
    <n v="-6093.2107769230497"/>
    <n v="-0.64"/>
    <n v="20.079999999999998"/>
  </r>
  <r>
    <x v="23"/>
    <x v="11"/>
    <n v="13948.5"/>
    <n v="1222932"/>
    <n v="974409.1449999999"/>
    <n v="299208.26923076925"/>
    <n v="54"/>
    <n v="10570"/>
    <n v="9926"/>
    <x v="10"/>
    <n v="22646.9"/>
    <x v="4"/>
    <n v="-50685.414230769151"/>
    <n v="-4.1399999999999997"/>
    <n v="25.5"/>
  </r>
  <r>
    <x v="23"/>
    <x v="12"/>
    <n v="12037.5"/>
    <n v="1081216.5"/>
    <n v="910141.15500000003"/>
    <n v="143296.04318461538"/>
    <n v="19"/>
    <n v="1522"/>
    <n v="1340"/>
    <x v="10"/>
    <n v="56906.1"/>
    <x v="4"/>
    <n v="27779.301815384591"/>
    <n v="2.57"/>
    <n v="18.8"/>
  </r>
  <r>
    <x v="23"/>
    <x v="13"/>
    <n v="13216.5"/>
    <n v="1046400"/>
    <n v="937716.15799999994"/>
    <n v="61387.776923076919"/>
    <n v="59"/>
    <n v="15222"/>
    <n v="13873"/>
    <x v="10"/>
    <n v="17735.599999999999"/>
    <x v="4"/>
    <n v="47296.065076923143"/>
    <n v="4.5199999999999996"/>
    <n v="11.59"/>
  </r>
  <r>
    <x v="24"/>
    <x v="0"/>
    <n v="463530"/>
    <n v="49123180.5"/>
    <n v="36012087.989"/>
    <n v="700442.11537692312"/>
    <n v="125"/>
    <n v="20495"/>
    <n v="18964"/>
    <x v="57"/>
    <n v="392985.4"/>
    <x v="4"/>
    <n v="12410650.395623077"/>
    <n v="25.26"/>
    <n v="36.409999999999997"/>
  </r>
  <r>
    <x v="24"/>
    <x v="1"/>
    <n v="370092"/>
    <n v="38091556.5"/>
    <n v="28012065.349999998"/>
    <n v="725212.99592307687"/>
    <n v="15"/>
    <n v="751"/>
    <n v="651"/>
    <x v="32"/>
    <n v="2539437.1"/>
    <x v="4"/>
    <n v="9354278.1540769245"/>
    <n v="24.56"/>
    <n v="35.979999999999997"/>
  </r>
  <r>
    <x v="24"/>
    <x v="2"/>
    <n v="232701"/>
    <n v="23881948.5"/>
    <n v="17462223.403999999"/>
    <n v="512464.9846153846"/>
    <n v="31"/>
    <n v="5165"/>
    <n v="4813"/>
    <x v="34"/>
    <n v="770385.4"/>
    <x v="4"/>
    <n v="5907260.1113846162"/>
    <n v="24.74"/>
    <n v="36.76"/>
  </r>
  <r>
    <x v="24"/>
    <x v="3"/>
    <n v="225076.5"/>
    <n v="22846078.5"/>
    <n v="16722171.227"/>
    <n v="479024.68461538455"/>
    <n v="15"/>
    <n v="930"/>
    <n v="827"/>
    <x v="58"/>
    <n v="1523071.9"/>
    <x v="4"/>
    <n v="5644882.5883846153"/>
    <n v="24.71"/>
    <n v="36.619999999999997"/>
  </r>
  <r>
    <x v="24"/>
    <x v="4"/>
    <n v="69544.5"/>
    <n v="6293776.5"/>
    <n v="4773839.9380000001"/>
    <n v="201777.4038153846"/>
    <n v="59"/>
    <n v="14507"/>
    <n v="13386"/>
    <x v="17"/>
    <n v="106674.2"/>
    <x v="4"/>
    <n v="1318159.1581846154"/>
    <n v="20.94"/>
    <n v="31.84"/>
  </r>
  <r>
    <x v="24"/>
    <x v="5"/>
    <n v="61804.5"/>
    <n v="5365708.5"/>
    <n v="4091691.3249999997"/>
    <n v="232169.67161538458"/>
    <n v="23"/>
    <n v="2531"/>
    <n v="2296"/>
    <x v="38"/>
    <n v="233291.7"/>
    <x v="4"/>
    <n v="1041847.5033846158"/>
    <n v="19.420000000000002"/>
    <n v="31.14"/>
  </r>
  <r>
    <x v="24"/>
    <x v="6"/>
    <n v="34399.5"/>
    <n v="3201358.5"/>
    <n v="2481896.3339999998"/>
    <n v="156377.12456923077"/>
    <n v="7"/>
    <n v="409"/>
    <n v="329"/>
    <x v="7"/>
    <n v="457336.9"/>
    <x v="4"/>
    <n v="563085.04143076949"/>
    <n v="17.59"/>
    <n v="28.99"/>
  </r>
  <r>
    <x v="24"/>
    <x v="7"/>
    <n v="29409"/>
    <n v="2645160"/>
    <n v="2133443.3049999997"/>
    <n v="355537.44449230767"/>
    <n v="15"/>
    <n v="779"/>
    <n v="673"/>
    <x v="8"/>
    <n v="176344"/>
    <x v="4"/>
    <n v="156179.25050769263"/>
    <n v="5.9"/>
    <n v="23.99"/>
  </r>
  <r>
    <x v="24"/>
    <x v="9"/>
    <n v="25020"/>
    <n v="2235960"/>
    <n v="1780335.608"/>
    <n v="140320.89928461539"/>
    <n v="31"/>
    <n v="6276"/>
    <n v="5801"/>
    <x v="8"/>
    <n v="72127.7"/>
    <x v="4"/>
    <n v="315303.49271538458"/>
    <n v="14.1"/>
    <n v="25.59"/>
  </r>
  <r>
    <x v="24"/>
    <x v="8"/>
    <n v="25294.5"/>
    <n v="2271454.5"/>
    <n v="1811009.8979999998"/>
    <n v="151659.17713846153"/>
    <n v="15"/>
    <n v="638"/>
    <n v="548"/>
    <x v="8"/>
    <n v="151430.29999999999"/>
    <x v="4"/>
    <n v="308785.42486153869"/>
    <n v="13.59"/>
    <n v="25.42"/>
  </r>
  <r>
    <x v="24"/>
    <x v="11"/>
    <n v="14494.5"/>
    <n v="1269786"/>
    <n v="1018857.6680000001"/>
    <n v="197493.53076923077"/>
    <n v="15"/>
    <n v="623"/>
    <n v="535"/>
    <x v="9"/>
    <n v="84652.4"/>
    <x v="4"/>
    <n v="53434.801230769168"/>
    <n v="4.21"/>
    <n v="24.63"/>
  </r>
  <r>
    <x v="24"/>
    <x v="10"/>
    <n v="12976.5"/>
    <n v="1046848.5"/>
    <n v="892743.74599999993"/>
    <n v="396844.24095384614"/>
    <n v="21"/>
    <n v="2061"/>
    <n v="1876"/>
    <x v="10"/>
    <n v="49849.9"/>
    <x v="4"/>
    <n v="-242739.48695384606"/>
    <n v="-23.19"/>
    <n v="17.260000000000002"/>
  </r>
  <r>
    <x v="24"/>
    <x v="12"/>
    <n v="9058.5"/>
    <n v="798759"/>
    <n v="669115.93699999992"/>
    <n v="171987.47030000002"/>
    <n v="129"/>
    <n v="14582"/>
    <n v="13512"/>
    <x v="10"/>
    <n v="6191.9"/>
    <x v="4"/>
    <n v="-42344.407299999933"/>
    <n v="-5.3"/>
    <n v="19.38"/>
  </r>
  <r>
    <x v="24"/>
    <x v="13"/>
    <n v="12528"/>
    <n v="959703"/>
    <n v="861486.47499999998"/>
    <n v="87212.130769230775"/>
    <n v="19"/>
    <n v="1499"/>
    <n v="1322"/>
    <x v="10"/>
    <n v="50510.7"/>
    <x v="4"/>
    <n v="11004.394230769249"/>
    <n v="1.1499999999999999"/>
    <n v="11.4"/>
  </r>
  <r>
    <x v="25"/>
    <x v="0"/>
    <n v="319110"/>
    <n v="33763989"/>
    <n v="24610757.489"/>
    <n v="1101833.4472307691"/>
    <n v="54"/>
    <n v="13606"/>
    <n v="12697"/>
    <x v="51"/>
    <n v="625259.1"/>
    <x v="4"/>
    <n v="8051398.0637692306"/>
    <n v="23.85"/>
    <n v="37.19"/>
  </r>
  <r>
    <x v="25"/>
    <x v="1"/>
    <n v="247813.5"/>
    <n v="25325271"/>
    <n v="18582990.427999999"/>
    <n v="865201.87857692305"/>
    <n v="15"/>
    <n v="567"/>
    <n v="493"/>
    <x v="33"/>
    <n v="1688351.4"/>
    <x v="4"/>
    <n v="5877078.6934230775"/>
    <n v="23.21"/>
    <n v="36.28"/>
  </r>
  <r>
    <x v="25"/>
    <x v="2"/>
    <n v="219411"/>
    <n v="22460130"/>
    <n v="16627687.641000001"/>
    <n v="518998.75384615385"/>
    <n v="21"/>
    <n v="2136"/>
    <n v="1947"/>
    <x v="28"/>
    <n v="1069530"/>
    <x v="4"/>
    <n v="5313443.6051538456"/>
    <n v="23.66"/>
    <n v="35.08"/>
  </r>
  <r>
    <x v="25"/>
    <x v="3"/>
    <n v="209415"/>
    <n v="21463023"/>
    <n v="15847839.739"/>
    <n v="521163.87692307692"/>
    <n v="125"/>
    <n v="20771"/>
    <n v="19338"/>
    <x v="14"/>
    <n v="171704.2"/>
    <x v="4"/>
    <n v="5094019.3840769231"/>
    <n v="23.73"/>
    <n v="35.43"/>
  </r>
  <r>
    <x v="25"/>
    <x v="4"/>
    <n v="73204.5"/>
    <n v="6591883.5"/>
    <n v="5001227.6710000001"/>
    <n v="184167.76355384616"/>
    <n v="20"/>
    <n v="2249"/>
    <n v="2000"/>
    <x v="17"/>
    <n v="329594.2"/>
    <x v="4"/>
    <n v="1406488.0654461537"/>
    <n v="21.34"/>
    <n v="31.81"/>
  </r>
  <r>
    <x v="25"/>
    <x v="5"/>
    <n v="71067"/>
    <n v="6175837.5"/>
    <n v="4747959.6140000001"/>
    <n v="157793.27424615383"/>
    <n v="21"/>
    <n v="2025"/>
    <n v="1849"/>
    <x v="5"/>
    <n v="294087.5"/>
    <x v="4"/>
    <n v="1270084.6117538461"/>
    <n v="20.57"/>
    <n v="30.07"/>
  </r>
  <r>
    <x v="25"/>
    <x v="6"/>
    <n v="32851.5"/>
    <n v="2934504"/>
    <n v="2253872.1379999998"/>
    <n v="160756.50769230767"/>
    <n v="37"/>
    <n v="4840"/>
    <n v="4475"/>
    <x v="7"/>
    <n v="79310.899999999994"/>
    <x v="4"/>
    <n v="519875.3543076925"/>
    <n v="17.72"/>
    <n v="30.2"/>
  </r>
  <r>
    <x v="25"/>
    <x v="7"/>
    <n v="27018"/>
    <n v="2472213"/>
    <n v="2000889.9870000002"/>
    <n v="283287.86923076923"/>
    <n v="125"/>
    <n v="21004"/>
    <n v="19556"/>
    <x v="8"/>
    <n v="19777.7"/>
    <x v="4"/>
    <n v="188035.14376923058"/>
    <n v="7.61"/>
    <n v="23.56"/>
  </r>
  <r>
    <x v="25"/>
    <x v="9"/>
    <n v="26184"/>
    <n v="2308336.5"/>
    <n v="1837113.1940000001"/>
    <n v="115064.43612307693"/>
    <n v="21"/>
    <n v="2460"/>
    <n v="2226"/>
    <x v="8"/>
    <n v="109920.8"/>
    <x v="4"/>
    <n v="356158.86987692292"/>
    <n v="15.43"/>
    <n v="25.65"/>
  </r>
  <r>
    <x v="25"/>
    <x v="8"/>
    <n v="25468.5"/>
    <n v="2350672.5"/>
    <n v="1875294.65"/>
    <n v="221739.45623076922"/>
    <n v="125"/>
    <n v="20247"/>
    <n v="18812"/>
    <x v="8"/>
    <n v="18805.400000000001"/>
    <x v="4"/>
    <n v="253638.39376923087"/>
    <n v="10.79"/>
    <n v="25.35"/>
  </r>
  <r>
    <x v="25"/>
    <x v="10"/>
    <n v="11719.5"/>
    <n v="965880"/>
    <n v="809986.38600000006"/>
    <n v="106745.03623846154"/>
    <n v="36"/>
    <n v="4967"/>
    <n v="4583"/>
    <x v="10"/>
    <n v="26830"/>
    <x v="4"/>
    <n v="49148.577761538399"/>
    <n v="5.09"/>
    <n v="19.25"/>
  </r>
  <r>
    <x v="25"/>
    <x v="11"/>
    <n v="12705"/>
    <n v="1123894.5"/>
    <n v="898508.49699999997"/>
    <n v="273904.81530769228"/>
    <n v="129"/>
    <n v="16420"/>
    <n v="15169"/>
    <x v="10"/>
    <n v="8712.4"/>
    <x v="4"/>
    <n v="-48518.812307692249"/>
    <n v="-4.32"/>
    <n v="25.08"/>
  </r>
  <r>
    <x v="25"/>
    <x v="12"/>
    <n v="8719.5"/>
    <n v="769276.5"/>
    <n v="654599.97699999996"/>
    <n v="184385.1884923077"/>
    <n v="36"/>
    <n v="4199"/>
    <n v="3867"/>
    <x v="10"/>
    <n v="21368.799999999999"/>
    <x v="4"/>
    <n v="-69708.665492307657"/>
    <n v="-9.06"/>
    <n v="17.52"/>
  </r>
  <r>
    <x v="25"/>
    <x v="13"/>
    <n v="11029.5"/>
    <n v="863754"/>
    <n v="758428.73499999999"/>
    <n v="86710.804507692301"/>
    <n v="54"/>
    <n v="12747"/>
    <n v="11884"/>
    <x v="10"/>
    <n v="15995.4"/>
    <x v="4"/>
    <n v="18614.460492307713"/>
    <n v="2.16"/>
    <n v="13.89"/>
  </r>
  <r>
    <x v="26"/>
    <x v="0"/>
    <n v="355278"/>
    <n v="38092344"/>
    <n v="27467616.702999998"/>
    <n v="942702.9"/>
    <n v="20"/>
    <n v="1784"/>
    <n v="1632"/>
    <x v="32"/>
    <n v="1904617.2"/>
    <x v="4"/>
    <n v="9682024.3970000017"/>
    <n v="25.42"/>
    <n v="38.68"/>
  </r>
  <r>
    <x v="26"/>
    <x v="1"/>
    <n v="277512"/>
    <n v="28770810.105599999"/>
    <n v="20810852.736000001"/>
    <n v="790162.57692307688"/>
    <n v="59"/>
    <n v="12429"/>
    <n v="11477"/>
    <x v="41"/>
    <n v="487640.8"/>
    <x v="4"/>
    <n v="7169794.792676921"/>
    <n v="24.92"/>
    <n v="38.25"/>
  </r>
  <r>
    <x v="26"/>
    <x v="2"/>
    <n v="224779.5"/>
    <n v="23032992"/>
    <n v="16792969.817999996"/>
    <n v="443086.25303076918"/>
    <n v="10"/>
    <n v="591"/>
    <n v="513"/>
    <x v="58"/>
    <n v="2303299.2000000002"/>
    <x v="4"/>
    <n v="5796935.9289692342"/>
    <n v="25.17"/>
    <n v="37.159999999999997"/>
  </r>
  <r>
    <x v="26"/>
    <x v="3"/>
    <n v="216498"/>
    <n v="22126444.5"/>
    <n v="16128268.832"/>
    <n v="389877.53846153844"/>
    <n v="19"/>
    <n v="1823"/>
    <n v="1678"/>
    <x v="28"/>
    <n v="1164549.7"/>
    <x v="4"/>
    <n v="5608298.1295384616"/>
    <n v="25.35"/>
    <n v="37.19"/>
  </r>
  <r>
    <x v="26"/>
    <x v="4"/>
    <n v="68994"/>
    <n v="6168657"/>
    <n v="4695811.3490000004"/>
    <n v="157384.1788307692"/>
    <n v="10"/>
    <n v="873"/>
    <n v="770"/>
    <x v="5"/>
    <n v="616865.69999999995"/>
    <x v="4"/>
    <n v="1315461.4721692305"/>
    <n v="21.32"/>
    <n v="31.37"/>
  </r>
  <r>
    <x v="26"/>
    <x v="5"/>
    <n v="63012"/>
    <n v="5454121.5"/>
    <n v="4155234.554"/>
    <n v="234787.55649230769"/>
    <n v="6"/>
    <n v="261"/>
    <n v="188"/>
    <x v="38"/>
    <n v="909020.3"/>
    <x v="4"/>
    <n v="1064099.3895076923"/>
    <n v="19.510000000000002"/>
    <n v="31.26"/>
  </r>
  <r>
    <x v="26"/>
    <x v="6"/>
    <n v="30342"/>
    <n v="2738127"/>
    <n v="2094375.01"/>
    <n v="174068.47879999998"/>
    <n v="129"/>
    <n v="17115"/>
    <n v="15962"/>
    <x v="7"/>
    <n v="21225.8"/>
    <x v="4"/>
    <n v="469683.51120000001"/>
    <n v="17.149999999999999"/>
    <n v="30.74"/>
  </r>
  <r>
    <x v="26"/>
    <x v="7"/>
    <n v="32511"/>
    <n v="2938623"/>
    <n v="2406562.0579999997"/>
    <n v="306098.4769230769"/>
    <n v="20"/>
    <n v="1899"/>
    <n v="1738"/>
    <x v="7"/>
    <n v="146931.20000000001"/>
    <x v="4"/>
    <n v="225962.46507692337"/>
    <n v="7.69"/>
    <n v="22.11"/>
  </r>
  <r>
    <x v="26"/>
    <x v="9"/>
    <n v="24337.5"/>
    <n v="2159350.5"/>
    <n v="1715939.5399999998"/>
    <n v="115138.50836153845"/>
    <n v="10"/>
    <n v="965"/>
    <n v="861"/>
    <x v="24"/>
    <n v="215935.1"/>
    <x v="4"/>
    <n v="328272.45163846173"/>
    <n v="15.2"/>
    <n v="25.84"/>
  </r>
  <r>
    <x v="26"/>
    <x v="8"/>
    <n v="24678"/>
    <n v="2232519"/>
    <n v="1781999.058"/>
    <n v="359577.90600769228"/>
    <n v="19"/>
    <n v="1780"/>
    <n v="1615"/>
    <x v="24"/>
    <n v="117501"/>
    <x v="4"/>
    <n v="90942.035992307763"/>
    <n v="4.07"/>
    <n v="25.28"/>
  </r>
  <r>
    <x v="26"/>
    <x v="10"/>
    <n v="12468"/>
    <n v="1016566.5"/>
    <n v="858367.60399999993"/>
    <n v="88833.638169230762"/>
    <n v="125"/>
    <n v="21106"/>
    <n v="19651"/>
    <x v="10"/>
    <n v="8132.5"/>
    <x v="4"/>
    <n v="69365.257830769304"/>
    <n v="6.82"/>
    <n v="18.43"/>
  </r>
  <r>
    <x v="26"/>
    <x v="11"/>
    <n v="14061"/>
    <n v="1221057"/>
    <n v="983096.41700000002"/>
    <n v="373408.83343076921"/>
    <n v="19"/>
    <n v="1836"/>
    <n v="1680"/>
    <x v="10"/>
    <n v="64266.2"/>
    <x v="4"/>
    <n v="-135448.25043076923"/>
    <n v="-11.09"/>
    <n v="24.21"/>
  </r>
  <r>
    <x v="26"/>
    <x v="12"/>
    <n v="8464.5"/>
    <n v="739291.5"/>
    <n v="651727.3679999999"/>
    <n v="154318.62433846152"/>
    <n v="15"/>
    <n v="480"/>
    <n v="398"/>
    <x v="11"/>
    <n v="49286.1"/>
    <x v="4"/>
    <n v="-66754.492338461423"/>
    <n v="-9.0299999999999994"/>
    <n v="13.44"/>
  </r>
  <r>
    <x v="26"/>
    <x v="13"/>
    <n v="9210"/>
    <n v="696832.5"/>
    <n v="616683.38099999994"/>
    <n v="99623.130769230775"/>
    <n v="18"/>
    <n v="1534"/>
    <n v="1369"/>
    <x v="11"/>
    <n v="38712.9"/>
    <x v="4"/>
    <n v="-19474.01176923071"/>
    <n v="-2.79"/>
    <n v="13"/>
  </r>
  <r>
    <x v="27"/>
    <x v="0"/>
    <n v="333792"/>
    <n v="35671734"/>
    <n v="25644478.342"/>
    <n v="919576.96055384621"/>
    <n v="31"/>
    <n v="4709"/>
    <n v="4348"/>
    <x v="20"/>
    <n v="1150701.1000000001"/>
    <x v="4"/>
    <n v="9107678.6974461544"/>
    <n v="25.53"/>
    <n v="39.1"/>
  </r>
  <r>
    <x v="27"/>
    <x v="1"/>
    <n v="262734"/>
    <n v="27278441.145"/>
    <n v="19610637.316999998"/>
    <n v="919330.0461538462"/>
    <n v="31"/>
    <n v="4968"/>
    <n v="4596"/>
    <x v="36"/>
    <n v="879949.7"/>
    <x v="4"/>
    <n v="6748473.7818461554"/>
    <n v="24.74"/>
    <n v="39.1"/>
  </r>
  <r>
    <x v="27"/>
    <x v="2"/>
    <n v="213582"/>
    <n v="21919435.5"/>
    <n v="15790923.194999998"/>
    <n v="365011.08061538462"/>
    <n v="16"/>
    <n v="859"/>
    <n v="746"/>
    <x v="46"/>
    <n v="1369964.7"/>
    <x v="4"/>
    <n v="5763501.2243846171"/>
    <n v="26.29"/>
    <n v="38.81"/>
  </r>
  <r>
    <x v="27"/>
    <x v="3"/>
    <n v="203832"/>
    <n v="20880142.5"/>
    <n v="15015521.489999998"/>
    <n v="398269.43076923076"/>
    <n v="36"/>
    <n v="4816"/>
    <n v="4452"/>
    <x v="15"/>
    <n v="580004"/>
    <x v="4"/>
    <n v="5466351.5792307705"/>
    <n v="26.18"/>
    <n v="39.06"/>
  </r>
  <r>
    <x v="27"/>
    <x v="4"/>
    <n v="76585.5"/>
    <n v="6921316.5"/>
    <n v="5290094.2719999999"/>
    <n v="386033.17544615385"/>
    <n v="20"/>
    <n v="2451"/>
    <n v="2178"/>
    <x v="4"/>
    <n v="346065.8"/>
    <x v="4"/>
    <n v="1245189.0525538463"/>
    <n v="17.989999999999998"/>
    <n v="30.84"/>
  </r>
  <r>
    <x v="27"/>
    <x v="5"/>
    <n v="66396"/>
    <n v="5770539"/>
    <n v="4433831.2509999992"/>
    <n v="232587.42287692308"/>
    <n v="6"/>
    <n v="237"/>
    <n v="175"/>
    <x v="5"/>
    <n v="961756.5"/>
    <x v="4"/>
    <n v="1104120.3261230777"/>
    <n v="19.13"/>
    <n v="30.15"/>
  </r>
  <r>
    <x v="27"/>
    <x v="7"/>
    <n v="31566"/>
    <n v="2906763"/>
    <n v="2323003.267"/>
    <n v="287619.52953846153"/>
    <n v="10"/>
    <n v="739"/>
    <n v="642"/>
    <x v="7"/>
    <n v="290676.3"/>
    <x v="4"/>
    <n v="296140.20346153848"/>
    <n v="10.19"/>
    <n v="25.13"/>
  </r>
  <r>
    <x v="27"/>
    <x v="6"/>
    <n v="29482.5"/>
    <n v="2648688"/>
    <n v="2021918.12"/>
    <n v="219587.1531846154"/>
    <n v="18"/>
    <n v="962"/>
    <n v="859"/>
    <x v="8"/>
    <n v="147149.29999999999"/>
    <x v="4"/>
    <n v="407182.72681538446"/>
    <n v="15.37"/>
    <n v="31"/>
  </r>
  <r>
    <x v="27"/>
    <x v="9"/>
    <n v="26367"/>
    <n v="2380333.5"/>
    <n v="1873451.2719999999"/>
    <n v="149632.49369999999"/>
    <n v="17"/>
    <n v="1268"/>
    <n v="1129"/>
    <x v="8"/>
    <n v="140019.6"/>
    <x v="4"/>
    <n v="357249.73430000013"/>
    <n v="15.01"/>
    <n v="27.06"/>
  </r>
  <r>
    <x v="27"/>
    <x v="8"/>
    <n v="22848"/>
    <n v="2079900"/>
    <n v="1657688.8529999999"/>
    <n v="178454.88537692308"/>
    <n v="10"/>
    <n v="743"/>
    <n v="652"/>
    <x v="24"/>
    <n v="207990"/>
    <x v="4"/>
    <n v="243756.26162307704"/>
    <n v="11.72"/>
    <n v="25.47"/>
  </r>
  <r>
    <x v="27"/>
    <x v="11"/>
    <n v="15987"/>
    <n v="1384179"/>
    <n v="1116620.7919999999"/>
    <n v="220298.15353846154"/>
    <n v="129"/>
    <n v="16437"/>
    <n v="15285"/>
    <x v="9"/>
    <n v="10730.1"/>
    <x v="4"/>
    <n v="47260.054461538559"/>
    <n v="3.41"/>
    <n v="23.96"/>
  </r>
  <r>
    <x v="27"/>
    <x v="10"/>
    <n v="13941"/>
    <n v="1145575.5"/>
    <n v="974448.12600000005"/>
    <n v="152152.96544615386"/>
    <n v="15"/>
    <n v="845"/>
    <n v="743"/>
    <x v="10"/>
    <n v="76371.7"/>
    <x v="4"/>
    <n v="18974.408553846093"/>
    <n v="1.66"/>
    <n v="17.559999999999999"/>
  </r>
  <r>
    <x v="27"/>
    <x v="13"/>
    <n v="10147.5"/>
    <n v="793320"/>
    <n v="718019.27600000007"/>
    <n v="92027.36809230769"/>
    <n v="128"/>
    <n v="17368"/>
    <n v="16077"/>
    <x v="10"/>
    <n v="6197.8"/>
    <x v="4"/>
    <n v="-16726.644092307761"/>
    <n v="-2.11"/>
    <n v="10.49"/>
  </r>
  <r>
    <x v="27"/>
    <x v="12"/>
    <n v="8223"/>
    <n v="694593"/>
    <n v="622755.04999999993"/>
    <n v="172368.62218461538"/>
    <n v="21"/>
    <n v="1735"/>
    <n v="1568"/>
    <x v="11"/>
    <n v="33075.9"/>
    <x v="4"/>
    <n v="-100530.67218461531"/>
    <n v="-14.47"/>
    <n v="11.54"/>
  </r>
  <r>
    <x v="28"/>
    <x v="0"/>
    <n v="360255"/>
    <n v="38406954"/>
    <n v="27588003.988000002"/>
    <n v="1078421.345076923"/>
    <n v="15"/>
    <n v="922"/>
    <n v="823"/>
    <x v="32"/>
    <n v="2560463.6"/>
    <x v="4"/>
    <n v="9740528.6669230759"/>
    <n v="25.36"/>
    <n v="39.22"/>
  </r>
  <r>
    <x v="28"/>
    <x v="1"/>
    <n v="283942.5"/>
    <n v="29357940"/>
    <n v="21174604.830000002"/>
    <n v="988153.40803076921"/>
    <n v="15"/>
    <n v="585"/>
    <n v="502"/>
    <x v="13"/>
    <n v="1957196"/>
    <x v="4"/>
    <n v="7195181.7619692292"/>
    <n v="24.51"/>
    <n v="38.65"/>
  </r>
  <r>
    <x v="28"/>
    <x v="2"/>
    <n v="237544.5"/>
    <n v="24292218"/>
    <n v="17650186.028999999"/>
    <n v="347608.63846153842"/>
    <n v="31"/>
    <n v="5389"/>
    <n v="5024"/>
    <x v="21"/>
    <n v="783619.9"/>
    <x v="4"/>
    <n v="6294423.3325384622"/>
    <n v="25.91"/>
    <n v="37.630000000000003"/>
  </r>
  <r>
    <x v="28"/>
    <x v="3"/>
    <n v="223617"/>
    <n v="22796827.5"/>
    <n v="16597666.014999999"/>
    <n v="404297.74615384609"/>
    <n v="17"/>
    <n v="890"/>
    <n v="794"/>
    <x v="58"/>
    <n v="1340989.8999999999"/>
    <x v="4"/>
    <n v="5794863.7388461549"/>
    <n v="25.42"/>
    <n v="37.35"/>
  </r>
  <r>
    <x v="28"/>
    <x v="4"/>
    <n v="72928.5"/>
    <n v="6642249"/>
    <n v="4993791.9560000002"/>
    <n v="215294.37692307692"/>
    <n v="17"/>
    <n v="1186"/>
    <n v="1054"/>
    <x v="17"/>
    <n v="390720.5"/>
    <x v="4"/>
    <n v="1433162.667076923"/>
    <n v="21.58"/>
    <n v="33.01"/>
  </r>
  <r>
    <x v="28"/>
    <x v="5"/>
    <n v="64108.5"/>
    <n v="5561452.5"/>
    <n v="4257859.3720000004"/>
    <n v="337872.83273076924"/>
    <n v="128"/>
    <n v="16285"/>
    <n v="15130"/>
    <x v="38"/>
    <n v="43448.800000000003"/>
    <x v="4"/>
    <n v="965720.29526923038"/>
    <n v="17.36"/>
    <n v="30.62"/>
  </r>
  <r>
    <x v="28"/>
    <x v="6"/>
    <n v="30780"/>
    <n v="2817853.5"/>
    <n v="2169377.2250000001"/>
    <n v="215836.18461538458"/>
    <n v="20"/>
    <n v="1875"/>
    <n v="1701"/>
    <x v="7"/>
    <n v="140892.70000000001"/>
    <x v="4"/>
    <n v="432640.09038461535"/>
    <n v="15.35"/>
    <n v="29.89"/>
  </r>
  <r>
    <x v="28"/>
    <x v="7"/>
    <n v="25566"/>
    <n v="2372310"/>
    <n v="1875929.923"/>
    <n v="280340.16570000001"/>
    <n v="31"/>
    <n v="5330"/>
    <n v="4977"/>
    <x v="8"/>
    <n v="76526.100000000006"/>
    <x v="4"/>
    <n v="216039.91130000004"/>
    <n v="9.11"/>
    <n v="26.46"/>
  </r>
  <r>
    <x v="28"/>
    <x v="8"/>
    <n v="27072"/>
    <n v="2450968.5"/>
    <n v="1980824.9889999998"/>
    <n v="188174.3243923077"/>
    <n v="21"/>
    <n v="1874"/>
    <n v="1705"/>
    <x v="8"/>
    <n v="116712.8"/>
    <x v="4"/>
    <n v="281969.18660769251"/>
    <n v="11.5"/>
    <n v="23.73"/>
  </r>
  <r>
    <x v="28"/>
    <x v="9"/>
    <n v="23587.5"/>
    <n v="2155668"/>
    <n v="1685753.1839999999"/>
    <n v="135489.15811538461"/>
    <n v="31"/>
    <n v="5035"/>
    <n v="4683"/>
    <x v="24"/>
    <n v="69537.7"/>
    <x v="4"/>
    <n v="334425.65788461547"/>
    <n v="15.51"/>
    <n v="27.88"/>
  </r>
  <r>
    <x v="28"/>
    <x v="10"/>
    <n v="11062.5"/>
    <n v="906343.5"/>
    <n v="762082.74899999995"/>
    <n v="125305.56399230768"/>
    <n v="31"/>
    <n v="4695"/>
    <n v="4372"/>
    <x v="10"/>
    <n v="29236.9"/>
    <x v="4"/>
    <n v="18955.187007692366"/>
    <n v="2.09"/>
    <n v="18.93"/>
  </r>
  <r>
    <x v="28"/>
    <x v="11"/>
    <n v="12301.5"/>
    <n v="1085211"/>
    <n v="874153.34499999997"/>
    <n v="243709.48269230771"/>
    <n v="21"/>
    <n v="1656"/>
    <n v="1516"/>
    <x v="10"/>
    <n v="51676.7"/>
    <x v="4"/>
    <n v="-32651.827692307677"/>
    <n v="-3.01"/>
    <n v="24.14"/>
  </r>
  <r>
    <x v="28"/>
    <x v="12"/>
    <n v="7087.5"/>
    <n v="610855.5"/>
    <n v="541946.12800000003"/>
    <n v="150795.58461538461"/>
    <n v="59"/>
    <n v="14098"/>
    <n v="13106"/>
    <x v="11"/>
    <n v="10353.5"/>
    <x v="4"/>
    <n v="-81886.212615384633"/>
    <n v="-13.41"/>
    <n v="12.72"/>
  </r>
  <r>
    <x v="28"/>
    <x v="13"/>
    <n v="9130.5"/>
    <n v="728890.5"/>
    <n v="644150.51899999997"/>
    <n v="98026.490369230756"/>
    <n v="15"/>
    <n v="721"/>
    <n v="625"/>
    <x v="11"/>
    <n v="48592.7"/>
    <x v="4"/>
    <n v="-13286.509369230727"/>
    <n v="-1.82"/>
    <n v="13.16"/>
  </r>
  <r>
    <x v="29"/>
    <x v="0"/>
    <n v="342666"/>
    <n v="36631999.5"/>
    <n v="26408496.047999997"/>
    <n v="820373.56815384608"/>
    <n v="20"/>
    <n v="1747"/>
    <n v="1570"/>
    <x v="35"/>
    <n v="1831600"/>
    <x v="5"/>
    <n v="9403129.8838461563"/>
    <n v="25.67"/>
    <n v="38.71"/>
  </r>
  <r>
    <x v="29"/>
    <x v="1"/>
    <n v="274083"/>
    <n v="28427001"/>
    <n v="20563887.598999999"/>
    <n v="779849.36538461538"/>
    <n v="19"/>
    <n v="1206"/>
    <n v="1080"/>
    <x v="30"/>
    <n v="1496157.9"/>
    <x v="5"/>
    <n v="7083264.0356153855"/>
    <n v="24.92"/>
    <n v="38.24"/>
  </r>
  <r>
    <x v="29"/>
    <x v="2"/>
    <n v="257215.5"/>
    <n v="26492278.5"/>
    <n v="19179229.932"/>
    <n v="254778.07384615383"/>
    <n v="125"/>
    <n v="20079"/>
    <n v="18721"/>
    <x v="50"/>
    <n v="211938.2"/>
    <x v="5"/>
    <n v="7058270.4941538461"/>
    <n v="26.64"/>
    <n v="38.130000000000003"/>
  </r>
  <r>
    <x v="29"/>
    <x v="3"/>
    <n v="248148"/>
    <n v="25519072.5"/>
    <n v="18491870.614999998"/>
    <n v="270910.05384615384"/>
    <n v="21"/>
    <n v="2335"/>
    <n v="2126"/>
    <x v="33"/>
    <n v="1215193.8999999999"/>
    <x v="5"/>
    <n v="6756291.8311538482"/>
    <n v="26.48"/>
    <n v="38"/>
  </r>
  <r>
    <x v="29"/>
    <x v="4"/>
    <n v="77263.5"/>
    <n v="7013670"/>
    <n v="5282661.8549999995"/>
    <n v="161473.07692307691"/>
    <n v="15"/>
    <n v="490"/>
    <n v="409"/>
    <x v="4"/>
    <n v="467578"/>
    <x v="5"/>
    <n v="1569535.0680769235"/>
    <n v="22.38"/>
    <n v="32.770000000000003"/>
  </r>
  <r>
    <x v="29"/>
    <x v="5"/>
    <n v="70581"/>
    <n v="6221320.5"/>
    <n v="4762185.0609999998"/>
    <n v="172821.83076923076"/>
    <n v="7"/>
    <n v="530"/>
    <n v="447"/>
    <x v="17"/>
    <n v="888760.1"/>
    <x v="5"/>
    <n v="1286313.6082307694"/>
    <n v="20.68"/>
    <n v="30.64"/>
  </r>
  <r>
    <x v="29"/>
    <x v="6"/>
    <n v="29935.5"/>
    <n v="2720002.5"/>
    <n v="2102974.0010000002"/>
    <n v="175338.6411076923"/>
    <n v="15"/>
    <n v="809"/>
    <n v="702"/>
    <x v="8"/>
    <n v="181333.5"/>
    <x v="5"/>
    <n v="441689.85789230757"/>
    <n v="16.239999999999998"/>
    <n v="29.34"/>
  </r>
  <r>
    <x v="29"/>
    <x v="7"/>
    <n v="26082"/>
    <n v="2434914"/>
    <n v="1925475.1139999998"/>
    <n v="247646.60936153846"/>
    <n v="21"/>
    <n v="2418"/>
    <n v="2215"/>
    <x v="8"/>
    <n v="115948.3"/>
    <x v="5"/>
    <n v="261792.27663846171"/>
    <n v="10.75"/>
    <n v="26.46"/>
  </r>
  <r>
    <x v="29"/>
    <x v="9"/>
    <n v="21343.5"/>
    <n v="1906557"/>
    <n v="1485927.8739999998"/>
    <n v="100092.68052307691"/>
    <n v="125"/>
    <n v="21427"/>
    <n v="19799"/>
    <x v="24"/>
    <n v="15252.5"/>
    <x v="5"/>
    <n v="320536.44547692325"/>
    <n v="16.809999999999999"/>
    <n v="28.31"/>
  </r>
  <r>
    <x v="29"/>
    <x v="8"/>
    <n v="23539.5"/>
    <n v="2170309.5"/>
    <n v="1735984.6140000001"/>
    <n v="170377.85753846151"/>
    <n v="21"/>
    <n v="2427"/>
    <n v="2213"/>
    <x v="24"/>
    <n v="103348.1"/>
    <x v="5"/>
    <n v="263947.02846153843"/>
    <n v="12.16"/>
    <n v="25.02"/>
  </r>
  <r>
    <x v="29"/>
    <x v="10"/>
    <n v="10032"/>
    <n v="816150"/>
    <n v="698626.03299999994"/>
    <n v="97812.892307692295"/>
    <n v="15"/>
    <n v="624"/>
    <n v="538"/>
    <x v="10"/>
    <n v="54410"/>
    <x v="5"/>
    <n v="19711.074692307768"/>
    <n v="2.42"/>
    <n v="16.82"/>
  </r>
  <r>
    <x v="29"/>
    <x v="11"/>
    <n v="12924"/>
    <n v="1120009.5"/>
    <n v="902752.71699999995"/>
    <n v="193184.6"/>
    <n v="21"/>
    <n v="1916"/>
    <n v="1733"/>
    <x v="10"/>
    <n v="53333.8"/>
    <x v="5"/>
    <n v="24072.183000000048"/>
    <n v="2.15"/>
    <n v="24.07"/>
  </r>
  <r>
    <x v="29"/>
    <x v="12"/>
    <n v="8127"/>
    <n v="665302.5"/>
    <n v="644221.49399999995"/>
    <n v="95245.727138461531"/>
    <n v="15"/>
    <n v="676"/>
    <n v="591"/>
    <x v="11"/>
    <n v="44353.5"/>
    <x v="5"/>
    <n v="-74164.721138461478"/>
    <n v="-11.15"/>
    <n v="3.27"/>
  </r>
  <r>
    <x v="29"/>
    <x v="13"/>
    <n v="8185.5"/>
    <n v="637881"/>
    <n v="575840.67700000003"/>
    <n v="73920.584615384607"/>
    <n v="15"/>
    <n v="659"/>
    <n v="575"/>
    <x v="11"/>
    <n v="42525.4"/>
    <x v="5"/>
    <n v="-11880.261615384632"/>
    <n v="-1.86"/>
    <n v="10.77"/>
  </r>
  <r>
    <x v="30"/>
    <x v="0"/>
    <n v="296580"/>
    <n v="31843737"/>
    <n v="23119777.98"/>
    <n v="657754.31880000001"/>
    <n v="129"/>
    <n v="15665"/>
    <n v="14501"/>
    <x v="59"/>
    <n v="246850.7"/>
    <x v="5"/>
    <n v="8066204.7011999991"/>
    <n v="25.33"/>
    <n v="37.729999999999997"/>
  </r>
  <r>
    <x v="30"/>
    <x v="1"/>
    <n v="232903.5"/>
    <n v="24342016.5"/>
    <n v="17790852.443999998"/>
    <n v="634118.86923076923"/>
    <n v="125"/>
    <n v="18861"/>
    <n v="17420"/>
    <x v="21"/>
    <n v="194736.1"/>
    <x v="5"/>
    <n v="5917045.1867692322"/>
    <n v="24.31"/>
    <n v="36.82"/>
  </r>
  <r>
    <x v="30"/>
    <x v="2"/>
    <n v="185979"/>
    <n v="19625364"/>
    <n v="14386025.838000001"/>
    <n v="361439.69230769225"/>
    <n v="36"/>
    <n v="5094"/>
    <n v="4716"/>
    <x v="37"/>
    <n v="545149"/>
    <x v="5"/>
    <n v="4877898.4696923066"/>
    <n v="24.86"/>
    <n v="36.42"/>
  </r>
  <r>
    <x v="30"/>
    <x v="3"/>
    <n v="176397"/>
    <n v="18625921.5"/>
    <n v="13628439.163999999"/>
    <n v="370802.93846153846"/>
    <n v="125"/>
    <n v="21674"/>
    <n v="20155"/>
    <x v="3"/>
    <n v="149007.4"/>
    <x v="5"/>
    <n v="4626679.3975384627"/>
    <n v="24.84"/>
    <n v="36.67"/>
  </r>
  <r>
    <x v="30"/>
    <x v="4"/>
    <n v="60463.5"/>
    <n v="5554192.5"/>
    <n v="4218316.0290000001"/>
    <n v="244262.12107692307"/>
    <n v="22"/>
    <n v="2793"/>
    <n v="2539"/>
    <x v="38"/>
    <n v="252463.3"/>
    <x v="5"/>
    <n v="1091614.3499230768"/>
    <n v="19.649999999999999"/>
    <n v="31.67"/>
  </r>
  <r>
    <x v="30"/>
    <x v="5"/>
    <n v="46216.5"/>
    <n v="4118251.5"/>
    <n v="3133704.9279999998"/>
    <n v="179531.89196153847"/>
    <n v="20"/>
    <n v="2136"/>
    <n v="1899"/>
    <x v="6"/>
    <n v="205912.6"/>
    <x v="5"/>
    <n v="805014.68003846169"/>
    <n v="19.55"/>
    <n v="31.42"/>
  </r>
  <r>
    <x v="30"/>
    <x v="6"/>
    <n v="26428.5"/>
    <n v="2470465.5"/>
    <n v="1911613.1440000001"/>
    <n v="187667.93086153845"/>
    <n v="124"/>
    <n v="20868"/>
    <n v="19342"/>
    <x v="8"/>
    <n v="19923.099999999999"/>
    <x v="5"/>
    <n v="371184.42513846146"/>
    <n v="15.02"/>
    <n v="29.23"/>
  </r>
  <r>
    <x v="30"/>
    <x v="7"/>
    <n v="29031"/>
    <n v="2711247"/>
    <n v="2165434.9249999998"/>
    <n v="185484.16923076924"/>
    <n v="18"/>
    <n v="989"/>
    <n v="887"/>
    <x v="8"/>
    <n v="150624.79999999999"/>
    <x v="5"/>
    <n v="360327.90576923091"/>
    <n v="13.29"/>
    <n v="25.21"/>
  </r>
  <r>
    <x v="30"/>
    <x v="8"/>
    <n v="19461"/>
    <n v="1799230.5"/>
    <n v="1457108.1479999998"/>
    <n v="183829.81409230767"/>
    <n v="16"/>
    <n v="817"/>
    <n v="718"/>
    <x v="24"/>
    <n v="112451.9"/>
    <x v="5"/>
    <n v="158292.53790769252"/>
    <n v="8.8000000000000007"/>
    <n v="23.48"/>
  </r>
  <r>
    <x v="30"/>
    <x v="9"/>
    <n v="18427.5"/>
    <n v="1682851.5"/>
    <n v="1337535.2989999999"/>
    <n v="121636.08074615385"/>
    <n v="36"/>
    <n v="4915"/>
    <n v="4562"/>
    <x v="9"/>
    <n v="46745.9"/>
    <x v="5"/>
    <n v="223680.12025384628"/>
    <n v="13.29"/>
    <n v="25.82"/>
  </r>
  <r>
    <x v="30"/>
    <x v="10"/>
    <n v="10018.5"/>
    <n v="816859.5"/>
    <n v="697541.2969999999"/>
    <n v="106508.82307692307"/>
    <n v="36"/>
    <n v="4285"/>
    <n v="3950"/>
    <x v="10"/>
    <n v="22690.5"/>
    <x v="5"/>
    <n v="12809.379923077024"/>
    <n v="1.57"/>
    <n v="17.11"/>
  </r>
  <r>
    <x v="30"/>
    <x v="11"/>
    <n v="12313.5"/>
    <n v="1053220.5"/>
    <n v="843395.10900000005"/>
    <n v="137019.67692307691"/>
    <n v="15"/>
    <n v="792"/>
    <n v="695"/>
    <x v="10"/>
    <n v="70214.7"/>
    <x v="5"/>
    <n v="72805.714076923032"/>
    <n v="6.91"/>
    <n v="24.88"/>
  </r>
  <r>
    <x v="30"/>
    <x v="12"/>
    <n v="4624.5"/>
    <n v="433243.5"/>
    <n v="377401.46199999994"/>
    <n v="65936.343369230759"/>
    <n v="129"/>
    <n v="20452"/>
    <n v="18857"/>
    <x v="11"/>
    <n v="3358.5"/>
    <x v="5"/>
    <n v="-10094.3053692307"/>
    <n v="-2.33"/>
    <n v="14.8"/>
  </r>
  <r>
    <x v="30"/>
    <x v="13"/>
    <n v="7866"/>
    <n v="617881.5"/>
    <n v="575518.06799999997"/>
    <n v="119723.42363076922"/>
    <n v="15"/>
    <n v="262"/>
    <n v="195"/>
    <x v="11"/>
    <n v="41192.1"/>
    <x v="5"/>
    <n v="-77359.991630769189"/>
    <n v="-12.52"/>
    <n v="7.36"/>
  </r>
  <r>
    <x v="31"/>
    <x v="0"/>
    <n v="372504"/>
    <n v="40077193.5"/>
    <n v="29141359.438000001"/>
    <n v="848425.41843846149"/>
    <n v="54"/>
    <n v="12775"/>
    <n v="11887"/>
    <x v="60"/>
    <n v="742170.3"/>
    <x v="5"/>
    <n v="10087408.643561538"/>
    <n v="25.17"/>
    <n v="37.53"/>
  </r>
  <r>
    <x v="31"/>
    <x v="1"/>
    <n v="296149.5"/>
    <n v="31053316.5"/>
    <n v="22737807.546999998"/>
    <n v="896375.16923076916"/>
    <n v="36"/>
    <n v="4508"/>
    <n v="4149"/>
    <x v="61"/>
    <n v="862592.1"/>
    <x v="5"/>
    <n v="7419133.7837692322"/>
    <n v="23.89"/>
    <n v="36.57"/>
  </r>
  <r>
    <x v="31"/>
    <x v="2"/>
    <n v="239409"/>
    <n v="25413351"/>
    <n v="18463277.771000002"/>
    <n v="369443.39999999997"/>
    <n v="19"/>
    <n v="1741"/>
    <n v="1597"/>
    <x v="33"/>
    <n v="1337544.8"/>
    <x v="5"/>
    <n v="6580629.828999998"/>
    <n v="25.89"/>
    <n v="37.64"/>
  </r>
  <r>
    <x v="31"/>
    <x v="3"/>
    <n v="226540.5"/>
    <n v="23953536"/>
    <n v="17342946.796999998"/>
    <n v="380499.56092307693"/>
    <n v="10"/>
    <n v="745"/>
    <n v="654"/>
    <x v="34"/>
    <n v="2395353.6"/>
    <x v="5"/>
    <n v="6230089.6420769244"/>
    <n v="26.01"/>
    <n v="38.119999999999997"/>
  </r>
  <r>
    <x v="31"/>
    <x v="4"/>
    <n v="97534.5"/>
    <n v="8893024.5"/>
    <n v="6855177.2400000002"/>
    <n v="185180.38007692309"/>
    <n v="54"/>
    <n v="14590"/>
    <n v="13551"/>
    <x v="22"/>
    <n v="164685.6"/>
    <x v="5"/>
    <n v="1852666.8799230766"/>
    <n v="20.83"/>
    <n v="29.73"/>
  </r>
  <r>
    <x v="31"/>
    <x v="5"/>
    <n v="82228.5"/>
    <n v="7032225"/>
    <n v="5546127.1919999998"/>
    <n v="196859.98644615384"/>
    <n v="9"/>
    <n v="294"/>
    <n v="224"/>
    <x v="4"/>
    <n v="781358.3"/>
    <x v="5"/>
    <n v="1289237.8215538464"/>
    <n v="18.329999999999998"/>
    <n v="26.8"/>
  </r>
  <r>
    <x v="31"/>
    <x v="6"/>
    <n v="46620"/>
    <n v="4293241.5"/>
    <n v="3389723.9589999998"/>
    <n v="329717.03827692306"/>
    <n v="10"/>
    <n v="791"/>
    <n v="697"/>
    <x v="23"/>
    <n v="429324.2"/>
    <x v="5"/>
    <n v="573800.50272307708"/>
    <n v="13.37"/>
    <n v="26.65"/>
  </r>
  <r>
    <x v="31"/>
    <x v="7"/>
    <n v="32487"/>
    <n v="3031254"/>
    <n v="2397503.37"/>
    <n v="232079.84750769229"/>
    <n v="124"/>
    <n v="20358"/>
    <n v="18890"/>
    <x v="7"/>
    <n v="24445.599999999999"/>
    <x v="5"/>
    <n v="401670.7824923076"/>
    <n v="13.25"/>
    <n v="26.43"/>
  </r>
  <r>
    <x v="31"/>
    <x v="9"/>
    <n v="35190"/>
    <n v="3168510"/>
    <n v="2533138.7200000002"/>
    <n v="102615.49999999999"/>
    <n v="19"/>
    <n v="2195"/>
    <n v="1999"/>
    <x v="7"/>
    <n v="166763.70000000001"/>
    <x v="5"/>
    <n v="532755.7799999998"/>
    <n v="16.809999999999999"/>
    <n v="25.08"/>
  </r>
  <r>
    <x v="31"/>
    <x v="8"/>
    <n v="25792.5"/>
    <n v="2374356"/>
    <n v="1915101.034"/>
    <n v="277477.31932307692"/>
    <n v="125"/>
    <n v="21862"/>
    <n v="20235"/>
    <x v="8"/>
    <n v="18994.8"/>
    <x v="5"/>
    <n v="181777.64667692309"/>
    <n v="7.66"/>
    <n v="23.98"/>
  </r>
  <r>
    <x v="31"/>
    <x v="11"/>
    <n v="17113.5"/>
    <n v="1465842"/>
    <n v="1193019.642"/>
    <n v="272484.63076923077"/>
    <n v="125"/>
    <n v="20368"/>
    <n v="18884"/>
    <x v="9"/>
    <n v="11726.7"/>
    <x v="5"/>
    <n v="337.72723076923285"/>
    <n v="0.02"/>
    <n v="22.87"/>
  </r>
  <r>
    <x v="31"/>
    <x v="10"/>
    <n v="13644"/>
    <n v="1134444"/>
    <n v="971710.87099999993"/>
    <n v="291527.8831384615"/>
    <n v="21"/>
    <n v="1993"/>
    <n v="1796"/>
    <x v="10"/>
    <n v="54021.1"/>
    <x v="5"/>
    <n v="-128794.75413846143"/>
    <n v="-11.35"/>
    <n v="16.75"/>
  </r>
  <r>
    <x v="31"/>
    <x v="13"/>
    <n v="11619"/>
    <n v="891139.5"/>
    <n v="829782.37600000005"/>
    <n v="121759.66210769229"/>
    <n v="15"/>
    <n v="996"/>
    <n v="888"/>
    <x v="10"/>
    <n v="59409.3"/>
    <x v="5"/>
    <n v="-60402.538107692337"/>
    <n v="-6.78"/>
    <n v="7.39"/>
  </r>
  <r>
    <x v="31"/>
    <x v="12"/>
    <n v="5446.5"/>
    <n v="505572"/>
    <n v="422390.908"/>
    <n v="42729.218369230766"/>
    <n v="36"/>
    <n v="5413"/>
    <n v="4959"/>
    <x v="11"/>
    <n v="14043.7"/>
    <x v="5"/>
    <n v="40451.873630769238"/>
    <n v="8"/>
    <n v="19.690000000000001"/>
  </r>
  <r>
    <x v="32"/>
    <x v="0"/>
    <n v="401580"/>
    <n v="43028734.5"/>
    <n v="31156525.939999998"/>
    <n v="343786.08461538458"/>
    <n v="15"/>
    <n v="622"/>
    <n v="538"/>
    <x v="62"/>
    <n v="2868582.3"/>
    <x v="5"/>
    <n v="11528422.475384617"/>
    <n v="26.79"/>
    <n v="38.11"/>
  </r>
  <r>
    <x v="32"/>
    <x v="1"/>
    <n v="311131.5"/>
    <n v="32418879"/>
    <n v="23595019.660999998"/>
    <n v="265444.33165384614"/>
    <n v="36"/>
    <n v="3442"/>
    <n v="3147"/>
    <x v="49"/>
    <n v="900524.4"/>
    <x v="5"/>
    <n v="8558415.0073461551"/>
    <n v="26.4"/>
    <n v="37.4"/>
  </r>
  <r>
    <x v="32"/>
    <x v="2"/>
    <n v="214386"/>
    <n v="22530000"/>
    <n v="16370527.077"/>
    <n v="115618.05384615384"/>
    <n v="129"/>
    <n v="15744"/>
    <n v="14685"/>
    <x v="28"/>
    <n v="174651.2"/>
    <x v="5"/>
    <n v="6043854.869153847"/>
    <n v="26.83"/>
    <n v="37.630000000000003"/>
  </r>
  <r>
    <x v="32"/>
    <x v="3"/>
    <n v="206038.5"/>
    <n v="21740460"/>
    <n v="15789926.042999998"/>
    <n v="115102.03846153845"/>
    <n v="16"/>
    <n v="1012"/>
    <n v="900"/>
    <x v="46"/>
    <n v="1358778.8"/>
    <x v="5"/>
    <n v="5835431.9185384642"/>
    <n v="26.84"/>
    <n v="37.69"/>
  </r>
  <r>
    <x v="32"/>
    <x v="5"/>
    <n v="78235.5"/>
    <n v="6819594"/>
    <n v="5260171.5349999992"/>
    <n v="70931.816676923074"/>
    <n v="124"/>
    <n v="21392"/>
    <n v="19869"/>
    <x v="4"/>
    <n v="54996.7"/>
    <x v="5"/>
    <n v="1488490.6483230777"/>
    <n v="21.83"/>
    <n v="29.65"/>
  </r>
  <r>
    <x v="32"/>
    <x v="4"/>
    <n v="77565"/>
    <n v="7023727.5"/>
    <n v="5349682.4849999994"/>
    <n v="31578.207692307689"/>
    <n v="54"/>
    <n v="14031"/>
    <n v="12943"/>
    <x v="4"/>
    <n v="130069"/>
    <x v="5"/>
    <n v="1642466.8073076929"/>
    <n v="23.38"/>
    <n v="31.29"/>
  </r>
  <r>
    <x v="32"/>
    <x v="6"/>
    <n v="31231.5"/>
    <n v="2853310.5"/>
    <n v="2211817.6569999997"/>
    <n v="63441.684615384613"/>
    <n v="124"/>
    <n v="21384"/>
    <n v="19897"/>
    <x v="7"/>
    <n v="23010.6"/>
    <x v="5"/>
    <n v="578051.15838461579"/>
    <n v="20.260000000000002"/>
    <n v="29"/>
  </r>
  <r>
    <x v="32"/>
    <x v="7"/>
    <n v="30445.5"/>
    <n v="2817196.5"/>
    <n v="2244503.1999999997"/>
    <n v="203231.46096923074"/>
    <n v="17"/>
    <n v="1128"/>
    <n v="1001"/>
    <x v="7"/>
    <n v="165717.4"/>
    <x v="5"/>
    <n v="369461.83903076954"/>
    <n v="13.11"/>
    <n v="25.52"/>
  </r>
  <r>
    <x v="32"/>
    <x v="9"/>
    <n v="27883.5"/>
    <n v="2560080"/>
    <n v="2016381.645"/>
    <n v="41912.707692307689"/>
    <n v="129"/>
    <n v="17088"/>
    <n v="15804"/>
    <x v="8"/>
    <n v="19845.599999999999"/>
    <x v="5"/>
    <n v="501785.64730769227"/>
    <n v="19.600000000000001"/>
    <n v="26.96"/>
  </r>
  <r>
    <x v="32"/>
    <x v="8"/>
    <n v="24211.5"/>
    <n v="2267664"/>
    <n v="1801564.392"/>
    <n v="97090.63692307692"/>
    <n v="15"/>
    <n v="890"/>
    <n v="777"/>
    <x v="8"/>
    <n v="151177.60000000001"/>
    <x v="5"/>
    <n v="369008.97107692307"/>
    <n v="16.27"/>
    <n v="25.87"/>
  </r>
  <r>
    <x v="32"/>
    <x v="10"/>
    <n v="11976"/>
    <n v="1004511"/>
    <n v="861334.61399999994"/>
    <n v="20847.353846153845"/>
    <n v="60"/>
    <n v="12000"/>
    <n v="11194"/>
    <x v="10"/>
    <n v="16741.900000000001"/>
    <x v="5"/>
    <n v="122329.03215384622"/>
    <n v="12.18"/>
    <n v="16.62"/>
  </r>
  <r>
    <x v="32"/>
    <x v="11"/>
    <n v="12753"/>
    <n v="1103068.5"/>
    <n v="904501.45600000001"/>
    <n v="58978.558669230762"/>
    <n v="15"/>
    <n v="849"/>
    <n v="740"/>
    <x v="10"/>
    <n v="73537.899999999994"/>
    <x v="5"/>
    <n v="139588.48533076924"/>
    <n v="12.65"/>
    <n v="21.95"/>
  </r>
  <r>
    <x v="32"/>
    <x v="12"/>
    <n v="4285.5"/>
    <n v="404691"/>
    <n v="333054.54800000001"/>
    <n v="11494.630769230769"/>
    <n v="19"/>
    <n v="1530"/>
    <n v="1338"/>
    <x v="11"/>
    <n v="21299.5"/>
    <x v="5"/>
    <n v="60141.821230769223"/>
    <n v="14.86"/>
    <n v="21.51"/>
  </r>
  <r>
    <x v="32"/>
    <x v="13"/>
    <n v="8934"/>
    <n v="716196"/>
    <n v="663415.49699999997"/>
    <n v="24274.438461538462"/>
    <n v="19"/>
    <n v="1712"/>
    <n v="1552"/>
    <x v="11"/>
    <n v="37694.5"/>
    <x v="5"/>
    <n v="28506.064538461564"/>
    <n v="3.98"/>
    <n v="7.96"/>
  </r>
  <r>
    <x v="33"/>
    <x v="0"/>
    <n v="387220.5"/>
    <n v="41559384"/>
    <n v="30476170.214999996"/>
    <n v="642893.56656923075"/>
    <n v="15"/>
    <n v="455"/>
    <n v="381"/>
    <x v="26"/>
    <n v="2770625.6"/>
    <x v="5"/>
    <n v="10440320.218430772"/>
    <n v="25.12"/>
    <n v="36.369999999999997"/>
  </r>
  <r>
    <x v="33"/>
    <x v="1"/>
    <n v="298059"/>
    <n v="30869287.5"/>
    <n v="22717731.617999997"/>
    <n v="661329.17833846144"/>
    <n v="15"/>
    <n v="455"/>
    <n v="384"/>
    <x v="63"/>
    <n v="2057952.5"/>
    <x v="5"/>
    <n v="7490226.7036615415"/>
    <n v="24.26"/>
    <n v="35.880000000000003"/>
  </r>
  <r>
    <x v="33"/>
    <x v="2"/>
    <n v="208351.5"/>
    <n v="21615333"/>
    <n v="15729720.814999998"/>
    <n v="273156.71999999997"/>
    <n v="15"/>
    <n v="729"/>
    <n v="636"/>
    <x v="46"/>
    <n v="1441022.2"/>
    <x v="5"/>
    <n v="5612455.4650000026"/>
    <n v="25.97"/>
    <n v="37.42"/>
  </r>
  <r>
    <x v="33"/>
    <x v="3"/>
    <n v="203209.5"/>
    <n v="20871391.5"/>
    <n v="15206983.089"/>
    <n v="284467.66153846157"/>
    <n v="36"/>
    <n v="4857"/>
    <n v="4456"/>
    <x v="15"/>
    <n v="579760.9"/>
    <x v="5"/>
    <n v="5379940.7494615391"/>
    <n v="25.78"/>
    <n v="37.25"/>
  </r>
  <r>
    <x v="33"/>
    <x v="4"/>
    <n v="79527"/>
    <n v="7180498.5"/>
    <n v="5432087.9790000003"/>
    <n v="172769.19230769231"/>
    <n v="20"/>
    <n v="2597"/>
    <n v="2376"/>
    <x v="4"/>
    <n v="359024.9"/>
    <x v="5"/>
    <n v="1575641.3286923075"/>
    <n v="21.94"/>
    <n v="32.19"/>
  </r>
  <r>
    <x v="33"/>
    <x v="5"/>
    <n v="74707.5"/>
    <n v="6454458"/>
    <n v="4968152.9469999997"/>
    <n v="118941.29398461539"/>
    <n v="18"/>
    <n v="923"/>
    <n v="824"/>
    <x v="17"/>
    <n v="358581"/>
    <x v="5"/>
    <n v="1367363.7590153848"/>
    <n v="21.18"/>
    <n v="29.92"/>
  </r>
  <r>
    <x v="33"/>
    <x v="6"/>
    <n v="29142"/>
    <n v="2627595"/>
    <n v="2033299.2799999998"/>
    <n v="202681.39594615382"/>
    <n v="15"/>
    <n v="464"/>
    <n v="390"/>
    <x v="8"/>
    <n v="175173"/>
    <x v="5"/>
    <n v="391614.32405384642"/>
    <n v="14.9"/>
    <n v="29.23"/>
  </r>
  <r>
    <x v="33"/>
    <x v="7"/>
    <n v="29319"/>
    <n v="2623480.5"/>
    <n v="2115481.9889999996"/>
    <n v="139204.6"/>
    <n v="17"/>
    <n v="1142"/>
    <n v="1020"/>
    <x v="8"/>
    <n v="154322.4"/>
    <x v="5"/>
    <n v="368793.91100000043"/>
    <n v="14.06"/>
    <n v="24.01"/>
  </r>
  <r>
    <x v="33"/>
    <x v="9"/>
    <n v="25816.5"/>
    <n v="2360914.5"/>
    <n v="1868643.6719999998"/>
    <n v="137636.84266153845"/>
    <n v="15"/>
    <n v="840"/>
    <n v="725"/>
    <x v="8"/>
    <n v="157394.29999999999"/>
    <x v="5"/>
    <n v="354633.98533846176"/>
    <n v="15.02"/>
    <n v="26.34"/>
  </r>
  <r>
    <x v="33"/>
    <x v="8"/>
    <n v="25917"/>
    <n v="2397588"/>
    <n v="1937222.0459999999"/>
    <n v="159472.57584615384"/>
    <n v="15"/>
    <n v="980"/>
    <n v="867"/>
    <x v="8"/>
    <n v="159839.20000000001"/>
    <x v="5"/>
    <n v="300893.37815384631"/>
    <n v="12.55"/>
    <n v="23.76"/>
  </r>
  <r>
    <x v="33"/>
    <x v="10"/>
    <n v="12250.5"/>
    <n v="981519"/>
    <n v="867080.68200000003"/>
    <n v="102160.21538461538"/>
    <n v="15"/>
    <n v="599"/>
    <n v="515"/>
    <x v="10"/>
    <n v="65434.6"/>
    <x v="5"/>
    <n v="12278.102615384589"/>
    <n v="1.25"/>
    <n v="13.2"/>
  </r>
  <r>
    <x v="33"/>
    <x v="11"/>
    <n v="13014"/>
    <n v="1115992.5"/>
    <n v="928035.23599999992"/>
    <n v="185811.06153846154"/>
    <n v="15"/>
    <n v="950"/>
    <n v="848"/>
    <x v="10"/>
    <n v="74399.5"/>
    <x v="5"/>
    <n v="2146.2024615385453"/>
    <n v="0.19"/>
    <n v="20.25"/>
  </r>
  <r>
    <x v="33"/>
    <x v="13"/>
    <n v="10840.5"/>
    <n v="797919"/>
    <n v="783753.29499999993"/>
    <n v="58214.93076923077"/>
    <n v="15"/>
    <n v="294"/>
    <n v="225"/>
    <x v="10"/>
    <n v="53194.6"/>
    <x v="5"/>
    <n v="-44049.225769230696"/>
    <n v="-5.52"/>
    <n v="1.81"/>
  </r>
  <r>
    <x v="34"/>
    <x v="0"/>
    <n v="376060.5"/>
    <n v="39918028.5"/>
    <n v="29154014.884"/>
    <n v="611904.23352307687"/>
    <n v="20"/>
    <n v="1773"/>
    <n v="1604"/>
    <x v="44"/>
    <n v="1995901.4"/>
    <x v="5"/>
    <n v="10152109.382476924"/>
    <n v="25.43"/>
    <n v="36.92"/>
  </r>
  <r>
    <x v="34"/>
    <x v="1"/>
    <n v="286002"/>
    <n v="29159032.5"/>
    <n v="21437602.310000002"/>
    <n v="637711.59372307686"/>
    <n v="20"/>
    <n v="1613"/>
    <n v="1457"/>
    <x v="13"/>
    <n v="1457951.6"/>
    <x v="5"/>
    <n v="7083718.5962769203"/>
    <n v="24.29"/>
    <n v="36.020000000000003"/>
  </r>
  <r>
    <x v="34"/>
    <x v="2"/>
    <n v="204637.5"/>
    <n v="21114898.5"/>
    <n v="15426373.358999999"/>
    <n v="255889.23846153845"/>
    <n v="125"/>
    <n v="20449"/>
    <n v="19060"/>
    <x v="14"/>
    <n v="168919.2"/>
    <x v="5"/>
    <n v="5432635.9025384625"/>
    <n v="25.73"/>
    <n v="36.880000000000003"/>
  </r>
  <r>
    <x v="34"/>
    <x v="3"/>
    <n v="195705"/>
    <n v="20003263.5"/>
    <n v="14633542.982000001"/>
    <n v="268185.43076923076"/>
    <n v="21"/>
    <n v="2861"/>
    <n v="2612"/>
    <x v="37"/>
    <n v="952536.4"/>
    <x v="5"/>
    <n v="5101535.0872307681"/>
    <n v="25.5"/>
    <n v="36.69"/>
  </r>
  <r>
    <x v="34"/>
    <x v="4"/>
    <n v="81826.5"/>
    <n v="7163644.5"/>
    <n v="5366333.7130000005"/>
    <n v="145122.77781538462"/>
    <n v="17"/>
    <n v="1697"/>
    <n v="1499"/>
    <x v="4"/>
    <n v="421390.9"/>
    <x v="5"/>
    <n v="1652188.009184615"/>
    <n v="23.06"/>
    <n v="33.49"/>
  </r>
  <r>
    <x v="34"/>
    <x v="5"/>
    <n v="73147.5"/>
    <n v="6288246"/>
    <n v="4798265.1129999999"/>
    <n v="123081.63515384615"/>
    <n v="9"/>
    <n v="345"/>
    <n v="255"/>
    <x v="17"/>
    <n v="698694"/>
    <x v="5"/>
    <n v="1366899.251846154"/>
    <n v="21.74"/>
    <n v="31.05"/>
  </r>
  <r>
    <x v="34"/>
    <x v="6"/>
    <n v="32181"/>
    <n v="2863600.5"/>
    <n v="2246478.6170000001"/>
    <n v="140503.93076923076"/>
    <n v="20"/>
    <n v="2079"/>
    <n v="1856"/>
    <x v="7"/>
    <n v="143180"/>
    <x v="5"/>
    <n v="476617.95223076915"/>
    <n v="16.64"/>
    <n v="27.47"/>
  </r>
  <r>
    <x v="34"/>
    <x v="7"/>
    <n v="26940"/>
    <n v="2411587.5"/>
    <n v="1931011.4870000002"/>
    <n v="149032.79178461537"/>
    <n v="36"/>
    <n v="4770"/>
    <n v="4424"/>
    <x v="8"/>
    <n v="66988.5"/>
    <x v="5"/>
    <n v="331543.22121538443"/>
    <n v="13.75"/>
    <n v="24.89"/>
  </r>
  <r>
    <x v="34"/>
    <x v="9"/>
    <n v="25149"/>
    <n v="2277072"/>
    <n v="1804070.1239999998"/>
    <n v="125553.02143076922"/>
    <n v="125"/>
    <n v="24574"/>
    <n v="22609"/>
    <x v="8"/>
    <n v="18216.599999999999"/>
    <x v="5"/>
    <n v="347448.85456923093"/>
    <n v="15.26"/>
    <n v="26.22"/>
  </r>
  <r>
    <x v="34"/>
    <x v="8"/>
    <n v="23314.5"/>
    <n v="2136817.5"/>
    <n v="1701780.4779999999"/>
    <n v="141999.40078461537"/>
    <n v="36"/>
    <n v="5286"/>
    <n v="4867"/>
    <x v="24"/>
    <n v="59356"/>
    <x v="5"/>
    <n v="293037.62121538474"/>
    <n v="13.71"/>
    <n v="25.56"/>
  </r>
  <r>
    <x v="34"/>
    <x v="10"/>
    <n v="12541.5"/>
    <n v="992541"/>
    <n v="874678.696"/>
    <n v="83886.676923076913"/>
    <n v="125"/>
    <n v="19965"/>
    <n v="18573"/>
    <x v="10"/>
    <n v="7940.3"/>
    <x v="5"/>
    <n v="33975.62707692309"/>
    <n v="3.42"/>
    <n v="13.47"/>
  </r>
  <r>
    <x v="34"/>
    <x v="11"/>
    <n v="13303.5"/>
    <n v="1102887"/>
    <n v="914116.79200000002"/>
    <n v="173095.92049999998"/>
    <n v="31"/>
    <n v="4826"/>
    <n v="4483"/>
    <x v="10"/>
    <n v="35577"/>
    <x v="5"/>
    <n v="15674.287500000006"/>
    <n v="1.42"/>
    <n v="20.65"/>
  </r>
  <r>
    <x v="34"/>
    <x v="13"/>
    <n v="12331.5"/>
    <n v="869983.5"/>
    <n v="896773.32399999991"/>
    <n v="51681.038461538461"/>
    <n v="10"/>
    <n v="502"/>
    <n v="433"/>
    <x v="10"/>
    <n v="86998.399999999994"/>
    <x v="5"/>
    <n v="-78470.862461538374"/>
    <n v="-9.02"/>
    <n v="-2.99"/>
  </r>
  <r>
    <x v="35"/>
    <x v="18"/>
    <m/>
    <m/>
    <m/>
    <m/>
    <m/>
    <m/>
    <m/>
    <x v="64"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8" dataPosition="0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 colHeaderCaption="Недели">
  <location ref="A3:Q9" firstHeaderRow="1" firstDataRow="3" firstDataCol="1"/>
  <pivotFields count="15">
    <pivotField showAll="0">
      <items count="37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5"/>
        <item t="default"/>
      </items>
    </pivotField>
    <pivotField axis="axisRow" showAll="0" measureFilter="1">
      <items count="20">
        <item x="5"/>
        <item x="4"/>
        <item x="6"/>
        <item x="7"/>
        <item x="9"/>
        <item x="3"/>
        <item x="2"/>
        <item x="8"/>
        <item x="10"/>
        <item x="11"/>
        <item x="12"/>
        <item x="15"/>
        <item x="0"/>
        <item x="1"/>
        <item x="13"/>
        <item x="16"/>
        <item x="14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11"/>
        <item x="10"/>
        <item x="9"/>
        <item x="24"/>
        <item x="8"/>
        <item x="7"/>
        <item x="18"/>
        <item x="6"/>
        <item x="23"/>
        <item x="45"/>
        <item x="38"/>
        <item x="5"/>
        <item x="17"/>
        <item x="4"/>
        <item x="16"/>
        <item x="43"/>
        <item x="22"/>
        <item x="54"/>
        <item x="53"/>
        <item x="47"/>
        <item x="3"/>
        <item x="2"/>
        <item x="37"/>
        <item x="31"/>
        <item x="15"/>
        <item x="14"/>
        <item x="46"/>
        <item x="28"/>
        <item x="58"/>
        <item x="27"/>
        <item x="34"/>
        <item x="21"/>
        <item x="52"/>
        <item x="33"/>
        <item x="50"/>
        <item x="42"/>
        <item x="36"/>
        <item x="1"/>
        <item x="30"/>
        <item x="41"/>
        <item x="13"/>
        <item x="55"/>
        <item x="63"/>
        <item x="61"/>
        <item x="59"/>
        <item x="49"/>
        <item x="51"/>
        <item x="40"/>
        <item x="20"/>
        <item x="35"/>
        <item x="0"/>
        <item x="29"/>
        <item x="32"/>
        <item x="56"/>
        <item x="12"/>
        <item x="44"/>
        <item x="60"/>
        <item x="26"/>
        <item x="48"/>
        <item x="62"/>
        <item x="19"/>
        <item x="39"/>
        <item x="57"/>
        <item x="25"/>
        <item x="64"/>
        <item t="default"/>
      </items>
    </pivotField>
    <pivotField dataField="1" showAll="0"/>
    <pivotField axis="axisCol" multipleItemSelectionAllowed="1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showAll="0"/>
  </pivotFields>
  <rowFields count="1">
    <field x="1"/>
  </rowFields>
  <rowItems count="4">
    <i>
      <x v="6"/>
    </i>
    <i>
      <x v="12"/>
    </i>
    <i>
      <x v="13"/>
    </i>
    <i t="grand">
      <x/>
    </i>
  </rowItems>
  <colFields count="2">
    <field x="-2"/>
    <field x="11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Сумма по полю Доля в общем товарообороте" fld="9" baseField="1" baseItem="0"/>
    <dataField name="Сумма по полю Товарооборот на складе" fld="10" baseField="1" baseItem="6"/>
  </dataFields>
  <chartFormats count="14"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dateBetween" evalOrder="-1" id="8" name="Дата">
      <autoFilter ref="A1">
        <filterColumn colId="0">
          <customFilters and="1">
            <customFilter operator="greaterThanOrEqual" val="43922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evalOrder="-1" id="10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C11" firstHeaderRow="0" firstDataRow="1" firstDataCol="1" rowPageCount="1" colPageCount="1"/>
  <pivotFields count="15">
    <pivotField showAll="0"/>
    <pivotField axis="axisPage" showAll="0">
      <items count="20">
        <item x="5"/>
        <item x="4"/>
        <item x="6"/>
        <item x="7"/>
        <item x="9"/>
        <item x="3"/>
        <item x="2"/>
        <item x="8"/>
        <item x="10"/>
        <item x="11"/>
        <item x="12"/>
        <item x="15"/>
        <item x="0"/>
        <item x="1"/>
        <item x="13"/>
        <item x="16"/>
        <item x="14"/>
        <item x="17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dataField="1"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Сумма по полю Товарооборот, руб" fld="3" baseField="11" baseItem="0"/>
    <dataField name="Сумма по полю Доходность" fld="13" baseField="11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9" workbookViewId="0">
      <selection activeCell="B41" sqref="B41"/>
    </sheetView>
  </sheetViews>
  <sheetFormatPr defaultColWidth="14.42578125" defaultRowHeight="15" customHeight="1" x14ac:dyDescent="0.25"/>
  <cols>
    <col min="1" max="1" width="10.42578125" customWidth="1"/>
    <col min="2" max="9" width="22" customWidth="1"/>
    <col min="10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6">
        <v>43967</v>
      </c>
      <c r="B2" s="7" t="s">
        <v>16</v>
      </c>
      <c r="C2" s="7">
        <v>81331.5</v>
      </c>
      <c r="D2" s="7">
        <v>6652179</v>
      </c>
      <c r="E2" s="7">
        <v>5305378.9040000001</v>
      </c>
      <c r="F2" s="8">
        <v>156413.8362153846</v>
      </c>
    </row>
    <row r="3" spans="1:26" ht="14.25" customHeight="1" x14ac:dyDescent="0.25">
      <c r="A3" s="9">
        <v>43970</v>
      </c>
      <c r="B3" s="10" t="s">
        <v>16</v>
      </c>
      <c r="C3" s="10">
        <v>75796.5</v>
      </c>
      <c r="D3" s="10">
        <v>6173463</v>
      </c>
      <c r="E3" s="10">
        <v>4915101.7949999999</v>
      </c>
      <c r="F3" s="11">
        <v>253686.7171923077</v>
      </c>
    </row>
    <row r="4" spans="1:26" ht="14.25" customHeight="1" x14ac:dyDescent="0.25">
      <c r="A4" s="6">
        <v>43968</v>
      </c>
      <c r="B4" s="7" t="s">
        <v>16</v>
      </c>
      <c r="C4" s="7">
        <v>72861</v>
      </c>
      <c r="D4" s="7">
        <v>5952802.5</v>
      </c>
      <c r="E4" s="7">
        <v>4711294.2009999994</v>
      </c>
      <c r="F4" s="8">
        <v>125880.90000000001</v>
      </c>
    </row>
    <row r="5" spans="1:26" ht="14.25" customHeight="1" x14ac:dyDescent="0.25">
      <c r="A5" s="9">
        <v>43960</v>
      </c>
      <c r="B5" s="10" t="s">
        <v>16</v>
      </c>
      <c r="C5" s="10">
        <v>83373</v>
      </c>
      <c r="D5" s="10">
        <v>7253427</v>
      </c>
      <c r="E5" s="10">
        <v>5531366.3810000001</v>
      </c>
      <c r="F5" s="11">
        <v>221053.87967692307</v>
      </c>
    </row>
    <row r="6" spans="1:26" ht="14.25" customHeight="1" x14ac:dyDescent="0.25">
      <c r="A6" s="6">
        <v>43955</v>
      </c>
      <c r="B6" s="7" t="s">
        <v>16</v>
      </c>
      <c r="C6" s="7">
        <v>64108.5</v>
      </c>
      <c r="D6" s="7">
        <v>5561452.5</v>
      </c>
      <c r="E6" s="7">
        <v>4257859.3720000004</v>
      </c>
      <c r="F6" s="8">
        <v>337872.83273076924</v>
      </c>
    </row>
    <row r="7" spans="1:26" ht="14.25" customHeight="1" x14ac:dyDescent="0.25">
      <c r="A7" s="9">
        <v>43950</v>
      </c>
      <c r="B7" s="10" t="s">
        <v>16</v>
      </c>
      <c r="C7" s="10">
        <v>74707.5</v>
      </c>
      <c r="D7" s="10">
        <v>6454458</v>
      </c>
      <c r="E7" s="10">
        <v>4968152.9469999997</v>
      </c>
      <c r="F7" s="11">
        <v>118941.29398461539</v>
      </c>
    </row>
    <row r="8" spans="1:26" ht="14.25" customHeight="1" x14ac:dyDescent="0.25">
      <c r="A8" s="6">
        <v>43953</v>
      </c>
      <c r="B8" s="7" t="s">
        <v>16</v>
      </c>
      <c r="C8" s="7">
        <v>46216.5</v>
      </c>
      <c r="D8" s="7">
        <v>4118251.5</v>
      </c>
      <c r="E8" s="7">
        <v>3133704.9279999998</v>
      </c>
      <c r="F8" s="8">
        <v>179531.89196153847</v>
      </c>
    </row>
    <row r="9" spans="1:26" ht="14.25" customHeight="1" x14ac:dyDescent="0.25">
      <c r="A9" s="9">
        <v>43977</v>
      </c>
      <c r="B9" s="10" t="s">
        <v>16</v>
      </c>
      <c r="C9" s="10">
        <v>67726.5</v>
      </c>
      <c r="D9" s="10">
        <v>5864989.5</v>
      </c>
      <c r="E9" s="10">
        <v>4506085.4840000002</v>
      </c>
      <c r="F9" s="11">
        <v>167003.69436153845</v>
      </c>
    </row>
    <row r="10" spans="1:26" ht="14.25" customHeight="1" x14ac:dyDescent="0.25">
      <c r="A10" s="6">
        <v>43952</v>
      </c>
      <c r="B10" s="7" t="s">
        <v>16</v>
      </c>
      <c r="C10" s="7">
        <v>82228.5</v>
      </c>
      <c r="D10" s="7">
        <v>7032225</v>
      </c>
      <c r="E10" s="7">
        <v>5546127.1919999998</v>
      </c>
      <c r="F10" s="8">
        <v>196859.98644615384</v>
      </c>
    </row>
    <row r="11" spans="1:26" ht="14.25" customHeight="1" x14ac:dyDescent="0.25">
      <c r="A11" s="9">
        <v>43963</v>
      </c>
      <c r="B11" s="10" t="s">
        <v>16</v>
      </c>
      <c r="C11" s="10">
        <v>64390.5</v>
      </c>
      <c r="D11" s="10">
        <v>5523145.5</v>
      </c>
      <c r="E11" s="10">
        <v>4230689.2069999995</v>
      </c>
      <c r="F11" s="11">
        <v>183154.05167692306</v>
      </c>
    </row>
    <row r="12" spans="1:26" ht="14.25" customHeight="1" x14ac:dyDescent="0.25">
      <c r="A12" s="6">
        <v>43972</v>
      </c>
      <c r="B12" s="7" t="s">
        <v>16</v>
      </c>
      <c r="C12" s="7">
        <v>73126.5</v>
      </c>
      <c r="D12" s="7">
        <v>5864085</v>
      </c>
      <c r="E12" s="7">
        <v>4847142.9859999996</v>
      </c>
      <c r="F12" s="8">
        <v>142998.2095</v>
      </c>
    </row>
    <row r="13" spans="1:26" ht="14.25" customHeight="1" x14ac:dyDescent="0.25">
      <c r="A13" s="9">
        <v>43971</v>
      </c>
      <c r="B13" s="10" t="s">
        <v>16</v>
      </c>
      <c r="C13" s="10">
        <v>99631.5</v>
      </c>
      <c r="D13" s="10">
        <v>7121946</v>
      </c>
      <c r="E13" s="10">
        <v>6279205.8499999996</v>
      </c>
      <c r="F13" s="11">
        <v>279127.27602307691</v>
      </c>
    </row>
    <row r="14" spans="1:26" ht="14.25" customHeight="1" x14ac:dyDescent="0.25">
      <c r="A14" s="6">
        <v>43956</v>
      </c>
      <c r="B14" s="7" t="s">
        <v>16</v>
      </c>
      <c r="C14" s="7">
        <v>66396</v>
      </c>
      <c r="D14" s="7">
        <v>5770539</v>
      </c>
      <c r="E14" s="7">
        <v>4433831.2509999992</v>
      </c>
      <c r="F14" s="8">
        <v>232587.42287692308</v>
      </c>
    </row>
    <row r="15" spans="1:26" ht="14.25" customHeight="1" x14ac:dyDescent="0.25">
      <c r="A15" s="9">
        <v>43949</v>
      </c>
      <c r="B15" s="10" t="s">
        <v>16</v>
      </c>
      <c r="C15" s="10">
        <v>73147.5</v>
      </c>
      <c r="D15" s="10">
        <v>6288246</v>
      </c>
      <c r="E15" s="10">
        <v>4798265.1129999999</v>
      </c>
      <c r="F15" s="11">
        <v>123081.63515384615</v>
      </c>
    </row>
    <row r="16" spans="1:26" ht="14.25" customHeight="1" x14ac:dyDescent="0.25">
      <c r="A16" s="6">
        <v>43964</v>
      </c>
      <c r="B16" s="7" t="s">
        <v>16</v>
      </c>
      <c r="C16" s="7">
        <v>73062</v>
      </c>
      <c r="D16" s="7">
        <v>6333828</v>
      </c>
      <c r="E16" s="7">
        <v>4890619.2620000001</v>
      </c>
      <c r="F16" s="8">
        <v>181964.68769230769</v>
      </c>
    </row>
    <row r="17" spans="1:6" ht="14.25" customHeight="1" x14ac:dyDescent="0.25">
      <c r="A17" s="18">
        <v>43954</v>
      </c>
      <c r="B17" s="20" t="s">
        <v>16</v>
      </c>
      <c r="C17" s="20">
        <v>70581</v>
      </c>
      <c r="D17" s="20">
        <v>6221320.5</v>
      </c>
      <c r="E17" s="20">
        <v>4762185.0609999998</v>
      </c>
      <c r="F17" s="22">
        <v>172821.83076923076</v>
      </c>
    </row>
    <row r="18" spans="1:6" ht="14.25" customHeight="1" x14ac:dyDescent="0.25">
      <c r="A18" s="6">
        <v>43957</v>
      </c>
      <c r="B18" s="7" t="s">
        <v>16</v>
      </c>
      <c r="C18" s="7">
        <v>63012</v>
      </c>
      <c r="D18" s="7">
        <v>5454121.5</v>
      </c>
      <c r="E18" s="7">
        <v>4155234.554</v>
      </c>
      <c r="F18" s="8">
        <v>234787.55649230769</v>
      </c>
    </row>
    <row r="19" spans="1:6" ht="14.25" customHeight="1" x14ac:dyDescent="0.25">
      <c r="A19" s="9">
        <v>43974</v>
      </c>
      <c r="B19" s="10" t="s">
        <v>16</v>
      </c>
      <c r="C19" s="10">
        <v>89556</v>
      </c>
      <c r="D19" s="10">
        <v>7173117</v>
      </c>
      <c r="E19" s="10">
        <v>6068194.523</v>
      </c>
      <c r="F19" s="11">
        <v>139983.69019999998</v>
      </c>
    </row>
    <row r="20" spans="1:6" ht="14.25" customHeight="1" x14ac:dyDescent="0.25">
      <c r="A20" s="17">
        <v>43976</v>
      </c>
      <c r="B20" s="19" t="s">
        <v>16</v>
      </c>
      <c r="C20" s="19">
        <v>66316.5</v>
      </c>
      <c r="D20" s="19">
        <v>5704650</v>
      </c>
      <c r="E20" s="19">
        <v>4375924.2359999996</v>
      </c>
      <c r="F20" s="21">
        <v>135246.95929230767</v>
      </c>
    </row>
    <row r="21" spans="1:6" ht="14.25" customHeight="1" x14ac:dyDescent="0.25">
      <c r="A21" s="18">
        <v>43951</v>
      </c>
      <c r="B21" s="20" t="s">
        <v>16</v>
      </c>
      <c r="C21" s="20">
        <v>78235.5</v>
      </c>
      <c r="D21" s="20">
        <v>6819594</v>
      </c>
      <c r="E21" s="20">
        <v>5260171.5349999992</v>
      </c>
      <c r="F21" s="22">
        <v>70931.816676923074</v>
      </c>
    </row>
    <row r="22" spans="1:6" ht="14.25" customHeight="1" x14ac:dyDescent="0.25">
      <c r="A22" s="17">
        <v>43961</v>
      </c>
      <c r="B22" s="19" t="s">
        <v>16</v>
      </c>
      <c r="C22" s="19">
        <v>88311</v>
      </c>
      <c r="D22" s="19">
        <v>7726069.5</v>
      </c>
      <c r="E22" s="19">
        <v>5922893.7209999999</v>
      </c>
      <c r="F22" s="21">
        <v>161614.12454615385</v>
      </c>
    </row>
    <row r="23" spans="1:6" ht="14.25" customHeight="1" x14ac:dyDescent="0.25">
      <c r="A23" s="18">
        <v>43959</v>
      </c>
      <c r="B23" s="20" t="s">
        <v>16</v>
      </c>
      <c r="C23" s="20">
        <v>61804.5</v>
      </c>
      <c r="D23" s="20">
        <v>5365708.5</v>
      </c>
      <c r="E23" s="20">
        <v>4091691.3249999997</v>
      </c>
      <c r="F23" s="22">
        <v>232169.67161538458</v>
      </c>
    </row>
    <row r="24" spans="1:6" ht="14.25" customHeight="1" x14ac:dyDescent="0.25">
      <c r="A24" s="17">
        <v>43958</v>
      </c>
      <c r="B24" s="19" t="s">
        <v>16</v>
      </c>
      <c r="C24" s="19">
        <v>71067</v>
      </c>
      <c r="D24" s="19">
        <v>6175837.5</v>
      </c>
      <c r="E24" s="19">
        <v>4747959.6140000001</v>
      </c>
      <c r="F24" s="21">
        <v>157793.27424615383</v>
      </c>
    </row>
    <row r="25" spans="1:6" ht="14.25" customHeight="1" x14ac:dyDescent="0.25">
      <c r="A25" s="18">
        <v>43975</v>
      </c>
      <c r="B25" s="20" t="s">
        <v>16</v>
      </c>
      <c r="C25" s="20">
        <v>74649</v>
      </c>
      <c r="D25" s="20">
        <v>6098236.5</v>
      </c>
      <c r="E25" s="20">
        <v>5042435.841</v>
      </c>
      <c r="F25" s="22">
        <v>156805.83461538461</v>
      </c>
    </row>
    <row r="26" spans="1:6" ht="14.25" customHeight="1" x14ac:dyDescent="0.25">
      <c r="A26" s="6">
        <v>43982</v>
      </c>
      <c r="B26" s="7" t="s">
        <v>16</v>
      </c>
      <c r="C26" s="7">
        <v>76234.5</v>
      </c>
      <c r="D26" s="7">
        <v>6500848.5</v>
      </c>
      <c r="E26" s="7">
        <v>5172874.4439999992</v>
      </c>
      <c r="F26" s="8">
        <v>60556.251538461533</v>
      </c>
    </row>
    <row r="27" spans="1:6" ht="14.25" customHeight="1" x14ac:dyDescent="0.25">
      <c r="A27" s="18">
        <v>43981</v>
      </c>
      <c r="B27" s="20" t="s">
        <v>16</v>
      </c>
      <c r="C27" s="20">
        <v>106926</v>
      </c>
      <c r="D27" s="20">
        <v>9098386.5</v>
      </c>
      <c r="E27" s="20">
        <v>7354572.0109999999</v>
      </c>
      <c r="F27" s="22">
        <v>193869.59292307691</v>
      </c>
    </row>
    <row r="28" spans="1:6" ht="14.25" customHeight="1" x14ac:dyDescent="0.25">
      <c r="A28" s="17">
        <v>43979</v>
      </c>
      <c r="B28" s="19" t="s">
        <v>16</v>
      </c>
      <c r="C28" s="19">
        <v>69945</v>
      </c>
      <c r="D28" s="19">
        <v>6101931</v>
      </c>
      <c r="E28" s="19">
        <v>4743581.9779999992</v>
      </c>
      <c r="F28" s="21">
        <v>226018.55243846151</v>
      </c>
    </row>
    <row r="29" spans="1:6" ht="14.25" customHeight="1" x14ac:dyDescent="0.25">
      <c r="A29" s="18">
        <v>43978</v>
      </c>
      <c r="B29" s="20" t="s">
        <v>16</v>
      </c>
      <c r="C29" s="20">
        <v>69010.5</v>
      </c>
      <c r="D29" s="20">
        <v>5985894</v>
      </c>
      <c r="E29" s="20">
        <v>4624968.49</v>
      </c>
      <c r="F29" s="22">
        <v>168769.33384615384</v>
      </c>
    </row>
    <row r="30" spans="1:6" ht="14.25" customHeight="1" x14ac:dyDescent="0.25">
      <c r="A30" s="17">
        <v>43973</v>
      </c>
      <c r="B30" s="19" t="s">
        <v>16</v>
      </c>
      <c r="C30" s="19">
        <v>75820.5</v>
      </c>
      <c r="D30" s="19">
        <v>5943489</v>
      </c>
      <c r="E30" s="19">
        <v>5046963.6720000003</v>
      </c>
      <c r="F30" s="21">
        <v>196334.07284615384</v>
      </c>
    </row>
    <row r="31" spans="1:6" ht="14.25" customHeight="1" x14ac:dyDescent="0.25">
      <c r="A31" s="18">
        <v>43983</v>
      </c>
      <c r="B31" s="20" t="s">
        <v>16</v>
      </c>
      <c r="C31" s="20">
        <v>64740</v>
      </c>
      <c r="D31" s="20">
        <v>5800290</v>
      </c>
      <c r="E31" s="20">
        <v>4332158.4330000002</v>
      </c>
      <c r="F31" s="22">
        <v>205428.24997692305</v>
      </c>
    </row>
    <row r="32" spans="1:6" ht="14.25" customHeight="1" x14ac:dyDescent="0.25">
      <c r="A32" s="17">
        <v>43962</v>
      </c>
      <c r="B32" s="19" t="s">
        <v>16</v>
      </c>
      <c r="C32" s="19">
        <v>59574</v>
      </c>
      <c r="D32" s="19">
        <v>5178169.5</v>
      </c>
      <c r="E32" s="19">
        <v>3929032.2650000001</v>
      </c>
      <c r="F32" s="21">
        <v>208822.33076923079</v>
      </c>
    </row>
    <row r="33" spans="1:6" ht="14.25" customHeight="1" x14ac:dyDescent="0.25">
      <c r="A33" s="9">
        <v>43969</v>
      </c>
      <c r="B33" s="10" t="s">
        <v>16</v>
      </c>
      <c r="C33" s="10">
        <v>70278</v>
      </c>
      <c r="D33" s="10">
        <v>5798476.5</v>
      </c>
      <c r="E33" s="10">
        <v>4485664.5060000001</v>
      </c>
      <c r="F33" s="11">
        <v>182019.63597692308</v>
      </c>
    </row>
    <row r="34" spans="1:6" ht="14.25" customHeight="1" x14ac:dyDescent="0.25">
      <c r="A34" s="6">
        <v>43965</v>
      </c>
      <c r="B34" s="7" t="s">
        <v>16</v>
      </c>
      <c r="C34" s="7">
        <v>63645</v>
      </c>
      <c r="D34" s="7">
        <v>5366602.5</v>
      </c>
      <c r="E34" s="7">
        <v>4245727.3389999997</v>
      </c>
      <c r="F34" s="8">
        <v>137701.4149</v>
      </c>
    </row>
    <row r="35" spans="1:6" ht="14.25" customHeight="1" x14ac:dyDescent="0.25">
      <c r="A35" s="9">
        <v>43966</v>
      </c>
      <c r="B35" s="10" t="s">
        <v>16</v>
      </c>
      <c r="C35" s="10">
        <v>75642</v>
      </c>
      <c r="D35" s="10">
        <v>6293952</v>
      </c>
      <c r="E35" s="10">
        <v>5100877.9309999999</v>
      </c>
      <c r="F35" s="11">
        <v>159537.61835384613</v>
      </c>
    </row>
    <row r="36" spans="1:6" ht="14.25" customHeight="1" x14ac:dyDescent="0.25">
      <c r="A36" s="6">
        <v>43980</v>
      </c>
      <c r="B36" s="7" t="s">
        <v>16</v>
      </c>
      <c r="C36" s="7">
        <v>84433.5</v>
      </c>
      <c r="D36" s="7">
        <v>7228395</v>
      </c>
      <c r="E36" s="7">
        <v>5795765.9359999998</v>
      </c>
      <c r="F36" s="8">
        <v>264121.66047692305</v>
      </c>
    </row>
    <row r="37" spans="1:6" ht="14.25" customHeight="1" x14ac:dyDescent="0.25">
      <c r="A37" s="18">
        <v>43967</v>
      </c>
      <c r="B37" s="20" t="s">
        <v>11</v>
      </c>
      <c r="C37" s="20">
        <v>88063.5</v>
      </c>
      <c r="D37" s="20">
        <v>7583758.5</v>
      </c>
      <c r="E37" s="20">
        <v>5779076.7979999995</v>
      </c>
      <c r="F37" s="22">
        <v>152384.93586153846</v>
      </c>
    </row>
    <row r="38" spans="1:6" ht="14.25" customHeight="1" x14ac:dyDescent="0.25">
      <c r="A38" s="17">
        <v>43970</v>
      </c>
      <c r="B38" s="19" t="s">
        <v>11</v>
      </c>
      <c r="C38" s="19">
        <v>84024</v>
      </c>
      <c r="D38" s="19">
        <v>6815511</v>
      </c>
      <c r="E38" s="19">
        <v>5426339.5819999995</v>
      </c>
      <c r="F38" s="21">
        <v>195070.25003076921</v>
      </c>
    </row>
    <row r="39" spans="1:6" ht="14.25" customHeight="1" x14ac:dyDescent="0.25">
      <c r="A39" s="18">
        <v>43968</v>
      </c>
      <c r="B39" s="20" t="s">
        <v>11</v>
      </c>
      <c r="C39" s="20">
        <v>78057</v>
      </c>
      <c r="D39" s="20">
        <v>6774946.5</v>
      </c>
      <c r="E39" s="20">
        <v>5115462.4009999996</v>
      </c>
      <c r="F39" s="22">
        <v>61149.515384615377</v>
      </c>
    </row>
    <row r="40" spans="1:6" ht="14.25" customHeight="1" x14ac:dyDescent="0.25">
      <c r="A40" s="17">
        <v>43960</v>
      </c>
      <c r="B40" s="19" t="s">
        <v>11</v>
      </c>
      <c r="C40" s="19">
        <v>69720</v>
      </c>
      <c r="D40" s="19">
        <v>6264933</v>
      </c>
      <c r="E40" s="19">
        <v>4726931.9569999995</v>
      </c>
      <c r="F40" s="21">
        <v>294634.35530769231</v>
      </c>
    </row>
    <row r="41" spans="1:6" ht="14.25" customHeight="1" x14ac:dyDescent="0.25">
      <c r="A41" s="18">
        <v>43955</v>
      </c>
      <c r="B41" s="20" t="s">
        <v>11</v>
      </c>
      <c r="C41" s="20">
        <v>72928.5</v>
      </c>
      <c r="D41" s="20">
        <v>6642249</v>
      </c>
      <c r="E41" s="20">
        <v>4993791.9560000002</v>
      </c>
      <c r="F41" s="22">
        <v>215294.37692307692</v>
      </c>
    </row>
    <row r="42" spans="1:6" ht="14.25" customHeight="1" x14ac:dyDescent="0.25">
      <c r="A42" s="17">
        <v>43950</v>
      </c>
      <c r="B42" s="19" t="s">
        <v>11</v>
      </c>
      <c r="C42" s="19">
        <v>79527</v>
      </c>
      <c r="D42" s="19">
        <v>7180498.5</v>
      </c>
      <c r="E42" s="19">
        <v>5432087.9790000003</v>
      </c>
      <c r="F42" s="21">
        <v>172769.19230769231</v>
      </c>
    </row>
    <row r="43" spans="1:6" ht="14.25" customHeight="1" x14ac:dyDescent="0.25">
      <c r="A43" s="18">
        <v>43953</v>
      </c>
      <c r="B43" s="20" t="s">
        <v>11</v>
      </c>
      <c r="C43" s="20">
        <v>60463.5</v>
      </c>
      <c r="D43" s="20">
        <v>5554192.5</v>
      </c>
      <c r="E43" s="20">
        <v>4218316.0290000001</v>
      </c>
      <c r="F43" s="22">
        <v>244262.12107692307</v>
      </c>
    </row>
    <row r="44" spans="1:6" ht="14.25" customHeight="1" x14ac:dyDescent="0.25">
      <c r="A44" s="17">
        <v>43977</v>
      </c>
      <c r="B44" s="19" t="s">
        <v>11</v>
      </c>
      <c r="C44" s="19">
        <v>79975.5</v>
      </c>
      <c r="D44" s="19">
        <v>6676459.5</v>
      </c>
      <c r="E44" s="19">
        <v>5083946.1689999998</v>
      </c>
      <c r="F44" s="21">
        <v>141931.13193076922</v>
      </c>
    </row>
    <row r="45" spans="1:6" ht="14.25" customHeight="1" x14ac:dyDescent="0.25">
      <c r="A45" s="18">
        <v>43952</v>
      </c>
      <c r="B45" s="20" t="s">
        <v>11</v>
      </c>
      <c r="C45" s="20">
        <v>97534.5</v>
      </c>
      <c r="D45" s="20">
        <v>8893024.5</v>
      </c>
      <c r="E45" s="20">
        <v>6855177.2400000002</v>
      </c>
      <c r="F45" s="22">
        <v>185180.38007692309</v>
      </c>
    </row>
    <row r="46" spans="1:6" ht="14.25" customHeight="1" x14ac:dyDescent="0.25">
      <c r="A46" s="17">
        <v>43963</v>
      </c>
      <c r="B46" s="19" t="s">
        <v>11</v>
      </c>
      <c r="C46" s="19">
        <v>71520</v>
      </c>
      <c r="D46" s="19">
        <v>6398361</v>
      </c>
      <c r="E46" s="19">
        <v>4793096.1439999994</v>
      </c>
      <c r="F46" s="21">
        <v>181432.06769230767</v>
      </c>
    </row>
    <row r="47" spans="1:6" ht="14.25" customHeight="1" x14ac:dyDescent="0.25">
      <c r="A47" s="18">
        <v>43972</v>
      </c>
      <c r="B47" s="20" t="s">
        <v>11</v>
      </c>
      <c r="C47" s="20">
        <v>79485</v>
      </c>
      <c r="D47" s="20">
        <v>6633847.5</v>
      </c>
      <c r="E47" s="20">
        <v>5212858.58</v>
      </c>
      <c r="F47" s="22">
        <v>120955.33846153846</v>
      </c>
    </row>
    <row r="48" spans="1:6" ht="14.25" customHeight="1" x14ac:dyDescent="0.25">
      <c r="A48" s="17">
        <v>43971</v>
      </c>
      <c r="B48" s="19" t="s">
        <v>11</v>
      </c>
      <c r="C48" s="19">
        <v>93313.5</v>
      </c>
      <c r="D48" s="19">
        <v>7247575.5</v>
      </c>
      <c r="E48" s="19">
        <v>5922822.6779999994</v>
      </c>
      <c r="F48" s="21">
        <v>714758.2</v>
      </c>
    </row>
    <row r="49" spans="1:6" ht="14.25" customHeight="1" x14ac:dyDescent="0.25">
      <c r="A49" s="18">
        <v>43956</v>
      </c>
      <c r="B49" s="20" t="s">
        <v>11</v>
      </c>
      <c r="C49" s="20">
        <v>76585.5</v>
      </c>
      <c r="D49" s="20">
        <v>6921316.5</v>
      </c>
      <c r="E49" s="20">
        <v>5290094.2719999999</v>
      </c>
      <c r="F49" s="22">
        <v>386033.17544615385</v>
      </c>
    </row>
    <row r="50" spans="1:6" ht="14.25" customHeight="1" x14ac:dyDescent="0.25">
      <c r="A50" s="17">
        <v>43949</v>
      </c>
      <c r="B50" s="19" t="s">
        <v>11</v>
      </c>
      <c r="C50" s="19">
        <v>81826.5</v>
      </c>
      <c r="D50" s="19">
        <v>7163644.5</v>
      </c>
      <c r="E50" s="19">
        <v>5366333.7130000005</v>
      </c>
      <c r="F50" s="21">
        <v>145122.77781538462</v>
      </c>
    </row>
    <row r="51" spans="1:6" ht="14.25" customHeight="1" x14ac:dyDescent="0.25">
      <c r="A51" s="18">
        <v>43964</v>
      </c>
      <c r="B51" s="20" t="s">
        <v>11</v>
      </c>
      <c r="C51" s="20">
        <v>78846</v>
      </c>
      <c r="D51" s="20">
        <v>6993952.5</v>
      </c>
      <c r="E51" s="20">
        <v>5288518.7799999993</v>
      </c>
      <c r="F51" s="22">
        <v>227969.01538461537</v>
      </c>
    </row>
    <row r="52" spans="1:6" ht="14.25" customHeight="1" x14ac:dyDescent="0.25">
      <c r="A52" s="17">
        <v>43954</v>
      </c>
      <c r="B52" s="19" t="s">
        <v>11</v>
      </c>
      <c r="C52" s="19">
        <v>77263.5</v>
      </c>
      <c r="D52" s="19">
        <v>7013670</v>
      </c>
      <c r="E52" s="19">
        <v>5282661.8549999995</v>
      </c>
      <c r="F52" s="21">
        <v>161473.07692307691</v>
      </c>
    </row>
    <row r="53" spans="1:6" ht="14.25" customHeight="1" x14ac:dyDescent="0.25">
      <c r="A53" s="18">
        <v>43957</v>
      </c>
      <c r="B53" s="20" t="s">
        <v>11</v>
      </c>
      <c r="C53" s="20">
        <v>68994</v>
      </c>
      <c r="D53" s="20">
        <v>6168657</v>
      </c>
      <c r="E53" s="20">
        <v>4695811.3490000004</v>
      </c>
      <c r="F53" s="22">
        <v>157384.1788307692</v>
      </c>
    </row>
    <row r="54" spans="1:6" ht="14.25" customHeight="1" x14ac:dyDescent="0.25">
      <c r="A54" s="17">
        <v>43974</v>
      </c>
      <c r="B54" s="19" t="s">
        <v>11</v>
      </c>
      <c r="C54" s="19">
        <v>102889.5</v>
      </c>
      <c r="D54" s="19">
        <v>8089143</v>
      </c>
      <c r="E54" s="19">
        <v>6673236.3720000004</v>
      </c>
      <c r="F54" s="21">
        <v>127223.84583076923</v>
      </c>
    </row>
    <row r="55" spans="1:6" ht="14.25" customHeight="1" x14ac:dyDescent="0.25">
      <c r="A55" s="18">
        <v>43976</v>
      </c>
      <c r="B55" s="20" t="s">
        <v>11</v>
      </c>
      <c r="C55" s="20">
        <v>76999.5</v>
      </c>
      <c r="D55" s="20">
        <v>6645603</v>
      </c>
      <c r="E55" s="20">
        <v>5032216.1889999993</v>
      </c>
      <c r="F55" s="22">
        <v>100883.95384615385</v>
      </c>
    </row>
    <row r="56" spans="1:6" ht="14.25" customHeight="1" x14ac:dyDescent="0.25">
      <c r="A56" s="17">
        <v>43951</v>
      </c>
      <c r="B56" s="19" t="s">
        <v>11</v>
      </c>
      <c r="C56" s="19">
        <v>77565</v>
      </c>
      <c r="D56" s="19">
        <v>7023727.5</v>
      </c>
      <c r="E56" s="19">
        <v>5349682.4849999994</v>
      </c>
      <c r="F56" s="21">
        <v>31578.207692307689</v>
      </c>
    </row>
    <row r="57" spans="1:6" ht="14.25" customHeight="1" x14ac:dyDescent="0.25">
      <c r="A57" s="18">
        <v>43961</v>
      </c>
      <c r="B57" s="20" t="s">
        <v>11</v>
      </c>
      <c r="C57" s="20">
        <v>84132</v>
      </c>
      <c r="D57" s="20">
        <v>7483194</v>
      </c>
      <c r="E57" s="20">
        <v>5637882.125</v>
      </c>
      <c r="F57" s="22">
        <v>126673.26923076922</v>
      </c>
    </row>
    <row r="58" spans="1:6" ht="14.25" customHeight="1" x14ac:dyDescent="0.25">
      <c r="A58" s="17">
        <v>43959</v>
      </c>
      <c r="B58" s="19" t="s">
        <v>11</v>
      </c>
      <c r="C58" s="19">
        <v>69544.5</v>
      </c>
      <c r="D58" s="19">
        <v>6293776.5</v>
      </c>
      <c r="E58" s="19">
        <v>4773839.9380000001</v>
      </c>
      <c r="F58" s="21">
        <v>201777.4038153846</v>
      </c>
    </row>
    <row r="59" spans="1:6" ht="14.25" customHeight="1" x14ac:dyDescent="0.25">
      <c r="A59" s="18">
        <v>43958</v>
      </c>
      <c r="B59" s="20" t="s">
        <v>11</v>
      </c>
      <c r="C59" s="20">
        <v>73204.5</v>
      </c>
      <c r="D59" s="20">
        <v>6591883.5</v>
      </c>
      <c r="E59" s="20">
        <v>5001227.6710000001</v>
      </c>
      <c r="F59" s="22">
        <v>184167.76355384616</v>
      </c>
    </row>
    <row r="60" spans="1:6" ht="14.25" customHeight="1" x14ac:dyDescent="0.25">
      <c r="A60" s="17">
        <v>43975</v>
      </c>
      <c r="B60" s="19" t="s">
        <v>11</v>
      </c>
      <c r="C60" s="19">
        <v>76663.5</v>
      </c>
      <c r="D60" s="19">
        <v>6451032</v>
      </c>
      <c r="E60" s="19">
        <v>5048965.7960000001</v>
      </c>
      <c r="F60" s="21">
        <v>94608.146153846144</v>
      </c>
    </row>
    <row r="61" spans="1:6" ht="14.25" customHeight="1" x14ac:dyDescent="0.25">
      <c r="A61" s="9">
        <v>43982</v>
      </c>
      <c r="B61" s="10" t="s">
        <v>11</v>
      </c>
      <c r="C61" s="10">
        <v>89149.5</v>
      </c>
      <c r="D61" s="10">
        <v>7512646.5</v>
      </c>
      <c r="E61" s="10">
        <v>5979210.0970000001</v>
      </c>
      <c r="F61" s="11">
        <v>47580.146153846152</v>
      </c>
    </row>
    <row r="62" spans="1:6" ht="14.25" customHeight="1" x14ac:dyDescent="0.25">
      <c r="A62" s="17">
        <v>43981</v>
      </c>
      <c r="B62" s="19" t="s">
        <v>11</v>
      </c>
      <c r="C62" s="19">
        <v>108123</v>
      </c>
      <c r="D62" s="19">
        <v>9164707.5</v>
      </c>
      <c r="E62" s="19">
        <v>7329868.665</v>
      </c>
      <c r="F62" s="21">
        <v>137418.15930769229</v>
      </c>
    </row>
    <row r="63" spans="1:6" ht="14.25" customHeight="1" x14ac:dyDescent="0.25">
      <c r="A63" s="18">
        <v>43979</v>
      </c>
      <c r="B63" s="20" t="s">
        <v>11</v>
      </c>
      <c r="C63" s="20">
        <v>78141</v>
      </c>
      <c r="D63" s="20">
        <v>6641569.5</v>
      </c>
      <c r="E63" s="20">
        <v>5084073.5159999998</v>
      </c>
      <c r="F63" s="22">
        <v>142499.01538461537</v>
      </c>
    </row>
    <row r="64" spans="1:6" ht="14.25" customHeight="1" x14ac:dyDescent="0.25">
      <c r="A64" s="6">
        <v>43978</v>
      </c>
      <c r="B64" s="7" t="s">
        <v>11</v>
      </c>
      <c r="C64" s="7">
        <v>78544.5</v>
      </c>
      <c r="D64" s="7">
        <v>6701083.5</v>
      </c>
      <c r="E64" s="7">
        <v>5109499.6169999996</v>
      </c>
      <c r="F64" s="8">
        <v>76226.26923076922</v>
      </c>
    </row>
    <row r="65" spans="1:6" ht="14.25" customHeight="1" x14ac:dyDescent="0.25">
      <c r="A65" s="9">
        <v>43973</v>
      </c>
      <c r="B65" s="10" t="s">
        <v>11</v>
      </c>
      <c r="C65" s="10">
        <v>97963.5</v>
      </c>
      <c r="D65" s="10">
        <v>7728465</v>
      </c>
      <c r="E65" s="10">
        <v>6415904.9240000006</v>
      </c>
      <c r="F65" s="11">
        <v>150138.82307692309</v>
      </c>
    </row>
    <row r="66" spans="1:6" ht="14.25" customHeight="1" x14ac:dyDescent="0.25">
      <c r="A66" s="6">
        <v>43983</v>
      </c>
      <c r="B66" s="7" t="s">
        <v>11</v>
      </c>
      <c r="C66" s="7">
        <v>77269.5</v>
      </c>
      <c r="D66" s="7">
        <v>6829921.5</v>
      </c>
      <c r="E66" s="7">
        <v>5152925.182</v>
      </c>
      <c r="F66" s="8">
        <v>219200.11557692307</v>
      </c>
    </row>
    <row r="67" spans="1:6" ht="14.25" customHeight="1" x14ac:dyDescent="0.25">
      <c r="A67" s="18">
        <v>43962</v>
      </c>
      <c r="B67" s="20" t="s">
        <v>11</v>
      </c>
      <c r="C67" s="20">
        <v>72220.5</v>
      </c>
      <c r="D67" s="20">
        <v>6398719.5</v>
      </c>
      <c r="E67" s="20">
        <v>4782829.6060000006</v>
      </c>
      <c r="F67" s="22">
        <v>186502.14615384614</v>
      </c>
    </row>
    <row r="68" spans="1:6" ht="14.25" customHeight="1" x14ac:dyDescent="0.25">
      <c r="A68" s="17">
        <v>43969</v>
      </c>
      <c r="B68" s="19" t="s">
        <v>11</v>
      </c>
      <c r="C68" s="19">
        <v>78058.5</v>
      </c>
      <c r="D68" s="19">
        <v>6609714</v>
      </c>
      <c r="E68" s="19">
        <v>5024858.7929999996</v>
      </c>
      <c r="F68" s="21">
        <v>140406.07692307691</v>
      </c>
    </row>
    <row r="69" spans="1:6" ht="14.25" customHeight="1" x14ac:dyDescent="0.25">
      <c r="A69" s="18">
        <v>43965</v>
      </c>
      <c r="B69" s="20" t="s">
        <v>11</v>
      </c>
      <c r="C69" s="20">
        <v>70498.5</v>
      </c>
      <c r="D69" s="20">
        <v>6053649</v>
      </c>
      <c r="E69" s="20">
        <v>4580254.1549999993</v>
      </c>
      <c r="F69" s="22">
        <v>131801.93944615382</v>
      </c>
    </row>
    <row r="70" spans="1:6" ht="14.25" customHeight="1" x14ac:dyDescent="0.25">
      <c r="A70" s="17">
        <v>43966</v>
      </c>
      <c r="B70" s="19" t="s">
        <v>11</v>
      </c>
      <c r="C70" s="19">
        <v>78961.5</v>
      </c>
      <c r="D70" s="19">
        <v>6876454.5</v>
      </c>
      <c r="E70" s="19">
        <v>5258162.2879999997</v>
      </c>
      <c r="F70" s="21">
        <v>162133.18461538461</v>
      </c>
    </row>
    <row r="71" spans="1:6" ht="14.25" customHeight="1" x14ac:dyDescent="0.25">
      <c r="A71" s="18">
        <v>43980</v>
      </c>
      <c r="B71" s="20" t="s">
        <v>11</v>
      </c>
      <c r="C71" s="20">
        <v>87552</v>
      </c>
      <c r="D71" s="20">
        <v>7387116</v>
      </c>
      <c r="E71" s="20">
        <v>5815890.3319999995</v>
      </c>
      <c r="F71" s="22">
        <v>161811.89230769229</v>
      </c>
    </row>
    <row r="72" spans="1:6" ht="14.25" customHeight="1" x14ac:dyDescent="0.25">
      <c r="A72" s="17">
        <v>43967</v>
      </c>
      <c r="B72" s="19" t="s">
        <v>17</v>
      </c>
      <c r="C72" s="19">
        <v>44560.5</v>
      </c>
      <c r="D72" s="19">
        <v>4025148</v>
      </c>
      <c r="E72" s="19">
        <v>3259483.304</v>
      </c>
      <c r="F72" s="21">
        <v>145385.33866923075</v>
      </c>
    </row>
    <row r="73" spans="1:6" ht="14.25" customHeight="1" x14ac:dyDescent="0.25">
      <c r="A73" s="18">
        <v>43970</v>
      </c>
      <c r="B73" s="20" t="s">
        <v>17</v>
      </c>
      <c r="C73" s="20">
        <v>38250</v>
      </c>
      <c r="D73" s="20">
        <v>3552937.5</v>
      </c>
      <c r="E73" s="20">
        <v>2795344.17</v>
      </c>
      <c r="F73" s="22">
        <v>245048.26007692309</v>
      </c>
    </row>
    <row r="74" spans="1:6" ht="14.25" customHeight="1" x14ac:dyDescent="0.25">
      <c r="A74" s="17">
        <v>43968</v>
      </c>
      <c r="B74" s="19" t="s">
        <v>17</v>
      </c>
      <c r="C74" s="19">
        <v>34830</v>
      </c>
      <c r="D74" s="19">
        <v>3191155.5</v>
      </c>
      <c r="E74" s="19">
        <v>2528990.5839999998</v>
      </c>
      <c r="F74" s="21">
        <v>292821.22307692311</v>
      </c>
    </row>
    <row r="75" spans="1:6" ht="14.25" customHeight="1" x14ac:dyDescent="0.25">
      <c r="A75" s="18">
        <v>43960</v>
      </c>
      <c r="B75" s="20" t="s">
        <v>17</v>
      </c>
      <c r="C75" s="20">
        <v>32239.5</v>
      </c>
      <c r="D75" s="20">
        <v>3084892.5</v>
      </c>
      <c r="E75" s="20">
        <v>2384575.3629999999</v>
      </c>
      <c r="F75" s="22">
        <v>184346.05176923078</v>
      </c>
    </row>
    <row r="76" spans="1:6" ht="14.25" customHeight="1" x14ac:dyDescent="0.25">
      <c r="A76" s="17">
        <v>43955</v>
      </c>
      <c r="B76" s="19" t="s">
        <v>17</v>
      </c>
      <c r="C76" s="19">
        <v>30780</v>
      </c>
      <c r="D76" s="19">
        <v>2817853.5</v>
      </c>
      <c r="E76" s="19">
        <v>2169377.2250000001</v>
      </c>
      <c r="F76" s="21">
        <v>215836.18461538458</v>
      </c>
    </row>
    <row r="77" spans="1:6" ht="14.25" customHeight="1" x14ac:dyDescent="0.25">
      <c r="A77" s="18">
        <v>43950</v>
      </c>
      <c r="B77" s="20" t="s">
        <v>17</v>
      </c>
      <c r="C77" s="20">
        <v>29142</v>
      </c>
      <c r="D77" s="20">
        <v>2627595</v>
      </c>
      <c r="E77" s="20">
        <v>2033299.2799999998</v>
      </c>
      <c r="F77" s="22">
        <v>202681.39594615382</v>
      </c>
    </row>
    <row r="78" spans="1:6" ht="14.25" customHeight="1" x14ac:dyDescent="0.25">
      <c r="A78" s="17">
        <v>43953</v>
      </c>
      <c r="B78" s="19" t="s">
        <v>17</v>
      </c>
      <c r="C78" s="19">
        <v>26428.5</v>
      </c>
      <c r="D78" s="19">
        <v>2470465.5</v>
      </c>
      <c r="E78" s="19">
        <v>1911613.1440000001</v>
      </c>
      <c r="F78" s="21">
        <v>187667.93086153845</v>
      </c>
    </row>
    <row r="79" spans="1:6" ht="14.25" customHeight="1" x14ac:dyDescent="0.25">
      <c r="A79" s="18">
        <v>43977</v>
      </c>
      <c r="B79" s="20" t="s">
        <v>17</v>
      </c>
      <c r="C79" s="20">
        <v>40744.5</v>
      </c>
      <c r="D79" s="20">
        <v>3700311</v>
      </c>
      <c r="E79" s="20">
        <v>2861069.8419999997</v>
      </c>
      <c r="F79" s="22">
        <v>170303.62015384613</v>
      </c>
    </row>
    <row r="80" spans="1:6" ht="14.25" customHeight="1" x14ac:dyDescent="0.25">
      <c r="A80" s="17">
        <v>43952</v>
      </c>
      <c r="B80" s="19" t="s">
        <v>17</v>
      </c>
      <c r="C80" s="19">
        <v>46620</v>
      </c>
      <c r="D80" s="19">
        <v>4293241.5</v>
      </c>
      <c r="E80" s="19">
        <v>3389723.9589999998</v>
      </c>
      <c r="F80" s="21">
        <v>329717.03827692306</v>
      </c>
    </row>
    <row r="81" spans="1:6" ht="14.25" customHeight="1" x14ac:dyDescent="0.25">
      <c r="A81" s="18">
        <v>43963</v>
      </c>
      <c r="B81" s="20" t="s">
        <v>17</v>
      </c>
      <c r="C81" s="20">
        <v>32419.5</v>
      </c>
      <c r="D81" s="20">
        <v>3080614.5</v>
      </c>
      <c r="E81" s="20">
        <v>2363955.7909999997</v>
      </c>
      <c r="F81" s="22">
        <v>200042.36143846155</v>
      </c>
    </row>
    <row r="82" spans="1:6" ht="14.25" customHeight="1" x14ac:dyDescent="0.25">
      <c r="A82" s="17">
        <v>43972</v>
      </c>
      <c r="B82" s="19" t="s">
        <v>17</v>
      </c>
      <c r="C82" s="19">
        <v>40819.5</v>
      </c>
      <c r="D82" s="19">
        <v>3810394.5</v>
      </c>
      <c r="E82" s="19">
        <v>3046897.7940000002</v>
      </c>
      <c r="F82" s="21">
        <v>144594.40769230769</v>
      </c>
    </row>
    <row r="83" spans="1:6" ht="14.25" customHeight="1" x14ac:dyDescent="0.25">
      <c r="A83" s="18">
        <v>43971</v>
      </c>
      <c r="B83" s="20" t="s">
        <v>17</v>
      </c>
      <c r="C83" s="20">
        <v>41391</v>
      </c>
      <c r="D83" s="20">
        <v>3918987</v>
      </c>
      <c r="E83" s="20">
        <v>3141103.9569999999</v>
      </c>
      <c r="F83" s="22">
        <v>205451.17950769232</v>
      </c>
    </row>
    <row r="84" spans="1:6" ht="14.25" customHeight="1" x14ac:dyDescent="0.25">
      <c r="A84" s="17">
        <v>43956</v>
      </c>
      <c r="B84" s="19" t="s">
        <v>17</v>
      </c>
      <c r="C84" s="19">
        <v>29482.5</v>
      </c>
      <c r="D84" s="19">
        <v>2648688</v>
      </c>
      <c r="E84" s="19">
        <v>2021918.12</v>
      </c>
      <c r="F84" s="21">
        <v>219587.1531846154</v>
      </c>
    </row>
    <row r="85" spans="1:6" ht="14.25" customHeight="1" x14ac:dyDescent="0.25">
      <c r="A85" s="18">
        <v>43949</v>
      </c>
      <c r="B85" s="20" t="s">
        <v>17</v>
      </c>
      <c r="C85" s="20">
        <v>32181</v>
      </c>
      <c r="D85" s="20">
        <v>2863600.5</v>
      </c>
      <c r="E85" s="20">
        <v>2246478.6170000001</v>
      </c>
      <c r="F85" s="22">
        <v>140503.93076923076</v>
      </c>
    </row>
    <row r="86" spans="1:6" ht="14.25" customHeight="1" x14ac:dyDescent="0.25">
      <c r="A86" s="17">
        <v>43964</v>
      </c>
      <c r="B86" s="19" t="s">
        <v>17</v>
      </c>
      <c r="C86" s="19">
        <v>35535</v>
      </c>
      <c r="D86" s="19">
        <v>3288069</v>
      </c>
      <c r="E86" s="19">
        <v>2580984.0299999998</v>
      </c>
      <c r="F86" s="21">
        <v>208081.82515384615</v>
      </c>
    </row>
    <row r="87" spans="1:6" ht="14.25" customHeight="1" x14ac:dyDescent="0.25">
      <c r="A87" s="9">
        <v>43954</v>
      </c>
      <c r="B87" s="10" t="s">
        <v>17</v>
      </c>
      <c r="C87" s="10">
        <v>29935.5</v>
      </c>
      <c r="D87" s="10">
        <v>2720002.5</v>
      </c>
      <c r="E87" s="10">
        <v>2102974.0010000002</v>
      </c>
      <c r="F87" s="11">
        <v>175338.6411076923</v>
      </c>
    </row>
    <row r="88" spans="1:6" ht="14.25" customHeight="1" x14ac:dyDescent="0.25">
      <c r="A88" s="17">
        <v>43957</v>
      </c>
      <c r="B88" s="19" t="s">
        <v>17</v>
      </c>
      <c r="C88" s="19">
        <v>30342</v>
      </c>
      <c r="D88" s="19">
        <v>2738127</v>
      </c>
      <c r="E88" s="19">
        <v>2094375.01</v>
      </c>
      <c r="F88" s="21">
        <v>174068.47879999998</v>
      </c>
    </row>
    <row r="89" spans="1:6" ht="14.25" customHeight="1" x14ac:dyDescent="0.25">
      <c r="A89" s="18">
        <v>43974</v>
      </c>
      <c r="B89" s="20" t="s">
        <v>17</v>
      </c>
      <c r="C89" s="20">
        <v>42999</v>
      </c>
      <c r="D89" s="20">
        <v>3883215</v>
      </c>
      <c r="E89" s="20">
        <v>3151914.3419999997</v>
      </c>
      <c r="F89" s="22">
        <v>162279.9956153846</v>
      </c>
    </row>
    <row r="90" spans="1:6" ht="14.25" customHeight="1" x14ac:dyDescent="0.25">
      <c r="A90" s="6">
        <v>43976</v>
      </c>
      <c r="B90" s="7" t="s">
        <v>17</v>
      </c>
      <c r="C90" s="7">
        <v>38740.5</v>
      </c>
      <c r="D90" s="7">
        <v>3561655.5</v>
      </c>
      <c r="E90" s="7">
        <v>2769041.2770000002</v>
      </c>
      <c r="F90" s="8">
        <v>180495.52483076922</v>
      </c>
    </row>
    <row r="91" spans="1:6" ht="14.25" customHeight="1" x14ac:dyDescent="0.25">
      <c r="A91" s="9">
        <v>43951</v>
      </c>
      <c r="B91" s="10" t="s">
        <v>17</v>
      </c>
      <c r="C91" s="10">
        <v>31231.5</v>
      </c>
      <c r="D91" s="10">
        <v>2853310.5</v>
      </c>
      <c r="E91" s="10">
        <v>2211817.6569999997</v>
      </c>
      <c r="F91" s="11">
        <v>63441.684615384613</v>
      </c>
    </row>
    <row r="92" spans="1:6" ht="14.25" customHeight="1" x14ac:dyDescent="0.25">
      <c r="A92" s="6">
        <v>43961</v>
      </c>
      <c r="B92" s="7" t="s">
        <v>17</v>
      </c>
      <c r="C92" s="7">
        <v>37489.5</v>
      </c>
      <c r="D92" s="7">
        <v>3549097.5</v>
      </c>
      <c r="E92" s="7">
        <v>2745646.9479999999</v>
      </c>
      <c r="F92" s="8">
        <v>258287.05384615384</v>
      </c>
    </row>
    <row r="93" spans="1:6" ht="14.25" customHeight="1" x14ac:dyDescent="0.25">
      <c r="A93" s="9">
        <v>43959</v>
      </c>
      <c r="B93" s="10" t="s">
        <v>17</v>
      </c>
      <c r="C93" s="10">
        <v>34399.5</v>
      </c>
      <c r="D93" s="10">
        <v>3201358.5</v>
      </c>
      <c r="E93" s="10">
        <v>2481896.3339999998</v>
      </c>
      <c r="F93" s="11">
        <v>156377.12456923077</v>
      </c>
    </row>
    <row r="94" spans="1:6" ht="14.25" customHeight="1" x14ac:dyDescent="0.25">
      <c r="A94" s="6">
        <v>43958</v>
      </c>
      <c r="B94" s="7" t="s">
        <v>17</v>
      </c>
      <c r="C94" s="7">
        <v>32851.5</v>
      </c>
      <c r="D94" s="7">
        <v>2934504</v>
      </c>
      <c r="E94" s="7">
        <v>2253872.1379999998</v>
      </c>
      <c r="F94" s="8">
        <v>160756.50769230767</v>
      </c>
    </row>
    <row r="95" spans="1:6" ht="14.25" customHeight="1" x14ac:dyDescent="0.25">
      <c r="A95" s="9">
        <v>43975</v>
      </c>
      <c r="B95" s="10" t="s">
        <v>17</v>
      </c>
      <c r="C95" s="10">
        <v>38194.5</v>
      </c>
      <c r="D95" s="10">
        <v>3449302.5</v>
      </c>
      <c r="E95" s="10">
        <v>2798056.2479999997</v>
      </c>
      <c r="F95" s="11">
        <v>174707.83838461537</v>
      </c>
    </row>
    <row r="96" spans="1:6" ht="14.25" customHeight="1" x14ac:dyDescent="0.25">
      <c r="A96" s="6">
        <v>43982</v>
      </c>
      <c r="B96" s="7" t="s">
        <v>17</v>
      </c>
      <c r="C96" s="7">
        <v>42423</v>
      </c>
      <c r="D96" s="7">
        <v>3994153.5</v>
      </c>
      <c r="E96" s="7">
        <v>3105853.9129999997</v>
      </c>
      <c r="F96" s="8">
        <v>53605.712153846151</v>
      </c>
    </row>
    <row r="97" spans="1:6" ht="14.25" customHeight="1" x14ac:dyDescent="0.25">
      <c r="A97" s="9">
        <v>43981</v>
      </c>
      <c r="B97" s="10" t="s">
        <v>17</v>
      </c>
      <c r="C97" s="10">
        <v>48286.5</v>
      </c>
      <c r="D97" s="10">
        <v>4456441.5</v>
      </c>
      <c r="E97" s="10">
        <v>3473157.5449999999</v>
      </c>
      <c r="F97" s="11">
        <v>205639.55141538463</v>
      </c>
    </row>
    <row r="98" spans="1:6" ht="14.25" customHeight="1" x14ac:dyDescent="0.25">
      <c r="A98" s="6">
        <v>43979</v>
      </c>
      <c r="B98" s="7" t="s">
        <v>17</v>
      </c>
      <c r="C98" s="7">
        <v>41442</v>
      </c>
      <c r="D98" s="7">
        <v>3893680.5</v>
      </c>
      <c r="E98" s="7">
        <v>3004872.3489999999</v>
      </c>
      <c r="F98" s="8">
        <v>190911.88401538462</v>
      </c>
    </row>
    <row r="99" spans="1:6" ht="14.25" customHeight="1" x14ac:dyDescent="0.25">
      <c r="A99" s="18">
        <v>43978</v>
      </c>
      <c r="B99" s="20" t="s">
        <v>17</v>
      </c>
      <c r="C99" s="20">
        <v>40420.5</v>
      </c>
      <c r="D99" s="20">
        <v>3780852</v>
      </c>
      <c r="E99" s="20">
        <v>2893288.4459999995</v>
      </c>
      <c r="F99" s="22">
        <v>291528.45785384614</v>
      </c>
    </row>
    <row r="100" spans="1:6" ht="14.25" customHeight="1" x14ac:dyDescent="0.25">
      <c r="A100" s="17">
        <v>43973</v>
      </c>
      <c r="B100" s="19" t="s">
        <v>17</v>
      </c>
      <c r="C100" s="19">
        <v>53838</v>
      </c>
      <c r="D100" s="19">
        <v>4840833</v>
      </c>
      <c r="E100" s="19">
        <v>4017247.747</v>
      </c>
      <c r="F100" s="21">
        <v>147709.19777692307</v>
      </c>
    </row>
    <row r="101" spans="1:6" ht="14.25" customHeight="1" x14ac:dyDescent="0.25">
      <c r="A101" s="18">
        <v>43983</v>
      </c>
      <c r="B101" s="20" t="s">
        <v>17</v>
      </c>
      <c r="C101" s="20">
        <v>40528.5</v>
      </c>
      <c r="D101" s="20">
        <v>3865251</v>
      </c>
      <c r="E101" s="20">
        <v>2972895.4169999999</v>
      </c>
      <c r="F101" s="22">
        <v>336001.08039230772</v>
      </c>
    </row>
    <row r="102" spans="1:6" ht="14.25" customHeight="1" x14ac:dyDescent="0.25">
      <c r="A102" s="17">
        <v>43962</v>
      </c>
      <c r="B102" s="19" t="s">
        <v>17</v>
      </c>
      <c r="C102" s="19">
        <v>32733</v>
      </c>
      <c r="D102" s="19">
        <v>3079630.5</v>
      </c>
      <c r="E102" s="19">
        <v>2364369.4010000001</v>
      </c>
      <c r="F102" s="21">
        <v>281373.57021538459</v>
      </c>
    </row>
    <row r="103" spans="1:6" ht="14.25" customHeight="1" x14ac:dyDescent="0.25">
      <c r="A103" s="9">
        <v>43969</v>
      </c>
      <c r="B103" s="10" t="s">
        <v>17</v>
      </c>
      <c r="C103" s="10">
        <v>36655.5</v>
      </c>
      <c r="D103" s="10">
        <v>3360135</v>
      </c>
      <c r="E103" s="10">
        <v>2596293.8219999997</v>
      </c>
      <c r="F103" s="11">
        <v>202175.53846153847</v>
      </c>
    </row>
    <row r="104" spans="1:6" ht="14.25" customHeight="1" x14ac:dyDescent="0.25">
      <c r="A104" s="6">
        <v>43965</v>
      </c>
      <c r="B104" s="7" t="s">
        <v>17</v>
      </c>
      <c r="C104" s="7">
        <v>33886.5</v>
      </c>
      <c r="D104" s="7">
        <v>3166479</v>
      </c>
      <c r="E104" s="7">
        <v>2522496.074</v>
      </c>
      <c r="F104" s="8">
        <v>156584.58769230769</v>
      </c>
    </row>
    <row r="105" spans="1:6" ht="14.25" customHeight="1" x14ac:dyDescent="0.25">
      <c r="A105" s="9">
        <v>43966</v>
      </c>
      <c r="B105" s="10" t="s">
        <v>17</v>
      </c>
      <c r="C105" s="10">
        <v>41697</v>
      </c>
      <c r="D105" s="10">
        <v>3772258.5</v>
      </c>
      <c r="E105" s="10">
        <v>3092823.6680000001</v>
      </c>
      <c r="F105" s="11">
        <v>167669.98904615385</v>
      </c>
    </row>
    <row r="106" spans="1:6" ht="14.25" customHeight="1" x14ac:dyDescent="0.25">
      <c r="A106" s="6">
        <v>43980</v>
      </c>
      <c r="B106" s="7" t="s">
        <v>17</v>
      </c>
      <c r="C106" s="7">
        <v>44569.5</v>
      </c>
      <c r="D106" s="7">
        <v>4108596</v>
      </c>
      <c r="E106" s="7">
        <v>3229427.0830000001</v>
      </c>
      <c r="F106" s="8">
        <v>121448.35925384614</v>
      </c>
    </row>
    <row r="107" spans="1:6" ht="14.25" customHeight="1" x14ac:dyDescent="0.25">
      <c r="A107" s="9">
        <v>43967</v>
      </c>
      <c r="B107" s="10" t="s">
        <v>10</v>
      </c>
      <c r="C107" s="10">
        <v>38947.5</v>
      </c>
      <c r="D107" s="10">
        <v>3395892</v>
      </c>
      <c r="E107" s="10">
        <v>2740255.2110000001</v>
      </c>
      <c r="F107" s="11">
        <v>294361.0811230769</v>
      </c>
    </row>
    <row r="108" spans="1:6" ht="14.25" customHeight="1" x14ac:dyDescent="0.25">
      <c r="A108" s="6">
        <v>43970</v>
      </c>
      <c r="B108" s="7" t="s">
        <v>10</v>
      </c>
      <c r="C108" s="7">
        <v>31842</v>
      </c>
      <c r="D108" s="7">
        <v>2771116.5</v>
      </c>
      <c r="E108" s="7">
        <v>2269371.4459999995</v>
      </c>
      <c r="F108" s="8">
        <v>328803.84615384613</v>
      </c>
    </row>
    <row r="109" spans="1:6" ht="14.25" customHeight="1" x14ac:dyDescent="0.25">
      <c r="A109" s="9">
        <v>43968</v>
      </c>
      <c r="B109" s="10" t="s">
        <v>10</v>
      </c>
      <c r="C109" s="10">
        <v>32023.5</v>
      </c>
      <c r="D109" s="10">
        <v>2882458.5</v>
      </c>
      <c r="E109" s="10">
        <v>2290967.0389999999</v>
      </c>
      <c r="F109" s="11">
        <v>246817.75113846152</v>
      </c>
    </row>
    <row r="110" spans="1:6" ht="14.25" customHeight="1" x14ac:dyDescent="0.25">
      <c r="A110" s="6">
        <v>43960</v>
      </c>
      <c r="B110" s="7" t="s">
        <v>10</v>
      </c>
      <c r="C110" s="7">
        <v>31147.5</v>
      </c>
      <c r="D110" s="7">
        <v>2831019</v>
      </c>
      <c r="E110" s="7">
        <v>2261296.2760000001</v>
      </c>
      <c r="F110" s="8">
        <v>225845</v>
      </c>
    </row>
    <row r="111" spans="1:6" ht="14.25" customHeight="1" x14ac:dyDescent="0.25">
      <c r="A111" s="9">
        <v>43955</v>
      </c>
      <c r="B111" s="10" t="s">
        <v>10</v>
      </c>
      <c r="C111" s="10">
        <v>25566</v>
      </c>
      <c r="D111" s="10">
        <v>2372310</v>
      </c>
      <c r="E111" s="10">
        <v>1875929.923</v>
      </c>
      <c r="F111" s="11">
        <v>280340.16570000001</v>
      </c>
    </row>
    <row r="112" spans="1:6" ht="14.25" customHeight="1" x14ac:dyDescent="0.25">
      <c r="A112" s="6">
        <v>43950</v>
      </c>
      <c r="B112" s="7" t="s">
        <v>10</v>
      </c>
      <c r="C112" s="7">
        <v>29319</v>
      </c>
      <c r="D112" s="7">
        <v>2623480.5</v>
      </c>
      <c r="E112" s="7">
        <v>2115481.9889999996</v>
      </c>
      <c r="F112" s="8">
        <v>139204.6</v>
      </c>
    </row>
    <row r="113" spans="1:6" ht="14.25" customHeight="1" x14ac:dyDescent="0.25">
      <c r="A113" s="9">
        <v>43953</v>
      </c>
      <c r="B113" s="10" t="s">
        <v>10</v>
      </c>
      <c r="C113" s="10">
        <v>29031</v>
      </c>
      <c r="D113" s="10">
        <v>2711247</v>
      </c>
      <c r="E113" s="10">
        <v>2165434.9249999998</v>
      </c>
      <c r="F113" s="11">
        <v>185484.16923076924</v>
      </c>
    </row>
    <row r="114" spans="1:6" ht="14.25" customHeight="1" x14ac:dyDescent="0.25">
      <c r="A114" s="6">
        <v>43977</v>
      </c>
      <c r="B114" s="7" t="s">
        <v>10</v>
      </c>
      <c r="C114" s="7">
        <v>33423</v>
      </c>
      <c r="D114" s="7">
        <v>2970330</v>
      </c>
      <c r="E114" s="7">
        <v>2395998.3769999999</v>
      </c>
      <c r="F114" s="8">
        <v>259067.63954615386</v>
      </c>
    </row>
    <row r="115" spans="1:6" ht="14.25" customHeight="1" x14ac:dyDescent="0.25">
      <c r="A115" s="9">
        <v>43952</v>
      </c>
      <c r="B115" s="10" t="s">
        <v>10</v>
      </c>
      <c r="C115" s="10">
        <v>32487</v>
      </c>
      <c r="D115" s="10">
        <v>3031254</v>
      </c>
      <c r="E115" s="10">
        <v>2397503.37</v>
      </c>
      <c r="F115" s="11">
        <v>232079.84750769229</v>
      </c>
    </row>
    <row r="116" spans="1:6" ht="14.25" customHeight="1" x14ac:dyDescent="0.25">
      <c r="A116" s="6">
        <v>43963</v>
      </c>
      <c r="B116" s="7" t="s">
        <v>10</v>
      </c>
      <c r="C116" s="7">
        <v>28219.5</v>
      </c>
      <c r="D116" s="7">
        <v>2595778.5</v>
      </c>
      <c r="E116" s="7">
        <v>2050101.9780000001</v>
      </c>
      <c r="F116" s="8">
        <v>309760.33573076921</v>
      </c>
    </row>
    <row r="117" spans="1:6" ht="14.25" customHeight="1" x14ac:dyDescent="0.25">
      <c r="A117" s="9">
        <v>43972</v>
      </c>
      <c r="B117" s="10" t="s">
        <v>10</v>
      </c>
      <c r="C117" s="10">
        <v>31272</v>
      </c>
      <c r="D117" s="10">
        <v>2744382</v>
      </c>
      <c r="E117" s="10">
        <v>2257728.2139999997</v>
      </c>
      <c r="F117" s="11">
        <v>301623.79230769229</v>
      </c>
    </row>
    <row r="118" spans="1:6" ht="14.25" customHeight="1" x14ac:dyDescent="0.25">
      <c r="A118" s="6">
        <v>43971</v>
      </c>
      <c r="B118" s="7" t="s">
        <v>10</v>
      </c>
      <c r="C118" s="7">
        <v>34077</v>
      </c>
      <c r="D118" s="7">
        <v>2929330.5</v>
      </c>
      <c r="E118" s="7">
        <v>2389543.5279999999</v>
      </c>
      <c r="F118" s="8">
        <v>459604.90796153841</v>
      </c>
    </row>
    <row r="119" spans="1:6" ht="14.25" customHeight="1" x14ac:dyDescent="0.25">
      <c r="A119" s="9">
        <v>43956</v>
      </c>
      <c r="B119" s="10" t="s">
        <v>10</v>
      </c>
      <c r="C119" s="10">
        <v>31566</v>
      </c>
      <c r="D119" s="10">
        <v>2906763</v>
      </c>
      <c r="E119" s="10">
        <v>2323003.267</v>
      </c>
      <c r="F119" s="11">
        <v>287619.52953846153</v>
      </c>
    </row>
    <row r="120" spans="1:6" ht="14.25" customHeight="1" x14ac:dyDescent="0.25">
      <c r="A120" s="6">
        <v>43949</v>
      </c>
      <c r="B120" s="7" t="s">
        <v>10</v>
      </c>
      <c r="C120" s="7">
        <v>26940</v>
      </c>
      <c r="D120" s="7">
        <v>2411587.5</v>
      </c>
      <c r="E120" s="7">
        <v>1931011.4870000002</v>
      </c>
      <c r="F120" s="8">
        <v>149032.79178461537</v>
      </c>
    </row>
    <row r="121" spans="1:6" ht="14.25" customHeight="1" x14ac:dyDescent="0.25">
      <c r="A121" s="9">
        <v>43964</v>
      </c>
      <c r="B121" s="10" t="s">
        <v>10</v>
      </c>
      <c r="C121" s="10">
        <v>29241</v>
      </c>
      <c r="D121" s="10">
        <v>2629782</v>
      </c>
      <c r="E121" s="10">
        <v>2071714.7239999999</v>
      </c>
      <c r="F121" s="11">
        <v>361201.8010384615</v>
      </c>
    </row>
    <row r="122" spans="1:6" ht="14.25" customHeight="1" x14ac:dyDescent="0.25">
      <c r="A122" s="6">
        <v>43954</v>
      </c>
      <c r="B122" s="7" t="s">
        <v>10</v>
      </c>
      <c r="C122" s="7">
        <v>26082</v>
      </c>
      <c r="D122" s="7">
        <v>2434914</v>
      </c>
      <c r="E122" s="7">
        <v>1925475.1139999998</v>
      </c>
      <c r="F122" s="8">
        <v>247646.60936153846</v>
      </c>
    </row>
    <row r="123" spans="1:6" ht="14.25" customHeight="1" x14ac:dyDescent="0.25">
      <c r="A123" s="9">
        <v>43957</v>
      </c>
      <c r="B123" s="10" t="s">
        <v>10</v>
      </c>
      <c r="C123" s="10">
        <v>32511</v>
      </c>
      <c r="D123" s="10">
        <v>2938623</v>
      </c>
      <c r="E123" s="10">
        <v>2406562.0579999997</v>
      </c>
      <c r="F123" s="11">
        <v>306098.4769230769</v>
      </c>
    </row>
    <row r="124" spans="1:6" ht="14.25" customHeight="1" x14ac:dyDescent="0.25">
      <c r="A124" s="6">
        <v>43974</v>
      </c>
      <c r="B124" s="7" t="s">
        <v>10</v>
      </c>
      <c r="C124" s="7">
        <v>42703.5</v>
      </c>
      <c r="D124" s="7">
        <v>3628726.5</v>
      </c>
      <c r="E124" s="7">
        <v>3056063.7349999999</v>
      </c>
      <c r="F124" s="8">
        <v>223670.01693846151</v>
      </c>
    </row>
    <row r="125" spans="1:6" ht="14.25" customHeight="1" x14ac:dyDescent="0.25">
      <c r="A125" s="9">
        <v>43976</v>
      </c>
      <c r="B125" s="10" t="s">
        <v>10</v>
      </c>
      <c r="C125" s="10">
        <v>35592</v>
      </c>
      <c r="D125" s="10">
        <v>3176580</v>
      </c>
      <c r="E125" s="10">
        <v>2540760.0409999997</v>
      </c>
      <c r="F125" s="11">
        <v>351098.05384615384</v>
      </c>
    </row>
    <row r="126" spans="1:6" ht="14.25" customHeight="1" x14ac:dyDescent="0.25">
      <c r="A126" s="6">
        <v>43951</v>
      </c>
      <c r="B126" s="7" t="s">
        <v>10</v>
      </c>
      <c r="C126" s="7">
        <v>30445.5</v>
      </c>
      <c r="D126" s="7">
        <v>2817196.5</v>
      </c>
      <c r="E126" s="7">
        <v>2244503.1999999997</v>
      </c>
      <c r="F126" s="8">
        <v>203231.46096923074</v>
      </c>
    </row>
    <row r="127" spans="1:6" ht="14.25" customHeight="1" x14ac:dyDescent="0.25">
      <c r="A127" s="9">
        <v>43961</v>
      </c>
      <c r="B127" s="10" t="s">
        <v>10</v>
      </c>
      <c r="C127" s="10">
        <v>36619.5</v>
      </c>
      <c r="D127" s="10">
        <v>3312967.5</v>
      </c>
      <c r="E127" s="10">
        <v>2647972.3429999999</v>
      </c>
      <c r="F127" s="11">
        <v>371661.65384615387</v>
      </c>
    </row>
    <row r="128" spans="1:6" ht="14.25" customHeight="1" x14ac:dyDescent="0.25">
      <c r="A128" s="6">
        <v>43959</v>
      </c>
      <c r="B128" s="7" t="s">
        <v>10</v>
      </c>
      <c r="C128" s="7">
        <v>29409</v>
      </c>
      <c r="D128" s="7">
        <v>2645160</v>
      </c>
      <c r="E128" s="7">
        <v>2133443.3049999997</v>
      </c>
      <c r="F128" s="8">
        <v>355537.44449230767</v>
      </c>
    </row>
    <row r="129" spans="1:6" ht="14.25" customHeight="1" x14ac:dyDescent="0.25">
      <c r="A129" s="9">
        <v>43958</v>
      </c>
      <c r="B129" s="10" t="s">
        <v>10</v>
      </c>
      <c r="C129" s="10">
        <v>27018</v>
      </c>
      <c r="D129" s="10">
        <v>2472213</v>
      </c>
      <c r="E129" s="10">
        <v>2000889.9870000002</v>
      </c>
      <c r="F129" s="11">
        <v>283287.86923076923</v>
      </c>
    </row>
    <row r="130" spans="1:6" ht="14.25" customHeight="1" x14ac:dyDescent="0.25">
      <c r="A130" s="6">
        <v>43975</v>
      </c>
      <c r="B130" s="7" t="s">
        <v>10</v>
      </c>
      <c r="C130" s="7">
        <v>34303.5</v>
      </c>
      <c r="D130" s="7">
        <v>2924746.5</v>
      </c>
      <c r="E130" s="7">
        <v>2399312.9350000001</v>
      </c>
      <c r="F130" s="8">
        <v>282325.24615384615</v>
      </c>
    </row>
    <row r="131" spans="1:6" ht="14.25" customHeight="1" x14ac:dyDescent="0.25">
      <c r="A131" s="9">
        <v>43982</v>
      </c>
      <c r="B131" s="10" t="s">
        <v>10</v>
      </c>
      <c r="C131" s="10">
        <v>36999</v>
      </c>
      <c r="D131" s="10">
        <v>3473895</v>
      </c>
      <c r="E131" s="10">
        <v>2757933.63</v>
      </c>
      <c r="F131" s="11">
        <v>112971.77692307692</v>
      </c>
    </row>
    <row r="132" spans="1:6" ht="14.25" customHeight="1" x14ac:dyDescent="0.25">
      <c r="A132" s="6">
        <v>43981</v>
      </c>
      <c r="B132" s="7" t="s">
        <v>10</v>
      </c>
      <c r="C132" s="7">
        <v>44001</v>
      </c>
      <c r="D132" s="7">
        <v>3921784.5</v>
      </c>
      <c r="E132" s="7">
        <v>3132604.841</v>
      </c>
      <c r="F132" s="8">
        <v>242715.26253846151</v>
      </c>
    </row>
    <row r="133" spans="1:6" ht="14.25" customHeight="1" x14ac:dyDescent="0.25">
      <c r="A133" s="9">
        <v>43979</v>
      </c>
      <c r="B133" s="10" t="s">
        <v>10</v>
      </c>
      <c r="C133" s="10">
        <v>30982.5</v>
      </c>
      <c r="D133" s="10">
        <v>2827773</v>
      </c>
      <c r="E133" s="10">
        <v>2232253.034</v>
      </c>
      <c r="F133" s="11">
        <v>343211.54262307688</v>
      </c>
    </row>
    <row r="134" spans="1:6" ht="14.25" customHeight="1" x14ac:dyDescent="0.25">
      <c r="A134" s="6">
        <v>43978</v>
      </c>
      <c r="B134" s="7" t="s">
        <v>10</v>
      </c>
      <c r="C134" s="7">
        <v>32817</v>
      </c>
      <c r="D134" s="7">
        <v>3015751.5</v>
      </c>
      <c r="E134" s="7">
        <v>2415980.7719999999</v>
      </c>
      <c r="F134" s="8">
        <v>346048.63569230767</v>
      </c>
    </row>
    <row r="135" spans="1:6" ht="14.25" customHeight="1" x14ac:dyDescent="0.25">
      <c r="A135" s="9">
        <v>43973</v>
      </c>
      <c r="B135" s="10" t="s">
        <v>10</v>
      </c>
      <c r="C135" s="10">
        <v>36031.5</v>
      </c>
      <c r="D135" s="10">
        <v>3091069.5</v>
      </c>
      <c r="E135" s="10">
        <v>2549333.4129999997</v>
      </c>
      <c r="F135" s="11">
        <v>289900.09384615382</v>
      </c>
    </row>
    <row r="136" spans="1:6" ht="14.25" customHeight="1" x14ac:dyDescent="0.25">
      <c r="A136" s="17">
        <v>43962</v>
      </c>
      <c r="B136" s="19" t="s">
        <v>10</v>
      </c>
      <c r="C136" s="19">
        <v>27187.5</v>
      </c>
      <c r="D136" s="19">
        <v>2479396.5</v>
      </c>
      <c r="E136" s="19">
        <v>1950422.9030000002</v>
      </c>
      <c r="F136" s="21">
        <v>381635.95355384616</v>
      </c>
    </row>
    <row r="137" spans="1:6" ht="14.25" customHeight="1" x14ac:dyDescent="0.25">
      <c r="A137" s="18">
        <v>43969</v>
      </c>
      <c r="B137" s="20" t="s">
        <v>10</v>
      </c>
      <c r="C137" s="20">
        <v>31329</v>
      </c>
      <c r="D137" s="20">
        <v>2826379.5</v>
      </c>
      <c r="E137" s="20">
        <v>2229453.5079999999</v>
      </c>
      <c r="F137" s="22">
        <v>331756.18072307692</v>
      </c>
    </row>
    <row r="138" spans="1:6" ht="14.25" customHeight="1" x14ac:dyDescent="0.25">
      <c r="A138" s="17">
        <v>43965</v>
      </c>
      <c r="B138" s="19" t="s">
        <v>10</v>
      </c>
      <c r="C138" s="19">
        <v>29658</v>
      </c>
      <c r="D138" s="19">
        <v>2703132</v>
      </c>
      <c r="E138" s="19">
        <v>2160539.9959999998</v>
      </c>
      <c r="F138" s="21">
        <v>312856.16153846151</v>
      </c>
    </row>
    <row r="139" spans="1:6" ht="14.25" customHeight="1" x14ac:dyDescent="0.25">
      <c r="A139" s="18">
        <v>43966</v>
      </c>
      <c r="B139" s="20" t="s">
        <v>10</v>
      </c>
      <c r="C139" s="20">
        <v>34150.5</v>
      </c>
      <c r="D139" s="20">
        <v>3038293.5</v>
      </c>
      <c r="E139" s="20">
        <v>2442084.5610000002</v>
      </c>
      <c r="F139" s="22">
        <v>277257.14947692305</v>
      </c>
    </row>
    <row r="140" spans="1:6" ht="14.25" customHeight="1" x14ac:dyDescent="0.25">
      <c r="A140" s="17">
        <v>43983</v>
      </c>
      <c r="B140" s="19" t="s">
        <v>10</v>
      </c>
      <c r="C140" s="19">
        <v>31947</v>
      </c>
      <c r="D140" s="19">
        <v>2945035.5</v>
      </c>
      <c r="E140" s="19">
        <v>2320195.4450000003</v>
      </c>
      <c r="F140" s="21">
        <v>383761.6669230769</v>
      </c>
    </row>
    <row r="141" spans="1:6" ht="14.25" customHeight="1" x14ac:dyDescent="0.25">
      <c r="A141" s="9">
        <v>43980</v>
      </c>
      <c r="B141" s="10" t="s">
        <v>10</v>
      </c>
      <c r="C141" s="10">
        <v>35431.5</v>
      </c>
      <c r="D141" s="10">
        <v>3193167</v>
      </c>
      <c r="E141" s="10">
        <v>2545757.0549999997</v>
      </c>
      <c r="F141" s="11">
        <v>202281.06923076924</v>
      </c>
    </row>
    <row r="142" spans="1:6" ht="14.25" customHeight="1" x14ac:dyDescent="0.25">
      <c r="A142" s="6">
        <v>43950</v>
      </c>
      <c r="B142" s="7" t="s">
        <v>20</v>
      </c>
      <c r="C142" s="7">
        <v>25816.5</v>
      </c>
      <c r="D142" s="7">
        <v>2360914.5</v>
      </c>
      <c r="E142" s="7">
        <v>1868643.6719999998</v>
      </c>
      <c r="F142" s="8">
        <v>137636.84266153845</v>
      </c>
    </row>
    <row r="143" spans="1:6" ht="14.25" customHeight="1" x14ac:dyDescent="0.25">
      <c r="A143" s="18">
        <v>43949</v>
      </c>
      <c r="B143" s="20" t="s">
        <v>20</v>
      </c>
      <c r="C143" s="20">
        <v>25149</v>
      </c>
      <c r="D143" s="20">
        <v>2277072</v>
      </c>
      <c r="E143" s="20">
        <v>1804070.1239999998</v>
      </c>
      <c r="F143" s="22">
        <v>125553.02143076922</v>
      </c>
    </row>
    <row r="144" spans="1:6" ht="14.25" customHeight="1" x14ac:dyDescent="0.25">
      <c r="A144" s="6">
        <v>43967</v>
      </c>
      <c r="B144" s="7" t="s">
        <v>20</v>
      </c>
      <c r="C144" s="7">
        <v>34563</v>
      </c>
      <c r="D144" s="7">
        <v>2922883.5</v>
      </c>
      <c r="E144" s="7">
        <v>2340316.3049999997</v>
      </c>
      <c r="F144" s="8">
        <v>109812.45384615385</v>
      </c>
    </row>
    <row r="145" spans="1:6" ht="14.25" customHeight="1" x14ac:dyDescent="0.25">
      <c r="A145" s="9">
        <v>43970</v>
      </c>
      <c r="B145" s="10" t="s">
        <v>20</v>
      </c>
      <c r="C145" s="10">
        <v>28882.5</v>
      </c>
      <c r="D145" s="10">
        <v>2446530</v>
      </c>
      <c r="E145" s="10">
        <v>1956748.2629999998</v>
      </c>
      <c r="F145" s="11">
        <v>108543.03143076923</v>
      </c>
    </row>
    <row r="146" spans="1:6" ht="14.25" customHeight="1" x14ac:dyDescent="0.25">
      <c r="A146" s="6">
        <v>43968</v>
      </c>
      <c r="B146" s="7" t="s">
        <v>20</v>
      </c>
      <c r="C146" s="7">
        <v>28275</v>
      </c>
      <c r="D146" s="7">
        <v>2435632.5</v>
      </c>
      <c r="E146" s="7">
        <v>1954139.7149999999</v>
      </c>
      <c r="F146" s="8">
        <v>79541.984615384616</v>
      </c>
    </row>
    <row r="147" spans="1:6" ht="14.25" customHeight="1" x14ac:dyDescent="0.25">
      <c r="A147" s="9">
        <v>43960</v>
      </c>
      <c r="B147" s="10" t="s">
        <v>20</v>
      </c>
      <c r="C147" s="10">
        <v>26271</v>
      </c>
      <c r="D147" s="10">
        <v>2384937</v>
      </c>
      <c r="E147" s="10">
        <v>1880070.5110000002</v>
      </c>
      <c r="F147" s="11">
        <v>141472.14615384614</v>
      </c>
    </row>
    <row r="148" spans="1:6" ht="14.25" customHeight="1" x14ac:dyDescent="0.25">
      <c r="A148" s="6">
        <v>43955</v>
      </c>
      <c r="B148" s="7" t="s">
        <v>20</v>
      </c>
      <c r="C148" s="7">
        <v>23587.5</v>
      </c>
      <c r="D148" s="7">
        <v>2155668</v>
      </c>
      <c r="E148" s="7">
        <v>1685753.1839999999</v>
      </c>
      <c r="F148" s="8">
        <v>135489.15811538461</v>
      </c>
    </row>
    <row r="149" spans="1:6" ht="14.25" customHeight="1" x14ac:dyDescent="0.25">
      <c r="A149" s="9">
        <v>43953</v>
      </c>
      <c r="B149" s="10" t="s">
        <v>20</v>
      </c>
      <c r="C149" s="10">
        <v>18427.5</v>
      </c>
      <c r="D149" s="10">
        <v>1682851.5</v>
      </c>
      <c r="E149" s="10">
        <v>1337535.2989999999</v>
      </c>
      <c r="F149" s="11">
        <v>121636.08074615385</v>
      </c>
    </row>
    <row r="150" spans="1:6" ht="14.25" customHeight="1" x14ac:dyDescent="0.25">
      <c r="A150" s="6">
        <v>43977</v>
      </c>
      <c r="B150" s="7" t="s">
        <v>20</v>
      </c>
      <c r="C150" s="7">
        <v>27156</v>
      </c>
      <c r="D150" s="7">
        <v>2410803</v>
      </c>
      <c r="E150" s="7">
        <v>1897998.2520000001</v>
      </c>
      <c r="F150" s="8">
        <v>96303.4</v>
      </c>
    </row>
    <row r="151" spans="1:6" ht="14.25" customHeight="1" x14ac:dyDescent="0.25">
      <c r="A151" s="9">
        <v>43952</v>
      </c>
      <c r="B151" s="10" t="s">
        <v>20</v>
      </c>
      <c r="C151" s="10">
        <v>35190</v>
      </c>
      <c r="D151" s="10">
        <v>3168510</v>
      </c>
      <c r="E151" s="10">
        <v>2533138.7200000002</v>
      </c>
      <c r="F151" s="11">
        <v>102615.49999999999</v>
      </c>
    </row>
    <row r="152" spans="1:6" ht="14.25" customHeight="1" x14ac:dyDescent="0.25">
      <c r="A152" s="6">
        <v>43963</v>
      </c>
      <c r="B152" s="7" t="s">
        <v>20</v>
      </c>
      <c r="C152" s="7">
        <v>25483.5</v>
      </c>
      <c r="D152" s="7">
        <v>2243160</v>
      </c>
      <c r="E152" s="7">
        <v>1757185.7729999998</v>
      </c>
      <c r="F152" s="8">
        <v>114933.59230769231</v>
      </c>
    </row>
    <row r="153" spans="1:6" ht="14.25" customHeight="1" x14ac:dyDescent="0.25">
      <c r="A153" s="9">
        <v>43972</v>
      </c>
      <c r="B153" s="10" t="s">
        <v>20</v>
      </c>
      <c r="C153" s="10">
        <v>25362</v>
      </c>
      <c r="D153" s="10">
        <v>2198935.5</v>
      </c>
      <c r="E153" s="10">
        <v>1755958.3049999999</v>
      </c>
      <c r="F153" s="11">
        <v>102833.37792307691</v>
      </c>
    </row>
    <row r="154" spans="1:6" ht="14.25" customHeight="1" x14ac:dyDescent="0.25">
      <c r="A154" s="6">
        <v>43971</v>
      </c>
      <c r="B154" s="7" t="s">
        <v>20</v>
      </c>
      <c r="C154" s="7">
        <v>28849.5</v>
      </c>
      <c r="D154" s="7">
        <v>2520759</v>
      </c>
      <c r="E154" s="7">
        <v>2010739.0729999999</v>
      </c>
      <c r="F154" s="8">
        <v>106300.0107076923</v>
      </c>
    </row>
    <row r="155" spans="1:6" ht="14.25" customHeight="1" x14ac:dyDescent="0.25">
      <c r="A155" s="9">
        <v>43956</v>
      </c>
      <c r="B155" s="10" t="s">
        <v>20</v>
      </c>
      <c r="C155" s="10">
        <v>26367</v>
      </c>
      <c r="D155" s="10">
        <v>2380333.5</v>
      </c>
      <c r="E155" s="10">
        <v>1873451.2719999999</v>
      </c>
      <c r="F155" s="11">
        <v>149632.49369999999</v>
      </c>
    </row>
    <row r="156" spans="1:6" ht="14.25" customHeight="1" x14ac:dyDescent="0.25">
      <c r="A156" s="6">
        <v>43964</v>
      </c>
      <c r="B156" s="7" t="s">
        <v>20</v>
      </c>
      <c r="C156" s="7">
        <v>25539</v>
      </c>
      <c r="D156" s="7">
        <v>2263651.5</v>
      </c>
      <c r="E156" s="7">
        <v>1783039.3049999997</v>
      </c>
      <c r="F156" s="8">
        <v>139331.31929230769</v>
      </c>
    </row>
    <row r="157" spans="1:6" ht="14.25" customHeight="1" x14ac:dyDescent="0.25">
      <c r="A157" s="18">
        <v>43954</v>
      </c>
      <c r="B157" s="20" t="s">
        <v>20</v>
      </c>
      <c r="C157" s="20">
        <v>21343.5</v>
      </c>
      <c r="D157" s="20">
        <v>1906557</v>
      </c>
      <c r="E157" s="20">
        <v>1485927.8739999998</v>
      </c>
      <c r="F157" s="22">
        <v>100092.68052307691</v>
      </c>
    </row>
    <row r="158" spans="1:6" ht="14.25" customHeight="1" x14ac:dyDescent="0.25">
      <c r="A158" s="6">
        <v>43957</v>
      </c>
      <c r="B158" s="7" t="s">
        <v>20</v>
      </c>
      <c r="C158" s="7">
        <v>24337.5</v>
      </c>
      <c r="D158" s="7">
        <v>2159350.5</v>
      </c>
      <c r="E158" s="7">
        <v>1715939.5399999998</v>
      </c>
      <c r="F158" s="8">
        <v>115138.50836153845</v>
      </c>
    </row>
    <row r="159" spans="1:6" ht="14.25" customHeight="1" x14ac:dyDescent="0.25">
      <c r="A159" s="9">
        <v>43974</v>
      </c>
      <c r="B159" s="10" t="s">
        <v>20</v>
      </c>
      <c r="C159" s="10">
        <v>36997.5</v>
      </c>
      <c r="D159" s="10">
        <v>3089140.5</v>
      </c>
      <c r="E159" s="10">
        <v>2533823.1740000001</v>
      </c>
      <c r="F159" s="11">
        <v>109891.53846153845</v>
      </c>
    </row>
    <row r="160" spans="1:6" ht="14.25" customHeight="1" x14ac:dyDescent="0.25">
      <c r="A160" s="17">
        <v>43976</v>
      </c>
      <c r="B160" s="19" t="s">
        <v>20</v>
      </c>
      <c r="C160" s="19">
        <v>28494</v>
      </c>
      <c r="D160" s="19">
        <v>2512803</v>
      </c>
      <c r="E160" s="19">
        <v>1972327.267</v>
      </c>
      <c r="F160" s="21">
        <v>174025.3846153846</v>
      </c>
    </row>
    <row r="161" spans="1:6" ht="14.25" customHeight="1" x14ac:dyDescent="0.25">
      <c r="A161" s="18">
        <v>43951</v>
      </c>
      <c r="B161" s="20" t="s">
        <v>20</v>
      </c>
      <c r="C161" s="20">
        <v>27883.5</v>
      </c>
      <c r="D161" s="20">
        <v>2560080</v>
      </c>
      <c r="E161" s="20">
        <v>2016381.645</v>
      </c>
      <c r="F161" s="22">
        <v>41912.707692307689</v>
      </c>
    </row>
    <row r="162" spans="1:6" ht="14.25" customHeight="1" x14ac:dyDescent="0.25">
      <c r="A162" s="17">
        <v>43961</v>
      </c>
      <c r="B162" s="19" t="s">
        <v>20</v>
      </c>
      <c r="C162" s="19">
        <v>31224</v>
      </c>
      <c r="D162" s="19">
        <v>2767270.5</v>
      </c>
      <c r="E162" s="19">
        <v>2174380.5969999996</v>
      </c>
      <c r="F162" s="21">
        <v>80170.980907692297</v>
      </c>
    </row>
    <row r="163" spans="1:6" ht="14.25" customHeight="1" x14ac:dyDescent="0.25">
      <c r="A163" s="18">
        <v>43959</v>
      </c>
      <c r="B163" s="20" t="s">
        <v>20</v>
      </c>
      <c r="C163" s="20">
        <v>25020</v>
      </c>
      <c r="D163" s="20">
        <v>2235960</v>
      </c>
      <c r="E163" s="20">
        <v>1780335.608</v>
      </c>
      <c r="F163" s="22">
        <v>140320.89928461539</v>
      </c>
    </row>
    <row r="164" spans="1:6" ht="14.25" customHeight="1" x14ac:dyDescent="0.25">
      <c r="A164" s="17">
        <v>43958</v>
      </c>
      <c r="B164" s="19" t="s">
        <v>20</v>
      </c>
      <c r="C164" s="19">
        <v>26184</v>
      </c>
      <c r="D164" s="19">
        <v>2308336.5</v>
      </c>
      <c r="E164" s="19">
        <v>1837113.1940000001</v>
      </c>
      <c r="F164" s="21">
        <v>115064.43612307693</v>
      </c>
    </row>
    <row r="165" spans="1:6" ht="14.25" customHeight="1" x14ac:dyDescent="0.25">
      <c r="A165" s="18">
        <v>43975</v>
      </c>
      <c r="B165" s="20" t="s">
        <v>20</v>
      </c>
      <c r="C165" s="20">
        <v>29824.5</v>
      </c>
      <c r="D165" s="20">
        <v>2526909</v>
      </c>
      <c r="E165" s="20">
        <v>2092407.26</v>
      </c>
      <c r="F165" s="22">
        <v>62346.415384615379</v>
      </c>
    </row>
    <row r="166" spans="1:6" ht="14.25" customHeight="1" x14ac:dyDescent="0.25">
      <c r="A166" s="17">
        <v>43982</v>
      </c>
      <c r="B166" s="19" t="s">
        <v>20</v>
      </c>
      <c r="C166" s="19">
        <v>31372.5</v>
      </c>
      <c r="D166" s="19">
        <v>2794324.5</v>
      </c>
      <c r="E166" s="19">
        <v>2251714.5490000001</v>
      </c>
      <c r="F166" s="21">
        <v>37852.04366923077</v>
      </c>
    </row>
    <row r="167" spans="1:6" ht="14.25" customHeight="1" x14ac:dyDescent="0.25">
      <c r="A167" s="18">
        <v>43981</v>
      </c>
      <c r="B167" s="20" t="s">
        <v>20</v>
      </c>
      <c r="C167" s="20">
        <v>34681.5</v>
      </c>
      <c r="D167" s="20">
        <v>3005334</v>
      </c>
      <c r="E167" s="20">
        <v>2408136.8190000001</v>
      </c>
      <c r="F167" s="22">
        <v>113231.09230769232</v>
      </c>
    </row>
    <row r="168" spans="1:6" ht="14.25" customHeight="1" x14ac:dyDescent="0.25">
      <c r="A168" s="17">
        <v>43979</v>
      </c>
      <c r="B168" s="19" t="s">
        <v>20</v>
      </c>
      <c r="C168" s="19">
        <v>28197</v>
      </c>
      <c r="D168" s="19">
        <v>2559211.5</v>
      </c>
      <c r="E168" s="19">
        <v>2038847.0090000001</v>
      </c>
      <c r="F168" s="21">
        <v>74270.530769230769</v>
      </c>
    </row>
    <row r="169" spans="1:6" ht="14.25" customHeight="1" x14ac:dyDescent="0.25">
      <c r="A169" s="18">
        <v>43978</v>
      </c>
      <c r="B169" s="20" t="s">
        <v>20</v>
      </c>
      <c r="C169" s="20">
        <v>28050</v>
      </c>
      <c r="D169" s="20">
        <v>2458555.5</v>
      </c>
      <c r="E169" s="20">
        <v>1979227.4479999999</v>
      </c>
      <c r="F169" s="22">
        <v>122940.53466153846</v>
      </c>
    </row>
    <row r="170" spans="1:6" ht="14.25" customHeight="1" x14ac:dyDescent="0.25">
      <c r="A170" s="17">
        <v>43973</v>
      </c>
      <c r="B170" s="19" t="s">
        <v>20</v>
      </c>
      <c r="C170" s="19">
        <v>30781.5</v>
      </c>
      <c r="D170" s="19">
        <v>2540715</v>
      </c>
      <c r="E170" s="19">
        <v>2108065.5690000001</v>
      </c>
      <c r="F170" s="21">
        <v>90381.169230769228</v>
      </c>
    </row>
    <row r="171" spans="1:6" ht="14.25" customHeight="1" x14ac:dyDescent="0.25">
      <c r="A171" s="18">
        <v>43983</v>
      </c>
      <c r="B171" s="20" t="s">
        <v>20</v>
      </c>
      <c r="C171" s="20">
        <v>27960</v>
      </c>
      <c r="D171" s="20">
        <v>2538967.5</v>
      </c>
      <c r="E171" s="20">
        <v>1983277.5959999997</v>
      </c>
      <c r="F171" s="22">
        <v>134168.53587692307</v>
      </c>
    </row>
    <row r="172" spans="1:6" ht="14.25" customHeight="1" x14ac:dyDescent="0.25">
      <c r="A172" s="17">
        <v>43962</v>
      </c>
      <c r="B172" s="19" t="s">
        <v>20</v>
      </c>
      <c r="C172" s="19">
        <v>23629.5</v>
      </c>
      <c r="D172" s="19">
        <v>2164365</v>
      </c>
      <c r="E172" s="19">
        <v>1678039.8589999999</v>
      </c>
      <c r="F172" s="21">
        <v>151098.71538461538</v>
      </c>
    </row>
    <row r="173" spans="1:6" ht="14.25" customHeight="1" x14ac:dyDescent="0.25">
      <c r="A173" s="9">
        <v>43969</v>
      </c>
      <c r="B173" s="10" t="s">
        <v>20</v>
      </c>
      <c r="C173" s="10">
        <v>27181.5</v>
      </c>
      <c r="D173" s="10">
        <v>2324490</v>
      </c>
      <c r="E173" s="10">
        <v>1796459.4790000001</v>
      </c>
      <c r="F173" s="11">
        <v>129793.76153846155</v>
      </c>
    </row>
    <row r="174" spans="1:6" ht="14.25" customHeight="1" x14ac:dyDescent="0.25">
      <c r="A174" s="6">
        <v>43965</v>
      </c>
      <c r="B174" s="7" t="s">
        <v>20</v>
      </c>
      <c r="C174" s="7">
        <v>25656</v>
      </c>
      <c r="D174" s="7">
        <v>2225341.5</v>
      </c>
      <c r="E174" s="7">
        <v>1766450.28</v>
      </c>
      <c r="F174" s="8">
        <v>91828.489107692309</v>
      </c>
    </row>
    <row r="175" spans="1:6" ht="14.25" customHeight="1" x14ac:dyDescent="0.25">
      <c r="A175" s="9">
        <v>43966</v>
      </c>
      <c r="B175" s="10" t="s">
        <v>20</v>
      </c>
      <c r="C175" s="10">
        <v>29283</v>
      </c>
      <c r="D175" s="10">
        <v>2477487</v>
      </c>
      <c r="E175" s="10">
        <v>2005719.3469999998</v>
      </c>
      <c r="F175" s="11">
        <v>77264.32873846154</v>
      </c>
    </row>
    <row r="176" spans="1:6" ht="14.25" customHeight="1" x14ac:dyDescent="0.25">
      <c r="A176" s="6">
        <v>43980</v>
      </c>
      <c r="B176" s="7" t="s">
        <v>20</v>
      </c>
      <c r="C176" s="7">
        <v>32782.5</v>
      </c>
      <c r="D176" s="7">
        <v>2854741.5</v>
      </c>
      <c r="E176" s="7">
        <v>2293738.9569999999</v>
      </c>
      <c r="F176" s="8">
        <v>58400.799200000001</v>
      </c>
    </row>
    <row r="177" spans="1:6" ht="14.25" customHeight="1" x14ac:dyDescent="0.25">
      <c r="A177" s="9">
        <v>43950</v>
      </c>
      <c r="B177" s="10" t="s">
        <v>22</v>
      </c>
      <c r="C177" s="10">
        <v>203209.5</v>
      </c>
      <c r="D177" s="10">
        <v>20871391.5</v>
      </c>
      <c r="E177" s="10">
        <v>15206983.089</v>
      </c>
      <c r="F177" s="11">
        <v>284467.66153846157</v>
      </c>
    </row>
    <row r="178" spans="1:6" ht="14.25" customHeight="1" x14ac:dyDescent="0.25">
      <c r="A178" s="17">
        <v>43949</v>
      </c>
      <c r="B178" s="19" t="s">
        <v>22</v>
      </c>
      <c r="C178" s="19">
        <v>195705</v>
      </c>
      <c r="D178" s="19">
        <v>20003263.5</v>
      </c>
      <c r="E178" s="19">
        <v>14633542.982000001</v>
      </c>
      <c r="F178" s="21">
        <v>268185.43076923076</v>
      </c>
    </row>
    <row r="179" spans="1:6" ht="14.25" customHeight="1" x14ac:dyDescent="0.25">
      <c r="A179" s="18">
        <v>43967</v>
      </c>
      <c r="B179" s="20" t="s">
        <v>22</v>
      </c>
      <c r="C179" s="20">
        <v>225480</v>
      </c>
      <c r="D179" s="20">
        <v>22355338.5</v>
      </c>
      <c r="E179" s="20">
        <v>16443448.491999999</v>
      </c>
      <c r="F179" s="22">
        <v>291468.59999999998</v>
      </c>
    </row>
    <row r="180" spans="1:6" ht="14.25" customHeight="1" x14ac:dyDescent="0.25">
      <c r="A180" s="17">
        <v>43970</v>
      </c>
      <c r="B180" s="19" t="s">
        <v>22</v>
      </c>
      <c r="C180" s="19">
        <v>211453.5</v>
      </c>
      <c r="D180" s="19">
        <v>20590072.5</v>
      </c>
      <c r="E180" s="19">
        <v>15078027.685000001</v>
      </c>
      <c r="F180" s="21">
        <v>293452.29237692308</v>
      </c>
    </row>
    <row r="181" spans="1:6" ht="14.25" customHeight="1" x14ac:dyDescent="0.25">
      <c r="A181" s="18">
        <v>43968</v>
      </c>
      <c r="B181" s="20" t="s">
        <v>22</v>
      </c>
      <c r="C181" s="20">
        <v>184801.5</v>
      </c>
      <c r="D181" s="20">
        <v>18449091</v>
      </c>
      <c r="E181" s="20">
        <v>13533023.127999999</v>
      </c>
      <c r="F181" s="22">
        <v>246229.69714615386</v>
      </c>
    </row>
    <row r="182" spans="1:6" ht="14.25" customHeight="1" x14ac:dyDescent="0.25">
      <c r="A182" s="17">
        <v>43960</v>
      </c>
      <c r="B182" s="19" t="s">
        <v>22</v>
      </c>
      <c r="C182" s="19">
        <v>177976.5</v>
      </c>
      <c r="D182" s="19">
        <v>18085798.5</v>
      </c>
      <c r="E182" s="19">
        <v>13150397.668</v>
      </c>
      <c r="F182" s="21">
        <v>444057.73347692302</v>
      </c>
    </row>
    <row r="183" spans="1:6" ht="14.25" customHeight="1" x14ac:dyDescent="0.25">
      <c r="A183" s="18">
        <v>43955</v>
      </c>
      <c r="B183" s="20" t="s">
        <v>22</v>
      </c>
      <c r="C183" s="20">
        <v>223617</v>
      </c>
      <c r="D183" s="20">
        <v>22796827.5</v>
      </c>
      <c r="E183" s="20">
        <v>16597666.014999999</v>
      </c>
      <c r="F183" s="22">
        <v>404297.74615384609</v>
      </c>
    </row>
    <row r="184" spans="1:6" ht="14.25" customHeight="1" x14ac:dyDescent="0.25">
      <c r="A184" s="17">
        <v>43953</v>
      </c>
      <c r="B184" s="19" t="s">
        <v>22</v>
      </c>
      <c r="C184" s="19">
        <v>176397</v>
      </c>
      <c r="D184" s="19">
        <v>18625921.5</v>
      </c>
      <c r="E184" s="19">
        <v>13628439.163999999</v>
      </c>
      <c r="F184" s="21">
        <v>370802.93846153846</v>
      </c>
    </row>
    <row r="185" spans="1:6" ht="14.25" customHeight="1" x14ac:dyDescent="0.25">
      <c r="A185" s="18">
        <v>43977</v>
      </c>
      <c r="B185" s="20" t="s">
        <v>22</v>
      </c>
      <c r="C185" s="20">
        <v>232369.5</v>
      </c>
      <c r="D185" s="20">
        <v>23856345</v>
      </c>
      <c r="E185" s="20">
        <v>17297352.185000002</v>
      </c>
      <c r="F185" s="22">
        <v>279472.16153846151</v>
      </c>
    </row>
    <row r="186" spans="1:6" ht="14.25" customHeight="1" x14ac:dyDescent="0.25">
      <c r="A186" s="17">
        <v>43952</v>
      </c>
      <c r="B186" s="19" t="s">
        <v>22</v>
      </c>
      <c r="C186" s="19">
        <v>226540.5</v>
      </c>
      <c r="D186" s="19">
        <v>23953536</v>
      </c>
      <c r="E186" s="19">
        <v>17342946.796999998</v>
      </c>
      <c r="F186" s="21">
        <v>380499.56092307693</v>
      </c>
    </row>
    <row r="187" spans="1:6" ht="14.25" customHeight="1" x14ac:dyDescent="0.25">
      <c r="A187" s="18">
        <v>43963</v>
      </c>
      <c r="B187" s="20" t="s">
        <v>22</v>
      </c>
      <c r="C187" s="20">
        <v>189679.5</v>
      </c>
      <c r="D187" s="20">
        <v>18718036.5</v>
      </c>
      <c r="E187" s="20">
        <v>13500671.991999999</v>
      </c>
      <c r="F187" s="22">
        <v>344959.87384615385</v>
      </c>
    </row>
    <row r="188" spans="1:6" ht="14.25" customHeight="1" x14ac:dyDescent="0.25">
      <c r="A188" s="17">
        <v>43972</v>
      </c>
      <c r="B188" s="19" t="s">
        <v>22</v>
      </c>
      <c r="C188" s="19">
        <v>213640.5</v>
      </c>
      <c r="D188" s="19">
        <v>21042673.5</v>
      </c>
      <c r="E188" s="19">
        <v>15681371.557000002</v>
      </c>
      <c r="F188" s="21">
        <v>296732.59615384613</v>
      </c>
    </row>
    <row r="189" spans="1:6" ht="14.25" customHeight="1" x14ac:dyDescent="0.25">
      <c r="A189" s="18">
        <v>43971</v>
      </c>
      <c r="B189" s="20" t="s">
        <v>22</v>
      </c>
      <c r="C189" s="20">
        <v>214885.5</v>
      </c>
      <c r="D189" s="20">
        <v>21411349.5</v>
      </c>
      <c r="E189" s="20">
        <v>15600701.422999999</v>
      </c>
      <c r="F189" s="22">
        <v>410370.5153846154</v>
      </c>
    </row>
    <row r="190" spans="1:6" ht="14.25" customHeight="1" x14ac:dyDescent="0.25">
      <c r="A190" s="17">
        <v>43956</v>
      </c>
      <c r="B190" s="19" t="s">
        <v>22</v>
      </c>
      <c r="C190" s="19">
        <v>203832</v>
      </c>
      <c r="D190" s="19">
        <v>20880142.5</v>
      </c>
      <c r="E190" s="19">
        <v>15015521.489999998</v>
      </c>
      <c r="F190" s="21">
        <v>398269.43076923076</v>
      </c>
    </row>
    <row r="191" spans="1:6" ht="14.25" customHeight="1" x14ac:dyDescent="0.25">
      <c r="A191" s="18">
        <v>43964</v>
      </c>
      <c r="B191" s="20" t="s">
        <v>22</v>
      </c>
      <c r="C191" s="20">
        <v>188662.5</v>
      </c>
      <c r="D191" s="20">
        <v>18784000.5</v>
      </c>
      <c r="E191" s="20">
        <v>13568684.673999999</v>
      </c>
      <c r="F191" s="22">
        <v>349844.36153846153</v>
      </c>
    </row>
    <row r="192" spans="1:6" ht="14.25" customHeight="1" x14ac:dyDescent="0.25">
      <c r="A192" s="6">
        <v>43954</v>
      </c>
      <c r="B192" s="7" t="s">
        <v>22</v>
      </c>
      <c r="C192" s="7">
        <v>248148</v>
      </c>
      <c r="D192" s="7">
        <v>25519072.5</v>
      </c>
      <c r="E192" s="7">
        <v>18491870.614999998</v>
      </c>
      <c r="F192" s="8">
        <v>270910.05384615384</v>
      </c>
    </row>
    <row r="193" spans="1:6" ht="14.25" customHeight="1" x14ac:dyDescent="0.25">
      <c r="A193" s="18">
        <v>43957</v>
      </c>
      <c r="B193" s="20" t="s">
        <v>22</v>
      </c>
      <c r="C193" s="20">
        <v>216498</v>
      </c>
      <c r="D193" s="20">
        <v>22126444.5</v>
      </c>
      <c r="E193" s="20">
        <v>16128268.832</v>
      </c>
      <c r="F193" s="22">
        <v>389877.53846153844</v>
      </c>
    </row>
    <row r="194" spans="1:6" ht="14.25" customHeight="1" x14ac:dyDescent="0.25">
      <c r="A194" s="17">
        <v>43974</v>
      </c>
      <c r="B194" s="19" t="s">
        <v>22</v>
      </c>
      <c r="C194" s="19">
        <v>275793</v>
      </c>
      <c r="D194" s="19">
        <v>26806626</v>
      </c>
      <c r="E194" s="19">
        <v>20508194.544999998</v>
      </c>
      <c r="F194" s="21">
        <v>239346.81538461536</v>
      </c>
    </row>
    <row r="195" spans="1:6" ht="14.25" customHeight="1" x14ac:dyDescent="0.25">
      <c r="A195" s="9">
        <v>43976</v>
      </c>
      <c r="B195" s="10" t="s">
        <v>22</v>
      </c>
      <c r="C195" s="10">
        <v>192948</v>
      </c>
      <c r="D195" s="10">
        <v>19806927</v>
      </c>
      <c r="E195" s="10">
        <v>14358653.389999999</v>
      </c>
      <c r="F195" s="11">
        <v>319377.7946153846</v>
      </c>
    </row>
    <row r="196" spans="1:6" ht="14.25" customHeight="1" x14ac:dyDescent="0.25">
      <c r="A196" s="6">
        <v>43951</v>
      </c>
      <c r="B196" s="7" t="s">
        <v>22</v>
      </c>
      <c r="C196" s="7">
        <v>206038.5</v>
      </c>
      <c r="D196" s="7">
        <v>21740460</v>
      </c>
      <c r="E196" s="7">
        <v>15789926.042999998</v>
      </c>
      <c r="F196" s="8">
        <v>115102.03846153845</v>
      </c>
    </row>
    <row r="197" spans="1:6" ht="14.25" customHeight="1" x14ac:dyDescent="0.25">
      <c r="A197" s="9">
        <v>43961</v>
      </c>
      <c r="B197" s="10" t="s">
        <v>22</v>
      </c>
      <c r="C197" s="10">
        <v>231559.5</v>
      </c>
      <c r="D197" s="10">
        <v>23443725</v>
      </c>
      <c r="E197" s="10">
        <v>17121204.866</v>
      </c>
      <c r="F197" s="11">
        <v>269535.72538461542</v>
      </c>
    </row>
    <row r="198" spans="1:6" ht="14.25" customHeight="1" x14ac:dyDescent="0.25">
      <c r="A198" s="6">
        <v>43959</v>
      </c>
      <c r="B198" s="7" t="s">
        <v>22</v>
      </c>
      <c r="C198" s="7">
        <v>225076.5</v>
      </c>
      <c r="D198" s="7">
        <v>22846078.5</v>
      </c>
      <c r="E198" s="7">
        <v>16722171.227</v>
      </c>
      <c r="F198" s="8">
        <v>479024.68461538455</v>
      </c>
    </row>
    <row r="199" spans="1:6" ht="14.25" customHeight="1" x14ac:dyDescent="0.25">
      <c r="A199" s="9">
        <v>43958</v>
      </c>
      <c r="B199" s="10" t="s">
        <v>22</v>
      </c>
      <c r="C199" s="10">
        <v>209415</v>
      </c>
      <c r="D199" s="10">
        <v>21463023</v>
      </c>
      <c r="E199" s="10">
        <v>15847839.739</v>
      </c>
      <c r="F199" s="11">
        <v>521163.87692307692</v>
      </c>
    </row>
    <row r="200" spans="1:6" ht="14.25" customHeight="1" x14ac:dyDescent="0.25">
      <c r="A200" s="6">
        <v>43975</v>
      </c>
      <c r="B200" s="7" t="s">
        <v>22</v>
      </c>
      <c r="C200" s="7">
        <v>193719</v>
      </c>
      <c r="D200" s="7">
        <v>19071117</v>
      </c>
      <c r="E200" s="7">
        <v>14541424.877999999</v>
      </c>
      <c r="F200" s="8">
        <v>304806.9854230769</v>
      </c>
    </row>
    <row r="201" spans="1:6" ht="14.25" customHeight="1" x14ac:dyDescent="0.25">
      <c r="A201" s="9">
        <v>43982</v>
      </c>
      <c r="B201" s="10" t="s">
        <v>22</v>
      </c>
      <c r="C201" s="10">
        <v>206758.5</v>
      </c>
      <c r="D201" s="10">
        <v>20717248.5</v>
      </c>
      <c r="E201" s="10">
        <v>15667372.685999999</v>
      </c>
      <c r="F201" s="11">
        <v>180007.08753846152</v>
      </c>
    </row>
    <row r="202" spans="1:6" ht="14.25" customHeight="1" x14ac:dyDescent="0.25">
      <c r="A202" s="6">
        <v>43981</v>
      </c>
      <c r="B202" s="7" t="s">
        <v>22</v>
      </c>
      <c r="C202" s="7">
        <v>244734</v>
      </c>
      <c r="D202" s="7">
        <v>24151980</v>
      </c>
      <c r="E202" s="7">
        <v>18429449.488000002</v>
      </c>
      <c r="F202" s="8">
        <v>303444.36538461538</v>
      </c>
    </row>
    <row r="203" spans="1:6" ht="14.25" customHeight="1" x14ac:dyDescent="0.25">
      <c r="A203" s="9">
        <v>43979</v>
      </c>
      <c r="B203" s="10" t="s">
        <v>22</v>
      </c>
      <c r="C203" s="10">
        <v>191641.5</v>
      </c>
      <c r="D203" s="10">
        <v>19549036.5</v>
      </c>
      <c r="E203" s="10">
        <v>14481164.23</v>
      </c>
      <c r="F203" s="11">
        <v>266079.27846153843</v>
      </c>
    </row>
    <row r="204" spans="1:6" ht="14.25" customHeight="1" x14ac:dyDescent="0.25">
      <c r="A204" s="6">
        <v>43978</v>
      </c>
      <c r="B204" s="7" t="s">
        <v>22</v>
      </c>
      <c r="C204" s="7">
        <v>203532</v>
      </c>
      <c r="D204" s="7">
        <v>20953324.5</v>
      </c>
      <c r="E204" s="7">
        <v>15301120.521000002</v>
      </c>
      <c r="F204" s="8">
        <v>356339.00384615385</v>
      </c>
    </row>
    <row r="205" spans="1:6" ht="14.25" customHeight="1" x14ac:dyDescent="0.25">
      <c r="A205" s="9">
        <v>43973</v>
      </c>
      <c r="B205" s="10" t="s">
        <v>22</v>
      </c>
      <c r="C205" s="10">
        <v>214428</v>
      </c>
      <c r="D205" s="10">
        <v>20812585.5</v>
      </c>
      <c r="E205" s="10">
        <v>15857489.721000001</v>
      </c>
      <c r="F205" s="11">
        <v>256649.16153846151</v>
      </c>
    </row>
    <row r="206" spans="1:6" ht="14.25" customHeight="1" x14ac:dyDescent="0.25">
      <c r="A206" s="6">
        <v>43983</v>
      </c>
      <c r="B206" s="7" t="s">
        <v>22</v>
      </c>
      <c r="C206" s="7">
        <v>183228</v>
      </c>
      <c r="D206" s="7">
        <v>18914194.5</v>
      </c>
      <c r="E206" s="7">
        <v>13959979.012</v>
      </c>
      <c r="F206" s="8">
        <v>464232.54846153839</v>
      </c>
    </row>
    <row r="207" spans="1:6" ht="14.25" customHeight="1" x14ac:dyDescent="0.25">
      <c r="A207" s="9">
        <v>43962</v>
      </c>
      <c r="B207" s="10" t="s">
        <v>22</v>
      </c>
      <c r="C207" s="10">
        <v>166948.5</v>
      </c>
      <c r="D207" s="10">
        <v>16971231</v>
      </c>
      <c r="E207" s="10">
        <v>12200989.641000001</v>
      </c>
      <c r="F207" s="11">
        <v>416475.07692307688</v>
      </c>
    </row>
    <row r="208" spans="1:6" ht="14.25" customHeight="1" x14ac:dyDescent="0.25">
      <c r="A208" s="17">
        <v>43969</v>
      </c>
      <c r="B208" s="19" t="s">
        <v>22</v>
      </c>
      <c r="C208" s="19">
        <v>196560</v>
      </c>
      <c r="D208" s="19">
        <v>19855122</v>
      </c>
      <c r="E208" s="19">
        <v>14172342.450999999</v>
      </c>
      <c r="F208" s="21">
        <v>269626.30769230769</v>
      </c>
    </row>
    <row r="209" spans="1:6" ht="14.25" customHeight="1" x14ac:dyDescent="0.25">
      <c r="A209" s="18">
        <v>43965</v>
      </c>
      <c r="B209" s="20" t="s">
        <v>22</v>
      </c>
      <c r="C209" s="20">
        <v>186496.5</v>
      </c>
      <c r="D209" s="20">
        <v>18640998</v>
      </c>
      <c r="E209" s="20">
        <v>13641908.620999999</v>
      </c>
      <c r="F209" s="22">
        <v>364896.93846153846</v>
      </c>
    </row>
    <row r="210" spans="1:6" ht="14.25" customHeight="1" x14ac:dyDescent="0.25">
      <c r="A210" s="17">
        <v>43966</v>
      </c>
      <c r="B210" s="19" t="s">
        <v>22</v>
      </c>
      <c r="C210" s="19">
        <v>219772.5</v>
      </c>
      <c r="D210" s="19">
        <v>21895294.5</v>
      </c>
      <c r="E210" s="19">
        <v>16241999.308</v>
      </c>
      <c r="F210" s="21">
        <v>317179.04615384614</v>
      </c>
    </row>
    <row r="211" spans="1:6" ht="14.25" customHeight="1" x14ac:dyDescent="0.25">
      <c r="A211" s="18">
        <v>43980</v>
      </c>
      <c r="B211" s="20" t="s">
        <v>22</v>
      </c>
      <c r="C211" s="20">
        <v>226476</v>
      </c>
      <c r="D211" s="20">
        <v>22416151.5</v>
      </c>
      <c r="E211" s="20">
        <v>17175270.221000001</v>
      </c>
      <c r="F211" s="22">
        <v>306548.18846153846</v>
      </c>
    </row>
    <row r="212" spans="1:6" ht="14.25" customHeight="1" x14ac:dyDescent="0.25">
      <c r="A212" s="17">
        <v>43950</v>
      </c>
      <c r="B212" s="19" t="s">
        <v>21</v>
      </c>
      <c r="C212" s="19">
        <v>208351.5</v>
      </c>
      <c r="D212" s="19">
        <v>21615333</v>
      </c>
      <c r="E212" s="19">
        <v>15729720.814999998</v>
      </c>
      <c r="F212" s="21">
        <v>273156.71999999997</v>
      </c>
    </row>
    <row r="213" spans="1:6" ht="14.25" customHeight="1" x14ac:dyDescent="0.25">
      <c r="A213" s="18">
        <v>43949</v>
      </c>
      <c r="B213" s="20" t="s">
        <v>21</v>
      </c>
      <c r="C213" s="20">
        <v>204637.5</v>
      </c>
      <c r="D213" s="20">
        <v>21114898.5</v>
      </c>
      <c r="E213" s="20">
        <v>15426373.358999999</v>
      </c>
      <c r="F213" s="22">
        <v>255889.23846153845</v>
      </c>
    </row>
    <row r="214" spans="1:6" ht="14.25" customHeight="1" x14ac:dyDescent="0.25">
      <c r="A214" s="6">
        <v>43967</v>
      </c>
      <c r="B214" s="7" t="s">
        <v>21</v>
      </c>
      <c r="C214" s="7">
        <v>236551.5</v>
      </c>
      <c r="D214" s="7">
        <v>23689383</v>
      </c>
      <c r="E214" s="7">
        <v>17329462.175999999</v>
      </c>
      <c r="F214" s="8">
        <v>258177.63846153844</v>
      </c>
    </row>
    <row r="215" spans="1:6" ht="14.25" customHeight="1" x14ac:dyDescent="0.25">
      <c r="A215" s="9">
        <v>43970</v>
      </c>
      <c r="B215" s="10" t="s">
        <v>21</v>
      </c>
      <c r="C215" s="10">
        <v>223597.5</v>
      </c>
      <c r="D215" s="10">
        <v>21945858</v>
      </c>
      <c r="E215" s="10">
        <v>15975681.728</v>
      </c>
      <c r="F215" s="11">
        <v>296759.42307692306</v>
      </c>
    </row>
    <row r="216" spans="1:6" ht="14.25" customHeight="1" x14ac:dyDescent="0.25">
      <c r="A216" s="6">
        <v>43968</v>
      </c>
      <c r="B216" s="7" t="s">
        <v>21</v>
      </c>
      <c r="C216" s="7">
        <v>193363.5</v>
      </c>
      <c r="D216" s="7">
        <v>19546386</v>
      </c>
      <c r="E216" s="7">
        <v>14278298.844000001</v>
      </c>
      <c r="F216" s="8">
        <v>264289.06153846154</v>
      </c>
    </row>
    <row r="217" spans="1:6" ht="14.25" customHeight="1" x14ac:dyDescent="0.25">
      <c r="A217" s="9">
        <v>43960</v>
      </c>
      <c r="B217" s="10" t="s">
        <v>21</v>
      </c>
      <c r="C217" s="10">
        <v>188319</v>
      </c>
      <c r="D217" s="10">
        <v>19218631.5</v>
      </c>
      <c r="E217" s="10">
        <v>13973128.512</v>
      </c>
      <c r="F217" s="11">
        <v>403874.8839461538</v>
      </c>
    </row>
    <row r="218" spans="1:6" ht="14.25" customHeight="1" x14ac:dyDescent="0.25">
      <c r="A218" s="6">
        <v>43955</v>
      </c>
      <c r="B218" s="7" t="s">
        <v>21</v>
      </c>
      <c r="C218" s="7">
        <v>237544.5</v>
      </c>
      <c r="D218" s="7">
        <v>24292218</v>
      </c>
      <c r="E218" s="7">
        <v>17650186.028999999</v>
      </c>
      <c r="F218" s="8">
        <v>347608.63846153842</v>
      </c>
    </row>
    <row r="219" spans="1:6" ht="14.25" customHeight="1" x14ac:dyDescent="0.25">
      <c r="A219" s="18">
        <v>43953</v>
      </c>
      <c r="B219" s="20" t="s">
        <v>21</v>
      </c>
      <c r="C219" s="20">
        <v>185979</v>
      </c>
      <c r="D219" s="20">
        <v>19625364</v>
      </c>
      <c r="E219" s="20">
        <v>14386025.838000001</v>
      </c>
      <c r="F219" s="22">
        <v>361439.69230769225</v>
      </c>
    </row>
    <row r="220" spans="1:6" ht="14.25" customHeight="1" x14ac:dyDescent="0.25">
      <c r="A220" s="17">
        <v>43977</v>
      </c>
      <c r="B220" s="19" t="s">
        <v>21</v>
      </c>
      <c r="C220" s="19">
        <v>244905</v>
      </c>
      <c r="D220" s="19">
        <v>25163431.5</v>
      </c>
      <c r="E220" s="19">
        <v>18210825.697000001</v>
      </c>
      <c r="F220" s="21">
        <v>272401.2</v>
      </c>
    </row>
    <row r="221" spans="1:6" ht="14.25" customHeight="1" x14ac:dyDescent="0.25">
      <c r="A221" s="18">
        <v>43952</v>
      </c>
      <c r="B221" s="20" t="s">
        <v>21</v>
      </c>
      <c r="C221" s="20">
        <v>239409</v>
      </c>
      <c r="D221" s="20">
        <v>25413351</v>
      </c>
      <c r="E221" s="20">
        <v>18463277.771000002</v>
      </c>
      <c r="F221" s="22">
        <v>369443.39999999997</v>
      </c>
    </row>
    <row r="222" spans="1:6" ht="14.25" customHeight="1" x14ac:dyDescent="0.25">
      <c r="A222" s="17">
        <v>43963</v>
      </c>
      <c r="B222" s="19" t="s">
        <v>21</v>
      </c>
      <c r="C222" s="19">
        <v>192886.5</v>
      </c>
      <c r="D222" s="19">
        <v>19205179.5</v>
      </c>
      <c r="E222" s="19">
        <v>13834210.461999999</v>
      </c>
      <c r="F222" s="21">
        <v>383344.65076923074</v>
      </c>
    </row>
    <row r="223" spans="1:6" ht="14.25" customHeight="1" x14ac:dyDescent="0.25">
      <c r="A223" s="18">
        <v>43972</v>
      </c>
      <c r="B223" s="20" t="s">
        <v>21</v>
      </c>
      <c r="C223" s="20">
        <v>224233.5</v>
      </c>
      <c r="D223" s="20">
        <v>22253295</v>
      </c>
      <c r="E223" s="20">
        <v>16496134.313999999</v>
      </c>
      <c r="F223" s="22">
        <v>334550.50769230764</v>
      </c>
    </row>
    <row r="224" spans="1:6" ht="14.25" customHeight="1" x14ac:dyDescent="0.25">
      <c r="A224" s="17">
        <v>43971</v>
      </c>
      <c r="B224" s="19" t="s">
        <v>21</v>
      </c>
      <c r="C224" s="19">
        <v>219622.5</v>
      </c>
      <c r="D224" s="19">
        <v>21959286</v>
      </c>
      <c r="E224" s="19">
        <v>15958453.927999999</v>
      </c>
      <c r="F224" s="21">
        <v>417117.17692307686</v>
      </c>
    </row>
    <row r="225" spans="1:6" ht="14.25" customHeight="1" x14ac:dyDescent="0.25">
      <c r="A225" s="18">
        <v>43956</v>
      </c>
      <c r="B225" s="20" t="s">
        <v>21</v>
      </c>
      <c r="C225" s="20">
        <v>213582</v>
      </c>
      <c r="D225" s="20">
        <v>21919435.5</v>
      </c>
      <c r="E225" s="20">
        <v>15790923.194999998</v>
      </c>
      <c r="F225" s="22">
        <v>365011.08061538462</v>
      </c>
    </row>
    <row r="226" spans="1:6" ht="14.25" customHeight="1" x14ac:dyDescent="0.25">
      <c r="A226" s="6">
        <v>43964</v>
      </c>
      <c r="B226" s="7" t="s">
        <v>21</v>
      </c>
      <c r="C226" s="7">
        <v>193722</v>
      </c>
      <c r="D226" s="7">
        <v>19437273</v>
      </c>
      <c r="E226" s="7">
        <v>13979092.230999999</v>
      </c>
      <c r="F226" s="8">
        <v>418713.96153846156</v>
      </c>
    </row>
    <row r="227" spans="1:6" ht="14.25" customHeight="1" x14ac:dyDescent="0.25">
      <c r="A227" s="9">
        <v>43954</v>
      </c>
      <c r="B227" s="10" t="s">
        <v>21</v>
      </c>
      <c r="C227" s="10">
        <v>257215.5</v>
      </c>
      <c r="D227" s="10">
        <v>26492278.5</v>
      </c>
      <c r="E227" s="10">
        <v>19179229.932</v>
      </c>
      <c r="F227" s="11">
        <v>254778.07384615383</v>
      </c>
    </row>
    <row r="228" spans="1:6" ht="14.25" customHeight="1" x14ac:dyDescent="0.25">
      <c r="A228" s="6">
        <v>43957</v>
      </c>
      <c r="B228" s="7" t="s">
        <v>21</v>
      </c>
      <c r="C228" s="7">
        <v>224779.5</v>
      </c>
      <c r="D228" s="7">
        <v>23032992</v>
      </c>
      <c r="E228" s="7">
        <v>16792969.817999996</v>
      </c>
      <c r="F228" s="8">
        <v>443086.25303076918</v>
      </c>
    </row>
    <row r="229" spans="1:6" ht="14.25" customHeight="1" x14ac:dyDescent="0.25">
      <c r="A229" s="9">
        <v>43974</v>
      </c>
      <c r="B229" s="10" t="s">
        <v>21</v>
      </c>
      <c r="C229" s="10">
        <v>292018.5</v>
      </c>
      <c r="D229" s="10">
        <v>28590910.5</v>
      </c>
      <c r="E229" s="10">
        <v>21740920.338999998</v>
      </c>
      <c r="F229" s="11">
        <v>206427.73076923075</v>
      </c>
    </row>
    <row r="230" spans="1:6" ht="14.25" customHeight="1" x14ac:dyDescent="0.25">
      <c r="A230" s="6">
        <v>43976</v>
      </c>
      <c r="B230" s="7" t="s">
        <v>21</v>
      </c>
      <c r="C230" s="7">
        <v>198751.5</v>
      </c>
      <c r="D230" s="7">
        <v>20582743.5</v>
      </c>
      <c r="E230" s="7">
        <v>14894008.652000001</v>
      </c>
      <c r="F230" s="8">
        <v>316452.66153846157</v>
      </c>
    </row>
    <row r="231" spans="1:6" ht="14.25" customHeight="1" x14ac:dyDescent="0.25">
      <c r="A231" s="9">
        <v>43951</v>
      </c>
      <c r="B231" s="10" t="s">
        <v>21</v>
      </c>
      <c r="C231" s="10">
        <v>214386</v>
      </c>
      <c r="D231" s="10">
        <v>22530000</v>
      </c>
      <c r="E231" s="10">
        <v>16370527.077</v>
      </c>
      <c r="F231" s="11">
        <v>115618.05384615384</v>
      </c>
    </row>
    <row r="232" spans="1:6" ht="14.25" customHeight="1" x14ac:dyDescent="0.25">
      <c r="A232" s="6">
        <v>43961</v>
      </c>
      <c r="B232" s="7" t="s">
        <v>21</v>
      </c>
      <c r="C232" s="7">
        <v>243825</v>
      </c>
      <c r="D232" s="7">
        <v>24890404.5</v>
      </c>
      <c r="E232" s="7">
        <v>18159589.107999999</v>
      </c>
      <c r="F232" s="8">
        <v>258558.49999999997</v>
      </c>
    </row>
    <row r="233" spans="1:6" ht="14.25" customHeight="1" x14ac:dyDescent="0.25">
      <c r="A233" s="9">
        <v>43959</v>
      </c>
      <c r="B233" s="10" t="s">
        <v>21</v>
      </c>
      <c r="C233" s="10">
        <v>232701</v>
      </c>
      <c r="D233" s="10">
        <v>23881948.5</v>
      </c>
      <c r="E233" s="10">
        <v>17462223.403999999</v>
      </c>
      <c r="F233" s="11">
        <v>512464.9846153846</v>
      </c>
    </row>
    <row r="234" spans="1:6" ht="14.25" customHeight="1" x14ac:dyDescent="0.25">
      <c r="A234" s="6">
        <v>43958</v>
      </c>
      <c r="B234" s="7" t="s">
        <v>21</v>
      </c>
      <c r="C234" s="7">
        <v>219411</v>
      </c>
      <c r="D234" s="7">
        <v>22460130</v>
      </c>
      <c r="E234" s="7">
        <v>16627687.641000001</v>
      </c>
      <c r="F234" s="8">
        <v>518998.75384615385</v>
      </c>
    </row>
    <row r="235" spans="1:6" ht="14.25" customHeight="1" x14ac:dyDescent="0.25">
      <c r="A235" s="9">
        <v>43975</v>
      </c>
      <c r="B235" s="10" t="s">
        <v>21</v>
      </c>
      <c r="C235" s="10">
        <v>200029.5</v>
      </c>
      <c r="D235" s="10">
        <v>19959801</v>
      </c>
      <c r="E235" s="10">
        <v>15125624.641999999</v>
      </c>
      <c r="F235" s="11">
        <v>318671.85465384612</v>
      </c>
    </row>
    <row r="236" spans="1:6" ht="14.25" customHeight="1" x14ac:dyDescent="0.25">
      <c r="A236" s="17">
        <v>43982</v>
      </c>
      <c r="B236" s="19" t="s">
        <v>21</v>
      </c>
      <c r="C236" s="19">
        <v>215277</v>
      </c>
      <c r="D236" s="19">
        <v>21585316.5</v>
      </c>
      <c r="E236" s="19">
        <v>16285354.714</v>
      </c>
      <c r="F236" s="21">
        <v>183249.26153846155</v>
      </c>
    </row>
    <row r="237" spans="1:6" ht="14.25" customHeight="1" x14ac:dyDescent="0.25">
      <c r="A237" s="9">
        <v>43981</v>
      </c>
      <c r="B237" s="10" t="s">
        <v>21</v>
      </c>
      <c r="C237" s="10">
        <v>246414</v>
      </c>
      <c r="D237" s="10">
        <v>24527245.5</v>
      </c>
      <c r="E237" s="10">
        <v>18595804.535</v>
      </c>
      <c r="F237" s="11">
        <v>282204.5230769231</v>
      </c>
    </row>
    <row r="238" spans="1:6" ht="14.25" customHeight="1" x14ac:dyDescent="0.25">
      <c r="A238" s="6">
        <v>43979</v>
      </c>
      <c r="B238" s="7" t="s">
        <v>21</v>
      </c>
      <c r="C238" s="7">
        <v>199753.5</v>
      </c>
      <c r="D238" s="7">
        <v>20535733.5</v>
      </c>
      <c r="E238" s="7">
        <v>15173462.744000001</v>
      </c>
      <c r="F238" s="8">
        <v>257491.36923076925</v>
      </c>
    </row>
    <row r="239" spans="1:6" ht="14.25" customHeight="1" x14ac:dyDescent="0.25">
      <c r="A239" s="9">
        <v>43978</v>
      </c>
      <c r="B239" s="10" t="s">
        <v>21</v>
      </c>
      <c r="C239" s="10">
        <v>215592</v>
      </c>
      <c r="D239" s="10">
        <v>22342300.5</v>
      </c>
      <c r="E239" s="10">
        <v>16240834.603999998</v>
      </c>
      <c r="F239" s="11">
        <v>285591.72307692305</v>
      </c>
    </row>
    <row r="240" spans="1:6" ht="14.25" customHeight="1" x14ac:dyDescent="0.25">
      <c r="A240" s="6">
        <v>43973</v>
      </c>
      <c r="B240" s="7" t="s">
        <v>21</v>
      </c>
      <c r="C240" s="7">
        <v>228334.5</v>
      </c>
      <c r="D240" s="7">
        <v>22380772.5</v>
      </c>
      <c r="E240" s="7">
        <v>17031004.072999999</v>
      </c>
      <c r="F240" s="8">
        <v>275436.23846153845</v>
      </c>
    </row>
    <row r="241" spans="1:6" ht="14.25" customHeight="1" x14ac:dyDescent="0.25">
      <c r="A241" s="9">
        <v>43983</v>
      </c>
      <c r="B241" s="10" t="s">
        <v>21</v>
      </c>
      <c r="C241" s="10">
        <v>188776.5</v>
      </c>
      <c r="D241" s="10">
        <v>19465372.5</v>
      </c>
      <c r="E241" s="10">
        <v>14354207.141999999</v>
      </c>
      <c r="F241" s="11">
        <v>467483.70729230763</v>
      </c>
    </row>
    <row r="242" spans="1:6" ht="14.25" customHeight="1" x14ac:dyDescent="0.25">
      <c r="A242" s="6">
        <v>43962</v>
      </c>
      <c r="B242" s="7" t="s">
        <v>21</v>
      </c>
      <c r="C242" s="7">
        <v>175293</v>
      </c>
      <c r="D242" s="7">
        <v>17919144</v>
      </c>
      <c r="E242" s="7">
        <v>12903628.608999999</v>
      </c>
      <c r="F242" s="8">
        <v>355401.60769230768</v>
      </c>
    </row>
    <row r="243" spans="1:6" ht="14.25" customHeight="1" x14ac:dyDescent="0.25">
      <c r="A243" s="9">
        <v>43969</v>
      </c>
      <c r="B243" s="10" t="s">
        <v>21</v>
      </c>
      <c r="C243" s="10">
        <v>201999</v>
      </c>
      <c r="D243" s="10">
        <v>20422435.5</v>
      </c>
      <c r="E243" s="10">
        <v>14541626.939999998</v>
      </c>
      <c r="F243" s="11">
        <v>279597.86153846153</v>
      </c>
    </row>
    <row r="244" spans="1:6" ht="14.25" customHeight="1" x14ac:dyDescent="0.25">
      <c r="A244" s="6">
        <v>43965</v>
      </c>
      <c r="B244" s="7" t="s">
        <v>21</v>
      </c>
      <c r="C244" s="7">
        <v>197946</v>
      </c>
      <c r="D244" s="7">
        <v>19942435.5</v>
      </c>
      <c r="E244" s="7">
        <v>14561721.772999998</v>
      </c>
      <c r="F244" s="8">
        <v>363750.55692307692</v>
      </c>
    </row>
    <row r="245" spans="1:6" ht="14.25" customHeight="1" x14ac:dyDescent="0.25">
      <c r="A245" s="9">
        <v>43966</v>
      </c>
      <c r="B245" s="10" t="s">
        <v>21</v>
      </c>
      <c r="C245" s="10">
        <v>230896.5</v>
      </c>
      <c r="D245" s="10">
        <v>23085222</v>
      </c>
      <c r="E245" s="10">
        <v>17099721.813000001</v>
      </c>
      <c r="F245" s="11">
        <v>329754.63076923077</v>
      </c>
    </row>
    <row r="246" spans="1:6" ht="14.25" customHeight="1" x14ac:dyDescent="0.25">
      <c r="A246" s="6">
        <v>43980</v>
      </c>
      <c r="B246" s="7" t="s">
        <v>21</v>
      </c>
      <c r="C246" s="7">
        <v>232102.5</v>
      </c>
      <c r="D246" s="7">
        <v>23120443.5</v>
      </c>
      <c r="E246" s="7">
        <v>17632080.519000001</v>
      </c>
      <c r="F246" s="8">
        <v>331721.66923076921</v>
      </c>
    </row>
    <row r="247" spans="1:6" ht="14.25" customHeight="1" x14ac:dyDescent="0.25">
      <c r="A247" s="18">
        <v>43967</v>
      </c>
      <c r="B247" s="20" t="s">
        <v>13</v>
      </c>
      <c r="C247" s="20">
        <v>35482.5</v>
      </c>
      <c r="D247" s="20">
        <v>3222517.5</v>
      </c>
      <c r="E247" s="20">
        <v>2633868.1740000001</v>
      </c>
      <c r="F247" s="22">
        <v>150484.18215384614</v>
      </c>
    </row>
    <row r="248" spans="1:6" ht="14.25" customHeight="1" x14ac:dyDescent="0.25">
      <c r="A248" s="17">
        <v>43970</v>
      </c>
      <c r="B248" s="19" t="s">
        <v>13</v>
      </c>
      <c r="C248" s="19">
        <v>32434.5</v>
      </c>
      <c r="D248" s="19">
        <v>2865337.5</v>
      </c>
      <c r="E248" s="19">
        <v>2368028.6850000001</v>
      </c>
      <c r="F248" s="21">
        <v>225452.89078461539</v>
      </c>
    </row>
    <row r="249" spans="1:6" ht="14.25" customHeight="1" x14ac:dyDescent="0.25">
      <c r="A249" s="18">
        <v>43968</v>
      </c>
      <c r="B249" s="20" t="s">
        <v>13</v>
      </c>
      <c r="C249" s="20">
        <v>30486</v>
      </c>
      <c r="D249" s="20">
        <v>2694289.5</v>
      </c>
      <c r="E249" s="20">
        <v>2183502.7290000003</v>
      </c>
      <c r="F249" s="22">
        <v>153558.02257692307</v>
      </c>
    </row>
    <row r="250" spans="1:6" ht="14.25" customHeight="1" x14ac:dyDescent="0.25">
      <c r="A250" s="17">
        <v>43960</v>
      </c>
      <c r="B250" s="19" t="s">
        <v>13</v>
      </c>
      <c r="C250" s="19">
        <v>32079</v>
      </c>
      <c r="D250" s="19">
        <v>2902167</v>
      </c>
      <c r="E250" s="19">
        <v>2319890.3459999999</v>
      </c>
      <c r="F250" s="21">
        <v>194963.39216923076</v>
      </c>
    </row>
    <row r="251" spans="1:6" ht="14.25" customHeight="1" x14ac:dyDescent="0.25">
      <c r="A251" s="18">
        <v>43955</v>
      </c>
      <c r="B251" s="20" t="s">
        <v>13</v>
      </c>
      <c r="C251" s="20">
        <v>27072</v>
      </c>
      <c r="D251" s="20">
        <v>2450968.5</v>
      </c>
      <c r="E251" s="20">
        <v>1980824.9889999998</v>
      </c>
      <c r="F251" s="22">
        <v>188174.3243923077</v>
      </c>
    </row>
    <row r="252" spans="1:6" ht="14.25" customHeight="1" x14ac:dyDescent="0.25">
      <c r="A252" s="17">
        <v>43950</v>
      </c>
      <c r="B252" s="19" t="s">
        <v>13</v>
      </c>
      <c r="C252" s="19">
        <v>25917</v>
      </c>
      <c r="D252" s="19">
        <v>2397588</v>
      </c>
      <c r="E252" s="19">
        <v>1937222.0459999999</v>
      </c>
      <c r="F252" s="21">
        <v>159472.57584615384</v>
      </c>
    </row>
    <row r="253" spans="1:6" ht="14.25" customHeight="1" x14ac:dyDescent="0.25">
      <c r="A253" s="18">
        <v>43953</v>
      </c>
      <c r="B253" s="20" t="s">
        <v>13</v>
      </c>
      <c r="C253" s="20">
        <v>19461</v>
      </c>
      <c r="D253" s="20">
        <v>1799230.5</v>
      </c>
      <c r="E253" s="20">
        <v>1457108.1479999998</v>
      </c>
      <c r="F253" s="22">
        <v>183829.81409230767</v>
      </c>
    </row>
    <row r="254" spans="1:6" ht="14.25" customHeight="1" x14ac:dyDescent="0.25">
      <c r="A254" s="17">
        <v>43977</v>
      </c>
      <c r="B254" s="19" t="s">
        <v>13</v>
      </c>
      <c r="C254" s="19">
        <v>31407</v>
      </c>
      <c r="D254" s="19">
        <v>2907411</v>
      </c>
      <c r="E254" s="19">
        <v>2288433.4950000001</v>
      </c>
      <c r="F254" s="21">
        <v>193538.8704076923</v>
      </c>
    </row>
    <row r="255" spans="1:6" ht="14.25" customHeight="1" x14ac:dyDescent="0.25">
      <c r="A255" s="18">
        <v>43952</v>
      </c>
      <c r="B255" s="20" t="s">
        <v>13</v>
      </c>
      <c r="C255" s="20">
        <v>25792.5</v>
      </c>
      <c r="D255" s="20">
        <v>2374356</v>
      </c>
      <c r="E255" s="20">
        <v>1915101.034</v>
      </c>
      <c r="F255" s="22">
        <v>277477.31932307692</v>
      </c>
    </row>
    <row r="256" spans="1:6" ht="14.25" customHeight="1" x14ac:dyDescent="0.25">
      <c r="A256" s="17">
        <v>43963</v>
      </c>
      <c r="B256" s="19" t="s">
        <v>13</v>
      </c>
      <c r="C256" s="19">
        <v>26032.5</v>
      </c>
      <c r="D256" s="19">
        <v>2370432</v>
      </c>
      <c r="E256" s="19">
        <v>1847737.8370000001</v>
      </c>
      <c r="F256" s="21">
        <v>141864.00329999998</v>
      </c>
    </row>
    <row r="257" spans="1:6" ht="14.25" customHeight="1" x14ac:dyDescent="0.25">
      <c r="A257" s="18">
        <v>43972</v>
      </c>
      <c r="B257" s="20" t="s">
        <v>13</v>
      </c>
      <c r="C257" s="20">
        <v>31707</v>
      </c>
      <c r="D257" s="20">
        <v>2853181.5</v>
      </c>
      <c r="E257" s="20">
        <v>2349459.5</v>
      </c>
      <c r="F257" s="22">
        <v>187617.05315384615</v>
      </c>
    </row>
    <row r="258" spans="1:6" ht="14.25" customHeight="1" x14ac:dyDescent="0.25">
      <c r="A258" s="17">
        <v>43971</v>
      </c>
      <c r="B258" s="19" t="s">
        <v>13</v>
      </c>
      <c r="C258" s="19">
        <v>29955</v>
      </c>
      <c r="D258" s="19">
        <v>2692230</v>
      </c>
      <c r="E258" s="19">
        <v>2195766.1209999998</v>
      </c>
      <c r="F258" s="21">
        <v>202002.14775384613</v>
      </c>
    </row>
    <row r="259" spans="1:6" ht="14.25" customHeight="1" x14ac:dyDescent="0.25">
      <c r="A259" s="18">
        <v>43956</v>
      </c>
      <c r="B259" s="20" t="s">
        <v>13</v>
      </c>
      <c r="C259" s="20">
        <v>22848</v>
      </c>
      <c r="D259" s="20">
        <v>2079900</v>
      </c>
      <c r="E259" s="20">
        <v>1657688.8529999999</v>
      </c>
      <c r="F259" s="22">
        <v>178454.88537692308</v>
      </c>
    </row>
    <row r="260" spans="1:6" ht="14.25" customHeight="1" x14ac:dyDescent="0.25">
      <c r="A260" s="17">
        <v>43949</v>
      </c>
      <c r="B260" s="19" t="s">
        <v>13</v>
      </c>
      <c r="C260" s="19">
        <v>23314.5</v>
      </c>
      <c r="D260" s="19">
        <v>2136817.5</v>
      </c>
      <c r="E260" s="19">
        <v>1701780.4779999999</v>
      </c>
      <c r="F260" s="21">
        <v>141999.40078461537</v>
      </c>
    </row>
    <row r="261" spans="1:6" ht="14.25" customHeight="1" x14ac:dyDescent="0.25">
      <c r="A261" s="18">
        <v>43964</v>
      </c>
      <c r="B261" s="20" t="s">
        <v>13</v>
      </c>
      <c r="C261" s="20">
        <v>26464.5</v>
      </c>
      <c r="D261" s="20">
        <v>2373337.5</v>
      </c>
      <c r="E261" s="20">
        <v>1886244.7409999999</v>
      </c>
      <c r="F261" s="22">
        <v>207105.15935384613</v>
      </c>
    </row>
    <row r="262" spans="1:6" ht="14.25" customHeight="1" x14ac:dyDescent="0.25">
      <c r="A262" s="17">
        <v>43954</v>
      </c>
      <c r="B262" s="19" t="s">
        <v>13</v>
      </c>
      <c r="C262" s="19">
        <v>23539.5</v>
      </c>
      <c r="D262" s="19">
        <v>2170309.5</v>
      </c>
      <c r="E262" s="19">
        <v>1735984.6140000001</v>
      </c>
      <c r="F262" s="21">
        <v>170377.85753846151</v>
      </c>
    </row>
    <row r="263" spans="1:6" ht="14.25" customHeight="1" x14ac:dyDescent="0.25">
      <c r="A263" s="18">
        <v>43957</v>
      </c>
      <c r="B263" s="20" t="s">
        <v>13</v>
      </c>
      <c r="C263" s="20">
        <v>24678</v>
      </c>
      <c r="D263" s="20">
        <v>2232519</v>
      </c>
      <c r="E263" s="20">
        <v>1781999.058</v>
      </c>
      <c r="F263" s="22">
        <v>359577.90600769228</v>
      </c>
    </row>
    <row r="264" spans="1:6" ht="14.25" customHeight="1" x14ac:dyDescent="0.25">
      <c r="A264" s="17">
        <v>43974</v>
      </c>
      <c r="B264" s="19" t="s">
        <v>13</v>
      </c>
      <c r="C264" s="19">
        <v>38176.5</v>
      </c>
      <c r="D264" s="19">
        <v>3385372.5</v>
      </c>
      <c r="E264" s="19">
        <v>2831498.2739999997</v>
      </c>
      <c r="F264" s="21">
        <v>146460.30097692306</v>
      </c>
    </row>
    <row r="265" spans="1:6" ht="14.25" customHeight="1" x14ac:dyDescent="0.25">
      <c r="A265" s="18">
        <v>43976</v>
      </c>
      <c r="B265" s="20" t="s">
        <v>13</v>
      </c>
      <c r="C265" s="20">
        <v>30603</v>
      </c>
      <c r="D265" s="20">
        <v>2865727.5</v>
      </c>
      <c r="E265" s="20">
        <v>2288224.429</v>
      </c>
      <c r="F265" s="22">
        <v>167381.28187692308</v>
      </c>
    </row>
    <row r="266" spans="1:6" ht="14.25" customHeight="1" x14ac:dyDescent="0.25">
      <c r="A266" s="17">
        <v>43951</v>
      </c>
      <c r="B266" s="19" t="s">
        <v>13</v>
      </c>
      <c r="C266" s="19">
        <v>24211.5</v>
      </c>
      <c r="D266" s="19">
        <v>2267664</v>
      </c>
      <c r="E266" s="19">
        <v>1801564.392</v>
      </c>
      <c r="F266" s="21">
        <v>97090.63692307692</v>
      </c>
    </row>
    <row r="267" spans="1:6" ht="14.25" customHeight="1" x14ac:dyDescent="0.25">
      <c r="A267" s="18">
        <v>43961</v>
      </c>
      <c r="B267" s="20" t="s">
        <v>13</v>
      </c>
      <c r="C267" s="20">
        <v>31399.5</v>
      </c>
      <c r="D267" s="20">
        <v>2862298.5</v>
      </c>
      <c r="E267" s="20">
        <v>2267667.5189999999</v>
      </c>
      <c r="F267" s="22">
        <v>169650.86923076923</v>
      </c>
    </row>
    <row r="268" spans="1:6" ht="14.25" customHeight="1" x14ac:dyDescent="0.25">
      <c r="A268" s="17">
        <v>43959</v>
      </c>
      <c r="B268" s="19" t="s">
        <v>13</v>
      </c>
      <c r="C268" s="19">
        <v>25294.5</v>
      </c>
      <c r="D268" s="19">
        <v>2271454.5</v>
      </c>
      <c r="E268" s="19">
        <v>1811009.8979999998</v>
      </c>
      <c r="F268" s="21">
        <v>151659.17713846153</v>
      </c>
    </row>
    <row r="269" spans="1:6" ht="14.25" customHeight="1" x14ac:dyDescent="0.25">
      <c r="A269" s="18">
        <v>43958</v>
      </c>
      <c r="B269" s="20" t="s">
        <v>13</v>
      </c>
      <c r="C269" s="20">
        <v>25468.5</v>
      </c>
      <c r="D269" s="20">
        <v>2350672.5</v>
      </c>
      <c r="E269" s="20">
        <v>1875294.65</v>
      </c>
      <c r="F269" s="22">
        <v>221739.45623076922</v>
      </c>
    </row>
    <row r="270" spans="1:6" ht="14.25" customHeight="1" x14ac:dyDescent="0.25">
      <c r="A270" s="17">
        <v>43975</v>
      </c>
      <c r="B270" s="19" t="s">
        <v>13</v>
      </c>
      <c r="C270" s="19">
        <v>31854</v>
      </c>
      <c r="D270" s="19">
        <v>2915533.5</v>
      </c>
      <c r="E270" s="19">
        <v>2431800.3939999999</v>
      </c>
      <c r="F270" s="21">
        <v>155421.87692307692</v>
      </c>
    </row>
    <row r="271" spans="1:6" ht="14.25" customHeight="1" x14ac:dyDescent="0.25">
      <c r="A271" s="18">
        <v>43982</v>
      </c>
      <c r="B271" s="20" t="s">
        <v>13</v>
      </c>
      <c r="C271" s="20">
        <v>32359.5</v>
      </c>
      <c r="D271" s="20">
        <v>2991999</v>
      </c>
      <c r="E271" s="20">
        <v>2374135.6799999997</v>
      </c>
      <c r="F271" s="22">
        <v>106116.64615384616</v>
      </c>
    </row>
    <row r="272" spans="1:6" ht="14.25" customHeight="1" x14ac:dyDescent="0.25">
      <c r="A272" s="17">
        <v>43981</v>
      </c>
      <c r="B272" s="19" t="s">
        <v>13</v>
      </c>
      <c r="C272" s="19">
        <v>39867</v>
      </c>
      <c r="D272" s="19">
        <v>3654166.5</v>
      </c>
      <c r="E272" s="19">
        <v>2919786.2949999999</v>
      </c>
      <c r="F272" s="21">
        <v>182639.11723076922</v>
      </c>
    </row>
    <row r="273" spans="1:6" ht="14.25" customHeight="1" x14ac:dyDescent="0.25">
      <c r="A273" s="18">
        <v>43979</v>
      </c>
      <c r="B273" s="20" t="s">
        <v>13</v>
      </c>
      <c r="C273" s="20">
        <v>31974</v>
      </c>
      <c r="D273" s="20">
        <v>3004213.5</v>
      </c>
      <c r="E273" s="20">
        <v>2389834.3129999996</v>
      </c>
      <c r="F273" s="22">
        <v>174780.66518461538</v>
      </c>
    </row>
    <row r="274" spans="1:6" ht="14.25" customHeight="1" x14ac:dyDescent="0.25">
      <c r="A274" s="17">
        <v>43978</v>
      </c>
      <c r="B274" s="19" t="s">
        <v>13</v>
      </c>
      <c r="C274" s="19">
        <v>31257</v>
      </c>
      <c r="D274" s="19">
        <v>2924133</v>
      </c>
      <c r="E274" s="19">
        <v>2311405.017</v>
      </c>
      <c r="F274" s="21">
        <v>148582.33846153846</v>
      </c>
    </row>
    <row r="275" spans="1:6" ht="14.25" customHeight="1" x14ac:dyDescent="0.25">
      <c r="A275" s="18">
        <v>43973</v>
      </c>
      <c r="B275" s="20" t="s">
        <v>13</v>
      </c>
      <c r="C275" s="20">
        <v>38074.5</v>
      </c>
      <c r="D275" s="20">
        <v>3414180</v>
      </c>
      <c r="E275" s="20">
        <v>2805831.5209999997</v>
      </c>
      <c r="F275" s="22">
        <v>124540.74078461538</v>
      </c>
    </row>
    <row r="276" spans="1:6" ht="14.25" customHeight="1" x14ac:dyDescent="0.25">
      <c r="A276" s="17">
        <v>43983</v>
      </c>
      <c r="B276" s="19" t="s">
        <v>13</v>
      </c>
      <c r="C276" s="19">
        <v>32170.5</v>
      </c>
      <c r="D276" s="19">
        <v>3013512</v>
      </c>
      <c r="E276" s="19">
        <v>2355616.679</v>
      </c>
      <c r="F276" s="21">
        <v>219429.2774153846</v>
      </c>
    </row>
    <row r="277" spans="1:6" ht="14.25" customHeight="1" x14ac:dyDescent="0.25">
      <c r="A277" s="18">
        <v>43962</v>
      </c>
      <c r="B277" s="20" t="s">
        <v>13</v>
      </c>
      <c r="C277" s="20">
        <v>42397.5</v>
      </c>
      <c r="D277" s="20">
        <v>3911979</v>
      </c>
      <c r="E277" s="20">
        <v>3086459.8370000003</v>
      </c>
      <c r="F277" s="22">
        <v>164514.63076923075</v>
      </c>
    </row>
    <row r="278" spans="1:6" ht="14.25" customHeight="1" x14ac:dyDescent="0.25">
      <c r="A278" s="17">
        <v>43969</v>
      </c>
      <c r="B278" s="19" t="s">
        <v>13</v>
      </c>
      <c r="C278" s="19">
        <v>28668</v>
      </c>
      <c r="D278" s="19">
        <v>2588148</v>
      </c>
      <c r="E278" s="19">
        <v>2042294.1669999999</v>
      </c>
      <c r="F278" s="21">
        <v>160977.42935384615</v>
      </c>
    </row>
    <row r="279" spans="1:6" ht="14.25" customHeight="1" x14ac:dyDescent="0.25">
      <c r="A279" s="18">
        <v>43965</v>
      </c>
      <c r="B279" s="20" t="s">
        <v>13</v>
      </c>
      <c r="C279" s="20">
        <v>27411</v>
      </c>
      <c r="D279" s="20">
        <v>2441520</v>
      </c>
      <c r="E279" s="20">
        <v>1933378.3459999997</v>
      </c>
      <c r="F279" s="22">
        <v>141658.27661538462</v>
      </c>
    </row>
    <row r="280" spans="1:6" ht="14.25" customHeight="1" x14ac:dyDescent="0.25">
      <c r="A280" s="17">
        <v>43966</v>
      </c>
      <c r="B280" s="19" t="s">
        <v>13</v>
      </c>
      <c r="C280" s="19">
        <v>32854.5</v>
      </c>
      <c r="D280" s="19">
        <v>2949078</v>
      </c>
      <c r="E280" s="19">
        <v>2391958.463</v>
      </c>
      <c r="F280" s="21">
        <v>129383.86666153846</v>
      </c>
    </row>
    <row r="281" spans="1:6" ht="14.25" customHeight="1" x14ac:dyDescent="0.25">
      <c r="A281" s="18">
        <v>43980</v>
      </c>
      <c r="B281" s="20" t="s">
        <v>13</v>
      </c>
      <c r="C281" s="20">
        <v>35346</v>
      </c>
      <c r="D281" s="20">
        <v>3258054</v>
      </c>
      <c r="E281" s="20">
        <v>2595610.66</v>
      </c>
      <c r="F281" s="22">
        <v>195198.78461538462</v>
      </c>
    </row>
    <row r="282" spans="1:6" ht="14.25" customHeight="1" x14ac:dyDescent="0.25">
      <c r="A282" s="17">
        <v>43950</v>
      </c>
      <c r="B282" s="19" t="s">
        <v>23</v>
      </c>
      <c r="C282" s="19">
        <v>12250.5</v>
      </c>
      <c r="D282" s="19">
        <v>981519</v>
      </c>
      <c r="E282" s="19">
        <v>867080.68200000003</v>
      </c>
      <c r="F282" s="21">
        <v>102160.21538461538</v>
      </c>
    </row>
    <row r="283" spans="1:6" ht="14.25" customHeight="1" x14ac:dyDescent="0.25">
      <c r="A283" s="18">
        <v>43949</v>
      </c>
      <c r="B283" s="20" t="s">
        <v>23</v>
      </c>
      <c r="C283" s="20">
        <v>12541.5</v>
      </c>
      <c r="D283" s="20">
        <v>992541</v>
      </c>
      <c r="E283" s="20">
        <v>874678.696</v>
      </c>
      <c r="F283" s="22">
        <v>83886.676923076913</v>
      </c>
    </row>
    <row r="284" spans="1:6" ht="14.25" customHeight="1" x14ac:dyDescent="0.25">
      <c r="A284" s="6">
        <v>43967</v>
      </c>
      <c r="B284" s="7" t="s">
        <v>23</v>
      </c>
      <c r="C284" s="7">
        <v>16368</v>
      </c>
      <c r="D284" s="7">
        <v>1316350.5</v>
      </c>
      <c r="E284" s="7">
        <v>1092945.2830000001</v>
      </c>
      <c r="F284" s="8">
        <v>175846.6446153846</v>
      </c>
    </row>
    <row r="285" spans="1:6" ht="14.25" customHeight="1" x14ac:dyDescent="0.25">
      <c r="A285" s="9">
        <v>43970</v>
      </c>
      <c r="B285" s="10" t="s">
        <v>23</v>
      </c>
      <c r="C285" s="10">
        <v>14427</v>
      </c>
      <c r="D285" s="10">
        <v>1126810.5</v>
      </c>
      <c r="E285" s="10">
        <v>963035.41399999999</v>
      </c>
      <c r="F285" s="11">
        <v>202056.34519230769</v>
      </c>
    </row>
    <row r="286" spans="1:6" ht="14.25" customHeight="1" x14ac:dyDescent="0.25">
      <c r="A286" s="6">
        <v>43968</v>
      </c>
      <c r="B286" s="7" t="s">
        <v>23</v>
      </c>
      <c r="C286" s="7">
        <v>13440</v>
      </c>
      <c r="D286" s="7">
        <v>1157529</v>
      </c>
      <c r="E286" s="7">
        <v>935379.42299999984</v>
      </c>
      <c r="F286" s="8">
        <v>111375.6648</v>
      </c>
    </row>
    <row r="287" spans="1:6" ht="14.25" customHeight="1" x14ac:dyDescent="0.25">
      <c r="A287" s="9">
        <v>43960</v>
      </c>
      <c r="B287" s="10" t="s">
        <v>23</v>
      </c>
      <c r="C287" s="10">
        <v>11745</v>
      </c>
      <c r="D287" s="10">
        <v>955801.5</v>
      </c>
      <c r="E287" s="10">
        <v>795942.652</v>
      </c>
      <c r="F287" s="11">
        <v>165952.05877692305</v>
      </c>
    </row>
    <row r="288" spans="1:6" ht="14.25" customHeight="1" x14ac:dyDescent="0.25">
      <c r="A288" s="6">
        <v>43955</v>
      </c>
      <c r="B288" s="7" t="s">
        <v>23</v>
      </c>
      <c r="C288" s="7">
        <v>11062.5</v>
      </c>
      <c r="D288" s="7">
        <v>906343.5</v>
      </c>
      <c r="E288" s="7">
        <v>762082.74899999995</v>
      </c>
      <c r="F288" s="8">
        <v>125305.56399230768</v>
      </c>
    </row>
    <row r="289" spans="1:6" ht="14.25" customHeight="1" x14ac:dyDescent="0.25">
      <c r="A289" s="9">
        <v>43953</v>
      </c>
      <c r="B289" s="10" t="s">
        <v>23</v>
      </c>
      <c r="C289" s="10">
        <v>10018.5</v>
      </c>
      <c r="D289" s="10">
        <v>816859.5</v>
      </c>
      <c r="E289" s="10">
        <v>697541.2969999999</v>
      </c>
      <c r="F289" s="11">
        <v>106508.82307692307</v>
      </c>
    </row>
    <row r="290" spans="1:6" ht="14.25" customHeight="1" x14ac:dyDescent="0.25">
      <c r="A290" s="17">
        <v>43952</v>
      </c>
      <c r="B290" s="19" t="s">
        <v>23</v>
      </c>
      <c r="C290" s="19">
        <v>13644</v>
      </c>
      <c r="D290" s="19">
        <v>1134444</v>
      </c>
      <c r="E290" s="19">
        <v>971710.87099999993</v>
      </c>
      <c r="F290" s="21">
        <v>291527.8831384615</v>
      </c>
    </row>
    <row r="291" spans="1:6" ht="14.25" customHeight="1" x14ac:dyDescent="0.25">
      <c r="A291" s="18">
        <v>43963</v>
      </c>
      <c r="B291" s="20" t="s">
        <v>23</v>
      </c>
      <c r="C291" s="20">
        <v>13443</v>
      </c>
      <c r="D291" s="20">
        <v>1092277.5</v>
      </c>
      <c r="E291" s="20">
        <v>921493.48300000001</v>
      </c>
      <c r="F291" s="22">
        <v>218151.6</v>
      </c>
    </row>
    <row r="292" spans="1:6" ht="14.25" customHeight="1" x14ac:dyDescent="0.25">
      <c r="A292" s="17">
        <v>43972</v>
      </c>
      <c r="B292" s="19" t="s">
        <v>23</v>
      </c>
      <c r="C292" s="19">
        <v>14182.5</v>
      </c>
      <c r="D292" s="19">
        <v>1172574</v>
      </c>
      <c r="E292" s="19">
        <v>968784.86499999987</v>
      </c>
      <c r="F292" s="21">
        <v>94547</v>
      </c>
    </row>
    <row r="293" spans="1:6" ht="14.25" customHeight="1" x14ac:dyDescent="0.25">
      <c r="A293" s="18">
        <v>43971</v>
      </c>
      <c r="B293" s="20" t="s">
        <v>23</v>
      </c>
      <c r="C293" s="20">
        <v>14928</v>
      </c>
      <c r="D293" s="20">
        <v>1217749.5</v>
      </c>
      <c r="E293" s="20">
        <v>1025585.5199999999</v>
      </c>
      <c r="F293" s="22">
        <v>84618.754369230766</v>
      </c>
    </row>
    <row r="294" spans="1:6" ht="14.25" customHeight="1" x14ac:dyDescent="0.25">
      <c r="A294" s="17">
        <v>43956</v>
      </c>
      <c r="B294" s="19" t="s">
        <v>23</v>
      </c>
      <c r="C294" s="19">
        <v>13941</v>
      </c>
      <c r="D294" s="19">
        <v>1145575.5</v>
      </c>
      <c r="E294" s="19">
        <v>974448.12600000005</v>
      </c>
      <c r="F294" s="21">
        <v>152152.96544615386</v>
      </c>
    </row>
    <row r="295" spans="1:6" ht="14.25" customHeight="1" x14ac:dyDescent="0.25">
      <c r="A295" s="18">
        <v>43964</v>
      </c>
      <c r="B295" s="20" t="s">
        <v>23</v>
      </c>
      <c r="C295" s="20">
        <v>14643</v>
      </c>
      <c r="D295" s="20">
        <v>1172691</v>
      </c>
      <c r="E295" s="20">
        <v>971555.08299999998</v>
      </c>
      <c r="F295" s="22">
        <v>124018.33614615384</v>
      </c>
    </row>
    <row r="296" spans="1:6" ht="14.25" customHeight="1" x14ac:dyDescent="0.25">
      <c r="A296" s="17">
        <v>43954</v>
      </c>
      <c r="B296" s="19" t="s">
        <v>23</v>
      </c>
      <c r="C296" s="19">
        <v>10032</v>
      </c>
      <c r="D296" s="19">
        <v>816150</v>
      </c>
      <c r="E296" s="19">
        <v>698626.03299999994</v>
      </c>
      <c r="F296" s="21">
        <v>97812.892307692295</v>
      </c>
    </row>
    <row r="297" spans="1:6" ht="14.25" customHeight="1" x14ac:dyDescent="0.25">
      <c r="A297" s="18">
        <v>43957</v>
      </c>
      <c r="B297" s="20" t="s">
        <v>23</v>
      </c>
      <c r="C297" s="20">
        <v>12468</v>
      </c>
      <c r="D297" s="20">
        <v>1016566.5</v>
      </c>
      <c r="E297" s="20">
        <v>858367.60399999993</v>
      </c>
      <c r="F297" s="22">
        <v>88833.638169230762</v>
      </c>
    </row>
    <row r="298" spans="1:6" ht="14.25" customHeight="1" x14ac:dyDescent="0.25">
      <c r="A298" s="17">
        <v>43974</v>
      </c>
      <c r="B298" s="19" t="s">
        <v>23</v>
      </c>
      <c r="C298" s="19">
        <v>17943</v>
      </c>
      <c r="D298" s="19">
        <v>1457391</v>
      </c>
      <c r="E298" s="19">
        <v>1194154.7659999998</v>
      </c>
      <c r="F298" s="21">
        <v>124621.03076923077</v>
      </c>
    </row>
    <row r="299" spans="1:6" ht="14.25" customHeight="1" x14ac:dyDescent="0.25">
      <c r="A299" s="18">
        <v>43976</v>
      </c>
      <c r="B299" s="20" t="s">
        <v>23</v>
      </c>
      <c r="C299" s="20">
        <v>15807</v>
      </c>
      <c r="D299" s="20">
        <v>1326705</v>
      </c>
      <c r="E299" s="20">
        <v>1070563.6439999999</v>
      </c>
      <c r="F299" s="22">
        <v>123343.24153846155</v>
      </c>
    </row>
    <row r="300" spans="1:6" ht="14.25" customHeight="1" x14ac:dyDescent="0.25">
      <c r="A300" s="17">
        <v>43951</v>
      </c>
      <c r="B300" s="19" t="s">
        <v>23</v>
      </c>
      <c r="C300" s="19">
        <v>11976</v>
      </c>
      <c r="D300" s="19">
        <v>1004511</v>
      </c>
      <c r="E300" s="19">
        <v>861334.61399999994</v>
      </c>
      <c r="F300" s="21">
        <v>20847.353846153845</v>
      </c>
    </row>
    <row r="301" spans="1:6" ht="14.25" customHeight="1" x14ac:dyDescent="0.25">
      <c r="A301" s="18">
        <v>43961</v>
      </c>
      <c r="B301" s="20" t="s">
        <v>23</v>
      </c>
      <c r="C301" s="20">
        <v>14566.5</v>
      </c>
      <c r="D301" s="20">
        <v>1216557</v>
      </c>
      <c r="E301" s="20">
        <v>1013050.3829999999</v>
      </c>
      <c r="F301" s="22">
        <v>102510.40189230769</v>
      </c>
    </row>
    <row r="302" spans="1:6" ht="14.25" customHeight="1" x14ac:dyDescent="0.25">
      <c r="A302" s="17">
        <v>43959</v>
      </c>
      <c r="B302" s="19" t="s">
        <v>23</v>
      </c>
      <c r="C302" s="19">
        <v>12976.5</v>
      </c>
      <c r="D302" s="19">
        <v>1046848.5</v>
      </c>
      <c r="E302" s="19">
        <v>892743.74599999993</v>
      </c>
      <c r="F302" s="21">
        <v>396844.24095384614</v>
      </c>
    </row>
    <row r="303" spans="1:6" ht="14.25" customHeight="1" x14ac:dyDescent="0.25">
      <c r="A303" s="18">
        <v>43958</v>
      </c>
      <c r="B303" s="20" t="s">
        <v>23</v>
      </c>
      <c r="C303" s="20">
        <v>11719.5</v>
      </c>
      <c r="D303" s="20">
        <v>965880</v>
      </c>
      <c r="E303" s="20">
        <v>809986.38600000006</v>
      </c>
      <c r="F303" s="22">
        <v>106745.03623846154</v>
      </c>
    </row>
    <row r="304" spans="1:6" ht="14.25" customHeight="1" x14ac:dyDescent="0.25">
      <c r="A304" s="17">
        <v>43975</v>
      </c>
      <c r="B304" s="19" t="s">
        <v>23</v>
      </c>
      <c r="C304" s="19">
        <v>17197.5</v>
      </c>
      <c r="D304" s="19">
        <v>1386262.5</v>
      </c>
      <c r="E304" s="19">
        <v>1130117.3810000001</v>
      </c>
      <c r="F304" s="21">
        <v>121581.84923076924</v>
      </c>
    </row>
    <row r="305" spans="1:6" ht="14.25" customHeight="1" x14ac:dyDescent="0.25">
      <c r="A305" s="18">
        <v>43977</v>
      </c>
      <c r="B305" s="20" t="s">
        <v>23</v>
      </c>
      <c r="C305" s="20">
        <v>14419.5</v>
      </c>
      <c r="D305" s="20">
        <v>1210456.5</v>
      </c>
      <c r="E305" s="20">
        <v>970917.12399999995</v>
      </c>
      <c r="F305" s="22">
        <v>88147.13846153846</v>
      </c>
    </row>
    <row r="306" spans="1:6" ht="14.25" customHeight="1" x14ac:dyDescent="0.25">
      <c r="A306" s="6">
        <v>43981</v>
      </c>
      <c r="B306" s="7" t="s">
        <v>23</v>
      </c>
      <c r="C306" s="7">
        <v>20688</v>
      </c>
      <c r="D306" s="7">
        <v>1773154.5</v>
      </c>
      <c r="E306" s="7">
        <v>1458979.4909999999</v>
      </c>
      <c r="F306" s="8">
        <v>98432.213407692296</v>
      </c>
    </row>
    <row r="307" spans="1:6" ht="14.25" customHeight="1" x14ac:dyDescent="0.25">
      <c r="A307" s="9">
        <v>43979</v>
      </c>
      <c r="B307" s="10" t="s">
        <v>23</v>
      </c>
      <c r="C307" s="10">
        <v>15678</v>
      </c>
      <c r="D307" s="10">
        <v>1387443</v>
      </c>
      <c r="E307" s="10">
        <v>1121336.507</v>
      </c>
      <c r="F307" s="11">
        <v>101620.2923076923</v>
      </c>
    </row>
    <row r="308" spans="1:6" ht="14.25" customHeight="1" x14ac:dyDescent="0.25">
      <c r="A308" s="17">
        <v>43982</v>
      </c>
      <c r="B308" s="19" t="s">
        <v>23</v>
      </c>
      <c r="C308" s="19">
        <v>16143</v>
      </c>
      <c r="D308" s="19">
        <v>1423410</v>
      </c>
      <c r="E308" s="19">
        <v>1183524.9380000001</v>
      </c>
      <c r="F308" s="21">
        <v>41938.950392307692</v>
      </c>
    </row>
    <row r="309" spans="1:6" ht="14.25" customHeight="1" x14ac:dyDescent="0.25">
      <c r="A309" s="18">
        <v>43973</v>
      </c>
      <c r="B309" s="20" t="s">
        <v>23</v>
      </c>
      <c r="C309" s="20">
        <v>17008.5</v>
      </c>
      <c r="D309" s="20">
        <v>1398771</v>
      </c>
      <c r="E309" s="20">
        <v>1144986.3970000001</v>
      </c>
      <c r="F309" s="22">
        <v>158820.4117</v>
      </c>
    </row>
    <row r="310" spans="1:6" ht="14.25" customHeight="1" x14ac:dyDescent="0.25">
      <c r="A310" s="6">
        <v>43962</v>
      </c>
      <c r="B310" s="7" t="s">
        <v>23</v>
      </c>
      <c r="C310" s="7">
        <v>10941</v>
      </c>
      <c r="D310" s="7">
        <v>880356</v>
      </c>
      <c r="E310" s="7">
        <v>723289.05500000005</v>
      </c>
      <c r="F310" s="8">
        <v>166333.57363076921</v>
      </c>
    </row>
    <row r="311" spans="1:6" ht="14.25" customHeight="1" x14ac:dyDescent="0.25">
      <c r="A311" s="9">
        <v>43969</v>
      </c>
      <c r="B311" s="10" t="s">
        <v>23</v>
      </c>
      <c r="C311" s="10">
        <v>14497.5</v>
      </c>
      <c r="D311" s="10">
        <v>1230711</v>
      </c>
      <c r="E311" s="10">
        <v>1005560.455</v>
      </c>
      <c r="F311" s="11">
        <v>171097.83406153845</v>
      </c>
    </row>
    <row r="312" spans="1:6" ht="14.25" customHeight="1" x14ac:dyDescent="0.25">
      <c r="A312" s="6">
        <v>43965</v>
      </c>
      <c r="B312" s="7" t="s">
        <v>23</v>
      </c>
      <c r="C312" s="7">
        <v>13810.5</v>
      </c>
      <c r="D312" s="7">
        <v>1131676.5</v>
      </c>
      <c r="E312" s="7">
        <v>966968.63599999994</v>
      </c>
      <c r="F312" s="8">
        <v>195740.02307692307</v>
      </c>
    </row>
    <row r="313" spans="1:6" ht="14.25" customHeight="1" x14ac:dyDescent="0.25">
      <c r="A313" s="9">
        <v>43966</v>
      </c>
      <c r="B313" s="10" t="s">
        <v>23</v>
      </c>
      <c r="C313" s="10">
        <v>13752</v>
      </c>
      <c r="D313" s="10">
        <v>1091040</v>
      </c>
      <c r="E313" s="10">
        <v>898790.64599999995</v>
      </c>
      <c r="F313" s="11">
        <v>149313.46028461537</v>
      </c>
    </row>
    <row r="314" spans="1:6" ht="14.25" customHeight="1" x14ac:dyDescent="0.25">
      <c r="A314" s="6">
        <v>43978</v>
      </c>
      <c r="B314" s="7" t="s">
        <v>23</v>
      </c>
      <c r="C314" s="7">
        <v>15276</v>
      </c>
      <c r="D314" s="7">
        <v>1350199.5</v>
      </c>
      <c r="E314" s="7">
        <v>1100106.21</v>
      </c>
      <c r="F314" s="8">
        <v>107692.85196923077</v>
      </c>
    </row>
    <row r="315" spans="1:6" ht="14.25" customHeight="1" x14ac:dyDescent="0.25">
      <c r="A315" s="18">
        <v>43980</v>
      </c>
      <c r="B315" s="20" t="s">
        <v>23</v>
      </c>
      <c r="C315" s="20">
        <v>16878</v>
      </c>
      <c r="D315" s="20">
        <v>1438255.5</v>
      </c>
      <c r="E315" s="20">
        <v>1180692.7039999999</v>
      </c>
      <c r="F315" s="22">
        <v>102040.10621538461</v>
      </c>
    </row>
    <row r="316" spans="1:6" ht="14.25" customHeight="1" x14ac:dyDescent="0.25">
      <c r="A316" s="17">
        <v>43983</v>
      </c>
      <c r="B316" s="19" t="s">
        <v>23</v>
      </c>
      <c r="C316" s="19">
        <v>14238</v>
      </c>
      <c r="D316" s="19">
        <v>1293219</v>
      </c>
      <c r="E316" s="19">
        <v>1006008.1159999999</v>
      </c>
      <c r="F316" s="21">
        <v>129348.2923076923</v>
      </c>
    </row>
    <row r="317" spans="1:6" ht="14.25" customHeight="1" x14ac:dyDescent="0.25">
      <c r="A317" s="9">
        <v>43967</v>
      </c>
      <c r="B317" s="10" t="s">
        <v>18</v>
      </c>
      <c r="C317" s="10">
        <v>18600</v>
      </c>
      <c r="D317" s="10">
        <v>1601425.5</v>
      </c>
      <c r="E317" s="10">
        <v>1268422.666</v>
      </c>
      <c r="F317" s="11">
        <v>189642.93076923076</v>
      </c>
    </row>
    <row r="318" spans="1:6" ht="14.25" customHeight="1" x14ac:dyDescent="0.25">
      <c r="A318" s="6">
        <v>43970</v>
      </c>
      <c r="B318" s="7" t="s">
        <v>18</v>
      </c>
      <c r="C318" s="7">
        <v>16638</v>
      </c>
      <c r="D318" s="7">
        <v>1364847</v>
      </c>
      <c r="E318" s="7">
        <v>1137103.412</v>
      </c>
      <c r="F318" s="8">
        <v>258642.5153846154</v>
      </c>
    </row>
    <row r="319" spans="1:6" ht="14.25" customHeight="1" x14ac:dyDescent="0.25">
      <c r="A319" s="9">
        <v>43968</v>
      </c>
      <c r="B319" s="10" t="s">
        <v>18</v>
      </c>
      <c r="C319" s="10">
        <v>15609</v>
      </c>
      <c r="D319" s="10">
        <v>1377577.5</v>
      </c>
      <c r="E319" s="10">
        <v>1086345.0159999998</v>
      </c>
      <c r="F319" s="11">
        <v>224718.40769230769</v>
      </c>
    </row>
    <row r="320" spans="1:6" ht="14.25" customHeight="1" x14ac:dyDescent="0.25">
      <c r="A320" s="6">
        <v>43960</v>
      </c>
      <c r="B320" s="7" t="s">
        <v>18</v>
      </c>
      <c r="C320" s="7">
        <v>13948.5</v>
      </c>
      <c r="D320" s="7">
        <v>1222932</v>
      </c>
      <c r="E320" s="7">
        <v>974409.1449999999</v>
      </c>
      <c r="F320" s="8">
        <v>299208.26923076925</v>
      </c>
    </row>
    <row r="321" spans="1:6" ht="14.25" customHeight="1" x14ac:dyDescent="0.25">
      <c r="A321" s="9">
        <v>43955</v>
      </c>
      <c r="B321" s="10" t="s">
        <v>18</v>
      </c>
      <c r="C321" s="10">
        <v>12301.5</v>
      </c>
      <c r="D321" s="10">
        <v>1085211</v>
      </c>
      <c r="E321" s="10">
        <v>874153.34499999997</v>
      </c>
      <c r="F321" s="11">
        <v>243709.48269230771</v>
      </c>
    </row>
    <row r="322" spans="1:6" ht="14.25" customHeight="1" x14ac:dyDescent="0.25">
      <c r="A322" s="6">
        <v>43950</v>
      </c>
      <c r="B322" s="7" t="s">
        <v>18</v>
      </c>
      <c r="C322" s="7">
        <v>13014</v>
      </c>
      <c r="D322" s="7">
        <v>1115992.5</v>
      </c>
      <c r="E322" s="7">
        <v>928035.23599999992</v>
      </c>
      <c r="F322" s="8">
        <v>185811.06153846154</v>
      </c>
    </row>
    <row r="323" spans="1:6" ht="14.25" customHeight="1" x14ac:dyDescent="0.25">
      <c r="A323" s="9">
        <v>43953</v>
      </c>
      <c r="B323" s="10" t="s">
        <v>18</v>
      </c>
      <c r="C323" s="10">
        <v>12313.5</v>
      </c>
      <c r="D323" s="10">
        <v>1053220.5</v>
      </c>
      <c r="E323" s="10">
        <v>843395.10900000005</v>
      </c>
      <c r="F323" s="11">
        <v>137019.67692307691</v>
      </c>
    </row>
    <row r="324" spans="1:6" ht="14.25" customHeight="1" x14ac:dyDescent="0.25">
      <c r="A324" s="6">
        <v>43977</v>
      </c>
      <c r="B324" s="7" t="s">
        <v>18</v>
      </c>
      <c r="C324" s="7">
        <v>17391</v>
      </c>
      <c r="D324" s="7">
        <v>1489132.5</v>
      </c>
      <c r="E324" s="7">
        <v>1209901.0159999998</v>
      </c>
      <c r="F324" s="8">
        <v>272121.81538461539</v>
      </c>
    </row>
    <row r="325" spans="1:6" ht="14.25" customHeight="1" x14ac:dyDescent="0.25">
      <c r="A325" s="9">
        <v>43952</v>
      </c>
      <c r="B325" s="10" t="s">
        <v>18</v>
      </c>
      <c r="C325" s="10">
        <v>17113.5</v>
      </c>
      <c r="D325" s="10">
        <v>1465842</v>
      </c>
      <c r="E325" s="10">
        <v>1193019.642</v>
      </c>
      <c r="F325" s="11">
        <v>272484.63076923077</v>
      </c>
    </row>
    <row r="326" spans="1:6" ht="14.25" customHeight="1" x14ac:dyDescent="0.25">
      <c r="A326" s="6">
        <v>43963</v>
      </c>
      <c r="B326" s="7" t="s">
        <v>18</v>
      </c>
      <c r="C326" s="7">
        <v>12802.5</v>
      </c>
      <c r="D326" s="7">
        <v>1123830</v>
      </c>
      <c r="E326" s="7">
        <v>914932.571</v>
      </c>
      <c r="F326" s="8">
        <v>284287.79007692303</v>
      </c>
    </row>
    <row r="327" spans="1:6" ht="14.25" customHeight="1" x14ac:dyDescent="0.25">
      <c r="A327" s="9">
        <v>43972</v>
      </c>
      <c r="B327" s="10" t="s">
        <v>18</v>
      </c>
      <c r="C327" s="10">
        <v>16554</v>
      </c>
      <c r="D327" s="10">
        <v>1380751.5</v>
      </c>
      <c r="E327" s="10">
        <v>1137748.7319999998</v>
      </c>
      <c r="F327" s="11">
        <v>227139.51416923077</v>
      </c>
    </row>
    <row r="328" spans="1:6" ht="14.25" customHeight="1" x14ac:dyDescent="0.25">
      <c r="A328" s="6">
        <v>43971</v>
      </c>
      <c r="B328" s="7" t="s">
        <v>18</v>
      </c>
      <c r="C328" s="7">
        <v>17329.5</v>
      </c>
      <c r="D328" s="7">
        <v>1430254.5</v>
      </c>
      <c r="E328" s="7">
        <v>1175778.8370000001</v>
      </c>
      <c r="F328" s="8">
        <v>286968.87692307692</v>
      </c>
    </row>
    <row r="329" spans="1:6" ht="14.25" customHeight="1" x14ac:dyDescent="0.25">
      <c r="A329" s="9">
        <v>43956</v>
      </c>
      <c r="B329" s="10" t="s">
        <v>18</v>
      </c>
      <c r="C329" s="10">
        <v>15987</v>
      </c>
      <c r="D329" s="10">
        <v>1384179</v>
      </c>
      <c r="E329" s="10">
        <v>1116620.7919999999</v>
      </c>
      <c r="F329" s="11">
        <v>220298.15353846154</v>
      </c>
    </row>
    <row r="330" spans="1:6" ht="14.25" customHeight="1" x14ac:dyDescent="0.25">
      <c r="A330" s="6">
        <v>43949</v>
      </c>
      <c r="B330" s="7" t="s">
        <v>18</v>
      </c>
      <c r="C330" s="7">
        <v>13303.5</v>
      </c>
      <c r="D330" s="7">
        <v>1102887</v>
      </c>
      <c r="E330" s="7">
        <v>914116.79200000002</v>
      </c>
      <c r="F330" s="8">
        <v>173095.92049999998</v>
      </c>
    </row>
    <row r="331" spans="1:6" ht="14.25" customHeight="1" x14ac:dyDescent="0.25">
      <c r="A331" s="9">
        <v>43964</v>
      </c>
      <c r="B331" s="10" t="s">
        <v>18</v>
      </c>
      <c r="C331" s="10">
        <v>14305.5</v>
      </c>
      <c r="D331" s="10">
        <v>1243507.5</v>
      </c>
      <c r="E331" s="10">
        <v>987216.74099999992</v>
      </c>
      <c r="F331" s="11">
        <v>233030.6</v>
      </c>
    </row>
    <row r="332" spans="1:6" ht="14.25" customHeight="1" x14ac:dyDescent="0.25">
      <c r="A332" s="6">
        <v>43954</v>
      </c>
      <c r="B332" s="7" t="s">
        <v>18</v>
      </c>
      <c r="C332" s="7">
        <v>12924</v>
      </c>
      <c r="D332" s="7">
        <v>1120009.5</v>
      </c>
      <c r="E332" s="7">
        <v>902752.71699999995</v>
      </c>
      <c r="F332" s="8">
        <v>193184.6</v>
      </c>
    </row>
    <row r="333" spans="1:6" ht="14.25" customHeight="1" x14ac:dyDescent="0.25">
      <c r="A333" s="9">
        <v>43957</v>
      </c>
      <c r="B333" s="10" t="s">
        <v>18</v>
      </c>
      <c r="C333" s="10">
        <v>14061</v>
      </c>
      <c r="D333" s="10">
        <v>1221057</v>
      </c>
      <c r="E333" s="10">
        <v>983096.41700000002</v>
      </c>
      <c r="F333" s="11">
        <v>373408.83343076921</v>
      </c>
    </row>
    <row r="334" spans="1:6" ht="14.25" customHeight="1" x14ac:dyDescent="0.25">
      <c r="A334" s="6">
        <v>43974</v>
      </c>
      <c r="B334" s="7" t="s">
        <v>18</v>
      </c>
      <c r="C334" s="7">
        <v>21958.5</v>
      </c>
      <c r="D334" s="7">
        <v>1854001.5</v>
      </c>
      <c r="E334" s="7">
        <v>1515956.368</v>
      </c>
      <c r="F334" s="8">
        <v>206787.93638461537</v>
      </c>
    </row>
    <row r="335" spans="1:6" ht="14.25" customHeight="1" x14ac:dyDescent="0.25">
      <c r="A335" s="9">
        <v>43976</v>
      </c>
      <c r="B335" s="10" t="s">
        <v>18</v>
      </c>
      <c r="C335" s="10">
        <v>17211</v>
      </c>
      <c r="D335" s="10">
        <v>1507867.5</v>
      </c>
      <c r="E335" s="10">
        <v>1217527.6069999998</v>
      </c>
      <c r="F335" s="11">
        <v>246242.8615384615</v>
      </c>
    </row>
    <row r="336" spans="1:6" ht="14.25" customHeight="1" x14ac:dyDescent="0.25">
      <c r="A336" s="6">
        <v>43951</v>
      </c>
      <c r="B336" s="7" t="s">
        <v>18</v>
      </c>
      <c r="C336" s="7">
        <v>12753</v>
      </c>
      <c r="D336" s="7">
        <v>1103068.5</v>
      </c>
      <c r="E336" s="7">
        <v>904501.45600000001</v>
      </c>
      <c r="F336" s="8">
        <v>58978.558669230762</v>
      </c>
    </row>
    <row r="337" spans="1:6" ht="14.25" customHeight="1" x14ac:dyDescent="0.25">
      <c r="A337" s="9">
        <v>43961</v>
      </c>
      <c r="B337" s="10" t="s">
        <v>18</v>
      </c>
      <c r="C337" s="10">
        <v>16435.5</v>
      </c>
      <c r="D337" s="10">
        <v>1471537.5</v>
      </c>
      <c r="E337" s="10">
        <v>1176721.1640000001</v>
      </c>
      <c r="F337" s="11">
        <v>252262.82307692306</v>
      </c>
    </row>
    <row r="338" spans="1:6" ht="14.25" customHeight="1" x14ac:dyDescent="0.25">
      <c r="A338" s="6">
        <v>43959</v>
      </c>
      <c r="B338" s="7" t="s">
        <v>18</v>
      </c>
      <c r="C338" s="7">
        <v>14494.5</v>
      </c>
      <c r="D338" s="7">
        <v>1269786</v>
      </c>
      <c r="E338" s="7">
        <v>1018857.6680000001</v>
      </c>
      <c r="F338" s="8">
        <v>197493.53076923077</v>
      </c>
    </row>
    <row r="339" spans="1:6" ht="14.25" customHeight="1" x14ac:dyDescent="0.25">
      <c r="A339" s="9">
        <v>43958</v>
      </c>
      <c r="B339" s="10" t="s">
        <v>18</v>
      </c>
      <c r="C339" s="10">
        <v>12705</v>
      </c>
      <c r="D339" s="10">
        <v>1123894.5</v>
      </c>
      <c r="E339" s="10">
        <v>898508.49699999997</v>
      </c>
      <c r="F339" s="11">
        <v>273904.81530769228</v>
      </c>
    </row>
    <row r="340" spans="1:6" ht="14.25" customHeight="1" x14ac:dyDescent="0.25">
      <c r="A340" s="6">
        <v>43975</v>
      </c>
      <c r="B340" s="7" t="s">
        <v>18</v>
      </c>
      <c r="C340" s="7">
        <v>18075</v>
      </c>
      <c r="D340" s="7">
        <v>1548099</v>
      </c>
      <c r="E340" s="7">
        <v>1256993.4810000001</v>
      </c>
      <c r="F340" s="8">
        <v>213288.93846153846</v>
      </c>
    </row>
    <row r="341" spans="1:6" ht="14.25" customHeight="1" x14ac:dyDescent="0.25">
      <c r="A341" s="18">
        <v>43982</v>
      </c>
      <c r="B341" s="20" t="s">
        <v>18</v>
      </c>
      <c r="C341" s="20">
        <v>17689.5</v>
      </c>
      <c r="D341" s="20">
        <v>1592119.5</v>
      </c>
      <c r="E341" s="20">
        <v>1279369.1529999999</v>
      </c>
      <c r="F341" s="22">
        <v>119890.85384615383</v>
      </c>
    </row>
    <row r="342" spans="1:6" ht="14.25" customHeight="1" x14ac:dyDescent="0.25">
      <c r="A342" s="6">
        <v>43981</v>
      </c>
      <c r="B342" s="7" t="s">
        <v>18</v>
      </c>
      <c r="C342" s="7">
        <v>27250.5</v>
      </c>
      <c r="D342" s="7">
        <v>2457252</v>
      </c>
      <c r="E342" s="7">
        <v>1983435.05</v>
      </c>
      <c r="F342" s="8">
        <v>175066.50692307693</v>
      </c>
    </row>
    <row r="343" spans="1:6" ht="14.25" customHeight="1" x14ac:dyDescent="0.25">
      <c r="A343" s="9">
        <v>43979</v>
      </c>
      <c r="B343" s="10" t="s">
        <v>18</v>
      </c>
      <c r="C343" s="10">
        <v>16500</v>
      </c>
      <c r="D343" s="10">
        <v>1487928</v>
      </c>
      <c r="E343" s="10">
        <v>1187884.8939999999</v>
      </c>
      <c r="F343" s="11">
        <v>279400.0153846154</v>
      </c>
    </row>
    <row r="344" spans="1:6" ht="14.25" customHeight="1" x14ac:dyDescent="0.25">
      <c r="A344" s="17">
        <v>43978</v>
      </c>
      <c r="B344" s="19" t="s">
        <v>18</v>
      </c>
      <c r="C344" s="19">
        <v>18069</v>
      </c>
      <c r="D344" s="19">
        <v>1603084.5</v>
      </c>
      <c r="E344" s="19">
        <v>1312709.0090000001</v>
      </c>
      <c r="F344" s="21">
        <v>241760.20769230771</v>
      </c>
    </row>
    <row r="345" spans="1:6" ht="14.25" customHeight="1" x14ac:dyDescent="0.25">
      <c r="A345" s="18">
        <v>43973</v>
      </c>
      <c r="B345" s="20" t="s">
        <v>18</v>
      </c>
      <c r="C345" s="20">
        <v>21483</v>
      </c>
      <c r="D345" s="20">
        <v>1774329</v>
      </c>
      <c r="E345" s="20">
        <v>1460215.51</v>
      </c>
      <c r="F345" s="22">
        <v>181509.9923076923</v>
      </c>
    </row>
    <row r="346" spans="1:6" ht="14.25" customHeight="1" x14ac:dyDescent="0.25">
      <c r="A346" s="17">
        <v>43983</v>
      </c>
      <c r="B346" s="19" t="s">
        <v>18</v>
      </c>
      <c r="C346" s="19">
        <v>16687.5</v>
      </c>
      <c r="D346" s="19">
        <v>1526608.5</v>
      </c>
      <c r="E346" s="19">
        <v>1202670.0489999999</v>
      </c>
      <c r="F346" s="21">
        <v>340349.53369230771</v>
      </c>
    </row>
    <row r="347" spans="1:6" ht="14.25" customHeight="1" x14ac:dyDescent="0.25">
      <c r="A347" s="18">
        <v>43962</v>
      </c>
      <c r="B347" s="20" t="s">
        <v>18</v>
      </c>
      <c r="C347" s="20">
        <v>12238.5</v>
      </c>
      <c r="D347" s="20">
        <v>1096002</v>
      </c>
      <c r="E347" s="20">
        <v>872395.08600000001</v>
      </c>
      <c r="F347" s="22">
        <v>218895.40769230769</v>
      </c>
    </row>
    <row r="348" spans="1:6" ht="14.25" customHeight="1" x14ac:dyDescent="0.25">
      <c r="A348" s="17">
        <v>43969</v>
      </c>
      <c r="B348" s="19" t="s">
        <v>18</v>
      </c>
      <c r="C348" s="19">
        <v>14290.5</v>
      </c>
      <c r="D348" s="19">
        <v>1246162.5</v>
      </c>
      <c r="E348" s="19">
        <v>983143.48999999987</v>
      </c>
      <c r="F348" s="21">
        <v>263823.34615384613</v>
      </c>
    </row>
    <row r="349" spans="1:6" ht="14.25" customHeight="1" x14ac:dyDescent="0.25">
      <c r="A349" s="18">
        <v>43965</v>
      </c>
      <c r="B349" s="20" t="s">
        <v>18</v>
      </c>
      <c r="C349" s="20">
        <v>14385</v>
      </c>
      <c r="D349" s="20">
        <v>1223491.5</v>
      </c>
      <c r="E349" s="20">
        <v>977925.73100000003</v>
      </c>
      <c r="F349" s="22">
        <v>285708.40769230766</v>
      </c>
    </row>
    <row r="350" spans="1:6" ht="14.25" customHeight="1" x14ac:dyDescent="0.25">
      <c r="A350" s="17">
        <v>43966</v>
      </c>
      <c r="B350" s="19" t="s">
        <v>18</v>
      </c>
      <c r="C350" s="19">
        <v>16498.5</v>
      </c>
      <c r="D350" s="19">
        <v>1370482.5</v>
      </c>
      <c r="E350" s="19">
        <v>1095453.1229999999</v>
      </c>
      <c r="F350" s="21">
        <v>250663.81538461539</v>
      </c>
    </row>
    <row r="351" spans="1:6" ht="14.25" customHeight="1" x14ac:dyDescent="0.25">
      <c r="A351" s="18">
        <v>43980</v>
      </c>
      <c r="B351" s="20" t="s">
        <v>18</v>
      </c>
      <c r="C351" s="20">
        <v>19647</v>
      </c>
      <c r="D351" s="20">
        <v>1764669</v>
      </c>
      <c r="E351" s="20">
        <v>1409485.402</v>
      </c>
      <c r="F351" s="22">
        <v>182377.32307692306</v>
      </c>
    </row>
    <row r="352" spans="1:6" ht="14.25" customHeight="1" x14ac:dyDescent="0.25">
      <c r="A352" s="17">
        <v>43967</v>
      </c>
      <c r="B352" s="19" t="s">
        <v>19</v>
      </c>
      <c r="C352" s="19">
        <v>13120.5</v>
      </c>
      <c r="D352" s="19">
        <v>1215033</v>
      </c>
      <c r="E352" s="19">
        <v>985281.03599999985</v>
      </c>
      <c r="F352" s="21">
        <v>143418.86295384614</v>
      </c>
    </row>
    <row r="353" spans="1:6" ht="14.25" customHeight="1" x14ac:dyDescent="0.25">
      <c r="A353" s="18">
        <v>43970</v>
      </c>
      <c r="B353" s="20" t="s">
        <v>19</v>
      </c>
      <c r="C353" s="20">
        <v>16237.5</v>
      </c>
      <c r="D353" s="20">
        <v>1403047.5</v>
      </c>
      <c r="E353" s="20">
        <v>1195875.8800000001</v>
      </c>
      <c r="F353" s="22">
        <v>173178.52204615384</v>
      </c>
    </row>
    <row r="354" spans="1:6" ht="14.25" customHeight="1" x14ac:dyDescent="0.25">
      <c r="A354" s="17">
        <v>43968</v>
      </c>
      <c r="B354" s="19" t="s">
        <v>19</v>
      </c>
      <c r="C354" s="19">
        <v>11967</v>
      </c>
      <c r="D354" s="19">
        <v>1060489.5</v>
      </c>
      <c r="E354" s="19">
        <v>851805.179</v>
      </c>
      <c r="F354" s="21">
        <v>171981.49101538458</v>
      </c>
    </row>
    <row r="355" spans="1:6" ht="14.25" customHeight="1" x14ac:dyDescent="0.25">
      <c r="A355" s="18">
        <v>43960</v>
      </c>
      <c r="B355" s="20" t="s">
        <v>19</v>
      </c>
      <c r="C355" s="20">
        <v>12037.5</v>
      </c>
      <c r="D355" s="20">
        <v>1081216.5</v>
      </c>
      <c r="E355" s="20">
        <v>910141.15500000003</v>
      </c>
      <c r="F355" s="22">
        <v>143296.04318461538</v>
      </c>
    </row>
    <row r="356" spans="1:6" ht="14.25" customHeight="1" x14ac:dyDescent="0.25">
      <c r="A356" s="17">
        <v>43955</v>
      </c>
      <c r="B356" s="19" t="s">
        <v>19</v>
      </c>
      <c r="C356" s="19">
        <v>7087.5</v>
      </c>
      <c r="D356" s="19">
        <v>610855.5</v>
      </c>
      <c r="E356" s="19">
        <v>541946.12800000003</v>
      </c>
      <c r="F356" s="21">
        <v>150795.58461538461</v>
      </c>
    </row>
    <row r="357" spans="1:6" ht="14.25" customHeight="1" x14ac:dyDescent="0.25">
      <c r="A357" s="9">
        <v>43953</v>
      </c>
      <c r="B357" s="10" t="s">
        <v>19</v>
      </c>
      <c r="C357" s="10">
        <v>4624.5</v>
      </c>
      <c r="D357" s="10">
        <v>433243.5</v>
      </c>
      <c r="E357" s="10">
        <v>377401.46199999994</v>
      </c>
      <c r="F357" s="11">
        <v>65936.343369230759</v>
      </c>
    </row>
    <row r="358" spans="1:6" ht="14.25" customHeight="1" x14ac:dyDescent="0.25">
      <c r="A358" s="6">
        <v>43977</v>
      </c>
      <c r="B358" s="7" t="s">
        <v>19</v>
      </c>
      <c r="C358" s="7">
        <v>12259.5</v>
      </c>
      <c r="D358" s="7">
        <v>1152054</v>
      </c>
      <c r="E358" s="7">
        <v>906579.62099999993</v>
      </c>
      <c r="F358" s="8">
        <v>217611.18753846153</v>
      </c>
    </row>
    <row r="359" spans="1:6" ht="14.25" customHeight="1" x14ac:dyDescent="0.25">
      <c r="A359" s="9">
        <v>43952</v>
      </c>
      <c r="B359" s="10" t="s">
        <v>19</v>
      </c>
      <c r="C359" s="10">
        <v>5446.5</v>
      </c>
      <c r="D359" s="10">
        <v>505572</v>
      </c>
      <c r="E359" s="10">
        <v>422390.908</v>
      </c>
      <c r="F359" s="11">
        <v>42729.218369230766</v>
      </c>
    </row>
    <row r="360" spans="1:6" ht="14.25" customHeight="1" x14ac:dyDescent="0.25">
      <c r="A360" s="6">
        <v>43963</v>
      </c>
      <c r="B360" s="7" t="s">
        <v>19</v>
      </c>
      <c r="C360" s="7">
        <v>11296.5</v>
      </c>
      <c r="D360" s="7">
        <v>989632.5</v>
      </c>
      <c r="E360" s="7">
        <v>829947.41200000001</v>
      </c>
      <c r="F360" s="8">
        <v>196319.5046923077</v>
      </c>
    </row>
    <row r="361" spans="1:6" ht="14.25" customHeight="1" x14ac:dyDescent="0.25">
      <c r="A361" s="9">
        <v>43972</v>
      </c>
      <c r="B361" s="10" t="s">
        <v>19</v>
      </c>
      <c r="C361" s="10">
        <v>12135</v>
      </c>
      <c r="D361" s="10">
        <v>1103623.5</v>
      </c>
      <c r="E361" s="10">
        <v>899589.3060000001</v>
      </c>
      <c r="F361" s="11">
        <v>184440.53076923077</v>
      </c>
    </row>
    <row r="362" spans="1:6" ht="14.25" customHeight="1" x14ac:dyDescent="0.25">
      <c r="A362" s="6">
        <v>43971</v>
      </c>
      <c r="B362" s="7" t="s">
        <v>19</v>
      </c>
      <c r="C362" s="7">
        <v>12630</v>
      </c>
      <c r="D362" s="7">
        <v>1104858</v>
      </c>
      <c r="E362" s="7">
        <v>915994.11899999983</v>
      </c>
      <c r="F362" s="8">
        <v>161654.46923076923</v>
      </c>
    </row>
    <row r="363" spans="1:6" ht="14.25" customHeight="1" x14ac:dyDescent="0.25">
      <c r="A363" s="9">
        <v>43956</v>
      </c>
      <c r="B363" s="10" t="s">
        <v>19</v>
      </c>
      <c r="C363" s="10">
        <v>8223</v>
      </c>
      <c r="D363" s="10">
        <v>694593</v>
      </c>
      <c r="E363" s="10">
        <v>622755.04999999993</v>
      </c>
      <c r="F363" s="11">
        <v>172368.62218461538</v>
      </c>
    </row>
    <row r="364" spans="1:6" ht="14.25" customHeight="1" x14ac:dyDescent="0.25">
      <c r="A364" s="17">
        <v>43964</v>
      </c>
      <c r="B364" s="19" t="s">
        <v>19</v>
      </c>
      <c r="C364" s="19">
        <v>10401</v>
      </c>
      <c r="D364" s="19">
        <v>949912.5</v>
      </c>
      <c r="E364" s="19">
        <v>785961.28899999999</v>
      </c>
      <c r="F364" s="21">
        <v>253438.94004615385</v>
      </c>
    </row>
    <row r="365" spans="1:6" ht="14.25" customHeight="1" x14ac:dyDescent="0.25">
      <c r="A365" s="9">
        <v>43954</v>
      </c>
      <c r="B365" s="10" t="s">
        <v>19</v>
      </c>
      <c r="C365" s="10">
        <v>8127</v>
      </c>
      <c r="D365" s="10">
        <v>665302.5</v>
      </c>
      <c r="E365" s="10">
        <v>644221.49399999995</v>
      </c>
      <c r="F365" s="11">
        <v>95245.727138461531</v>
      </c>
    </row>
    <row r="366" spans="1:6" ht="14.25" customHeight="1" x14ac:dyDescent="0.25">
      <c r="A366" s="17">
        <v>43957</v>
      </c>
      <c r="B366" s="19" t="s">
        <v>19</v>
      </c>
      <c r="C366" s="19">
        <v>8464.5</v>
      </c>
      <c r="D366" s="19">
        <v>739291.5</v>
      </c>
      <c r="E366" s="19">
        <v>651727.3679999999</v>
      </c>
      <c r="F366" s="21">
        <v>154318.62433846152</v>
      </c>
    </row>
    <row r="367" spans="1:6" ht="14.25" customHeight="1" x14ac:dyDescent="0.25">
      <c r="A367" s="18">
        <v>43974</v>
      </c>
      <c r="B367" s="20" t="s">
        <v>19</v>
      </c>
      <c r="C367" s="20">
        <v>14167.5</v>
      </c>
      <c r="D367" s="20">
        <v>1315075.5</v>
      </c>
      <c r="E367" s="20">
        <v>1074904.135</v>
      </c>
      <c r="F367" s="22">
        <v>269233.34436923079</v>
      </c>
    </row>
    <row r="368" spans="1:6" ht="14.25" customHeight="1" x14ac:dyDescent="0.25">
      <c r="A368" s="6">
        <v>43976</v>
      </c>
      <c r="B368" s="7" t="s">
        <v>19</v>
      </c>
      <c r="C368" s="7">
        <v>13260</v>
      </c>
      <c r="D368" s="7">
        <v>1230687</v>
      </c>
      <c r="E368" s="7">
        <v>985675.48699999996</v>
      </c>
      <c r="F368" s="8">
        <v>224353.45695384615</v>
      </c>
    </row>
    <row r="369" spans="1:6" ht="14.25" customHeight="1" x14ac:dyDescent="0.25">
      <c r="A369" s="9">
        <v>43951</v>
      </c>
      <c r="B369" s="10" t="s">
        <v>19</v>
      </c>
      <c r="C369" s="10">
        <v>4285.5</v>
      </c>
      <c r="D369" s="10">
        <v>404691</v>
      </c>
      <c r="E369" s="10">
        <v>333054.54800000001</v>
      </c>
      <c r="F369" s="11">
        <v>11494.630769230769</v>
      </c>
    </row>
    <row r="370" spans="1:6" ht="14.25" customHeight="1" x14ac:dyDescent="0.25">
      <c r="A370" s="6">
        <v>43961</v>
      </c>
      <c r="B370" s="7" t="s">
        <v>19</v>
      </c>
      <c r="C370" s="7">
        <v>13440</v>
      </c>
      <c r="D370" s="7">
        <v>1198285.5</v>
      </c>
      <c r="E370" s="7">
        <v>1018063.802</v>
      </c>
      <c r="F370" s="8">
        <v>178012.59307692308</v>
      </c>
    </row>
    <row r="371" spans="1:6" ht="14.25" customHeight="1" x14ac:dyDescent="0.25">
      <c r="A371" s="9">
        <v>43959</v>
      </c>
      <c r="B371" s="10" t="s">
        <v>19</v>
      </c>
      <c r="C371" s="10">
        <v>9058.5</v>
      </c>
      <c r="D371" s="10">
        <v>798759</v>
      </c>
      <c r="E371" s="10">
        <v>669115.93699999992</v>
      </c>
      <c r="F371" s="11">
        <v>171987.47030000002</v>
      </c>
    </row>
    <row r="372" spans="1:6" ht="14.25" customHeight="1" x14ac:dyDescent="0.25">
      <c r="A372" s="6">
        <v>43958</v>
      </c>
      <c r="B372" s="7" t="s">
        <v>19</v>
      </c>
      <c r="C372" s="7">
        <v>8719.5</v>
      </c>
      <c r="D372" s="7">
        <v>769276.5</v>
      </c>
      <c r="E372" s="7">
        <v>654599.97699999996</v>
      </c>
      <c r="F372" s="8">
        <v>184385.1884923077</v>
      </c>
    </row>
    <row r="373" spans="1:6" ht="14.25" customHeight="1" x14ac:dyDescent="0.25">
      <c r="A373" s="9">
        <v>43975</v>
      </c>
      <c r="B373" s="10" t="s">
        <v>19</v>
      </c>
      <c r="C373" s="10">
        <v>12666</v>
      </c>
      <c r="D373" s="10">
        <v>1184865</v>
      </c>
      <c r="E373" s="10">
        <v>953822.62099999993</v>
      </c>
      <c r="F373" s="11">
        <v>340158.78723076923</v>
      </c>
    </row>
    <row r="374" spans="1:6" ht="14.25" customHeight="1" x14ac:dyDescent="0.25">
      <c r="A374" s="17">
        <v>43982</v>
      </c>
      <c r="B374" s="19" t="s">
        <v>19</v>
      </c>
      <c r="C374" s="19">
        <v>14808</v>
      </c>
      <c r="D374" s="19">
        <v>1336789.5</v>
      </c>
      <c r="E374" s="19">
        <v>1084824.9949999999</v>
      </c>
      <c r="F374" s="21">
        <v>167974.06755384614</v>
      </c>
    </row>
    <row r="375" spans="1:6" ht="14.25" customHeight="1" x14ac:dyDescent="0.25">
      <c r="A375" s="9">
        <v>43981</v>
      </c>
      <c r="B375" s="10" t="s">
        <v>19</v>
      </c>
      <c r="C375" s="10">
        <v>17946</v>
      </c>
      <c r="D375" s="10">
        <v>1609090.5</v>
      </c>
      <c r="E375" s="10">
        <v>1298844.2</v>
      </c>
      <c r="F375" s="11">
        <v>137945.5276</v>
      </c>
    </row>
    <row r="376" spans="1:6" ht="14.25" customHeight="1" x14ac:dyDescent="0.25">
      <c r="A376" s="6">
        <v>43979</v>
      </c>
      <c r="B376" s="7" t="s">
        <v>19</v>
      </c>
      <c r="C376" s="7">
        <v>13864.5</v>
      </c>
      <c r="D376" s="7">
        <v>1239747</v>
      </c>
      <c r="E376" s="7">
        <v>995597.5199999999</v>
      </c>
      <c r="F376" s="8">
        <v>216733.44615384613</v>
      </c>
    </row>
    <row r="377" spans="1:6" ht="14.25" customHeight="1" x14ac:dyDescent="0.25">
      <c r="A377" s="18">
        <v>43978</v>
      </c>
      <c r="B377" s="20" t="s">
        <v>19</v>
      </c>
      <c r="C377" s="20">
        <v>13203</v>
      </c>
      <c r="D377" s="20">
        <v>1211457</v>
      </c>
      <c r="E377" s="20">
        <v>964554.21099999989</v>
      </c>
      <c r="F377" s="22">
        <v>156117.80846153846</v>
      </c>
    </row>
    <row r="378" spans="1:6" ht="14.25" customHeight="1" x14ac:dyDescent="0.25">
      <c r="A378" s="17">
        <v>43973</v>
      </c>
      <c r="B378" s="19" t="s">
        <v>19</v>
      </c>
      <c r="C378" s="19">
        <v>15802.5</v>
      </c>
      <c r="D378" s="19">
        <v>1411909.5</v>
      </c>
      <c r="E378" s="19">
        <v>1158841.584</v>
      </c>
      <c r="F378" s="21">
        <v>186035.59738461539</v>
      </c>
    </row>
    <row r="379" spans="1:6" ht="14.25" customHeight="1" x14ac:dyDescent="0.25">
      <c r="A379" s="18">
        <v>43983</v>
      </c>
      <c r="B379" s="20" t="s">
        <v>19</v>
      </c>
      <c r="C379" s="20">
        <v>16476</v>
      </c>
      <c r="D379" s="20">
        <v>1565632.5</v>
      </c>
      <c r="E379" s="20">
        <v>1234060.9909999999</v>
      </c>
      <c r="F379" s="22">
        <v>194827.87672307692</v>
      </c>
    </row>
    <row r="380" spans="1:6" ht="14.25" customHeight="1" x14ac:dyDescent="0.25">
      <c r="A380" s="17">
        <v>43962</v>
      </c>
      <c r="B380" s="19" t="s">
        <v>19</v>
      </c>
      <c r="C380" s="19">
        <v>12654</v>
      </c>
      <c r="D380" s="19">
        <v>1081158</v>
      </c>
      <c r="E380" s="19">
        <v>927698.82299999986</v>
      </c>
      <c r="F380" s="21">
        <v>197299.08136923076</v>
      </c>
    </row>
    <row r="381" spans="1:6" ht="14.25" customHeight="1" x14ac:dyDescent="0.25">
      <c r="A381" s="9">
        <v>43969</v>
      </c>
      <c r="B381" s="10" t="s">
        <v>19</v>
      </c>
      <c r="C381" s="10">
        <v>12450</v>
      </c>
      <c r="D381" s="10">
        <v>1115146.5</v>
      </c>
      <c r="E381" s="10">
        <v>897555.51099999994</v>
      </c>
      <c r="F381" s="11">
        <v>150809.61403846153</v>
      </c>
    </row>
    <row r="382" spans="1:6" ht="14.25" customHeight="1" x14ac:dyDescent="0.25">
      <c r="A382" s="6">
        <v>43965</v>
      </c>
      <c r="B382" s="7" t="s">
        <v>19</v>
      </c>
      <c r="C382" s="7">
        <v>11161.5</v>
      </c>
      <c r="D382" s="7">
        <v>963502.5</v>
      </c>
      <c r="E382" s="7">
        <v>812962.67800000007</v>
      </c>
      <c r="F382" s="8">
        <v>193118.32307692309</v>
      </c>
    </row>
    <row r="383" spans="1:6" ht="14.25" customHeight="1" x14ac:dyDescent="0.25">
      <c r="A383" s="9">
        <v>43966</v>
      </c>
      <c r="B383" s="10" t="s">
        <v>19</v>
      </c>
      <c r="C383" s="10">
        <v>12229.5</v>
      </c>
      <c r="D383" s="10">
        <v>1122730.5</v>
      </c>
      <c r="E383" s="10">
        <v>921566.44700000004</v>
      </c>
      <c r="F383" s="11">
        <v>147588</v>
      </c>
    </row>
    <row r="384" spans="1:6" ht="14.25" customHeight="1" x14ac:dyDescent="0.25">
      <c r="A384" s="6">
        <v>43980</v>
      </c>
      <c r="B384" s="7" t="s">
        <v>19</v>
      </c>
      <c r="C384" s="7">
        <v>17052</v>
      </c>
      <c r="D384" s="7">
        <v>1549020</v>
      </c>
      <c r="E384" s="7">
        <v>1246591.997</v>
      </c>
      <c r="F384" s="8">
        <v>104864.4846153846</v>
      </c>
    </row>
    <row r="385" spans="1:6" ht="14.25" customHeight="1" x14ac:dyDescent="0.25">
      <c r="A385" s="18">
        <v>43982</v>
      </c>
      <c r="B385" s="20" t="s">
        <v>9</v>
      </c>
      <c r="C385" s="20">
        <v>7944</v>
      </c>
      <c r="D385" s="20">
        <v>623971.5</v>
      </c>
      <c r="E385" s="20">
        <v>565363.01599999995</v>
      </c>
      <c r="F385" s="22">
        <v>64235.456923076919</v>
      </c>
    </row>
    <row r="386" spans="1:6" ht="14.25" customHeight="1" x14ac:dyDescent="0.25">
      <c r="A386" s="17">
        <v>43981</v>
      </c>
      <c r="B386" s="19" t="s">
        <v>9</v>
      </c>
      <c r="C386" s="19">
        <v>10029</v>
      </c>
      <c r="D386" s="19">
        <v>787101</v>
      </c>
      <c r="E386" s="19">
        <v>707654.63099999994</v>
      </c>
      <c r="F386" s="21">
        <v>112379.26539999999</v>
      </c>
    </row>
    <row r="387" spans="1:6" ht="14.25" customHeight="1" x14ac:dyDescent="0.25">
      <c r="A387" s="18">
        <v>43979</v>
      </c>
      <c r="B387" s="20" t="s">
        <v>9</v>
      </c>
      <c r="C387" s="20">
        <v>8536.5</v>
      </c>
      <c r="D387" s="20">
        <v>643944</v>
      </c>
      <c r="E387" s="20">
        <v>640961.69299999997</v>
      </c>
      <c r="F387" s="22">
        <v>61475.592307692306</v>
      </c>
    </row>
    <row r="388" spans="1:6" ht="14.25" customHeight="1" x14ac:dyDescent="0.25">
      <c r="A388" s="17">
        <v>43983</v>
      </c>
      <c r="B388" s="19" t="s">
        <v>9</v>
      </c>
      <c r="C388" s="19">
        <v>7816.5</v>
      </c>
      <c r="D388" s="19">
        <v>636345</v>
      </c>
      <c r="E388" s="19">
        <v>550528.66300000006</v>
      </c>
      <c r="F388" s="21">
        <v>190344.3008</v>
      </c>
    </row>
    <row r="389" spans="1:6" ht="14.25" customHeight="1" x14ac:dyDescent="0.25">
      <c r="A389" s="18">
        <v>43980</v>
      </c>
      <c r="B389" s="20" t="s">
        <v>9</v>
      </c>
      <c r="C389" s="20">
        <v>8350.5</v>
      </c>
      <c r="D389" s="20">
        <v>651237</v>
      </c>
      <c r="E389" s="20">
        <v>601485.12600000005</v>
      </c>
      <c r="F389" s="22">
        <v>83014.635053846156</v>
      </c>
    </row>
    <row r="390" spans="1:6" ht="14.25" customHeight="1" x14ac:dyDescent="0.25">
      <c r="A390" s="17">
        <v>43967</v>
      </c>
      <c r="B390" s="19" t="s">
        <v>15</v>
      </c>
      <c r="C390" s="19">
        <v>408810</v>
      </c>
      <c r="D390" s="19">
        <v>42323631</v>
      </c>
      <c r="E390" s="19">
        <v>31033323.692999996</v>
      </c>
      <c r="F390" s="21">
        <v>571764.09076923074</v>
      </c>
    </row>
    <row r="391" spans="1:6" ht="14.25" customHeight="1" x14ac:dyDescent="0.25">
      <c r="A391" s="18">
        <v>43970</v>
      </c>
      <c r="B391" s="20" t="s">
        <v>15</v>
      </c>
      <c r="C391" s="20">
        <v>362536.5</v>
      </c>
      <c r="D391" s="20">
        <v>37023243</v>
      </c>
      <c r="E391" s="20">
        <v>26762183.377</v>
      </c>
      <c r="F391" s="22">
        <v>650375.76849230775</v>
      </c>
    </row>
    <row r="392" spans="1:6" ht="14.25" customHeight="1" x14ac:dyDescent="0.25">
      <c r="A392" s="17">
        <v>43968</v>
      </c>
      <c r="B392" s="19" t="s">
        <v>15</v>
      </c>
      <c r="C392" s="19">
        <v>357072</v>
      </c>
      <c r="D392" s="19">
        <v>36834567</v>
      </c>
      <c r="E392" s="19">
        <v>26914635.671</v>
      </c>
      <c r="F392" s="21">
        <v>566638.92575384618</v>
      </c>
    </row>
    <row r="393" spans="1:6" ht="14.25" customHeight="1" x14ac:dyDescent="0.25">
      <c r="A393" s="18">
        <v>43960</v>
      </c>
      <c r="B393" s="20" t="s">
        <v>15</v>
      </c>
      <c r="C393" s="20">
        <v>359214</v>
      </c>
      <c r="D393" s="20">
        <v>38693427</v>
      </c>
      <c r="E393" s="20">
        <v>27863789.055</v>
      </c>
      <c r="F393" s="22">
        <v>582268.72615384613</v>
      </c>
    </row>
    <row r="394" spans="1:6" ht="14.25" customHeight="1" x14ac:dyDescent="0.25">
      <c r="A394" s="17">
        <v>43955</v>
      </c>
      <c r="B394" s="19" t="s">
        <v>15</v>
      </c>
      <c r="C394" s="19">
        <v>360255</v>
      </c>
      <c r="D394" s="19">
        <v>38406954</v>
      </c>
      <c r="E394" s="19">
        <v>27588003.988000002</v>
      </c>
      <c r="F394" s="21">
        <v>1078421.345076923</v>
      </c>
    </row>
    <row r="395" spans="1:6" ht="14.25" customHeight="1" x14ac:dyDescent="0.25">
      <c r="A395" s="18">
        <v>43950</v>
      </c>
      <c r="B395" s="20" t="s">
        <v>15</v>
      </c>
      <c r="C395" s="20">
        <v>387220.5</v>
      </c>
      <c r="D395" s="20">
        <v>41559384</v>
      </c>
      <c r="E395" s="20">
        <v>30476170.214999996</v>
      </c>
      <c r="F395" s="22">
        <v>642893.56656923075</v>
      </c>
    </row>
    <row r="396" spans="1:6" ht="14.25" customHeight="1" x14ac:dyDescent="0.25">
      <c r="A396" s="17">
        <v>43953</v>
      </c>
      <c r="B396" s="19" t="s">
        <v>15</v>
      </c>
      <c r="C396" s="19">
        <v>296580</v>
      </c>
      <c r="D396" s="19">
        <v>31843737</v>
      </c>
      <c r="E396" s="19">
        <v>23119777.98</v>
      </c>
      <c r="F396" s="21">
        <v>657754.31880000001</v>
      </c>
    </row>
    <row r="397" spans="1:6" ht="14.25" customHeight="1" x14ac:dyDescent="0.25">
      <c r="A397" s="18">
        <v>43977</v>
      </c>
      <c r="B397" s="20" t="s">
        <v>15</v>
      </c>
      <c r="C397" s="20">
        <v>369861</v>
      </c>
      <c r="D397" s="20">
        <v>38365960.5</v>
      </c>
      <c r="E397" s="20">
        <v>27592063.502999999</v>
      </c>
      <c r="F397" s="22">
        <v>589339.03384615376</v>
      </c>
    </row>
    <row r="398" spans="1:6" ht="14.25" customHeight="1" x14ac:dyDescent="0.25">
      <c r="A398" s="17">
        <v>43952</v>
      </c>
      <c r="B398" s="19" t="s">
        <v>15</v>
      </c>
      <c r="C398" s="19">
        <v>372504</v>
      </c>
      <c r="D398" s="19">
        <v>40077193.5</v>
      </c>
      <c r="E398" s="19">
        <v>29141359.438000001</v>
      </c>
      <c r="F398" s="21">
        <v>848425.41843846149</v>
      </c>
    </row>
    <row r="399" spans="1:6" ht="14.25" customHeight="1" x14ac:dyDescent="0.25">
      <c r="A399" s="18">
        <v>43963</v>
      </c>
      <c r="B399" s="20" t="s">
        <v>15</v>
      </c>
      <c r="C399" s="20">
        <v>373392</v>
      </c>
      <c r="D399" s="20">
        <v>39578577</v>
      </c>
      <c r="E399" s="20">
        <v>28453665.594999999</v>
      </c>
      <c r="F399" s="22">
        <v>535419.89796923078</v>
      </c>
    </row>
    <row r="400" spans="1:6" ht="14.25" customHeight="1" x14ac:dyDescent="0.25">
      <c r="A400" s="17">
        <v>43972</v>
      </c>
      <c r="B400" s="19" t="s">
        <v>15</v>
      </c>
      <c r="C400" s="19">
        <v>378043.5</v>
      </c>
      <c r="D400" s="19">
        <v>37902156.57</v>
      </c>
      <c r="E400" s="19">
        <v>28083686.689999998</v>
      </c>
      <c r="F400" s="21">
        <v>713697.60769230768</v>
      </c>
    </row>
    <row r="401" spans="1:6" ht="14.25" customHeight="1" x14ac:dyDescent="0.25">
      <c r="A401" s="18">
        <v>43971</v>
      </c>
      <c r="B401" s="20" t="s">
        <v>15</v>
      </c>
      <c r="C401" s="20">
        <v>388668</v>
      </c>
      <c r="D401" s="20">
        <v>39639309</v>
      </c>
      <c r="E401" s="20">
        <v>28736966.634</v>
      </c>
      <c r="F401" s="22">
        <v>997757.75384615385</v>
      </c>
    </row>
    <row r="402" spans="1:6" ht="14.25" customHeight="1" x14ac:dyDescent="0.25">
      <c r="A402" s="17">
        <v>43956</v>
      </c>
      <c r="B402" s="19" t="s">
        <v>15</v>
      </c>
      <c r="C402" s="19">
        <v>333792</v>
      </c>
      <c r="D402" s="19">
        <v>35671734</v>
      </c>
      <c r="E402" s="19">
        <v>25644478.342</v>
      </c>
      <c r="F402" s="21">
        <v>919576.96055384621</v>
      </c>
    </row>
    <row r="403" spans="1:6" ht="14.25" customHeight="1" x14ac:dyDescent="0.25">
      <c r="A403" s="18">
        <v>43949</v>
      </c>
      <c r="B403" s="20" t="s">
        <v>15</v>
      </c>
      <c r="C403" s="20">
        <v>376060.5</v>
      </c>
      <c r="D403" s="20">
        <v>39918028.5</v>
      </c>
      <c r="E403" s="20">
        <v>29154014.884</v>
      </c>
      <c r="F403" s="22">
        <v>611904.23352307687</v>
      </c>
    </row>
    <row r="404" spans="1:6" ht="14.25" customHeight="1" x14ac:dyDescent="0.25">
      <c r="A404" s="17">
        <v>43964</v>
      </c>
      <c r="B404" s="19" t="s">
        <v>15</v>
      </c>
      <c r="C404" s="19">
        <v>350068.5</v>
      </c>
      <c r="D404" s="19">
        <v>37197115.5</v>
      </c>
      <c r="E404" s="19">
        <v>26793668.158999998</v>
      </c>
      <c r="F404" s="21">
        <v>582815.36153846153</v>
      </c>
    </row>
    <row r="405" spans="1:6" ht="14.25" customHeight="1" x14ac:dyDescent="0.25">
      <c r="A405" s="9">
        <v>43954</v>
      </c>
      <c r="B405" s="10" t="s">
        <v>15</v>
      </c>
      <c r="C405" s="10">
        <v>342666</v>
      </c>
      <c r="D405" s="10">
        <v>36631999.5</v>
      </c>
      <c r="E405" s="10">
        <v>26408496.047999997</v>
      </c>
      <c r="F405" s="11">
        <v>820373.56815384608</v>
      </c>
    </row>
    <row r="406" spans="1:6" ht="14.25" customHeight="1" x14ac:dyDescent="0.25">
      <c r="A406" s="17">
        <v>43957</v>
      </c>
      <c r="B406" s="19" t="s">
        <v>15</v>
      </c>
      <c r="C406" s="19">
        <v>355278</v>
      </c>
      <c r="D406" s="19">
        <v>38092344</v>
      </c>
      <c r="E406" s="19">
        <v>27467616.702999998</v>
      </c>
      <c r="F406" s="21">
        <v>942702.9</v>
      </c>
    </row>
    <row r="407" spans="1:6" ht="14.25" customHeight="1" x14ac:dyDescent="0.25">
      <c r="A407" s="18">
        <v>43974</v>
      </c>
      <c r="B407" s="20" t="s">
        <v>15</v>
      </c>
      <c r="C407" s="20">
        <v>456885</v>
      </c>
      <c r="D407" s="20">
        <v>46408080</v>
      </c>
      <c r="E407" s="20">
        <v>34793888.932999998</v>
      </c>
      <c r="F407" s="22">
        <v>595793.09065384604</v>
      </c>
    </row>
    <row r="408" spans="1:6" ht="14.25" customHeight="1" x14ac:dyDescent="0.25">
      <c r="A408" s="6">
        <v>43976</v>
      </c>
      <c r="B408" s="7" t="s">
        <v>15</v>
      </c>
      <c r="C408" s="7">
        <v>349734</v>
      </c>
      <c r="D408" s="7">
        <v>36883428</v>
      </c>
      <c r="E408" s="7">
        <v>26438356.802999999</v>
      </c>
      <c r="F408" s="8">
        <v>742420.26923076913</v>
      </c>
    </row>
    <row r="409" spans="1:6" ht="14.25" customHeight="1" x14ac:dyDescent="0.25">
      <c r="A409" s="9">
        <v>43951</v>
      </c>
      <c r="B409" s="10" t="s">
        <v>15</v>
      </c>
      <c r="C409" s="10">
        <v>401580</v>
      </c>
      <c r="D409" s="10">
        <v>43028734.5</v>
      </c>
      <c r="E409" s="10">
        <v>31156525.939999998</v>
      </c>
      <c r="F409" s="11">
        <v>343786.08461538458</v>
      </c>
    </row>
    <row r="410" spans="1:6" ht="14.25" customHeight="1" x14ac:dyDescent="0.25">
      <c r="A410" s="6">
        <v>43961</v>
      </c>
      <c r="B410" s="7" t="s">
        <v>15</v>
      </c>
      <c r="C410" s="7">
        <v>368649</v>
      </c>
      <c r="D410" s="7">
        <v>39010875</v>
      </c>
      <c r="E410" s="7">
        <v>28090230.958999999</v>
      </c>
      <c r="F410" s="8">
        <v>532663.16153846146</v>
      </c>
    </row>
    <row r="411" spans="1:6" ht="14.25" customHeight="1" x14ac:dyDescent="0.25">
      <c r="A411" s="9">
        <v>43959</v>
      </c>
      <c r="B411" s="10" t="s">
        <v>15</v>
      </c>
      <c r="C411" s="10">
        <v>463530</v>
      </c>
      <c r="D411" s="10">
        <v>49123180.5</v>
      </c>
      <c r="E411" s="10">
        <v>36012087.989</v>
      </c>
      <c r="F411" s="11">
        <v>700442.11537692312</v>
      </c>
    </row>
    <row r="412" spans="1:6" ht="14.25" customHeight="1" x14ac:dyDescent="0.25">
      <c r="A412" s="6">
        <v>43958</v>
      </c>
      <c r="B412" s="7" t="s">
        <v>15</v>
      </c>
      <c r="C412" s="7">
        <v>319110</v>
      </c>
      <c r="D412" s="7">
        <v>33763989</v>
      </c>
      <c r="E412" s="7">
        <v>24610757.489</v>
      </c>
      <c r="F412" s="8">
        <v>1101833.4472307691</v>
      </c>
    </row>
    <row r="413" spans="1:6" ht="14.25" customHeight="1" x14ac:dyDescent="0.25">
      <c r="A413" s="9">
        <v>43975</v>
      </c>
      <c r="B413" s="10" t="s">
        <v>15</v>
      </c>
      <c r="C413" s="10">
        <v>375744</v>
      </c>
      <c r="D413" s="10">
        <v>38191381.5</v>
      </c>
      <c r="E413" s="10">
        <v>28822960.470999997</v>
      </c>
      <c r="F413" s="11">
        <v>574198.11538461538</v>
      </c>
    </row>
    <row r="414" spans="1:6" ht="14.25" customHeight="1" x14ac:dyDescent="0.25">
      <c r="A414" s="17">
        <v>43982</v>
      </c>
      <c r="B414" s="19" t="s">
        <v>15</v>
      </c>
      <c r="C414" s="19">
        <v>379663.5</v>
      </c>
      <c r="D414" s="19">
        <v>39380178</v>
      </c>
      <c r="E414" s="19">
        <v>29726473.223999996</v>
      </c>
      <c r="F414" s="21">
        <v>305744.98843076918</v>
      </c>
    </row>
    <row r="415" spans="1:6" ht="14.25" customHeight="1" x14ac:dyDescent="0.25">
      <c r="A415" s="9">
        <v>43981</v>
      </c>
      <c r="B415" s="10" t="s">
        <v>15</v>
      </c>
      <c r="C415" s="10">
        <v>453123</v>
      </c>
      <c r="D415" s="10">
        <v>46370904</v>
      </c>
      <c r="E415" s="10">
        <v>35190775.285000004</v>
      </c>
      <c r="F415" s="11">
        <v>552625.80000000005</v>
      </c>
    </row>
    <row r="416" spans="1:6" ht="14.25" customHeight="1" x14ac:dyDescent="0.25">
      <c r="A416" s="6">
        <v>43979</v>
      </c>
      <c r="B416" s="7" t="s">
        <v>15</v>
      </c>
      <c r="C416" s="7">
        <v>364638</v>
      </c>
      <c r="D416" s="7">
        <v>37947688.5</v>
      </c>
      <c r="E416" s="7">
        <v>27829971.363000002</v>
      </c>
      <c r="F416" s="8">
        <v>628647.33076923073</v>
      </c>
    </row>
    <row r="417" spans="1:6" ht="14.25" customHeight="1" x14ac:dyDescent="0.25">
      <c r="A417" s="18">
        <v>43978</v>
      </c>
      <c r="B417" s="20" t="s">
        <v>15</v>
      </c>
      <c r="C417" s="20">
        <v>370012.5</v>
      </c>
      <c r="D417" s="20">
        <v>39034861.5</v>
      </c>
      <c r="E417" s="20">
        <v>28040467.216000002</v>
      </c>
      <c r="F417" s="22">
        <v>681486.56664615381</v>
      </c>
    </row>
    <row r="418" spans="1:6" ht="14.25" customHeight="1" x14ac:dyDescent="0.25">
      <c r="A418" s="17">
        <v>43973</v>
      </c>
      <c r="B418" s="19" t="s">
        <v>15</v>
      </c>
      <c r="C418" s="19">
        <v>393018</v>
      </c>
      <c r="D418" s="19">
        <v>39498373.5</v>
      </c>
      <c r="E418" s="19">
        <v>29683782.432999995</v>
      </c>
      <c r="F418" s="21">
        <v>636230.32011538453</v>
      </c>
    </row>
    <row r="419" spans="1:6" ht="14.25" customHeight="1" x14ac:dyDescent="0.25">
      <c r="A419" s="18">
        <v>43983</v>
      </c>
      <c r="B419" s="20" t="s">
        <v>15</v>
      </c>
      <c r="C419" s="20">
        <v>349699.5</v>
      </c>
      <c r="D419" s="20">
        <v>37257840.18135</v>
      </c>
      <c r="E419" s="20">
        <v>27640203.134</v>
      </c>
      <c r="F419" s="22">
        <v>744856.58547692304</v>
      </c>
    </row>
    <row r="420" spans="1:6" ht="14.25" customHeight="1" x14ac:dyDescent="0.25">
      <c r="A420" s="17">
        <v>43962</v>
      </c>
      <c r="B420" s="19" t="s">
        <v>15</v>
      </c>
      <c r="C420" s="19">
        <v>318565.5</v>
      </c>
      <c r="D420" s="19">
        <v>33781581</v>
      </c>
      <c r="E420" s="19">
        <v>24232690.171</v>
      </c>
      <c r="F420" s="21">
        <v>605833.76570769225</v>
      </c>
    </row>
    <row r="421" spans="1:6" ht="14.25" customHeight="1" x14ac:dyDescent="0.25">
      <c r="A421" s="9">
        <v>43969</v>
      </c>
      <c r="B421" s="10" t="s">
        <v>15</v>
      </c>
      <c r="C421" s="10">
        <v>355081.5</v>
      </c>
      <c r="D421" s="10">
        <v>36876888</v>
      </c>
      <c r="E421" s="10">
        <v>26228948.559</v>
      </c>
      <c r="F421" s="11">
        <v>898617.75030769221</v>
      </c>
    </row>
    <row r="422" spans="1:6" ht="14.25" customHeight="1" x14ac:dyDescent="0.25">
      <c r="A422" s="6">
        <v>43965</v>
      </c>
      <c r="B422" s="7" t="s">
        <v>15</v>
      </c>
      <c r="C422" s="7">
        <v>358387.5</v>
      </c>
      <c r="D422" s="7">
        <v>37963150.5</v>
      </c>
      <c r="E422" s="7">
        <v>27483828.208999999</v>
      </c>
      <c r="F422" s="8">
        <v>506964.83088461537</v>
      </c>
    </row>
    <row r="423" spans="1:6" ht="14.25" customHeight="1" x14ac:dyDescent="0.25">
      <c r="A423" s="9">
        <v>43966</v>
      </c>
      <c r="B423" s="10" t="s">
        <v>15</v>
      </c>
      <c r="C423" s="10">
        <v>403261.5</v>
      </c>
      <c r="D423" s="10">
        <v>42271377</v>
      </c>
      <c r="E423" s="10">
        <v>31105053.390999999</v>
      </c>
      <c r="F423" s="11">
        <v>571050.76427692303</v>
      </c>
    </row>
    <row r="424" spans="1:6" ht="14.25" customHeight="1" x14ac:dyDescent="0.25">
      <c r="A424" s="6">
        <v>43980</v>
      </c>
      <c r="B424" s="7" t="s">
        <v>15</v>
      </c>
      <c r="C424" s="7">
        <v>524481</v>
      </c>
      <c r="D424" s="7">
        <v>54172029</v>
      </c>
      <c r="E424" s="7">
        <v>41382275.210999995</v>
      </c>
      <c r="F424" s="8">
        <v>512623.0388076923</v>
      </c>
    </row>
    <row r="425" spans="1:6" ht="14.25" customHeight="1" x14ac:dyDescent="0.25">
      <c r="A425" s="9">
        <v>43967</v>
      </c>
      <c r="B425" s="10" t="s">
        <v>14</v>
      </c>
      <c r="C425" s="10">
        <v>321412.5</v>
      </c>
      <c r="D425" s="10">
        <v>32235864</v>
      </c>
      <c r="E425" s="10">
        <v>23691368.555</v>
      </c>
      <c r="F425" s="11">
        <v>595097.15929230768</v>
      </c>
    </row>
    <row r="426" spans="1:6" ht="14.25" customHeight="1" x14ac:dyDescent="0.25">
      <c r="A426" s="6">
        <v>43970</v>
      </c>
      <c r="B426" s="7" t="s">
        <v>14</v>
      </c>
      <c r="C426" s="7">
        <v>276568.5</v>
      </c>
      <c r="D426" s="7">
        <v>27093624</v>
      </c>
      <c r="E426" s="7">
        <v>19768696.5</v>
      </c>
      <c r="F426" s="8">
        <v>759335.80469230772</v>
      </c>
    </row>
    <row r="427" spans="1:6" ht="14.25" customHeight="1" x14ac:dyDescent="0.25">
      <c r="A427" s="9">
        <v>43968</v>
      </c>
      <c r="B427" s="10" t="s">
        <v>14</v>
      </c>
      <c r="C427" s="10">
        <v>269029.5</v>
      </c>
      <c r="D427" s="10">
        <v>26659930.5</v>
      </c>
      <c r="E427" s="10">
        <v>19515982.116</v>
      </c>
      <c r="F427" s="11">
        <v>551393.4769230769</v>
      </c>
    </row>
    <row r="428" spans="1:6" ht="14.25" customHeight="1" x14ac:dyDescent="0.25">
      <c r="A428" s="6">
        <v>43960</v>
      </c>
      <c r="B428" s="7" t="s">
        <v>14</v>
      </c>
      <c r="C428" s="7">
        <v>285972</v>
      </c>
      <c r="D428" s="7">
        <v>29768199</v>
      </c>
      <c r="E428" s="7">
        <v>21483666.921</v>
      </c>
      <c r="F428" s="8">
        <v>549316.95015384618</v>
      </c>
    </row>
    <row r="429" spans="1:6" ht="14.25" customHeight="1" x14ac:dyDescent="0.25">
      <c r="A429" s="9">
        <v>43955</v>
      </c>
      <c r="B429" s="10" t="s">
        <v>14</v>
      </c>
      <c r="C429" s="10">
        <v>283942.5</v>
      </c>
      <c r="D429" s="10">
        <v>29357940</v>
      </c>
      <c r="E429" s="10">
        <v>21174604.830000002</v>
      </c>
      <c r="F429" s="11">
        <v>988153.40803076921</v>
      </c>
    </row>
    <row r="430" spans="1:6" ht="14.25" customHeight="1" x14ac:dyDescent="0.25">
      <c r="A430" s="6">
        <v>43950</v>
      </c>
      <c r="B430" s="7" t="s">
        <v>14</v>
      </c>
      <c r="C430" s="7">
        <v>298059</v>
      </c>
      <c r="D430" s="7">
        <v>30869287.5</v>
      </c>
      <c r="E430" s="7">
        <v>22717731.617999997</v>
      </c>
      <c r="F430" s="8">
        <v>661329.17833846144</v>
      </c>
    </row>
    <row r="431" spans="1:6" ht="14.25" customHeight="1" x14ac:dyDescent="0.25">
      <c r="A431" s="9">
        <v>43953</v>
      </c>
      <c r="B431" s="10" t="s">
        <v>14</v>
      </c>
      <c r="C431" s="10">
        <v>232903.5</v>
      </c>
      <c r="D431" s="10">
        <v>24342016.5</v>
      </c>
      <c r="E431" s="10">
        <v>17790852.443999998</v>
      </c>
      <c r="F431" s="11">
        <v>634118.86923076923</v>
      </c>
    </row>
    <row r="432" spans="1:6" ht="14.25" customHeight="1" x14ac:dyDescent="0.25">
      <c r="A432" s="6">
        <v>43977</v>
      </c>
      <c r="B432" s="7" t="s">
        <v>14</v>
      </c>
      <c r="C432" s="7">
        <v>276966</v>
      </c>
      <c r="D432" s="7">
        <v>27872617.898850001</v>
      </c>
      <c r="E432" s="7">
        <v>20223763.805</v>
      </c>
      <c r="F432" s="8">
        <v>645572.57826153841</v>
      </c>
    </row>
    <row r="433" spans="1:6" ht="14.25" customHeight="1" x14ac:dyDescent="0.25">
      <c r="A433" s="9">
        <v>43952</v>
      </c>
      <c r="B433" s="10" t="s">
        <v>14</v>
      </c>
      <c r="C433" s="10">
        <v>296149.5</v>
      </c>
      <c r="D433" s="10">
        <v>31053316.5</v>
      </c>
      <c r="E433" s="10">
        <v>22737807.546999998</v>
      </c>
      <c r="F433" s="11">
        <v>896375.16923076916</v>
      </c>
    </row>
    <row r="434" spans="1:6" ht="14.25" customHeight="1" x14ac:dyDescent="0.25">
      <c r="A434" s="6">
        <v>43963</v>
      </c>
      <c r="B434" s="7" t="s">
        <v>14</v>
      </c>
      <c r="C434" s="7">
        <v>281796</v>
      </c>
      <c r="D434" s="7">
        <v>29042520</v>
      </c>
      <c r="E434" s="7">
        <v>20980503.504999999</v>
      </c>
      <c r="F434" s="8">
        <v>776209.03169999993</v>
      </c>
    </row>
    <row r="435" spans="1:6" ht="14.25" customHeight="1" x14ac:dyDescent="0.25">
      <c r="A435" s="9">
        <v>43972</v>
      </c>
      <c r="B435" s="10" t="s">
        <v>14</v>
      </c>
      <c r="C435" s="10">
        <v>288936</v>
      </c>
      <c r="D435" s="10">
        <v>27852900</v>
      </c>
      <c r="E435" s="10">
        <v>20824687.999000002</v>
      </c>
      <c r="F435" s="11">
        <v>822353.43936153851</v>
      </c>
    </row>
    <row r="436" spans="1:6" ht="14.25" customHeight="1" x14ac:dyDescent="0.25">
      <c r="A436" s="6">
        <v>43971</v>
      </c>
      <c r="B436" s="7" t="s">
        <v>14</v>
      </c>
      <c r="C436" s="7">
        <v>300151.5</v>
      </c>
      <c r="D436" s="7">
        <v>29368771.617449999</v>
      </c>
      <c r="E436" s="7">
        <v>21545834.136</v>
      </c>
      <c r="F436" s="8">
        <v>1052145.9026769232</v>
      </c>
    </row>
    <row r="437" spans="1:6" ht="14.25" customHeight="1" x14ac:dyDescent="0.25">
      <c r="A437" s="9">
        <v>43956</v>
      </c>
      <c r="B437" s="10" t="s">
        <v>14</v>
      </c>
      <c r="C437" s="10">
        <v>262734</v>
      </c>
      <c r="D437" s="10">
        <v>27278441.145</v>
      </c>
      <c r="E437" s="10">
        <v>19610637.316999998</v>
      </c>
      <c r="F437" s="11">
        <v>919330.0461538462</v>
      </c>
    </row>
    <row r="438" spans="1:6" ht="14.25" customHeight="1" x14ac:dyDescent="0.25">
      <c r="A438" s="6">
        <v>43949</v>
      </c>
      <c r="B438" s="7" t="s">
        <v>14</v>
      </c>
      <c r="C438" s="7">
        <v>286002</v>
      </c>
      <c r="D438" s="7">
        <v>29159032.5</v>
      </c>
      <c r="E438" s="7">
        <v>21437602.310000002</v>
      </c>
      <c r="F438" s="8">
        <v>637711.59372307686</v>
      </c>
    </row>
    <row r="439" spans="1:6" ht="14.25" customHeight="1" x14ac:dyDescent="0.25">
      <c r="A439" s="9">
        <v>43964</v>
      </c>
      <c r="B439" s="10" t="s">
        <v>14</v>
      </c>
      <c r="C439" s="10">
        <v>258459</v>
      </c>
      <c r="D439" s="10">
        <v>26467453.5</v>
      </c>
      <c r="E439" s="10">
        <v>19153152.526999999</v>
      </c>
      <c r="F439" s="11">
        <v>636197.23340769229</v>
      </c>
    </row>
    <row r="440" spans="1:6" ht="14.25" customHeight="1" x14ac:dyDescent="0.25">
      <c r="A440" s="6">
        <v>43954</v>
      </c>
      <c r="B440" s="7" t="s">
        <v>14</v>
      </c>
      <c r="C440" s="7">
        <v>274083</v>
      </c>
      <c r="D440" s="7">
        <v>28427001</v>
      </c>
      <c r="E440" s="7">
        <v>20563887.598999999</v>
      </c>
      <c r="F440" s="8">
        <v>779849.36538461538</v>
      </c>
    </row>
    <row r="441" spans="1:6" ht="14.25" customHeight="1" x14ac:dyDescent="0.25">
      <c r="A441" s="9">
        <v>43957</v>
      </c>
      <c r="B441" s="10" t="s">
        <v>14</v>
      </c>
      <c r="C441" s="10">
        <v>277512</v>
      </c>
      <c r="D441" s="10">
        <v>28770810.105599999</v>
      </c>
      <c r="E441" s="10">
        <v>20810852.736000001</v>
      </c>
      <c r="F441" s="11">
        <v>790162.57692307688</v>
      </c>
    </row>
    <row r="442" spans="1:6" ht="14.25" customHeight="1" x14ac:dyDescent="0.25">
      <c r="A442" s="6">
        <v>43974</v>
      </c>
      <c r="B442" s="7" t="s">
        <v>14</v>
      </c>
      <c r="C442" s="7">
        <v>356982</v>
      </c>
      <c r="D442" s="7">
        <v>35103926.711549997</v>
      </c>
      <c r="E442" s="7">
        <v>26357141.036999997</v>
      </c>
      <c r="F442" s="8">
        <v>601482.07692307688</v>
      </c>
    </row>
    <row r="443" spans="1:6" ht="14.25" customHeight="1" x14ac:dyDescent="0.25">
      <c r="A443" s="9">
        <v>43976</v>
      </c>
      <c r="B443" s="10" t="s">
        <v>14</v>
      </c>
      <c r="C443" s="10">
        <v>266983.5</v>
      </c>
      <c r="D443" s="10">
        <v>27165913.5</v>
      </c>
      <c r="E443" s="10">
        <v>19659432.722999997</v>
      </c>
      <c r="F443" s="11">
        <v>698314.9846153846</v>
      </c>
    </row>
    <row r="444" spans="1:6" ht="14.25" customHeight="1" x14ac:dyDescent="0.25">
      <c r="A444" s="6">
        <v>43951</v>
      </c>
      <c r="B444" s="7" t="s">
        <v>14</v>
      </c>
      <c r="C444" s="7">
        <v>311131.5</v>
      </c>
      <c r="D444" s="7">
        <v>32418879</v>
      </c>
      <c r="E444" s="7">
        <v>23595019.660999998</v>
      </c>
      <c r="F444" s="8">
        <v>265444.33165384614</v>
      </c>
    </row>
    <row r="445" spans="1:6" ht="14.25" customHeight="1" x14ac:dyDescent="0.25">
      <c r="A445" s="9">
        <v>43961</v>
      </c>
      <c r="B445" s="10" t="s">
        <v>14</v>
      </c>
      <c r="C445" s="10">
        <v>287206.5</v>
      </c>
      <c r="D445" s="10">
        <v>29536176.10605</v>
      </c>
      <c r="E445" s="10">
        <v>21276357.105999999</v>
      </c>
      <c r="F445" s="11">
        <v>541588.89356153843</v>
      </c>
    </row>
    <row r="446" spans="1:6" ht="14.25" customHeight="1" x14ac:dyDescent="0.25">
      <c r="A446" s="6">
        <v>43959</v>
      </c>
      <c r="B446" s="7" t="s">
        <v>14</v>
      </c>
      <c r="C446" s="7">
        <v>370092</v>
      </c>
      <c r="D446" s="7">
        <v>38091556.5</v>
      </c>
      <c r="E446" s="7">
        <v>28012065.349999998</v>
      </c>
      <c r="F446" s="8">
        <v>725212.99592307687</v>
      </c>
    </row>
    <row r="447" spans="1:6" ht="14.25" customHeight="1" x14ac:dyDescent="0.25">
      <c r="A447" s="9">
        <v>43958</v>
      </c>
      <c r="B447" s="10" t="s">
        <v>14</v>
      </c>
      <c r="C447" s="10">
        <v>247813.5</v>
      </c>
      <c r="D447" s="10">
        <v>25325271</v>
      </c>
      <c r="E447" s="10">
        <v>18582990.427999999</v>
      </c>
      <c r="F447" s="11">
        <v>865201.87857692305</v>
      </c>
    </row>
    <row r="448" spans="1:6" ht="14.25" customHeight="1" x14ac:dyDescent="0.25">
      <c r="A448" s="6">
        <v>43975</v>
      </c>
      <c r="B448" s="7" t="s">
        <v>14</v>
      </c>
      <c r="C448" s="7">
        <v>287740.5</v>
      </c>
      <c r="D448" s="7">
        <v>28188534</v>
      </c>
      <c r="E448" s="7">
        <v>21369401.386999998</v>
      </c>
      <c r="F448" s="8">
        <v>607679.34615384613</v>
      </c>
    </row>
    <row r="449" spans="1:6" ht="14.25" customHeight="1" x14ac:dyDescent="0.25">
      <c r="A449" s="18">
        <v>43982</v>
      </c>
      <c r="B449" s="20" t="s">
        <v>14</v>
      </c>
      <c r="C449" s="20">
        <v>294337.5</v>
      </c>
      <c r="D449" s="20">
        <v>29327766</v>
      </c>
      <c r="E449" s="20">
        <v>22491044.692999996</v>
      </c>
      <c r="F449" s="22">
        <v>283716.73846153845</v>
      </c>
    </row>
    <row r="450" spans="1:6" ht="14.25" customHeight="1" x14ac:dyDescent="0.25">
      <c r="A450" s="6">
        <v>43981</v>
      </c>
      <c r="B450" s="7" t="s">
        <v>14</v>
      </c>
      <c r="C450" s="7">
        <v>364882.5</v>
      </c>
      <c r="D450" s="7">
        <v>35724493.5</v>
      </c>
      <c r="E450" s="7">
        <v>27535617.434</v>
      </c>
      <c r="F450" s="8">
        <v>541116.6988461538</v>
      </c>
    </row>
    <row r="451" spans="1:6" ht="14.25" customHeight="1" x14ac:dyDescent="0.25">
      <c r="A451" s="9">
        <v>43979</v>
      </c>
      <c r="B451" s="10" t="s">
        <v>14</v>
      </c>
      <c r="C451" s="10">
        <v>278491.5</v>
      </c>
      <c r="D451" s="10">
        <v>28151004.75</v>
      </c>
      <c r="E451" s="10">
        <v>20806418.796</v>
      </c>
      <c r="F451" s="11">
        <v>591565.35384615383</v>
      </c>
    </row>
    <row r="452" spans="1:6" ht="14.25" customHeight="1" x14ac:dyDescent="0.25">
      <c r="A452" s="17">
        <v>43978</v>
      </c>
      <c r="B452" s="19" t="s">
        <v>14</v>
      </c>
      <c r="C452" s="19">
        <v>286558.5</v>
      </c>
      <c r="D452" s="19">
        <v>29256993</v>
      </c>
      <c r="E452" s="19">
        <v>21169527.457000002</v>
      </c>
      <c r="F452" s="21">
        <v>646741.28130000003</v>
      </c>
    </row>
    <row r="453" spans="1:6" ht="14.25" customHeight="1" x14ac:dyDescent="0.25">
      <c r="A453" s="18">
        <v>43973</v>
      </c>
      <c r="B453" s="20" t="s">
        <v>14</v>
      </c>
      <c r="C453" s="20">
        <v>304092</v>
      </c>
      <c r="D453" s="20">
        <v>29465769</v>
      </c>
      <c r="E453" s="20">
        <v>22276452.264999997</v>
      </c>
      <c r="F453" s="22">
        <v>570447.6369538462</v>
      </c>
    </row>
    <row r="454" spans="1:6" ht="14.25" customHeight="1" x14ac:dyDescent="0.25">
      <c r="A454" s="17">
        <v>43983</v>
      </c>
      <c r="B454" s="19" t="s">
        <v>14</v>
      </c>
      <c r="C454" s="19">
        <v>272926.5</v>
      </c>
      <c r="D454" s="19">
        <v>27770092.5</v>
      </c>
      <c r="E454" s="19">
        <v>20952913.508000001</v>
      </c>
      <c r="F454" s="21">
        <v>872904.40428461542</v>
      </c>
    </row>
    <row r="455" spans="1:6" ht="14.25" customHeight="1" x14ac:dyDescent="0.25">
      <c r="A455" s="18">
        <v>43962</v>
      </c>
      <c r="B455" s="20" t="s">
        <v>14</v>
      </c>
      <c r="C455" s="20">
        <v>237099</v>
      </c>
      <c r="D455" s="20">
        <v>24628233.223949999</v>
      </c>
      <c r="E455" s="20">
        <v>17679930.469999999</v>
      </c>
      <c r="F455" s="22">
        <v>622499.33031538466</v>
      </c>
    </row>
    <row r="456" spans="1:6" ht="14.25" customHeight="1" x14ac:dyDescent="0.25">
      <c r="A456" s="17">
        <v>43969</v>
      </c>
      <c r="B456" s="19" t="s">
        <v>14</v>
      </c>
      <c r="C456" s="19">
        <v>273900</v>
      </c>
      <c r="D456" s="19">
        <v>27535284.147600003</v>
      </c>
      <c r="E456" s="19">
        <v>19680985.969000001</v>
      </c>
      <c r="F456" s="21">
        <v>764540.58792307694</v>
      </c>
    </row>
    <row r="457" spans="1:6" ht="14.25" customHeight="1" x14ac:dyDescent="0.25">
      <c r="A457" s="18">
        <v>43965</v>
      </c>
      <c r="B457" s="20" t="s">
        <v>14</v>
      </c>
      <c r="C457" s="20">
        <v>274059</v>
      </c>
      <c r="D457" s="20">
        <v>28181292</v>
      </c>
      <c r="E457" s="20">
        <v>20493717.226</v>
      </c>
      <c r="F457" s="22">
        <v>806120.19333076919</v>
      </c>
    </row>
    <row r="458" spans="1:6" ht="14.25" customHeight="1" x14ac:dyDescent="0.25">
      <c r="A458" s="17">
        <v>43966</v>
      </c>
      <c r="B458" s="19" t="s">
        <v>14</v>
      </c>
      <c r="C458" s="19">
        <v>318816</v>
      </c>
      <c r="D458" s="19">
        <v>32354331</v>
      </c>
      <c r="E458" s="19">
        <v>23895072.432</v>
      </c>
      <c r="F458" s="21">
        <v>616932.92353846144</v>
      </c>
    </row>
    <row r="459" spans="1:6" ht="14.25" customHeight="1" x14ac:dyDescent="0.25">
      <c r="A459" s="18">
        <v>43980</v>
      </c>
      <c r="B459" s="20" t="s">
        <v>14</v>
      </c>
      <c r="C459" s="20">
        <v>422965.5</v>
      </c>
      <c r="D459" s="20">
        <v>41767140.105000004</v>
      </c>
      <c r="E459" s="20">
        <v>32361318.846999999</v>
      </c>
      <c r="F459" s="22">
        <v>525087.91538461542</v>
      </c>
    </row>
    <row r="460" spans="1:6" ht="14.25" customHeight="1" x14ac:dyDescent="0.25">
      <c r="A460" s="6">
        <v>43967</v>
      </c>
      <c r="B460" s="7" t="s">
        <v>12</v>
      </c>
      <c r="C460" s="7">
        <v>14265</v>
      </c>
      <c r="D460" s="7">
        <v>1130506.5</v>
      </c>
      <c r="E460" s="7">
        <v>1024403.9859999999</v>
      </c>
      <c r="F460" s="8">
        <v>72626.813907692311</v>
      </c>
    </row>
    <row r="461" spans="1:6" ht="14.25" customHeight="1" x14ac:dyDescent="0.25">
      <c r="A461" s="9">
        <v>43970</v>
      </c>
      <c r="B461" s="10" t="s">
        <v>12</v>
      </c>
      <c r="C461" s="10">
        <v>11526</v>
      </c>
      <c r="D461" s="10">
        <v>938764.5</v>
      </c>
      <c r="E461" s="10">
        <v>820018.375</v>
      </c>
      <c r="F461" s="11">
        <v>77816.215384615381</v>
      </c>
    </row>
    <row r="462" spans="1:6" ht="14.25" customHeight="1" x14ac:dyDescent="0.25">
      <c r="A462" s="6">
        <v>43968</v>
      </c>
      <c r="B462" s="7" t="s">
        <v>12</v>
      </c>
      <c r="C462" s="7">
        <v>10402.5</v>
      </c>
      <c r="D462" s="7">
        <v>843727.5</v>
      </c>
      <c r="E462" s="7">
        <v>729677.51899999997</v>
      </c>
      <c r="F462" s="8">
        <v>140731.96461538461</v>
      </c>
    </row>
    <row r="463" spans="1:6" ht="14.25" customHeight="1" x14ac:dyDescent="0.25">
      <c r="A463" s="9">
        <v>43960</v>
      </c>
      <c r="B463" s="10" t="s">
        <v>12</v>
      </c>
      <c r="C463" s="10">
        <v>13216.5</v>
      </c>
      <c r="D463" s="10">
        <v>1046400</v>
      </c>
      <c r="E463" s="10">
        <v>937716.15799999994</v>
      </c>
      <c r="F463" s="11">
        <v>61387.776923076919</v>
      </c>
    </row>
    <row r="464" spans="1:6" ht="14.25" customHeight="1" x14ac:dyDescent="0.25">
      <c r="A464" s="6">
        <v>43955</v>
      </c>
      <c r="B464" s="7" t="s">
        <v>12</v>
      </c>
      <c r="C464" s="7">
        <v>9130.5</v>
      </c>
      <c r="D464" s="7">
        <v>728890.5</v>
      </c>
      <c r="E464" s="7">
        <v>644150.51899999997</v>
      </c>
      <c r="F464" s="8">
        <v>98026.490369230756</v>
      </c>
    </row>
    <row r="465" spans="1:6" ht="14.25" customHeight="1" x14ac:dyDescent="0.25">
      <c r="A465" s="9">
        <v>43950</v>
      </c>
      <c r="B465" s="10" t="s">
        <v>12</v>
      </c>
      <c r="C465" s="10">
        <v>10840.5</v>
      </c>
      <c r="D465" s="10">
        <v>797919</v>
      </c>
      <c r="E465" s="10">
        <v>783753.29499999993</v>
      </c>
      <c r="F465" s="11">
        <v>58214.93076923077</v>
      </c>
    </row>
    <row r="466" spans="1:6" ht="14.25" customHeight="1" x14ac:dyDescent="0.25">
      <c r="A466" s="6">
        <v>43953</v>
      </c>
      <c r="B466" s="7" t="s">
        <v>12</v>
      </c>
      <c r="C466" s="7">
        <v>7866</v>
      </c>
      <c r="D466" s="7">
        <v>617881.5</v>
      </c>
      <c r="E466" s="7">
        <v>575518.06799999997</v>
      </c>
      <c r="F466" s="8">
        <v>119723.42363076922</v>
      </c>
    </row>
    <row r="467" spans="1:6" ht="14.25" customHeight="1" x14ac:dyDescent="0.25">
      <c r="A467" s="9">
        <v>43977</v>
      </c>
      <c r="B467" s="10" t="s">
        <v>12</v>
      </c>
      <c r="C467" s="10">
        <v>11835</v>
      </c>
      <c r="D467" s="10">
        <v>983109</v>
      </c>
      <c r="E467" s="10">
        <v>825345.05300000007</v>
      </c>
      <c r="F467" s="11">
        <v>109486.33076923077</v>
      </c>
    </row>
    <row r="468" spans="1:6" ht="14.25" customHeight="1" x14ac:dyDescent="0.25">
      <c r="A468" s="6">
        <v>43952</v>
      </c>
      <c r="B468" s="7" t="s">
        <v>12</v>
      </c>
      <c r="C468" s="7">
        <v>11619</v>
      </c>
      <c r="D468" s="7">
        <v>891139.5</v>
      </c>
      <c r="E468" s="7">
        <v>829782.37600000005</v>
      </c>
      <c r="F468" s="8">
        <v>121759.66210769229</v>
      </c>
    </row>
    <row r="469" spans="1:6" ht="14.25" customHeight="1" x14ac:dyDescent="0.25">
      <c r="A469" s="9">
        <v>43963</v>
      </c>
      <c r="B469" s="10" t="s">
        <v>12</v>
      </c>
      <c r="C469" s="10">
        <v>9328.5</v>
      </c>
      <c r="D469" s="10">
        <v>732964.5</v>
      </c>
      <c r="E469" s="10">
        <v>634517.67299999995</v>
      </c>
      <c r="F469" s="11">
        <v>136157.98361538461</v>
      </c>
    </row>
    <row r="470" spans="1:6" ht="14.25" customHeight="1" x14ac:dyDescent="0.25">
      <c r="A470" s="6">
        <v>43972</v>
      </c>
      <c r="B470" s="7" t="s">
        <v>12</v>
      </c>
      <c r="C470" s="7">
        <v>11250</v>
      </c>
      <c r="D470" s="7">
        <v>935523</v>
      </c>
      <c r="E470" s="7">
        <v>808524.505</v>
      </c>
      <c r="F470" s="8">
        <v>94344.953846153847</v>
      </c>
    </row>
    <row r="471" spans="1:6" ht="14.25" customHeight="1" x14ac:dyDescent="0.25">
      <c r="A471" s="9">
        <v>43971</v>
      </c>
      <c r="B471" s="10" t="s">
        <v>12</v>
      </c>
      <c r="C471" s="10">
        <v>13063.5</v>
      </c>
      <c r="D471" s="10">
        <v>1037247</v>
      </c>
      <c r="E471" s="10">
        <v>910480.6449999999</v>
      </c>
      <c r="F471" s="11">
        <v>64430.964123076919</v>
      </c>
    </row>
    <row r="472" spans="1:6" ht="14.25" customHeight="1" x14ac:dyDescent="0.25">
      <c r="A472" s="6">
        <v>43956</v>
      </c>
      <c r="B472" s="7" t="s">
        <v>12</v>
      </c>
      <c r="C472" s="7">
        <v>10147.5</v>
      </c>
      <c r="D472" s="7">
        <v>793320</v>
      </c>
      <c r="E472" s="7">
        <v>718019.27600000007</v>
      </c>
      <c r="F472" s="8">
        <v>92027.36809230769</v>
      </c>
    </row>
    <row r="473" spans="1:6" ht="14.25" customHeight="1" x14ac:dyDescent="0.25">
      <c r="A473" s="9">
        <v>43949</v>
      </c>
      <c r="B473" s="10" t="s">
        <v>12</v>
      </c>
      <c r="C473" s="10">
        <v>12331.5</v>
      </c>
      <c r="D473" s="10">
        <v>869983.5</v>
      </c>
      <c r="E473" s="10">
        <v>896773.32399999991</v>
      </c>
      <c r="F473" s="11">
        <v>51681.038461538461</v>
      </c>
    </row>
    <row r="474" spans="1:6" ht="14.25" customHeight="1" x14ac:dyDescent="0.25">
      <c r="A474" s="6">
        <v>43964</v>
      </c>
      <c r="B474" s="7" t="s">
        <v>12</v>
      </c>
      <c r="C474" s="7">
        <v>11202</v>
      </c>
      <c r="D474" s="7">
        <v>865714.5</v>
      </c>
      <c r="E474" s="7">
        <v>799644.75899999996</v>
      </c>
      <c r="F474" s="8">
        <v>111860.49372307691</v>
      </c>
    </row>
    <row r="475" spans="1:6" ht="14.25" customHeight="1" x14ac:dyDescent="0.25">
      <c r="A475" s="18">
        <v>43954</v>
      </c>
      <c r="B475" s="20" t="s">
        <v>12</v>
      </c>
      <c r="C475" s="20">
        <v>8185.5</v>
      </c>
      <c r="D475" s="20">
        <v>637881</v>
      </c>
      <c r="E475" s="20">
        <v>575840.67700000003</v>
      </c>
      <c r="F475" s="22">
        <v>73920.584615384607</v>
      </c>
    </row>
    <row r="476" spans="1:6" ht="14.25" customHeight="1" x14ac:dyDescent="0.25">
      <c r="A476" s="6">
        <v>43957</v>
      </c>
      <c r="B476" s="7" t="s">
        <v>12</v>
      </c>
      <c r="C476" s="7">
        <v>9210</v>
      </c>
      <c r="D476" s="7">
        <v>696832.5</v>
      </c>
      <c r="E476" s="7">
        <v>616683.38099999994</v>
      </c>
      <c r="F476" s="8">
        <v>99623.130769230775</v>
      </c>
    </row>
    <row r="477" spans="1:6" ht="14.25" customHeight="1" x14ac:dyDescent="0.25">
      <c r="A477" s="9">
        <v>43974</v>
      </c>
      <c r="B477" s="10" t="s">
        <v>12</v>
      </c>
      <c r="C477" s="10">
        <v>14773.5</v>
      </c>
      <c r="D477" s="10">
        <v>1241383.5</v>
      </c>
      <c r="E477" s="10">
        <v>1069622.507</v>
      </c>
      <c r="F477" s="11">
        <v>74049.523076923084</v>
      </c>
    </row>
    <row r="478" spans="1:6" ht="14.25" customHeight="1" x14ac:dyDescent="0.25">
      <c r="A478" s="17">
        <v>43976</v>
      </c>
      <c r="B478" s="19" t="s">
        <v>12</v>
      </c>
      <c r="C478" s="19">
        <v>12280.5</v>
      </c>
      <c r="D478" s="19">
        <v>1030440</v>
      </c>
      <c r="E478" s="19">
        <v>871047.598</v>
      </c>
      <c r="F478" s="21">
        <v>85172.084615384621</v>
      </c>
    </row>
    <row r="479" spans="1:6" ht="14.25" customHeight="1" x14ac:dyDescent="0.25">
      <c r="A479" s="18">
        <v>43951</v>
      </c>
      <c r="B479" s="20" t="s">
        <v>12</v>
      </c>
      <c r="C479" s="20">
        <v>8934</v>
      </c>
      <c r="D479" s="20">
        <v>716196</v>
      </c>
      <c r="E479" s="20">
        <v>663415.49699999997</v>
      </c>
      <c r="F479" s="22">
        <v>24274.438461538462</v>
      </c>
    </row>
    <row r="480" spans="1:6" ht="14.25" customHeight="1" x14ac:dyDescent="0.25">
      <c r="A480" s="17">
        <v>43961</v>
      </c>
      <c r="B480" s="19" t="s">
        <v>12</v>
      </c>
      <c r="C480" s="19">
        <v>12918</v>
      </c>
      <c r="D480" s="19">
        <v>1004788.5</v>
      </c>
      <c r="E480" s="19">
        <v>896111.80299999996</v>
      </c>
      <c r="F480" s="21">
        <v>99729.923076923063</v>
      </c>
    </row>
    <row r="481" spans="1:6" ht="14.25" customHeight="1" x14ac:dyDescent="0.25">
      <c r="A481" s="18">
        <v>43959</v>
      </c>
      <c r="B481" s="20" t="s">
        <v>12</v>
      </c>
      <c r="C481" s="20">
        <v>12528</v>
      </c>
      <c r="D481" s="20">
        <v>959703</v>
      </c>
      <c r="E481" s="20">
        <v>861486.47499999998</v>
      </c>
      <c r="F481" s="22">
        <v>87212.130769230775</v>
      </c>
    </row>
    <row r="482" spans="1:6" ht="14.25" customHeight="1" x14ac:dyDescent="0.25">
      <c r="A482" s="17">
        <v>43958</v>
      </c>
      <c r="B482" s="19" t="s">
        <v>12</v>
      </c>
      <c r="C482" s="19">
        <v>11029.5</v>
      </c>
      <c r="D482" s="19">
        <v>863754</v>
      </c>
      <c r="E482" s="19">
        <v>758428.73499999999</v>
      </c>
      <c r="F482" s="21">
        <v>86710.804507692301</v>
      </c>
    </row>
    <row r="483" spans="1:6" ht="14.25" customHeight="1" x14ac:dyDescent="0.25">
      <c r="A483" s="18">
        <v>43975</v>
      </c>
      <c r="B483" s="20" t="s">
        <v>12</v>
      </c>
      <c r="C483" s="20">
        <v>9994.5</v>
      </c>
      <c r="D483" s="20">
        <v>828984</v>
      </c>
      <c r="E483" s="20">
        <v>702631.81099999999</v>
      </c>
      <c r="F483" s="22">
        <v>82264.567169230766</v>
      </c>
    </row>
    <row r="484" spans="1:6" ht="14.25" customHeight="1" x14ac:dyDescent="0.25">
      <c r="A484" s="17">
        <v>43982</v>
      </c>
      <c r="B484" s="19" t="s">
        <v>12</v>
      </c>
      <c r="C484" s="19">
        <v>12724.5</v>
      </c>
      <c r="D484" s="19">
        <v>1045515</v>
      </c>
      <c r="E484" s="19">
        <v>896490.07</v>
      </c>
      <c r="F484" s="21">
        <v>49463.982984615388</v>
      </c>
    </row>
    <row r="485" spans="1:6" ht="14.25" customHeight="1" x14ac:dyDescent="0.25">
      <c r="A485" s="18">
        <v>43981</v>
      </c>
      <c r="B485" s="20" t="s">
        <v>12</v>
      </c>
      <c r="C485" s="20">
        <v>14728.5</v>
      </c>
      <c r="D485" s="20">
        <v>1260483</v>
      </c>
      <c r="E485" s="20">
        <v>1048221.1390000001</v>
      </c>
      <c r="F485" s="22">
        <v>86278.176699999996</v>
      </c>
    </row>
    <row r="486" spans="1:6" ht="14.25" customHeight="1" x14ac:dyDescent="0.25">
      <c r="A486" s="17">
        <v>43979</v>
      </c>
      <c r="B486" s="19" t="s">
        <v>12</v>
      </c>
      <c r="C486" s="19">
        <v>13038</v>
      </c>
      <c r="D486" s="19">
        <v>1114552.5</v>
      </c>
      <c r="E486" s="19">
        <v>939269.56700000004</v>
      </c>
      <c r="F486" s="21">
        <v>74269.06047692307</v>
      </c>
    </row>
    <row r="487" spans="1:6" ht="14.25" customHeight="1" x14ac:dyDescent="0.25">
      <c r="A487" s="18">
        <v>43978</v>
      </c>
      <c r="B487" s="20" t="s">
        <v>12</v>
      </c>
      <c r="C487" s="20">
        <v>12490.5</v>
      </c>
      <c r="D487" s="20">
        <v>1054798.5</v>
      </c>
      <c r="E487" s="20">
        <v>878389.06499999994</v>
      </c>
      <c r="F487" s="22">
        <v>67454.765369230765</v>
      </c>
    </row>
    <row r="488" spans="1:6" ht="14.25" customHeight="1" x14ac:dyDescent="0.25">
      <c r="A488" s="17">
        <v>43973</v>
      </c>
      <c r="B488" s="19" t="s">
        <v>12</v>
      </c>
      <c r="C488" s="19">
        <v>18036</v>
      </c>
      <c r="D488" s="19">
        <v>1455049.5</v>
      </c>
      <c r="E488" s="19">
        <v>1301439.284</v>
      </c>
      <c r="F488" s="21">
        <v>69189.123076923075</v>
      </c>
    </row>
    <row r="489" spans="1:6" ht="14.25" customHeight="1" x14ac:dyDescent="0.25">
      <c r="A489" s="18">
        <v>43983</v>
      </c>
      <c r="B489" s="20" t="s">
        <v>12</v>
      </c>
      <c r="C489" s="20">
        <v>11416.5</v>
      </c>
      <c r="D489" s="20">
        <v>1007742</v>
      </c>
      <c r="E489" s="20">
        <v>815296.88</v>
      </c>
      <c r="F489" s="22">
        <v>145147.84546153847</v>
      </c>
    </row>
    <row r="490" spans="1:6" ht="14.25" customHeight="1" x14ac:dyDescent="0.25">
      <c r="A490" s="17">
        <v>43962</v>
      </c>
      <c r="B490" s="19" t="s">
        <v>12</v>
      </c>
      <c r="C490" s="19">
        <v>9007.5</v>
      </c>
      <c r="D490" s="19">
        <v>734335.5</v>
      </c>
      <c r="E490" s="19">
        <v>622482.40399999998</v>
      </c>
      <c r="F490" s="21">
        <v>113093.66153846154</v>
      </c>
    </row>
    <row r="491" spans="1:6" ht="14.25" customHeight="1" x14ac:dyDescent="0.25">
      <c r="A491" s="9">
        <v>43969</v>
      </c>
      <c r="B491" s="10" t="s">
        <v>12</v>
      </c>
      <c r="C491" s="10">
        <v>11680.5</v>
      </c>
      <c r="D491" s="10">
        <v>936427.5</v>
      </c>
      <c r="E491" s="10">
        <v>813406.68400000001</v>
      </c>
      <c r="F491" s="11">
        <v>117272.7846153846</v>
      </c>
    </row>
    <row r="492" spans="1:6" ht="14.25" customHeight="1" x14ac:dyDescent="0.25">
      <c r="A492" s="6">
        <v>43965</v>
      </c>
      <c r="B492" s="7" t="s">
        <v>12</v>
      </c>
      <c r="C492" s="7">
        <v>12037.5</v>
      </c>
      <c r="D492" s="7">
        <v>981564</v>
      </c>
      <c r="E492" s="7">
        <v>877726.201</v>
      </c>
      <c r="F492" s="8">
        <v>69249.011815384612</v>
      </c>
    </row>
    <row r="493" spans="1:6" ht="14.25" customHeight="1" x14ac:dyDescent="0.25">
      <c r="A493" s="9">
        <v>43966</v>
      </c>
      <c r="B493" s="10" t="s">
        <v>12</v>
      </c>
      <c r="C493" s="10">
        <v>14421</v>
      </c>
      <c r="D493" s="10">
        <v>1150579.5</v>
      </c>
      <c r="E493" s="10">
        <v>1038033.7869999999</v>
      </c>
      <c r="F493" s="11">
        <v>68487.358569230768</v>
      </c>
    </row>
    <row r="494" spans="1:6" ht="14.25" customHeight="1" x14ac:dyDescent="0.25">
      <c r="A494" s="6">
        <v>43980</v>
      </c>
      <c r="B494" s="7" t="s">
        <v>12</v>
      </c>
      <c r="C494" s="7">
        <v>14823</v>
      </c>
      <c r="D494" s="7">
        <v>1273464</v>
      </c>
      <c r="E494" s="7">
        <v>1068326.9369999999</v>
      </c>
      <c r="F494" s="8">
        <v>76299.023384615386</v>
      </c>
    </row>
    <row r="495" spans="1:6" ht="14.25" customHeight="1" x14ac:dyDescent="0.25">
      <c r="A495" s="18">
        <v>43982</v>
      </c>
      <c r="B495" s="20" t="s">
        <v>25</v>
      </c>
      <c r="C495" s="20">
        <v>6409.5</v>
      </c>
      <c r="D495" s="20">
        <v>493893</v>
      </c>
      <c r="E495" s="20">
        <v>459762.61999999994</v>
      </c>
      <c r="F495" s="22">
        <v>28040.97692307692</v>
      </c>
    </row>
    <row r="496" spans="1:6" ht="14.25" customHeight="1" x14ac:dyDescent="0.25">
      <c r="A496" s="17">
        <v>43983</v>
      </c>
      <c r="B496" s="19" t="s">
        <v>25</v>
      </c>
      <c r="C496" s="19">
        <v>5166</v>
      </c>
      <c r="D496" s="19">
        <v>389013</v>
      </c>
      <c r="E496" s="19">
        <v>357353.07299999997</v>
      </c>
      <c r="F496" s="21">
        <v>141592.70844615385</v>
      </c>
    </row>
    <row r="497" spans="1:6" ht="14.25" customHeight="1" x14ac:dyDescent="0.25">
      <c r="A497" s="18">
        <v>43977</v>
      </c>
      <c r="B497" s="20" t="s">
        <v>24</v>
      </c>
      <c r="C497" s="20">
        <v>10437</v>
      </c>
      <c r="D497" s="20">
        <v>833815.5</v>
      </c>
      <c r="E497" s="20">
        <v>737888.36599999992</v>
      </c>
      <c r="F497" s="22">
        <v>39424.853846153841</v>
      </c>
    </row>
    <row r="498" spans="1:6" ht="14.25" customHeight="1" x14ac:dyDescent="0.25">
      <c r="A498" s="17">
        <v>43981</v>
      </c>
      <c r="B498" s="19" t="s">
        <v>24</v>
      </c>
      <c r="C498" s="19">
        <v>11220</v>
      </c>
      <c r="D498" s="19">
        <v>928675.5</v>
      </c>
      <c r="E498" s="19">
        <v>802403.80799999996</v>
      </c>
      <c r="F498" s="21">
        <v>136423.60523076923</v>
      </c>
    </row>
    <row r="499" spans="1:6" ht="14.25" customHeight="1" x14ac:dyDescent="0.25">
      <c r="A499" s="9">
        <v>43979</v>
      </c>
      <c r="B499" s="10" t="s">
        <v>24</v>
      </c>
      <c r="C499" s="10">
        <v>8428.5</v>
      </c>
      <c r="D499" s="10">
        <v>694669.5</v>
      </c>
      <c r="E499" s="10">
        <v>594994.696</v>
      </c>
      <c r="F499" s="11">
        <v>42699.38461538461</v>
      </c>
    </row>
    <row r="500" spans="1:6" ht="14.25" customHeight="1" x14ac:dyDescent="0.25">
      <c r="A500" s="6">
        <v>43982</v>
      </c>
      <c r="B500" s="7" t="s">
        <v>24</v>
      </c>
      <c r="C500" s="7">
        <v>10416</v>
      </c>
      <c r="D500" s="7">
        <v>866023.5</v>
      </c>
      <c r="E500" s="7">
        <v>744833.00199999998</v>
      </c>
      <c r="F500" s="8">
        <v>19998.63846153846</v>
      </c>
    </row>
    <row r="501" spans="1:6" ht="14.25" customHeight="1" x14ac:dyDescent="0.25">
      <c r="A501" s="9">
        <v>43978</v>
      </c>
      <c r="B501" s="10" t="s">
        <v>24</v>
      </c>
      <c r="C501" s="10">
        <v>8362.5</v>
      </c>
      <c r="D501" s="10">
        <v>687684</v>
      </c>
      <c r="E501" s="10">
        <v>597300.38899999997</v>
      </c>
      <c r="F501" s="11">
        <v>48380.499253846152</v>
      </c>
    </row>
    <row r="502" spans="1:6" ht="14.25" customHeight="1" x14ac:dyDescent="0.25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 x14ac:dyDescent="0.25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 x14ac:dyDescent="0.25">
      <c r="A504" s="6">
        <v>43982</v>
      </c>
      <c r="B504" s="7" t="s">
        <v>26</v>
      </c>
      <c r="C504" s="7">
        <v>5127</v>
      </c>
      <c r="D504" s="7">
        <v>468835.5</v>
      </c>
      <c r="E504" s="7">
        <v>412625.88699999999</v>
      </c>
      <c r="F504" s="8">
        <v>8642.376923076923</v>
      </c>
    </row>
    <row r="505" spans="1:6" ht="14.25" customHeight="1" x14ac:dyDescent="0.25">
      <c r="A505" s="12">
        <v>43983</v>
      </c>
      <c r="B505" s="13" t="s">
        <v>26</v>
      </c>
      <c r="C505" s="13">
        <v>4408.5</v>
      </c>
      <c r="D505" s="13">
        <v>410892</v>
      </c>
      <c r="E505" s="13">
        <v>346029.05</v>
      </c>
      <c r="F505" s="14">
        <v>36168.753846153842</v>
      </c>
    </row>
    <row r="506" spans="1:6" ht="14.25" customHeight="1" x14ac:dyDescent="0.25"/>
    <row r="507" spans="1:6" ht="14.25" customHeight="1" x14ac:dyDescent="0.25"/>
    <row r="508" spans="1:6" ht="14.25" customHeight="1" x14ac:dyDescent="0.25"/>
    <row r="509" spans="1:6" ht="14.25" customHeight="1" x14ac:dyDescent="0.25"/>
    <row r="510" spans="1:6" ht="14.25" customHeight="1" x14ac:dyDescent="0.25"/>
    <row r="511" spans="1:6" ht="14.25" customHeight="1" x14ac:dyDescent="0.25"/>
    <row r="512" spans="1:6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ref="A2:I1000">
    <sortCondition ref="B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K21" sqref="K21"/>
    </sheetView>
  </sheetViews>
  <sheetFormatPr defaultColWidth="14.42578125" defaultRowHeight="15" customHeight="1" x14ac:dyDescent="0.25"/>
  <cols>
    <col min="1" max="1" width="13.5703125" customWidth="1"/>
    <col min="2" max="2" width="22.85546875" customWidth="1"/>
    <col min="3" max="5" width="18.28515625" customWidth="1"/>
    <col min="6" max="26" width="8.7109375" customWidth="1"/>
  </cols>
  <sheetData>
    <row r="1" spans="1:5" ht="57.75" customHeight="1" x14ac:dyDescent="0.2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25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25">
      <c r="A3" s="15">
        <v>43949</v>
      </c>
      <c r="B3" s="16" t="s">
        <v>11</v>
      </c>
      <c r="C3" s="16">
        <v>31</v>
      </c>
      <c r="D3" s="16">
        <v>5465</v>
      </c>
      <c r="E3" s="16">
        <v>5096</v>
      </c>
    </row>
    <row r="4" spans="1:5" ht="14.25" customHeight="1" x14ac:dyDescent="0.25">
      <c r="A4" s="15">
        <v>43949</v>
      </c>
      <c r="B4" s="16" t="s">
        <v>17</v>
      </c>
      <c r="C4" s="16">
        <v>19</v>
      </c>
      <c r="D4" s="16">
        <v>1846</v>
      </c>
      <c r="E4" s="16">
        <v>1681</v>
      </c>
    </row>
    <row r="5" spans="1:5" ht="14.25" customHeight="1" x14ac:dyDescent="0.25">
      <c r="A5" s="15">
        <v>43949</v>
      </c>
      <c r="B5" s="16" t="s">
        <v>10</v>
      </c>
      <c r="C5" s="16">
        <v>18</v>
      </c>
      <c r="D5" s="16">
        <v>1539</v>
      </c>
      <c r="E5" s="16">
        <v>1404</v>
      </c>
    </row>
    <row r="6" spans="1:5" ht="14.25" customHeight="1" x14ac:dyDescent="0.25">
      <c r="A6" s="15">
        <v>43949</v>
      </c>
      <c r="B6" s="16" t="s">
        <v>20</v>
      </c>
      <c r="C6" s="16">
        <v>18</v>
      </c>
      <c r="D6" s="16">
        <v>1505</v>
      </c>
      <c r="E6" s="16">
        <v>1368</v>
      </c>
    </row>
    <row r="7" spans="1:5" ht="14.25" customHeight="1" x14ac:dyDescent="0.25">
      <c r="A7" s="15">
        <v>43949</v>
      </c>
      <c r="B7" s="16" t="s">
        <v>22</v>
      </c>
      <c r="C7" s="16">
        <v>54</v>
      </c>
      <c r="D7" s="16">
        <v>12306</v>
      </c>
      <c r="E7" s="16">
        <v>11532</v>
      </c>
    </row>
    <row r="8" spans="1:5" ht="14.25" customHeight="1" x14ac:dyDescent="0.25">
      <c r="A8" s="15">
        <v>43949</v>
      </c>
      <c r="B8" s="16" t="s">
        <v>21</v>
      </c>
      <c r="C8" s="16">
        <v>59</v>
      </c>
      <c r="D8" s="16">
        <v>12943</v>
      </c>
      <c r="E8" s="16">
        <v>12072</v>
      </c>
    </row>
    <row r="9" spans="1:5" ht="14.25" customHeight="1" x14ac:dyDescent="0.25">
      <c r="A9" s="15">
        <v>43949</v>
      </c>
      <c r="B9" s="16" t="s">
        <v>13</v>
      </c>
      <c r="C9" s="16">
        <v>17</v>
      </c>
      <c r="D9" s="16">
        <v>1439</v>
      </c>
      <c r="E9" s="16">
        <v>1265</v>
      </c>
    </row>
    <row r="10" spans="1:5" ht="14.25" customHeight="1" x14ac:dyDescent="0.25">
      <c r="A10" s="15">
        <v>43949</v>
      </c>
      <c r="B10" s="16" t="s">
        <v>23</v>
      </c>
      <c r="C10" s="16">
        <v>15</v>
      </c>
      <c r="D10" s="16">
        <v>636</v>
      </c>
      <c r="E10" s="16">
        <v>547</v>
      </c>
    </row>
    <row r="11" spans="1:5" ht="14.25" customHeight="1" x14ac:dyDescent="0.25">
      <c r="A11" s="15">
        <v>43949</v>
      </c>
      <c r="B11" s="16" t="s">
        <v>18</v>
      </c>
      <c r="C11" s="16">
        <v>15</v>
      </c>
      <c r="D11" s="16">
        <v>780</v>
      </c>
      <c r="E11" s="16">
        <v>690</v>
      </c>
    </row>
    <row r="12" spans="1:5" ht="14.25" customHeight="1" x14ac:dyDescent="0.25">
      <c r="A12" s="15">
        <v>43949</v>
      </c>
      <c r="B12" s="16" t="s">
        <v>15</v>
      </c>
      <c r="C12" s="16">
        <v>125</v>
      </c>
      <c r="D12" s="16">
        <v>20914</v>
      </c>
      <c r="E12" s="16">
        <v>19479</v>
      </c>
    </row>
    <row r="13" spans="1:5" ht="14.25" customHeight="1" x14ac:dyDescent="0.25">
      <c r="A13" s="15">
        <v>43949</v>
      </c>
      <c r="B13" s="16" t="s">
        <v>14</v>
      </c>
      <c r="C13" s="16">
        <v>128</v>
      </c>
      <c r="D13" s="16">
        <v>16450</v>
      </c>
      <c r="E13" s="16">
        <v>15320</v>
      </c>
    </row>
    <row r="14" spans="1:5" ht="14.25" customHeight="1" x14ac:dyDescent="0.25">
      <c r="A14" s="15">
        <v>43949</v>
      </c>
      <c r="B14" s="16" t="s">
        <v>12</v>
      </c>
      <c r="C14" s="16">
        <v>10</v>
      </c>
      <c r="D14" s="16">
        <v>580</v>
      </c>
      <c r="E14" s="16">
        <v>506</v>
      </c>
    </row>
    <row r="15" spans="1:5" ht="14.25" customHeight="1" x14ac:dyDescent="0.25">
      <c r="A15" s="15">
        <v>43950</v>
      </c>
      <c r="B15" s="16" t="s">
        <v>16</v>
      </c>
      <c r="C15" s="16">
        <v>36</v>
      </c>
      <c r="D15" s="16">
        <v>4937</v>
      </c>
      <c r="E15" s="16">
        <v>4561</v>
      </c>
    </row>
    <row r="16" spans="1:5" ht="14.25" customHeight="1" x14ac:dyDescent="0.25">
      <c r="A16" s="15">
        <v>43950</v>
      </c>
      <c r="B16" s="16" t="s">
        <v>11</v>
      </c>
      <c r="C16" s="16">
        <v>31</v>
      </c>
      <c r="D16" s="16">
        <v>5378</v>
      </c>
      <c r="E16" s="16">
        <v>4985</v>
      </c>
    </row>
    <row r="17" spans="1:5" ht="14.25" customHeight="1" x14ac:dyDescent="0.25">
      <c r="A17" s="15">
        <v>43950</v>
      </c>
      <c r="B17" s="16" t="s">
        <v>17</v>
      </c>
      <c r="C17" s="16">
        <v>19</v>
      </c>
      <c r="D17" s="16">
        <v>1676</v>
      </c>
      <c r="E17" s="16">
        <v>1516</v>
      </c>
    </row>
    <row r="18" spans="1:5" ht="14.25" customHeight="1" x14ac:dyDescent="0.25">
      <c r="A18" s="15">
        <v>43950</v>
      </c>
      <c r="B18" s="16" t="s">
        <v>10</v>
      </c>
      <c r="C18" s="16">
        <v>18</v>
      </c>
      <c r="D18" s="16">
        <v>1684</v>
      </c>
      <c r="E18" s="16">
        <v>1528</v>
      </c>
    </row>
    <row r="19" spans="1:5" ht="14.25" customHeight="1" x14ac:dyDescent="0.25">
      <c r="A19" s="15">
        <v>43950</v>
      </c>
      <c r="B19" s="16" t="s">
        <v>20</v>
      </c>
      <c r="C19" s="16">
        <v>18</v>
      </c>
      <c r="D19" s="16">
        <v>1599</v>
      </c>
      <c r="E19" s="16">
        <v>1450</v>
      </c>
    </row>
    <row r="20" spans="1:5" ht="14.25" customHeight="1" x14ac:dyDescent="0.25">
      <c r="A20" s="15">
        <v>43950</v>
      </c>
      <c r="B20" s="16" t="s">
        <v>22</v>
      </c>
      <c r="C20" s="16">
        <v>54</v>
      </c>
      <c r="D20" s="16">
        <v>12747</v>
      </c>
      <c r="E20" s="16">
        <v>11884</v>
      </c>
    </row>
    <row r="21" spans="1:5" ht="14.25" customHeight="1" x14ac:dyDescent="0.25">
      <c r="A21" s="15">
        <v>43950</v>
      </c>
      <c r="B21" s="16" t="s">
        <v>21</v>
      </c>
      <c r="C21" s="16">
        <v>59</v>
      </c>
      <c r="D21" s="16">
        <v>13186</v>
      </c>
      <c r="E21" s="16">
        <v>12251</v>
      </c>
    </row>
    <row r="22" spans="1:5" ht="14.25" customHeight="1" x14ac:dyDescent="0.25">
      <c r="A22" s="15">
        <v>43950</v>
      </c>
      <c r="B22" s="16" t="s">
        <v>13</v>
      </c>
      <c r="C22" s="16">
        <v>18</v>
      </c>
      <c r="D22" s="16">
        <v>1534</v>
      </c>
      <c r="E22" s="16">
        <v>1369</v>
      </c>
    </row>
    <row r="23" spans="1:5" ht="14.25" customHeight="1" x14ac:dyDescent="0.25">
      <c r="A23" s="15">
        <v>43950</v>
      </c>
      <c r="B23" s="16" t="s">
        <v>23</v>
      </c>
      <c r="C23" s="16">
        <v>15</v>
      </c>
      <c r="D23" s="16">
        <v>659</v>
      </c>
      <c r="E23" s="16">
        <v>575</v>
      </c>
    </row>
    <row r="24" spans="1:5" ht="14.25" customHeight="1" x14ac:dyDescent="0.25">
      <c r="A24" s="15">
        <v>43950</v>
      </c>
      <c r="B24" s="16" t="s">
        <v>18</v>
      </c>
      <c r="C24" s="16">
        <v>15</v>
      </c>
      <c r="D24" s="16">
        <v>786</v>
      </c>
      <c r="E24" s="16">
        <v>695</v>
      </c>
    </row>
    <row r="25" spans="1:5" ht="14.25" customHeight="1" x14ac:dyDescent="0.25">
      <c r="A25" s="15">
        <v>43950</v>
      </c>
      <c r="B25" s="16" t="s">
        <v>15</v>
      </c>
      <c r="C25" s="16">
        <v>125</v>
      </c>
      <c r="D25" s="16">
        <v>21863</v>
      </c>
      <c r="E25" s="16">
        <v>20160</v>
      </c>
    </row>
    <row r="26" spans="1:5" ht="14.25" customHeight="1" x14ac:dyDescent="0.25">
      <c r="A26" s="15">
        <v>43950</v>
      </c>
      <c r="B26" s="16" t="s">
        <v>14</v>
      </c>
      <c r="C26" s="16">
        <v>128</v>
      </c>
      <c r="D26" s="16">
        <v>17368</v>
      </c>
      <c r="E26" s="16">
        <v>16077</v>
      </c>
    </row>
    <row r="27" spans="1:5" ht="14.25" customHeight="1" x14ac:dyDescent="0.25">
      <c r="A27" s="15">
        <v>43950</v>
      </c>
      <c r="B27" s="16" t="s">
        <v>12</v>
      </c>
      <c r="C27" s="16">
        <v>10</v>
      </c>
      <c r="D27" s="16">
        <v>502</v>
      </c>
      <c r="E27" s="16">
        <v>433</v>
      </c>
    </row>
    <row r="28" spans="1:5" ht="14.25" customHeight="1" x14ac:dyDescent="0.25">
      <c r="A28" s="15">
        <v>43951</v>
      </c>
      <c r="B28" s="16" t="s">
        <v>16</v>
      </c>
      <c r="C28" s="16">
        <v>36</v>
      </c>
      <c r="D28" s="16">
        <v>5143</v>
      </c>
      <c r="E28" s="16">
        <v>4715</v>
      </c>
    </row>
    <row r="29" spans="1:5" ht="14.25" customHeight="1" x14ac:dyDescent="0.25">
      <c r="A29" s="15">
        <v>43951</v>
      </c>
      <c r="B29" s="16" t="s">
        <v>11</v>
      </c>
      <c r="C29" s="16">
        <v>31</v>
      </c>
      <c r="D29" s="16">
        <v>5120</v>
      </c>
      <c r="E29" s="16">
        <v>4737</v>
      </c>
    </row>
    <row r="30" spans="1:5" ht="14.25" customHeight="1" x14ac:dyDescent="0.25">
      <c r="A30" s="15">
        <v>43951</v>
      </c>
      <c r="B30" s="16" t="s">
        <v>17</v>
      </c>
      <c r="C30" s="16">
        <v>20</v>
      </c>
      <c r="D30" s="16">
        <v>1756</v>
      </c>
      <c r="E30" s="16">
        <v>1586</v>
      </c>
    </row>
    <row r="31" spans="1:5" ht="14.25" customHeight="1" x14ac:dyDescent="0.25">
      <c r="A31" s="15">
        <v>43951</v>
      </c>
      <c r="B31" s="16" t="s">
        <v>10</v>
      </c>
      <c r="C31" s="16">
        <v>19</v>
      </c>
      <c r="D31" s="16">
        <v>1712</v>
      </c>
      <c r="E31" s="16">
        <v>1552</v>
      </c>
    </row>
    <row r="32" spans="1:5" ht="14.25" customHeight="1" x14ac:dyDescent="0.25">
      <c r="A32" s="15">
        <v>43951</v>
      </c>
      <c r="B32" s="16" t="s">
        <v>20</v>
      </c>
      <c r="C32" s="16">
        <v>19</v>
      </c>
      <c r="D32" s="16">
        <v>1662</v>
      </c>
      <c r="E32" s="16">
        <v>1506</v>
      </c>
    </row>
    <row r="33" spans="1:5" ht="14.25" customHeight="1" x14ac:dyDescent="0.25">
      <c r="A33" s="15">
        <v>43951</v>
      </c>
      <c r="B33" s="16" t="s">
        <v>22</v>
      </c>
      <c r="C33" s="16">
        <v>54</v>
      </c>
      <c r="D33" s="16">
        <v>12817</v>
      </c>
      <c r="E33" s="16">
        <v>11865</v>
      </c>
    </row>
    <row r="34" spans="1:5" ht="14.25" customHeight="1" x14ac:dyDescent="0.25">
      <c r="A34" s="15">
        <v>43951</v>
      </c>
      <c r="B34" s="16" t="s">
        <v>21</v>
      </c>
      <c r="C34" s="16">
        <v>59</v>
      </c>
      <c r="D34" s="16">
        <v>13251</v>
      </c>
      <c r="E34" s="16">
        <v>12255</v>
      </c>
    </row>
    <row r="35" spans="1:5" ht="14.25" customHeight="1" x14ac:dyDescent="0.25">
      <c r="A35" s="15">
        <v>43951</v>
      </c>
      <c r="B35" s="16" t="s">
        <v>13</v>
      </c>
      <c r="C35" s="16">
        <v>19</v>
      </c>
      <c r="D35" s="16">
        <v>1499</v>
      </c>
      <c r="E35" s="16">
        <v>1322</v>
      </c>
    </row>
    <row r="36" spans="1:5" ht="14.25" customHeight="1" x14ac:dyDescent="0.25">
      <c r="A36" s="15">
        <v>43951</v>
      </c>
      <c r="B36" s="16" t="s">
        <v>23</v>
      </c>
      <c r="C36" s="16">
        <v>15</v>
      </c>
      <c r="D36" s="16">
        <v>644</v>
      </c>
      <c r="E36" s="16">
        <v>550</v>
      </c>
    </row>
    <row r="37" spans="1:5" ht="14.25" customHeight="1" x14ac:dyDescent="0.25">
      <c r="A37" s="15">
        <v>43951</v>
      </c>
      <c r="B37" s="16" t="s">
        <v>18</v>
      </c>
      <c r="C37" s="16">
        <v>15</v>
      </c>
      <c r="D37" s="16">
        <v>791</v>
      </c>
      <c r="E37" s="16">
        <v>691</v>
      </c>
    </row>
    <row r="38" spans="1:5" ht="14.25" customHeight="1" x14ac:dyDescent="0.25">
      <c r="A38" s="15">
        <v>43951</v>
      </c>
      <c r="B38" s="16" t="s">
        <v>19</v>
      </c>
      <c r="C38" s="16">
        <v>15</v>
      </c>
      <c r="D38" s="16">
        <v>262</v>
      </c>
      <c r="E38" s="16">
        <v>195</v>
      </c>
    </row>
    <row r="39" spans="1:5" ht="14.25" customHeight="1" x14ac:dyDescent="0.25">
      <c r="A39" s="15">
        <v>43951</v>
      </c>
      <c r="B39" s="16" t="s">
        <v>15</v>
      </c>
      <c r="C39" s="16">
        <v>125</v>
      </c>
      <c r="D39" s="16">
        <v>22368</v>
      </c>
      <c r="E39" s="16">
        <v>20625</v>
      </c>
    </row>
    <row r="40" spans="1:5" ht="14.25" customHeight="1" x14ac:dyDescent="0.25">
      <c r="A40" s="15">
        <v>43951</v>
      </c>
      <c r="B40" s="16" t="s">
        <v>14</v>
      </c>
      <c r="C40" s="16">
        <v>129</v>
      </c>
      <c r="D40" s="16">
        <v>18042</v>
      </c>
      <c r="E40" s="16">
        <v>16631</v>
      </c>
    </row>
    <row r="41" spans="1:5" ht="14.25" customHeight="1" x14ac:dyDescent="0.25">
      <c r="A41" s="15">
        <v>43951</v>
      </c>
      <c r="B41" s="16" t="s">
        <v>12</v>
      </c>
      <c r="C41" s="16">
        <v>10</v>
      </c>
      <c r="D41" s="16">
        <v>448</v>
      </c>
      <c r="E41" s="16">
        <v>376</v>
      </c>
    </row>
    <row r="42" spans="1:5" ht="14.25" customHeight="1" x14ac:dyDescent="0.25">
      <c r="A42" s="15">
        <v>43952</v>
      </c>
      <c r="B42" s="16" t="s">
        <v>16</v>
      </c>
      <c r="C42" s="16">
        <v>36</v>
      </c>
      <c r="D42" s="16">
        <v>5457</v>
      </c>
      <c r="E42" s="16">
        <v>4916</v>
      </c>
    </row>
    <row r="43" spans="1:5" ht="14.25" customHeight="1" x14ac:dyDescent="0.25">
      <c r="A43" s="15">
        <v>43952</v>
      </c>
      <c r="B43" s="16" t="s">
        <v>11</v>
      </c>
      <c r="C43" s="16">
        <v>31</v>
      </c>
      <c r="D43" s="16">
        <v>6118</v>
      </c>
      <c r="E43" s="16">
        <v>5564</v>
      </c>
    </row>
    <row r="44" spans="1:5" ht="14.25" customHeight="1" x14ac:dyDescent="0.25">
      <c r="A44" s="15">
        <v>43952</v>
      </c>
      <c r="B44" s="16" t="s">
        <v>17</v>
      </c>
      <c r="C44" s="16">
        <v>20</v>
      </c>
      <c r="D44" s="16">
        <v>2468</v>
      </c>
      <c r="E44" s="16">
        <v>2221</v>
      </c>
    </row>
    <row r="45" spans="1:5" ht="14.25" customHeight="1" x14ac:dyDescent="0.25">
      <c r="A45" s="15">
        <v>43952</v>
      </c>
      <c r="B45" s="16" t="s">
        <v>10</v>
      </c>
      <c r="C45" s="16">
        <v>18</v>
      </c>
      <c r="D45" s="16">
        <v>1826</v>
      </c>
      <c r="E45" s="16">
        <v>1633</v>
      </c>
    </row>
    <row r="46" spans="1:5" ht="14.25" customHeight="1" x14ac:dyDescent="0.25">
      <c r="A46" s="15">
        <v>43952</v>
      </c>
      <c r="B46" s="16" t="s">
        <v>20</v>
      </c>
      <c r="C46" s="16">
        <v>19</v>
      </c>
      <c r="D46" s="16">
        <v>1987</v>
      </c>
      <c r="E46" s="16">
        <v>1791</v>
      </c>
    </row>
    <row r="47" spans="1:5" ht="14.25" customHeight="1" x14ac:dyDescent="0.25">
      <c r="A47" s="15">
        <v>43952</v>
      </c>
      <c r="B47" s="16" t="s">
        <v>22</v>
      </c>
      <c r="C47" s="16">
        <v>54</v>
      </c>
      <c r="D47" s="16">
        <v>14205</v>
      </c>
      <c r="E47" s="16">
        <v>13026</v>
      </c>
    </row>
    <row r="48" spans="1:5" ht="14.25" customHeight="1" x14ac:dyDescent="0.25">
      <c r="A48" s="15">
        <v>43952</v>
      </c>
      <c r="B48" s="16" t="s">
        <v>21</v>
      </c>
      <c r="C48" s="16">
        <v>59</v>
      </c>
      <c r="D48" s="16">
        <v>15222</v>
      </c>
      <c r="E48" s="16">
        <v>13873</v>
      </c>
    </row>
    <row r="49" spans="1:5" ht="14.25" customHeight="1" x14ac:dyDescent="0.25">
      <c r="A49" s="15">
        <v>43952</v>
      </c>
      <c r="B49" s="16" t="s">
        <v>13</v>
      </c>
      <c r="C49" s="16">
        <v>19</v>
      </c>
      <c r="D49" s="16">
        <v>1497</v>
      </c>
      <c r="E49" s="16">
        <v>1291</v>
      </c>
    </row>
    <row r="50" spans="1:5" ht="14.25" customHeight="1" x14ac:dyDescent="0.25">
      <c r="A50" s="15">
        <v>43952</v>
      </c>
      <c r="B50" s="16" t="s">
        <v>23</v>
      </c>
      <c r="C50" s="16">
        <v>15</v>
      </c>
      <c r="D50" s="16">
        <v>721</v>
      </c>
      <c r="E50" s="16">
        <v>625</v>
      </c>
    </row>
    <row r="51" spans="1:5" ht="14.25" customHeight="1" x14ac:dyDescent="0.25">
      <c r="A51" s="15">
        <v>43952</v>
      </c>
      <c r="B51" s="16" t="s">
        <v>18</v>
      </c>
      <c r="C51" s="16">
        <v>15</v>
      </c>
      <c r="D51" s="16">
        <v>996</v>
      </c>
      <c r="E51" s="16">
        <v>888</v>
      </c>
    </row>
    <row r="52" spans="1:5" ht="14.25" customHeight="1" x14ac:dyDescent="0.25">
      <c r="A52" s="15">
        <v>43952</v>
      </c>
      <c r="B52" s="16" t="s">
        <v>19</v>
      </c>
      <c r="C52" s="16">
        <v>15</v>
      </c>
      <c r="D52" s="16">
        <v>294</v>
      </c>
      <c r="E52" s="16">
        <v>225</v>
      </c>
    </row>
    <row r="53" spans="1:5" ht="14.25" customHeight="1" x14ac:dyDescent="0.25">
      <c r="A53" s="15">
        <v>43952</v>
      </c>
      <c r="B53" s="16" t="s">
        <v>15</v>
      </c>
      <c r="C53" s="16">
        <v>125</v>
      </c>
      <c r="D53" s="16">
        <v>20602</v>
      </c>
      <c r="E53" s="16">
        <v>18845</v>
      </c>
    </row>
    <row r="54" spans="1:5" ht="14.25" customHeight="1" x14ac:dyDescent="0.25">
      <c r="A54" s="15">
        <v>43952</v>
      </c>
      <c r="B54" s="16" t="s">
        <v>14</v>
      </c>
      <c r="C54" s="16">
        <v>129</v>
      </c>
      <c r="D54" s="16">
        <v>17002</v>
      </c>
      <c r="E54" s="16">
        <v>15570</v>
      </c>
    </row>
    <row r="55" spans="1:5" ht="14.25" customHeight="1" x14ac:dyDescent="0.25">
      <c r="A55" s="15">
        <v>43952</v>
      </c>
      <c r="B55" s="16" t="s">
        <v>12</v>
      </c>
      <c r="C55" s="16">
        <v>10</v>
      </c>
      <c r="D55" s="16">
        <v>554</v>
      </c>
      <c r="E55" s="16">
        <v>472</v>
      </c>
    </row>
    <row r="56" spans="1:5" ht="14.25" customHeight="1" x14ac:dyDescent="0.25">
      <c r="A56" s="15">
        <v>43953</v>
      </c>
      <c r="B56" s="16" t="s">
        <v>16</v>
      </c>
      <c r="C56" s="16">
        <v>36</v>
      </c>
      <c r="D56" s="16">
        <v>3442</v>
      </c>
      <c r="E56" s="16">
        <v>3147</v>
      </c>
    </row>
    <row r="57" spans="1:5" ht="14.25" customHeight="1" x14ac:dyDescent="0.25">
      <c r="A57" s="15">
        <v>43953</v>
      </c>
      <c r="B57" s="16" t="s">
        <v>11</v>
      </c>
      <c r="C57" s="16">
        <v>31</v>
      </c>
      <c r="D57" s="16">
        <v>4157</v>
      </c>
      <c r="E57" s="16">
        <v>3823</v>
      </c>
    </row>
    <row r="58" spans="1:5" ht="14.25" customHeight="1" x14ac:dyDescent="0.25">
      <c r="A58" s="15">
        <v>43953</v>
      </c>
      <c r="B58" s="16" t="s">
        <v>17</v>
      </c>
      <c r="C58" s="16">
        <v>20</v>
      </c>
      <c r="D58" s="16">
        <v>1613</v>
      </c>
      <c r="E58" s="16">
        <v>1457</v>
      </c>
    </row>
    <row r="59" spans="1:5" ht="14.25" customHeight="1" x14ac:dyDescent="0.25">
      <c r="A59" s="15">
        <v>43953</v>
      </c>
      <c r="B59" s="16" t="s">
        <v>10</v>
      </c>
      <c r="C59" s="16">
        <v>18</v>
      </c>
      <c r="D59" s="16">
        <v>1708</v>
      </c>
      <c r="E59" s="16">
        <v>1534</v>
      </c>
    </row>
    <row r="60" spans="1:5" ht="14.25" customHeight="1" x14ac:dyDescent="0.25">
      <c r="A60" s="15">
        <v>43953</v>
      </c>
      <c r="B60" s="16" t="s">
        <v>20</v>
      </c>
      <c r="C60" s="16">
        <v>19</v>
      </c>
      <c r="D60" s="16">
        <v>1206</v>
      </c>
      <c r="E60" s="16">
        <v>1080</v>
      </c>
    </row>
    <row r="61" spans="1:5" ht="14.25" customHeight="1" x14ac:dyDescent="0.25">
      <c r="A61" s="15">
        <v>43953</v>
      </c>
      <c r="B61" s="16" t="s">
        <v>22</v>
      </c>
      <c r="C61" s="16">
        <v>54</v>
      </c>
      <c r="D61" s="16">
        <v>11622</v>
      </c>
      <c r="E61" s="16">
        <v>10754</v>
      </c>
    </row>
    <row r="62" spans="1:5" ht="14.25" customHeight="1" x14ac:dyDescent="0.25">
      <c r="A62" s="15">
        <v>43953</v>
      </c>
      <c r="B62" s="16" t="s">
        <v>21</v>
      </c>
      <c r="C62" s="16">
        <v>59</v>
      </c>
      <c r="D62" s="16">
        <v>12429</v>
      </c>
      <c r="E62" s="16">
        <v>11477</v>
      </c>
    </row>
    <row r="63" spans="1:5" ht="14.25" customHeight="1" x14ac:dyDescent="0.25">
      <c r="A63" s="15">
        <v>43953</v>
      </c>
      <c r="B63" s="16" t="s">
        <v>13</v>
      </c>
      <c r="C63" s="16">
        <v>19</v>
      </c>
      <c r="D63" s="16">
        <v>1217</v>
      </c>
      <c r="E63" s="16">
        <v>1048</v>
      </c>
    </row>
    <row r="64" spans="1:5" ht="14.25" customHeight="1" x14ac:dyDescent="0.25">
      <c r="A64" s="15">
        <v>43953</v>
      </c>
      <c r="B64" s="16" t="s">
        <v>23</v>
      </c>
      <c r="C64" s="16">
        <v>15</v>
      </c>
      <c r="D64" s="16">
        <v>567</v>
      </c>
      <c r="E64" s="16">
        <v>493</v>
      </c>
    </row>
    <row r="65" spans="1:5" ht="14.25" customHeight="1" x14ac:dyDescent="0.25">
      <c r="A65" s="15">
        <v>43953</v>
      </c>
      <c r="B65" s="16" t="s">
        <v>18</v>
      </c>
      <c r="C65" s="16">
        <v>15</v>
      </c>
      <c r="D65" s="16">
        <v>751</v>
      </c>
      <c r="E65" s="16">
        <v>651</v>
      </c>
    </row>
    <row r="66" spans="1:5" ht="14.25" customHeight="1" x14ac:dyDescent="0.25">
      <c r="A66" s="15">
        <v>43953</v>
      </c>
      <c r="B66" s="16" t="s">
        <v>19</v>
      </c>
      <c r="C66" s="16">
        <v>15</v>
      </c>
      <c r="D66" s="16">
        <v>274</v>
      </c>
      <c r="E66" s="16">
        <v>203</v>
      </c>
    </row>
    <row r="67" spans="1:5" ht="14.25" customHeight="1" x14ac:dyDescent="0.25">
      <c r="A67" s="15">
        <v>43953</v>
      </c>
      <c r="B67" s="16" t="s">
        <v>15</v>
      </c>
      <c r="C67" s="16">
        <v>125</v>
      </c>
      <c r="D67" s="16">
        <v>16932</v>
      </c>
      <c r="E67" s="16">
        <v>15601</v>
      </c>
    </row>
    <row r="68" spans="1:5" ht="14.25" customHeight="1" x14ac:dyDescent="0.25">
      <c r="A68" s="15">
        <v>43953</v>
      </c>
      <c r="B68" s="16" t="s">
        <v>14</v>
      </c>
      <c r="C68" s="16">
        <v>129</v>
      </c>
      <c r="D68" s="16">
        <v>14009</v>
      </c>
      <c r="E68" s="16">
        <v>12920</v>
      </c>
    </row>
    <row r="69" spans="1:5" ht="14.25" customHeight="1" x14ac:dyDescent="0.25">
      <c r="A69" s="15">
        <v>43953</v>
      </c>
      <c r="B69" s="16" t="s">
        <v>12</v>
      </c>
      <c r="C69" s="16">
        <v>10</v>
      </c>
      <c r="D69" s="16">
        <v>416</v>
      </c>
      <c r="E69" s="16">
        <v>341</v>
      </c>
    </row>
    <row r="70" spans="1:5" ht="14.25" customHeight="1" x14ac:dyDescent="0.25">
      <c r="A70" s="15">
        <v>43954</v>
      </c>
      <c r="B70" s="16" t="s">
        <v>16</v>
      </c>
      <c r="C70" s="16">
        <v>36</v>
      </c>
      <c r="D70" s="16">
        <v>4751</v>
      </c>
      <c r="E70" s="16">
        <v>4370</v>
      </c>
    </row>
    <row r="71" spans="1:5" ht="14.25" customHeight="1" x14ac:dyDescent="0.25">
      <c r="A71" s="15">
        <v>43954</v>
      </c>
      <c r="B71" s="16" t="s">
        <v>11</v>
      </c>
      <c r="C71" s="16">
        <v>31</v>
      </c>
      <c r="D71" s="16">
        <v>5155</v>
      </c>
      <c r="E71" s="16">
        <v>4762</v>
      </c>
    </row>
    <row r="72" spans="1:5" ht="14.25" customHeight="1" x14ac:dyDescent="0.25">
      <c r="A72" s="15">
        <v>43954</v>
      </c>
      <c r="B72" s="16" t="s">
        <v>17</v>
      </c>
      <c r="C72" s="16">
        <v>20</v>
      </c>
      <c r="D72" s="16">
        <v>1716</v>
      </c>
      <c r="E72" s="16">
        <v>1561</v>
      </c>
    </row>
    <row r="73" spans="1:5" ht="14.25" customHeight="1" x14ac:dyDescent="0.25">
      <c r="A73" s="15">
        <v>43954</v>
      </c>
      <c r="B73" s="16" t="s">
        <v>10</v>
      </c>
      <c r="C73" s="16">
        <v>20</v>
      </c>
      <c r="D73" s="16">
        <v>1520</v>
      </c>
      <c r="E73" s="16">
        <v>1373</v>
      </c>
    </row>
    <row r="74" spans="1:5" ht="14.25" customHeight="1" x14ac:dyDescent="0.25">
      <c r="A74" s="15">
        <v>43954</v>
      </c>
      <c r="B74" s="16" t="s">
        <v>20</v>
      </c>
      <c r="C74" s="16">
        <v>19</v>
      </c>
      <c r="D74" s="16">
        <v>1314</v>
      </c>
      <c r="E74" s="16">
        <v>1192</v>
      </c>
    </row>
    <row r="75" spans="1:5" ht="14.25" customHeight="1" x14ac:dyDescent="0.25">
      <c r="A75" s="15">
        <v>43954</v>
      </c>
      <c r="B75" s="16" t="s">
        <v>22</v>
      </c>
      <c r="C75" s="16">
        <v>54</v>
      </c>
      <c r="D75" s="16">
        <v>14823</v>
      </c>
      <c r="E75" s="16">
        <v>13751</v>
      </c>
    </row>
    <row r="76" spans="1:5" ht="14.25" customHeight="1" x14ac:dyDescent="0.25">
      <c r="A76" s="15">
        <v>43954</v>
      </c>
      <c r="B76" s="16" t="s">
        <v>21</v>
      </c>
      <c r="C76" s="16">
        <v>59</v>
      </c>
      <c r="D76" s="16">
        <v>15277</v>
      </c>
      <c r="E76" s="16">
        <v>14163</v>
      </c>
    </row>
    <row r="77" spans="1:5" ht="14.25" customHeight="1" x14ac:dyDescent="0.25">
      <c r="A77" s="15">
        <v>43954</v>
      </c>
      <c r="B77" s="16" t="s">
        <v>13</v>
      </c>
      <c r="C77" s="16">
        <v>19</v>
      </c>
      <c r="D77" s="16">
        <v>1402</v>
      </c>
      <c r="E77" s="16">
        <v>1234</v>
      </c>
    </row>
    <row r="78" spans="1:5" ht="14.25" customHeight="1" x14ac:dyDescent="0.25">
      <c r="A78" s="15">
        <v>43954</v>
      </c>
      <c r="B78" s="16" t="s">
        <v>23</v>
      </c>
      <c r="C78" s="16">
        <v>15</v>
      </c>
      <c r="D78" s="16">
        <v>585</v>
      </c>
      <c r="E78" s="16">
        <v>502</v>
      </c>
    </row>
    <row r="79" spans="1:5" ht="14.25" customHeight="1" x14ac:dyDescent="0.25">
      <c r="A79" s="15">
        <v>43954</v>
      </c>
      <c r="B79" s="16" t="s">
        <v>18</v>
      </c>
      <c r="C79" s="16">
        <v>15</v>
      </c>
      <c r="D79" s="16">
        <v>784</v>
      </c>
      <c r="E79" s="16">
        <v>696</v>
      </c>
    </row>
    <row r="80" spans="1:5" ht="14.25" customHeight="1" x14ac:dyDescent="0.25">
      <c r="A80" s="15">
        <v>43954</v>
      </c>
      <c r="B80" s="16" t="s">
        <v>19</v>
      </c>
      <c r="C80" s="16">
        <v>15</v>
      </c>
      <c r="D80" s="16">
        <v>455</v>
      </c>
      <c r="E80" s="16">
        <v>384</v>
      </c>
    </row>
    <row r="81" spans="1:5" ht="14.25" customHeight="1" x14ac:dyDescent="0.25">
      <c r="A81" s="15">
        <v>43954</v>
      </c>
      <c r="B81" s="16" t="s">
        <v>15</v>
      </c>
      <c r="C81" s="16">
        <v>125</v>
      </c>
      <c r="D81" s="16">
        <v>18861</v>
      </c>
      <c r="E81" s="16">
        <v>17420</v>
      </c>
    </row>
    <row r="82" spans="1:5" ht="14.25" customHeight="1" x14ac:dyDescent="0.25">
      <c r="A82" s="15">
        <v>43954</v>
      </c>
      <c r="B82" s="16" t="s">
        <v>14</v>
      </c>
      <c r="C82" s="16">
        <v>129</v>
      </c>
      <c r="D82" s="16">
        <v>15778</v>
      </c>
      <c r="E82" s="16">
        <v>14624</v>
      </c>
    </row>
    <row r="83" spans="1:5" ht="14.25" customHeight="1" x14ac:dyDescent="0.25">
      <c r="A83" s="15">
        <v>43954</v>
      </c>
      <c r="B83" s="16" t="s">
        <v>12</v>
      </c>
      <c r="C83" s="16">
        <v>10</v>
      </c>
      <c r="D83" s="16">
        <v>402</v>
      </c>
      <c r="E83" s="16">
        <v>333</v>
      </c>
    </row>
    <row r="84" spans="1:5" ht="14.25" customHeight="1" x14ac:dyDescent="0.25">
      <c r="A84" s="15">
        <v>43955</v>
      </c>
      <c r="B84" s="16" t="s">
        <v>16</v>
      </c>
      <c r="C84" s="16">
        <v>36</v>
      </c>
      <c r="D84" s="16">
        <v>4508</v>
      </c>
      <c r="E84" s="16">
        <v>4149</v>
      </c>
    </row>
    <row r="85" spans="1:5" ht="14.25" customHeight="1" x14ac:dyDescent="0.25">
      <c r="A85" s="15">
        <v>43955</v>
      </c>
      <c r="B85" s="16" t="s">
        <v>11</v>
      </c>
      <c r="C85" s="16">
        <v>31</v>
      </c>
      <c r="D85" s="16">
        <v>4968</v>
      </c>
      <c r="E85" s="16">
        <v>4596</v>
      </c>
    </row>
    <row r="86" spans="1:5" ht="14.25" customHeight="1" x14ac:dyDescent="0.25">
      <c r="A86" s="15">
        <v>43955</v>
      </c>
      <c r="B86" s="16" t="s">
        <v>17</v>
      </c>
      <c r="C86" s="16">
        <v>20</v>
      </c>
      <c r="D86" s="16">
        <v>1804</v>
      </c>
      <c r="E86" s="16">
        <v>1638</v>
      </c>
    </row>
    <row r="87" spans="1:5" ht="14.25" customHeight="1" x14ac:dyDescent="0.25">
      <c r="A87" s="15">
        <v>43955</v>
      </c>
      <c r="B87" s="16" t="s">
        <v>10</v>
      </c>
      <c r="C87" s="16">
        <v>20</v>
      </c>
      <c r="D87" s="16">
        <v>1519</v>
      </c>
      <c r="E87" s="16">
        <v>1372</v>
      </c>
    </row>
    <row r="88" spans="1:5" ht="14.25" customHeight="1" x14ac:dyDescent="0.25">
      <c r="A88" s="15">
        <v>43955</v>
      </c>
      <c r="B88" s="16" t="s">
        <v>20</v>
      </c>
      <c r="C88" s="16">
        <v>19</v>
      </c>
      <c r="D88" s="16">
        <v>1479</v>
      </c>
      <c r="E88" s="16">
        <v>1346</v>
      </c>
    </row>
    <row r="89" spans="1:5" ht="14.25" customHeight="1" x14ac:dyDescent="0.25">
      <c r="A89" s="15">
        <v>43955</v>
      </c>
      <c r="B89" s="16" t="s">
        <v>22</v>
      </c>
      <c r="C89" s="16">
        <v>54</v>
      </c>
      <c r="D89" s="16">
        <v>13606</v>
      </c>
      <c r="E89" s="16">
        <v>12697</v>
      </c>
    </row>
    <row r="90" spans="1:5" ht="14.25" customHeight="1" x14ac:dyDescent="0.25">
      <c r="A90" s="15">
        <v>43955</v>
      </c>
      <c r="B90" s="16" t="s">
        <v>21</v>
      </c>
      <c r="C90" s="16">
        <v>59</v>
      </c>
      <c r="D90" s="16">
        <v>14423</v>
      </c>
      <c r="E90" s="16">
        <v>13432</v>
      </c>
    </row>
    <row r="91" spans="1:5" ht="14.25" customHeight="1" x14ac:dyDescent="0.25">
      <c r="A91" s="15">
        <v>43955</v>
      </c>
      <c r="B91" s="16" t="s">
        <v>13</v>
      </c>
      <c r="C91" s="16">
        <v>19</v>
      </c>
      <c r="D91" s="16">
        <v>1582</v>
      </c>
      <c r="E91" s="16">
        <v>1403</v>
      </c>
    </row>
    <row r="92" spans="1:5" ht="14.25" customHeight="1" x14ac:dyDescent="0.25">
      <c r="A92" s="15">
        <v>43955</v>
      </c>
      <c r="B92" s="16" t="s">
        <v>23</v>
      </c>
      <c r="C92" s="16">
        <v>15</v>
      </c>
      <c r="D92" s="16">
        <v>622</v>
      </c>
      <c r="E92" s="16">
        <v>538</v>
      </c>
    </row>
    <row r="93" spans="1:5" ht="14.25" customHeight="1" x14ac:dyDescent="0.25">
      <c r="A93" s="15">
        <v>43955</v>
      </c>
      <c r="B93" s="16" t="s">
        <v>18</v>
      </c>
      <c r="C93" s="16">
        <v>15</v>
      </c>
      <c r="D93" s="16">
        <v>750</v>
      </c>
      <c r="E93" s="16">
        <v>647</v>
      </c>
    </row>
    <row r="94" spans="1:5" ht="14.25" customHeight="1" x14ac:dyDescent="0.25">
      <c r="A94" s="15">
        <v>43955</v>
      </c>
      <c r="B94" s="16" t="s">
        <v>19</v>
      </c>
      <c r="C94" s="16">
        <v>15</v>
      </c>
      <c r="D94" s="16">
        <v>390</v>
      </c>
      <c r="E94" s="16">
        <v>315</v>
      </c>
    </row>
    <row r="95" spans="1:5" ht="14.25" customHeight="1" x14ac:dyDescent="0.25">
      <c r="A95" s="15">
        <v>43955</v>
      </c>
      <c r="B95" s="16" t="s">
        <v>15</v>
      </c>
      <c r="C95" s="16">
        <v>125</v>
      </c>
      <c r="D95" s="16">
        <v>20495</v>
      </c>
      <c r="E95" s="16">
        <v>18964</v>
      </c>
    </row>
    <row r="96" spans="1:5" ht="14.25" customHeight="1" x14ac:dyDescent="0.25">
      <c r="A96" s="15">
        <v>43955</v>
      </c>
      <c r="B96" s="16" t="s">
        <v>14</v>
      </c>
      <c r="C96" s="16">
        <v>129</v>
      </c>
      <c r="D96" s="16">
        <v>16525</v>
      </c>
      <c r="E96" s="16">
        <v>15310</v>
      </c>
    </row>
    <row r="97" spans="1:5" ht="14.25" customHeight="1" x14ac:dyDescent="0.25">
      <c r="A97" s="15">
        <v>43955</v>
      </c>
      <c r="B97" s="16" t="s">
        <v>12</v>
      </c>
      <c r="C97" s="16">
        <v>10</v>
      </c>
      <c r="D97" s="16">
        <v>462</v>
      </c>
      <c r="E97" s="16">
        <v>396</v>
      </c>
    </row>
    <row r="98" spans="1:5" ht="14.25" customHeight="1" x14ac:dyDescent="0.25">
      <c r="A98" s="15">
        <v>43956</v>
      </c>
      <c r="B98" s="16" t="s">
        <v>16</v>
      </c>
      <c r="C98" s="16">
        <v>36</v>
      </c>
      <c r="D98" s="16">
        <v>4575</v>
      </c>
      <c r="E98" s="16">
        <v>4206</v>
      </c>
    </row>
    <row r="99" spans="1:5" ht="14.25" customHeight="1" x14ac:dyDescent="0.25">
      <c r="A99" s="15">
        <v>43956</v>
      </c>
      <c r="B99" s="16" t="s">
        <v>11</v>
      </c>
      <c r="C99" s="16">
        <v>31</v>
      </c>
      <c r="D99" s="16">
        <v>5188</v>
      </c>
      <c r="E99" s="16">
        <v>4800</v>
      </c>
    </row>
    <row r="100" spans="1:5" ht="14.25" customHeight="1" x14ac:dyDescent="0.25">
      <c r="A100" s="15">
        <v>43956</v>
      </c>
      <c r="B100" s="16" t="s">
        <v>17</v>
      </c>
      <c r="C100" s="16">
        <v>20</v>
      </c>
      <c r="D100" s="16">
        <v>1757</v>
      </c>
      <c r="E100" s="16">
        <v>1596</v>
      </c>
    </row>
    <row r="101" spans="1:5" ht="14.25" customHeight="1" x14ac:dyDescent="0.25">
      <c r="A101" s="15">
        <v>43956</v>
      </c>
      <c r="B101" s="16" t="s">
        <v>10</v>
      </c>
      <c r="C101" s="16">
        <v>20</v>
      </c>
      <c r="D101" s="16">
        <v>1773</v>
      </c>
      <c r="E101" s="16">
        <v>1604</v>
      </c>
    </row>
    <row r="102" spans="1:5" ht="14.25" customHeight="1" x14ac:dyDescent="0.25">
      <c r="A102" s="15">
        <v>43956</v>
      </c>
      <c r="B102" s="16" t="s">
        <v>20</v>
      </c>
      <c r="C102" s="16">
        <v>19</v>
      </c>
      <c r="D102" s="16">
        <v>1622</v>
      </c>
      <c r="E102" s="16">
        <v>1482</v>
      </c>
    </row>
    <row r="103" spans="1:5" ht="14.25" customHeight="1" x14ac:dyDescent="0.25">
      <c r="A103" s="15">
        <v>43956</v>
      </c>
      <c r="B103" s="16" t="s">
        <v>22</v>
      </c>
      <c r="C103" s="16">
        <v>54</v>
      </c>
      <c r="D103" s="16">
        <v>12775</v>
      </c>
      <c r="E103" s="16">
        <v>11887</v>
      </c>
    </row>
    <row r="104" spans="1:5" ht="14.25" customHeight="1" x14ac:dyDescent="0.25">
      <c r="A104" s="15">
        <v>43956</v>
      </c>
      <c r="B104" s="16" t="s">
        <v>21</v>
      </c>
      <c r="C104" s="16">
        <v>59</v>
      </c>
      <c r="D104" s="16">
        <v>13469</v>
      </c>
      <c r="E104" s="16">
        <v>12486</v>
      </c>
    </row>
    <row r="105" spans="1:5" ht="14.25" customHeight="1" x14ac:dyDescent="0.25">
      <c r="A105" s="15">
        <v>43956</v>
      </c>
      <c r="B105" s="16" t="s">
        <v>13</v>
      </c>
      <c r="C105" s="16">
        <v>19</v>
      </c>
      <c r="D105" s="16">
        <v>1417</v>
      </c>
      <c r="E105" s="16">
        <v>1245</v>
      </c>
    </row>
    <row r="106" spans="1:5" ht="14.25" customHeight="1" x14ac:dyDescent="0.25">
      <c r="A106" s="15">
        <v>43956</v>
      </c>
      <c r="B106" s="16" t="s">
        <v>23</v>
      </c>
      <c r="C106" s="16">
        <v>15</v>
      </c>
      <c r="D106" s="16">
        <v>750</v>
      </c>
      <c r="E106" s="16">
        <v>658</v>
      </c>
    </row>
    <row r="107" spans="1:5" ht="14.25" customHeight="1" x14ac:dyDescent="0.25">
      <c r="A107" s="15">
        <v>43956</v>
      </c>
      <c r="B107" s="16" t="s">
        <v>18</v>
      </c>
      <c r="C107" s="16">
        <v>15</v>
      </c>
      <c r="D107" s="16">
        <v>922</v>
      </c>
      <c r="E107" s="16">
        <v>823</v>
      </c>
    </row>
    <row r="108" spans="1:5" ht="14.25" customHeight="1" x14ac:dyDescent="0.25">
      <c r="A108" s="15">
        <v>43956</v>
      </c>
      <c r="B108" s="16" t="s">
        <v>19</v>
      </c>
      <c r="C108" s="16">
        <v>15</v>
      </c>
      <c r="D108" s="16">
        <v>455</v>
      </c>
      <c r="E108" s="16">
        <v>381</v>
      </c>
    </row>
    <row r="109" spans="1:5" ht="14.25" customHeight="1" x14ac:dyDescent="0.25">
      <c r="A109" s="15">
        <v>43956</v>
      </c>
      <c r="B109" s="16" t="s">
        <v>15</v>
      </c>
      <c r="C109" s="16">
        <v>125</v>
      </c>
      <c r="D109" s="16">
        <v>18944</v>
      </c>
      <c r="E109" s="16">
        <v>17541</v>
      </c>
    </row>
    <row r="110" spans="1:5" ht="14.25" customHeight="1" x14ac:dyDescent="0.25">
      <c r="A110" s="15">
        <v>43956</v>
      </c>
      <c r="B110" s="16" t="s">
        <v>14</v>
      </c>
      <c r="C110" s="16">
        <v>129</v>
      </c>
      <c r="D110" s="16">
        <v>15665</v>
      </c>
      <c r="E110" s="16">
        <v>14501</v>
      </c>
    </row>
    <row r="111" spans="1:5" ht="14.25" customHeight="1" x14ac:dyDescent="0.25">
      <c r="A111" s="15">
        <v>43956</v>
      </c>
      <c r="B111" s="16" t="s">
        <v>12</v>
      </c>
      <c r="C111" s="16">
        <v>10</v>
      </c>
      <c r="D111" s="16">
        <v>511</v>
      </c>
      <c r="E111" s="16">
        <v>437</v>
      </c>
    </row>
    <row r="112" spans="1:5" ht="14.25" customHeight="1" x14ac:dyDescent="0.25">
      <c r="A112" s="15">
        <v>43957</v>
      </c>
      <c r="B112" s="16" t="s">
        <v>16</v>
      </c>
      <c r="C112" s="16">
        <v>36</v>
      </c>
      <c r="D112" s="16">
        <v>4384</v>
      </c>
      <c r="E112" s="16">
        <v>4025</v>
      </c>
    </row>
    <row r="113" spans="1:5" ht="14.25" customHeight="1" x14ac:dyDescent="0.25">
      <c r="A113" s="15">
        <v>43957</v>
      </c>
      <c r="B113" s="16" t="s">
        <v>11</v>
      </c>
      <c r="C113" s="16">
        <v>31</v>
      </c>
      <c r="D113" s="16">
        <v>4709</v>
      </c>
      <c r="E113" s="16">
        <v>4348</v>
      </c>
    </row>
    <row r="114" spans="1:5" ht="14.25" customHeight="1" x14ac:dyDescent="0.25">
      <c r="A114" s="15">
        <v>43957</v>
      </c>
      <c r="B114" s="16" t="s">
        <v>17</v>
      </c>
      <c r="C114" s="16">
        <v>20</v>
      </c>
      <c r="D114" s="16">
        <v>1747</v>
      </c>
      <c r="E114" s="16">
        <v>1570</v>
      </c>
    </row>
    <row r="115" spans="1:5" ht="14.25" customHeight="1" x14ac:dyDescent="0.25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25">
      <c r="A116" s="15">
        <v>43957</v>
      </c>
      <c r="B116" s="16" t="s">
        <v>20</v>
      </c>
      <c r="C116" s="16">
        <v>19</v>
      </c>
      <c r="D116" s="16">
        <v>1509</v>
      </c>
      <c r="E116" s="16">
        <v>1374</v>
      </c>
    </row>
    <row r="117" spans="1:5" ht="14.25" customHeight="1" x14ac:dyDescent="0.25">
      <c r="A117" s="15">
        <v>43957</v>
      </c>
      <c r="B117" s="16" t="s">
        <v>22</v>
      </c>
      <c r="C117" s="16">
        <v>54</v>
      </c>
      <c r="D117" s="16">
        <v>13406</v>
      </c>
      <c r="E117" s="16">
        <v>12518</v>
      </c>
    </row>
    <row r="118" spans="1:5" ht="14.25" customHeight="1" x14ac:dyDescent="0.25">
      <c r="A118" s="15">
        <v>43957</v>
      </c>
      <c r="B118" s="16" t="s">
        <v>21</v>
      </c>
      <c r="C118" s="16">
        <v>59</v>
      </c>
      <c r="D118" s="16">
        <v>14103</v>
      </c>
      <c r="E118" s="16">
        <v>13118</v>
      </c>
    </row>
    <row r="119" spans="1:5" ht="14.25" customHeight="1" x14ac:dyDescent="0.25">
      <c r="A119" s="15">
        <v>43957</v>
      </c>
      <c r="B119" s="16" t="s">
        <v>13</v>
      </c>
      <c r="C119" s="16">
        <v>19</v>
      </c>
      <c r="D119" s="16">
        <v>1499</v>
      </c>
      <c r="E119" s="16">
        <v>1323</v>
      </c>
    </row>
    <row r="120" spans="1:5" ht="14.25" customHeight="1" x14ac:dyDescent="0.25">
      <c r="A120" s="15">
        <v>43957</v>
      </c>
      <c r="B120" s="16" t="s">
        <v>23</v>
      </c>
      <c r="C120" s="16">
        <v>15</v>
      </c>
      <c r="D120" s="16">
        <v>701</v>
      </c>
      <c r="E120" s="16">
        <v>611</v>
      </c>
    </row>
    <row r="121" spans="1:5" ht="14.25" customHeight="1" x14ac:dyDescent="0.25">
      <c r="A121" s="15">
        <v>43957</v>
      </c>
      <c r="B121" s="16" t="s">
        <v>18</v>
      </c>
      <c r="C121" s="16">
        <v>15</v>
      </c>
      <c r="D121" s="16">
        <v>839</v>
      </c>
      <c r="E121" s="16">
        <v>733</v>
      </c>
    </row>
    <row r="122" spans="1:5" ht="14.25" customHeight="1" x14ac:dyDescent="0.25">
      <c r="A122" s="15">
        <v>43957</v>
      </c>
      <c r="B122" s="16" t="s">
        <v>19</v>
      </c>
      <c r="C122" s="16">
        <v>15</v>
      </c>
      <c r="D122" s="16">
        <v>467</v>
      </c>
      <c r="E122" s="16">
        <v>389</v>
      </c>
    </row>
    <row r="123" spans="1:5" ht="14.25" customHeight="1" x14ac:dyDescent="0.25">
      <c r="A123" s="15">
        <v>43957</v>
      </c>
      <c r="B123" s="16" t="s">
        <v>15</v>
      </c>
      <c r="C123" s="16">
        <v>125</v>
      </c>
      <c r="D123" s="16">
        <v>20218</v>
      </c>
      <c r="E123" s="16">
        <v>18647</v>
      </c>
    </row>
    <row r="124" spans="1:5" ht="14.25" customHeight="1" x14ac:dyDescent="0.25">
      <c r="A124" s="15">
        <v>43957</v>
      </c>
      <c r="B124" s="16" t="s">
        <v>14</v>
      </c>
      <c r="C124" s="16">
        <v>129</v>
      </c>
      <c r="D124" s="16">
        <v>16376</v>
      </c>
      <c r="E124" s="16">
        <v>15197</v>
      </c>
    </row>
    <row r="125" spans="1:5" ht="14.25" customHeight="1" x14ac:dyDescent="0.25">
      <c r="A125" s="15">
        <v>43957</v>
      </c>
      <c r="B125" s="16" t="s">
        <v>12</v>
      </c>
      <c r="C125" s="16">
        <v>10</v>
      </c>
      <c r="D125" s="16">
        <v>465</v>
      </c>
      <c r="E125" s="16">
        <v>390</v>
      </c>
    </row>
    <row r="126" spans="1:5" ht="14.25" customHeight="1" x14ac:dyDescent="0.25">
      <c r="A126" s="15">
        <v>43958</v>
      </c>
      <c r="B126" s="16" t="s">
        <v>16</v>
      </c>
      <c r="C126" s="16">
        <v>36</v>
      </c>
      <c r="D126" s="16">
        <v>4826</v>
      </c>
      <c r="E126" s="16">
        <v>4426</v>
      </c>
    </row>
    <row r="127" spans="1:5" ht="14.25" customHeight="1" x14ac:dyDescent="0.25">
      <c r="A127" s="15">
        <v>43958</v>
      </c>
      <c r="B127" s="16" t="s">
        <v>11</v>
      </c>
      <c r="C127" s="16">
        <v>31</v>
      </c>
      <c r="D127" s="16">
        <v>4903</v>
      </c>
      <c r="E127" s="16">
        <v>4527</v>
      </c>
    </row>
    <row r="128" spans="1:5" ht="14.25" customHeight="1" x14ac:dyDescent="0.25">
      <c r="A128" s="15">
        <v>43958</v>
      </c>
      <c r="B128" s="16" t="s">
        <v>17</v>
      </c>
      <c r="C128" s="16">
        <v>21</v>
      </c>
      <c r="D128" s="16">
        <v>1879</v>
      </c>
      <c r="E128" s="16">
        <v>1695</v>
      </c>
    </row>
    <row r="129" spans="1:5" ht="14.25" customHeight="1" x14ac:dyDescent="0.25">
      <c r="A129" s="15">
        <v>43958</v>
      </c>
      <c r="B129" s="16" t="s">
        <v>10</v>
      </c>
      <c r="C129" s="16">
        <v>21</v>
      </c>
      <c r="D129" s="16">
        <v>1542</v>
      </c>
      <c r="E129" s="16">
        <v>1405</v>
      </c>
    </row>
    <row r="130" spans="1:5" ht="14.25" customHeight="1" x14ac:dyDescent="0.25">
      <c r="A130" s="15">
        <v>43958</v>
      </c>
      <c r="B130" s="16" t="s">
        <v>20</v>
      </c>
      <c r="C130" s="16">
        <v>19</v>
      </c>
      <c r="D130" s="16">
        <v>1580</v>
      </c>
      <c r="E130" s="16">
        <v>1435</v>
      </c>
    </row>
    <row r="131" spans="1:5" ht="14.25" customHeight="1" x14ac:dyDescent="0.25">
      <c r="A131" s="15">
        <v>43958</v>
      </c>
      <c r="B131" s="16" t="s">
        <v>22</v>
      </c>
      <c r="C131" s="16">
        <v>54</v>
      </c>
      <c r="D131" s="16">
        <v>12743</v>
      </c>
      <c r="E131" s="16">
        <v>11858</v>
      </c>
    </row>
    <row r="132" spans="1:5" ht="14.25" customHeight="1" x14ac:dyDescent="0.25">
      <c r="A132" s="15">
        <v>43958</v>
      </c>
      <c r="B132" s="16" t="s">
        <v>21</v>
      </c>
      <c r="C132" s="16">
        <v>59</v>
      </c>
      <c r="D132" s="16">
        <v>13495</v>
      </c>
      <c r="E132" s="16">
        <v>12517</v>
      </c>
    </row>
    <row r="133" spans="1:5" ht="14.25" customHeight="1" x14ac:dyDescent="0.25">
      <c r="A133" s="15">
        <v>43958</v>
      </c>
      <c r="B133" s="16" t="s">
        <v>13</v>
      </c>
      <c r="C133" s="16">
        <v>19</v>
      </c>
      <c r="D133" s="16">
        <v>1530</v>
      </c>
      <c r="E133" s="16">
        <v>1338</v>
      </c>
    </row>
    <row r="134" spans="1:5" ht="14.25" customHeight="1" x14ac:dyDescent="0.25">
      <c r="A134" s="15">
        <v>43958</v>
      </c>
      <c r="B134" s="16" t="s">
        <v>23</v>
      </c>
      <c r="C134" s="16">
        <v>15</v>
      </c>
      <c r="D134" s="16">
        <v>676</v>
      </c>
      <c r="E134" s="16">
        <v>591</v>
      </c>
    </row>
    <row r="135" spans="1:5" ht="14.25" customHeight="1" x14ac:dyDescent="0.25">
      <c r="A135" s="15">
        <v>43958</v>
      </c>
      <c r="B135" s="16" t="s">
        <v>18</v>
      </c>
      <c r="C135" s="16">
        <v>15</v>
      </c>
      <c r="D135" s="16">
        <v>805</v>
      </c>
      <c r="E135" s="16">
        <v>703</v>
      </c>
    </row>
    <row r="136" spans="1:5" ht="14.25" customHeight="1" x14ac:dyDescent="0.25">
      <c r="A136" s="15">
        <v>43958</v>
      </c>
      <c r="B136" s="16" t="s">
        <v>19</v>
      </c>
      <c r="C136" s="16">
        <v>15</v>
      </c>
      <c r="D136" s="16">
        <v>480</v>
      </c>
      <c r="E136" s="16">
        <v>398</v>
      </c>
    </row>
    <row r="137" spans="1:5" ht="14.25" customHeight="1" x14ac:dyDescent="0.25">
      <c r="A137" s="15">
        <v>43958</v>
      </c>
      <c r="B137" s="16" t="s">
        <v>15</v>
      </c>
      <c r="C137" s="16">
        <v>125</v>
      </c>
      <c r="D137" s="16">
        <v>18014</v>
      </c>
      <c r="E137" s="16">
        <v>16675</v>
      </c>
    </row>
    <row r="138" spans="1:5" ht="14.25" customHeight="1" x14ac:dyDescent="0.25">
      <c r="A138" s="15">
        <v>43958</v>
      </c>
      <c r="B138" s="16" t="s">
        <v>14</v>
      </c>
      <c r="C138" s="16">
        <v>129</v>
      </c>
      <c r="D138" s="16">
        <v>14582</v>
      </c>
      <c r="E138" s="16">
        <v>13512</v>
      </c>
    </row>
    <row r="139" spans="1:5" ht="14.25" customHeight="1" x14ac:dyDescent="0.25">
      <c r="A139" s="15">
        <v>43958</v>
      </c>
      <c r="B139" s="16" t="s">
        <v>12</v>
      </c>
      <c r="C139" s="16">
        <v>10</v>
      </c>
      <c r="D139" s="16">
        <v>563</v>
      </c>
      <c r="E139" s="16">
        <v>486</v>
      </c>
    </row>
    <row r="140" spans="1:5" ht="14.25" customHeight="1" x14ac:dyDescent="0.25">
      <c r="A140" s="15">
        <v>43959</v>
      </c>
      <c r="B140" s="16" t="s">
        <v>16</v>
      </c>
      <c r="C140" s="16">
        <v>36</v>
      </c>
      <c r="D140" s="16">
        <v>4199</v>
      </c>
      <c r="E140" s="16">
        <v>3867</v>
      </c>
    </row>
    <row r="141" spans="1:5" ht="14.25" customHeight="1" x14ac:dyDescent="0.25">
      <c r="A141" s="15">
        <v>43959</v>
      </c>
      <c r="B141" s="16" t="s">
        <v>11</v>
      </c>
      <c r="C141" s="16">
        <v>31</v>
      </c>
      <c r="D141" s="16">
        <v>4635</v>
      </c>
      <c r="E141" s="16">
        <v>4266</v>
      </c>
    </row>
    <row r="142" spans="1:5" ht="14.25" customHeight="1" x14ac:dyDescent="0.25">
      <c r="A142" s="15">
        <v>43959</v>
      </c>
      <c r="B142" s="16" t="s">
        <v>17</v>
      </c>
      <c r="C142" s="16">
        <v>21</v>
      </c>
      <c r="D142" s="16">
        <v>1957</v>
      </c>
      <c r="E142" s="16">
        <v>1755</v>
      </c>
    </row>
    <row r="143" spans="1:5" ht="14.25" customHeight="1" x14ac:dyDescent="0.25">
      <c r="A143" s="15">
        <v>43959</v>
      </c>
      <c r="B143" s="16" t="s">
        <v>10</v>
      </c>
      <c r="C143" s="16">
        <v>21</v>
      </c>
      <c r="D143" s="16">
        <v>1646</v>
      </c>
      <c r="E143" s="16">
        <v>1492</v>
      </c>
    </row>
    <row r="144" spans="1:5" ht="14.25" customHeight="1" x14ac:dyDescent="0.25">
      <c r="A144" s="15">
        <v>43959</v>
      </c>
      <c r="B144" s="16" t="s">
        <v>20</v>
      </c>
      <c r="C144" s="16">
        <v>19</v>
      </c>
      <c r="D144" s="16">
        <v>1520</v>
      </c>
      <c r="E144" s="16">
        <v>1380</v>
      </c>
    </row>
    <row r="145" spans="1:5" ht="14.25" customHeight="1" x14ac:dyDescent="0.25">
      <c r="A145" s="15">
        <v>43959</v>
      </c>
      <c r="B145" s="16" t="s">
        <v>22</v>
      </c>
      <c r="C145" s="16">
        <v>54</v>
      </c>
      <c r="D145" s="16">
        <v>13563</v>
      </c>
      <c r="E145" s="16">
        <v>12604</v>
      </c>
    </row>
    <row r="146" spans="1:5" ht="14.25" customHeight="1" x14ac:dyDescent="0.25">
      <c r="A146" s="15">
        <v>43959</v>
      </c>
      <c r="B146" s="16" t="s">
        <v>21</v>
      </c>
      <c r="C146" s="16">
        <v>59</v>
      </c>
      <c r="D146" s="16">
        <v>14098</v>
      </c>
      <c r="E146" s="16">
        <v>13106</v>
      </c>
    </row>
    <row r="147" spans="1:5" ht="14.25" customHeight="1" x14ac:dyDescent="0.25">
      <c r="A147" s="15">
        <v>43959</v>
      </c>
      <c r="B147" s="16" t="s">
        <v>13</v>
      </c>
      <c r="C147" s="16">
        <v>19</v>
      </c>
      <c r="D147" s="16">
        <v>1522</v>
      </c>
      <c r="E147" s="16">
        <v>1340</v>
      </c>
    </row>
    <row r="148" spans="1:5" ht="14.25" customHeight="1" x14ac:dyDescent="0.25">
      <c r="A148" s="15">
        <v>43959</v>
      </c>
      <c r="B148" s="16" t="s">
        <v>23</v>
      </c>
      <c r="C148" s="16">
        <v>15</v>
      </c>
      <c r="D148" s="16">
        <v>703</v>
      </c>
      <c r="E148" s="16">
        <v>609</v>
      </c>
    </row>
    <row r="149" spans="1:5" ht="14.25" customHeight="1" x14ac:dyDescent="0.25">
      <c r="A149" s="15">
        <v>43959</v>
      </c>
      <c r="B149" s="16" t="s">
        <v>18</v>
      </c>
      <c r="C149" s="16">
        <v>15</v>
      </c>
      <c r="D149" s="16">
        <v>879</v>
      </c>
      <c r="E149" s="16">
        <v>768</v>
      </c>
    </row>
    <row r="150" spans="1:5" ht="14.25" customHeight="1" x14ac:dyDescent="0.25">
      <c r="A150" s="15">
        <v>43959</v>
      </c>
      <c r="B150" s="16" t="s">
        <v>19</v>
      </c>
      <c r="C150" s="16">
        <v>15</v>
      </c>
      <c r="D150" s="16">
        <v>492</v>
      </c>
      <c r="E150" s="16">
        <v>412</v>
      </c>
    </row>
    <row r="151" spans="1:5" ht="14.25" customHeight="1" x14ac:dyDescent="0.25">
      <c r="A151" s="15">
        <v>43959</v>
      </c>
      <c r="B151" s="16" t="s">
        <v>15</v>
      </c>
      <c r="C151" s="16">
        <v>125</v>
      </c>
      <c r="D151" s="16">
        <v>24620</v>
      </c>
      <c r="E151" s="16">
        <v>22641</v>
      </c>
    </row>
    <row r="152" spans="1:5" ht="14.25" customHeight="1" x14ac:dyDescent="0.25">
      <c r="A152" s="15">
        <v>43959</v>
      </c>
      <c r="B152" s="16" t="s">
        <v>14</v>
      </c>
      <c r="C152" s="16">
        <v>129</v>
      </c>
      <c r="D152" s="16">
        <v>20452</v>
      </c>
      <c r="E152" s="16">
        <v>18857</v>
      </c>
    </row>
    <row r="153" spans="1:5" ht="14.25" customHeight="1" x14ac:dyDescent="0.25">
      <c r="A153" s="15">
        <v>43959</v>
      </c>
      <c r="B153" s="16" t="s">
        <v>12</v>
      </c>
      <c r="C153" s="16">
        <v>10</v>
      </c>
      <c r="D153" s="16">
        <v>638</v>
      </c>
      <c r="E153" s="16">
        <v>547</v>
      </c>
    </row>
    <row r="154" spans="1:5" ht="14.25" customHeight="1" x14ac:dyDescent="0.25">
      <c r="A154" s="15">
        <v>43960</v>
      </c>
      <c r="B154" s="16" t="s">
        <v>16</v>
      </c>
      <c r="C154" s="16">
        <v>36</v>
      </c>
      <c r="D154" s="16">
        <v>5413</v>
      </c>
      <c r="E154" s="16">
        <v>4959</v>
      </c>
    </row>
    <row r="155" spans="1:5" ht="14.25" customHeight="1" x14ac:dyDescent="0.25">
      <c r="A155" s="15">
        <v>43960</v>
      </c>
      <c r="B155" s="16" t="s">
        <v>11</v>
      </c>
      <c r="C155" s="16">
        <v>31</v>
      </c>
      <c r="D155" s="16">
        <v>4556</v>
      </c>
      <c r="E155" s="16">
        <v>4220</v>
      </c>
    </row>
    <row r="156" spans="1:5" ht="14.25" customHeight="1" x14ac:dyDescent="0.25">
      <c r="A156" s="15">
        <v>43960</v>
      </c>
      <c r="B156" s="16" t="s">
        <v>17</v>
      </c>
      <c r="C156" s="16">
        <v>21</v>
      </c>
      <c r="D156" s="16">
        <v>1891</v>
      </c>
      <c r="E156" s="16">
        <v>1709</v>
      </c>
    </row>
    <row r="157" spans="1:5" ht="14.25" customHeight="1" x14ac:dyDescent="0.25">
      <c r="A157" s="15">
        <v>43960</v>
      </c>
      <c r="B157" s="16" t="s">
        <v>10</v>
      </c>
      <c r="C157" s="16">
        <v>21</v>
      </c>
      <c r="D157" s="16">
        <v>1735</v>
      </c>
      <c r="E157" s="16">
        <v>1568</v>
      </c>
    </row>
    <row r="158" spans="1:5" ht="14.25" customHeight="1" x14ac:dyDescent="0.25">
      <c r="A158" s="15">
        <v>43960</v>
      </c>
      <c r="B158" s="16" t="s">
        <v>20</v>
      </c>
      <c r="C158" s="16">
        <v>19</v>
      </c>
      <c r="D158" s="16">
        <v>1542</v>
      </c>
      <c r="E158" s="16">
        <v>1412</v>
      </c>
    </row>
    <row r="159" spans="1:5" ht="14.25" customHeight="1" x14ac:dyDescent="0.25">
      <c r="A159" s="15">
        <v>43960</v>
      </c>
      <c r="B159" s="16" t="s">
        <v>22</v>
      </c>
      <c r="C159" s="16">
        <v>54</v>
      </c>
      <c r="D159" s="16">
        <v>11288</v>
      </c>
      <c r="E159" s="16">
        <v>10492</v>
      </c>
    </row>
    <row r="160" spans="1:5" ht="14.25" customHeight="1" x14ac:dyDescent="0.25">
      <c r="A160" s="15">
        <v>43960</v>
      </c>
      <c r="B160" s="16" t="s">
        <v>21</v>
      </c>
      <c r="C160" s="16">
        <v>59</v>
      </c>
      <c r="D160" s="16">
        <v>12016</v>
      </c>
      <c r="E160" s="16">
        <v>11137</v>
      </c>
    </row>
    <row r="161" spans="1:5" ht="14.25" customHeight="1" x14ac:dyDescent="0.25">
      <c r="A161" s="15">
        <v>43960</v>
      </c>
      <c r="B161" s="16" t="s">
        <v>13</v>
      </c>
      <c r="C161" s="16">
        <v>19</v>
      </c>
      <c r="D161" s="16">
        <v>1851</v>
      </c>
      <c r="E161" s="16">
        <v>1635</v>
      </c>
    </row>
    <row r="162" spans="1:5" ht="14.25" customHeight="1" x14ac:dyDescent="0.25">
      <c r="A162" s="15">
        <v>43960</v>
      </c>
      <c r="B162" s="16" t="s">
        <v>23</v>
      </c>
      <c r="C162" s="16">
        <v>15</v>
      </c>
      <c r="D162" s="16">
        <v>654</v>
      </c>
      <c r="E162" s="16">
        <v>570</v>
      </c>
    </row>
    <row r="163" spans="1:5" ht="14.25" customHeight="1" x14ac:dyDescent="0.25">
      <c r="A163" s="15">
        <v>43960</v>
      </c>
      <c r="B163" s="16" t="s">
        <v>18</v>
      </c>
      <c r="C163" s="16">
        <v>15</v>
      </c>
      <c r="D163" s="16">
        <v>849</v>
      </c>
      <c r="E163" s="16">
        <v>740</v>
      </c>
    </row>
    <row r="164" spans="1:5" ht="14.25" customHeight="1" x14ac:dyDescent="0.25">
      <c r="A164" s="15">
        <v>43960</v>
      </c>
      <c r="B164" s="16" t="s">
        <v>19</v>
      </c>
      <c r="C164" s="16">
        <v>15</v>
      </c>
      <c r="D164" s="16">
        <v>623</v>
      </c>
      <c r="E164" s="16">
        <v>535</v>
      </c>
    </row>
    <row r="165" spans="1:5" ht="14.25" customHeight="1" x14ac:dyDescent="0.25">
      <c r="A165" s="15">
        <v>43960</v>
      </c>
      <c r="B165" s="16" t="s">
        <v>15</v>
      </c>
      <c r="C165" s="16">
        <v>125</v>
      </c>
      <c r="D165" s="16">
        <v>20132</v>
      </c>
      <c r="E165" s="16">
        <v>18617</v>
      </c>
    </row>
    <row r="166" spans="1:5" ht="14.25" customHeight="1" x14ac:dyDescent="0.25">
      <c r="A166" s="15">
        <v>43960</v>
      </c>
      <c r="B166" s="16" t="s">
        <v>14</v>
      </c>
      <c r="C166" s="16">
        <v>129</v>
      </c>
      <c r="D166" s="16">
        <v>16420</v>
      </c>
      <c r="E166" s="16">
        <v>15169</v>
      </c>
    </row>
    <row r="167" spans="1:5" ht="14.25" customHeight="1" x14ac:dyDescent="0.25">
      <c r="A167" s="15">
        <v>43960</v>
      </c>
      <c r="B167" s="16" t="s">
        <v>12</v>
      </c>
      <c r="C167" s="16">
        <v>10</v>
      </c>
      <c r="D167" s="16">
        <v>644</v>
      </c>
      <c r="E167" s="16">
        <v>559</v>
      </c>
    </row>
    <row r="168" spans="1:5" ht="14.25" customHeight="1" x14ac:dyDescent="0.25">
      <c r="A168" s="15">
        <v>43961</v>
      </c>
      <c r="B168" s="16" t="s">
        <v>16</v>
      </c>
      <c r="C168" s="16">
        <v>36</v>
      </c>
      <c r="D168" s="16">
        <v>5746</v>
      </c>
      <c r="E168" s="16">
        <v>5277</v>
      </c>
    </row>
    <row r="169" spans="1:5" ht="14.25" customHeight="1" x14ac:dyDescent="0.25">
      <c r="A169" s="15">
        <v>43961</v>
      </c>
      <c r="B169" s="16" t="s">
        <v>11</v>
      </c>
      <c r="C169" s="16">
        <v>31</v>
      </c>
      <c r="D169" s="16">
        <v>5495</v>
      </c>
      <c r="E169" s="16">
        <v>5093</v>
      </c>
    </row>
    <row r="170" spans="1:5" ht="14.25" customHeight="1" x14ac:dyDescent="0.25">
      <c r="A170" s="15">
        <v>43961</v>
      </c>
      <c r="B170" s="16" t="s">
        <v>17</v>
      </c>
      <c r="C170" s="16">
        <v>21</v>
      </c>
      <c r="D170" s="16">
        <v>2120</v>
      </c>
      <c r="E170" s="16">
        <v>1921</v>
      </c>
    </row>
    <row r="171" spans="1:5" ht="14.25" customHeight="1" x14ac:dyDescent="0.25">
      <c r="A171" s="15">
        <v>43961</v>
      </c>
      <c r="B171" s="16" t="s">
        <v>10</v>
      </c>
      <c r="C171" s="16">
        <v>21</v>
      </c>
      <c r="D171" s="16">
        <v>2016</v>
      </c>
      <c r="E171" s="16">
        <v>1846</v>
      </c>
    </row>
    <row r="172" spans="1:5" ht="14.25" customHeight="1" x14ac:dyDescent="0.25">
      <c r="A172" s="15">
        <v>43961</v>
      </c>
      <c r="B172" s="16" t="s">
        <v>20</v>
      </c>
      <c r="C172" s="16">
        <v>19</v>
      </c>
      <c r="D172" s="16">
        <v>1836</v>
      </c>
      <c r="E172" s="16">
        <v>1680</v>
      </c>
    </row>
    <row r="173" spans="1:5" ht="14.25" customHeight="1" x14ac:dyDescent="0.25">
      <c r="A173" s="15">
        <v>43961</v>
      </c>
      <c r="B173" s="16" t="s">
        <v>22</v>
      </c>
      <c r="C173" s="16">
        <v>54</v>
      </c>
      <c r="D173" s="16">
        <v>13832</v>
      </c>
      <c r="E173" s="16">
        <v>12864</v>
      </c>
    </row>
    <row r="174" spans="1:5" ht="14.25" customHeight="1" x14ac:dyDescent="0.25">
      <c r="A174" s="15">
        <v>43961</v>
      </c>
      <c r="B174" s="16" t="s">
        <v>21</v>
      </c>
      <c r="C174" s="16">
        <v>59</v>
      </c>
      <c r="D174" s="16">
        <v>14569</v>
      </c>
      <c r="E174" s="16">
        <v>13566</v>
      </c>
    </row>
    <row r="175" spans="1:5" ht="14.25" customHeight="1" x14ac:dyDescent="0.25">
      <c r="A175" s="15">
        <v>43961</v>
      </c>
      <c r="B175" s="16" t="s">
        <v>13</v>
      </c>
      <c r="C175" s="16">
        <v>19</v>
      </c>
      <c r="D175" s="16">
        <v>1848</v>
      </c>
      <c r="E175" s="16">
        <v>1649</v>
      </c>
    </row>
    <row r="176" spans="1:5" ht="14.25" customHeight="1" x14ac:dyDescent="0.25">
      <c r="A176" s="15">
        <v>43961</v>
      </c>
      <c r="B176" s="16" t="s">
        <v>23</v>
      </c>
      <c r="C176" s="16">
        <v>15</v>
      </c>
      <c r="D176" s="16">
        <v>792</v>
      </c>
      <c r="E176" s="16">
        <v>695</v>
      </c>
    </row>
    <row r="177" spans="1:5" ht="14.25" customHeight="1" x14ac:dyDescent="0.25">
      <c r="A177" s="15">
        <v>43961</v>
      </c>
      <c r="B177" s="16" t="s">
        <v>18</v>
      </c>
      <c r="C177" s="16">
        <v>15</v>
      </c>
      <c r="D177" s="16">
        <v>950</v>
      </c>
      <c r="E177" s="16">
        <v>848</v>
      </c>
    </row>
    <row r="178" spans="1:5" ht="14.25" customHeight="1" x14ac:dyDescent="0.25">
      <c r="A178" s="15">
        <v>43961</v>
      </c>
      <c r="B178" s="16" t="s">
        <v>19</v>
      </c>
      <c r="C178" s="16">
        <v>15</v>
      </c>
      <c r="D178" s="16">
        <v>706</v>
      </c>
      <c r="E178" s="16">
        <v>608</v>
      </c>
    </row>
    <row r="179" spans="1:5" ht="14.25" customHeight="1" x14ac:dyDescent="0.25">
      <c r="A179" s="15">
        <v>43961</v>
      </c>
      <c r="B179" s="16" t="s">
        <v>15</v>
      </c>
      <c r="C179" s="16">
        <v>125</v>
      </c>
      <c r="D179" s="16">
        <v>20368</v>
      </c>
      <c r="E179" s="16">
        <v>18884</v>
      </c>
    </row>
    <row r="180" spans="1:5" ht="14.25" customHeight="1" x14ac:dyDescent="0.25">
      <c r="A180" s="15">
        <v>43961</v>
      </c>
      <c r="B180" s="16" t="s">
        <v>14</v>
      </c>
      <c r="C180" s="16">
        <v>129</v>
      </c>
      <c r="D180" s="16">
        <v>16437</v>
      </c>
      <c r="E180" s="16">
        <v>15285</v>
      </c>
    </row>
    <row r="181" spans="1:5" ht="14.25" customHeight="1" x14ac:dyDescent="0.25">
      <c r="A181" s="15">
        <v>43961</v>
      </c>
      <c r="B181" s="16" t="s">
        <v>12</v>
      </c>
      <c r="C181" s="16">
        <v>10</v>
      </c>
      <c r="D181" s="16">
        <v>642</v>
      </c>
      <c r="E181" s="16">
        <v>556</v>
      </c>
    </row>
    <row r="182" spans="1:5" ht="14.25" customHeight="1" x14ac:dyDescent="0.25">
      <c r="A182" s="15">
        <v>43962</v>
      </c>
      <c r="B182" s="16" t="s">
        <v>16</v>
      </c>
      <c r="C182" s="16">
        <v>36</v>
      </c>
      <c r="D182" s="16">
        <v>4150</v>
      </c>
      <c r="E182" s="16">
        <v>3838</v>
      </c>
    </row>
    <row r="183" spans="1:5" ht="14.25" customHeight="1" x14ac:dyDescent="0.25">
      <c r="A183" s="15">
        <v>43962</v>
      </c>
      <c r="B183" s="16" t="s">
        <v>11</v>
      </c>
      <c r="C183" s="16">
        <v>31</v>
      </c>
      <c r="D183" s="16">
        <v>4826</v>
      </c>
      <c r="E183" s="16">
        <v>4483</v>
      </c>
    </row>
    <row r="184" spans="1:5" ht="14.25" customHeight="1" x14ac:dyDescent="0.25">
      <c r="A184" s="15">
        <v>43962</v>
      </c>
      <c r="B184" s="16" t="s">
        <v>17</v>
      </c>
      <c r="C184" s="16">
        <v>21</v>
      </c>
      <c r="D184" s="16">
        <v>1916</v>
      </c>
      <c r="E184" s="16">
        <v>1733</v>
      </c>
    </row>
    <row r="185" spans="1:5" ht="14.25" customHeight="1" x14ac:dyDescent="0.25">
      <c r="A185" s="15">
        <v>43962</v>
      </c>
      <c r="B185" s="16" t="s">
        <v>10</v>
      </c>
      <c r="C185" s="16">
        <v>21</v>
      </c>
      <c r="D185" s="16">
        <v>1597</v>
      </c>
      <c r="E185" s="16">
        <v>1457</v>
      </c>
    </row>
    <row r="186" spans="1:5" ht="14.25" customHeight="1" x14ac:dyDescent="0.25">
      <c r="A186" s="15">
        <v>43962</v>
      </c>
      <c r="B186" s="16" t="s">
        <v>20</v>
      </c>
      <c r="C186" s="16">
        <v>19</v>
      </c>
      <c r="D186" s="16">
        <v>1527</v>
      </c>
      <c r="E186" s="16">
        <v>1389</v>
      </c>
    </row>
    <row r="187" spans="1:5" ht="14.25" customHeight="1" x14ac:dyDescent="0.25">
      <c r="A187" s="15">
        <v>43962</v>
      </c>
      <c r="B187" s="16" t="s">
        <v>22</v>
      </c>
      <c r="C187" s="16">
        <v>54</v>
      </c>
      <c r="D187" s="16">
        <v>10570</v>
      </c>
      <c r="E187" s="16">
        <v>9926</v>
      </c>
    </row>
    <row r="188" spans="1:5" ht="14.25" customHeight="1" x14ac:dyDescent="0.25">
      <c r="A188" s="15">
        <v>43962</v>
      </c>
      <c r="B188" s="16" t="s">
        <v>21</v>
      </c>
      <c r="C188" s="16">
        <v>60</v>
      </c>
      <c r="D188" s="16">
        <v>11100</v>
      </c>
      <c r="E188" s="16">
        <v>10407</v>
      </c>
    </row>
    <row r="189" spans="1:5" ht="14.25" customHeight="1" x14ac:dyDescent="0.25">
      <c r="A189" s="15">
        <v>43962</v>
      </c>
      <c r="B189" s="16" t="s">
        <v>13</v>
      </c>
      <c r="C189" s="16">
        <v>19</v>
      </c>
      <c r="D189" s="16">
        <v>2530</v>
      </c>
      <c r="E189" s="16">
        <v>2270</v>
      </c>
    </row>
    <row r="190" spans="1:5" ht="14.25" customHeight="1" x14ac:dyDescent="0.25">
      <c r="A190" s="15">
        <v>43962</v>
      </c>
      <c r="B190" s="16" t="s">
        <v>23</v>
      </c>
      <c r="C190" s="16">
        <v>15</v>
      </c>
      <c r="D190" s="16">
        <v>654</v>
      </c>
      <c r="E190" s="16">
        <v>564</v>
      </c>
    </row>
    <row r="191" spans="1:5" ht="14.25" customHeight="1" x14ac:dyDescent="0.25">
      <c r="A191" s="15">
        <v>43962</v>
      </c>
      <c r="B191" s="16" t="s">
        <v>18</v>
      </c>
      <c r="C191" s="16">
        <v>15</v>
      </c>
      <c r="D191" s="16">
        <v>812</v>
      </c>
      <c r="E191" s="16">
        <v>714</v>
      </c>
    </row>
    <row r="192" spans="1:5" ht="14.25" customHeight="1" x14ac:dyDescent="0.25">
      <c r="A192" s="15">
        <v>43962</v>
      </c>
      <c r="B192" s="16" t="s">
        <v>19</v>
      </c>
      <c r="C192" s="16">
        <v>15</v>
      </c>
      <c r="D192" s="16">
        <v>684</v>
      </c>
      <c r="E192" s="16">
        <v>585</v>
      </c>
    </row>
    <row r="193" spans="1:5" ht="14.25" customHeight="1" x14ac:dyDescent="0.25">
      <c r="A193" s="15">
        <v>43962</v>
      </c>
      <c r="B193" s="16" t="s">
        <v>15</v>
      </c>
      <c r="C193" s="16">
        <v>125</v>
      </c>
      <c r="D193" s="16">
        <v>18066</v>
      </c>
      <c r="E193" s="16">
        <v>16883</v>
      </c>
    </row>
    <row r="194" spans="1:5" ht="14.25" customHeight="1" x14ac:dyDescent="0.25">
      <c r="A194" s="15">
        <v>43962</v>
      </c>
      <c r="B194" s="16" t="s">
        <v>14</v>
      </c>
      <c r="C194" s="16">
        <v>129</v>
      </c>
      <c r="D194" s="16">
        <v>14043</v>
      </c>
      <c r="E194" s="16">
        <v>13167</v>
      </c>
    </row>
    <row r="195" spans="1:5" ht="14.25" customHeight="1" x14ac:dyDescent="0.25">
      <c r="A195" s="15">
        <v>43962</v>
      </c>
      <c r="B195" s="16" t="s">
        <v>12</v>
      </c>
      <c r="C195" s="16">
        <v>10</v>
      </c>
      <c r="D195" s="16">
        <v>494</v>
      </c>
      <c r="E195" s="16">
        <v>421</v>
      </c>
    </row>
    <row r="196" spans="1:5" ht="14.25" customHeight="1" x14ac:dyDescent="0.25">
      <c r="A196" s="15">
        <v>43963</v>
      </c>
      <c r="B196" s="16" t="s">
        <v>16</v>
      </c>
      <c r="C196" s="16">
        <v>36</v>
      </c>
      <c r="D196" s="16">
        <v>4418</v>
      </c>
      <c r="E196" s="16">
        <v>4088</v>
      </c>
    </row>
    <row r="197" spans="1:5" ht="14.25" customHeight="1" x14ac:dyDescent="0.25">
      <c r="A197" s="15">
        <v>43963</v>
      </c>
      <c r="B197" s="16" t="s">
        <v>11</v>
      </c>
      <c r="C197" s="16">
        <v>31</v>
      </c>
      <c r="D197" s="16">
        <v>4800</v>
      </c>
      <c r="E197" s="16">
        <v>4470</v>
      </c>
    </row>
    <row r="198" spans="1:5" ht="14.25" customHeight="1" x14ac:dyDescent="0.25">
      <c r="A198" s="15">
        <v>43963</v>
      </c>
      <c r="B198" s="16" t="s">
        <v>17</v>
      </c>
      <c r="C198" s="16">
        <v>21</v>
      </c>
      <c r="D198" s="16">
        <v>1926</v>
      </c>
      <c r="E198" s="16">
        <v>1745</v>
      </c>
    </row>
    <row r="199" spans="1:5" ht="14.25" customHeight="1" x14ac:dyDescent="0.25">
      <c r="A199" s="15">
        <v>43963</v>
      </c>
      <c r="B199" s="16" t="s">
        <v>10</v>
      </c>
      <c r="C199" s="16">
        <v>21</v>
      </c>
      <c r="D199" s="16">
        <v>1656</v>
      </c>
      <c r="E199" s="16">
        <v>1516</v>
      </c>
    </row>
    <row r="200" spans="1:5" ht="14.25" customHeight="1" x14ac:dyDescent="0.25">
      <c r="A200" s="15">
        <v>43963</v>
      </c>
      <c r="B200" s="16" t="s">
        <v>20</v>
      </c>
      <c r="C200" s="16">
        <v>19</v>
      </c>
      <c r="D200" s="16">
        <v>1598</v>
      </c>
      <c r="E200" s="16">
        <v>1454</v>
      </c>
    </row>
    <row r="201" spans="1:5" ht="14.25" customHeight="1" x14ac:dyDescent="0.25">
      <c r="A201" s="15">
        <v>43963</v>
      </c>
      <c r="B201" s="16" t="s">
        <v>22</v>
      </c>
      <c r="C201" s="16">
        <v>54</v>
      </c>
      <c r="D201" s="16">
        <v>11614</v>
      </c>
      <c r="E201" s="16">
        <v>10862</v>
      </c>
    </row>
    <row r="202" spans="1:5" ht="14.25" customHeight="1" x14ac:dyDescent="0.25">
      <c r="A202" s="15">
        <v>43963</v>
      </c>
      <c r="B202" s="16" t="s">
        <v>21</v>
      </c>
      <c r="C202" s="16">
        <v>60</v>
      </c>
      <c r="D202" s="16">
        <v>12000</v>
      </c>
      <c r="E202" s="16">
        <v>11194</v>
      </c>
    </row>
    <row r="203" spans="1:5" ht="14.25" customHeight="1" x14ac:dyDescent="0.25">
      <c r="A203" s="15">
        <v>43963</v>
      </c>
      <c r="B203" s="16" t="s">
        <v>13</v>
      </c>
      <c r="C203" s="16">
        <v>19</v>
      </c>
      <c r="D203" s="16">
        <v>1649</v>
      </c>
      <c r="E203" s="16">
        <v>1460</v>
      </c>
    </row>
    <row r="204" spans="1:5" ht="14.25" customHeight="1" x14ac:dyDescent="0.25">
      <c r="A204" s="15">
        <v>43963</v>
      </c>
      <c r="B204" s="16" t="s">
        <v>23</v>
      </c>
      <c r="C204" s="16">
        <v>15</v>
      </c>
      <c r="D204" s="16">
        <v>750</v>
      </c>
      <c r="E204" s="16">
        <v>659</v>
      </c>
    </row>
    <row r="205" spans="1:5" ht="14.25" customHeight="1" x14ac:dyDescent="0.25">
      <c r="A205" s="15">
        <v>43963</v>
      </c>
      <c r="B205" s="16" t="s">
        <v>18</v>
      </c>
      <c r="C205" s="16">
        <v>15</v>
      </c>
      <c r="D205" s="16">
        <v>845</v>
      </c>
      <c r="E205" s="16">
        <v>743</v>
      </c>
    </row>
    <row r="206" spans="1:5" ht="14.25" customHeight="1" x14ac:dyDescent="0.25">
      <c r="A206" s="15">
        <v>43963</v>
      </c>
      <c r="B206" s="16" t="s">
        <v>19</v>
      </c>
      <c r="C206" s="16">
        <v>15</v>
      </c>
      <c r="D206" s="16">
        <v>624</v>
      </c>
      <c r="E206" s="16">
        <v>538</v>
      </c>
    </row>
    <row r="207" spans="1:5" ht="14.25" customHeight="1" x14ac:dyDescent="0.25">
      <c r="A207" s="15">
        <v>43963</v>
      </c>
      <c r="B207" s="16" t="s">
        <v>15</v>
      </c>
      <c r="C207" s="16">
        <v>125</v>
      </c>
      <c r="D207" s="16">
        <v>21106</v>
      </c>
      <c r="E207" s="16">
        <v>19651</v>
      </c>
    </row>
    <row r="208" spans="1:5" ht="14.25" customHeight="1" x14ac:dyDescent="0.25">
      <c r="A208" s="15">
        <v>43963</v>
      </c>
      <c r="B208" s="16" t="s">
        <v>14</v>
      </c>
      <c r="C208" s="16">
        <v>129</v>
      </c>
      <c r="D208" s="16">
        <v>16387</v>
      </c>
      <c r="E208" s="16">
        <v>15322</v>
      </c>
    </row>
    <row r="209" spans="1:5" ht="14.25" customHeight="1" x14ac:dyDescent="0.25">
      <c r="A209" s="15">
        <v>43963</v>
      </c>
      <c r="B209" s="16" t="s">
        <v>12</v>
      </c>
      <c r="C209" s="16">
        <v>10</v>
      </c>
      <c r="D209" s="16">
        <v>526</v>
      </c>
      <c r="E209" s="16">
        <v>448</v>
      </c>
    </row>
    <row r="210" spans="1:5" ht="14.25" customHeight="1" x14ac:dyDescent="0.25">
      <c r="A210" s="15">
        <v>43964</v>
      </c>
      <c r="B210" s="16" t="s">
        <v>16</v>
      </c>
      <c r="C210" s="16">
        <v>36</v>
      </c>
      <c r="D210" s="16">
        <v>4967</v>
      </c>
      <c r="E210" s="16">
        <v>4583</v>
      </c>
    </row>
    <row r="211" spans="1:5" ht="14.25" customHeight="1" x14ac:dyDescent="0.25">
      <c r="A211" s="15">
        <v>43964</v>
      </c>
      <c r="B211" s="16" t="s">
        <v>11</v>
      </c>
      <c r="C211" s="16">
        <v>31</v>
      </c>
      <c r="D211" s="16">
        <v>5251</v>
      </c>
      <c r="E211" s="16">
        <v>4853</v>
      </c>
    </row>
    <row r="212" spans="1:5" ht="14.25" customHeight="1" x14ac:dyDescent="0.25">
      <c r="A212" s="15">
        <v>43964</v>
      </c>
      <c r="B212" s="16" t="s">
        <v>17</v>
      </c>
      <c r="C212" s="16">
        <v>21</v>
      </c>
      <c r="D212" s="16">
        <v>2061</v>
      </c>
      <c r="E212" s="16">
        <v>1876</v>
      </c>
    </row>
    <row r="213" spans="1:5" ht="14.25" customHeight="1" x14ac:dyDescent="0.25">
      <c r="A213" s="15">
        <v>43964</v>
      </c>
      <c r="B213" s="16" t="s">
        <v>10</v>
      </c>
      <c r="C213" s="16">
        <v>21</v>
      </c>
      <c r="D213" s="16">
        <v>1698</v>
      </c>
      <c r="E213" s="16">
        <v>1554</v>
      </c>
    </row>
    <row r="214" spans="1:5" ht="14.25" customHeight="1" x14ac:dyDescent="0.25">
      <c r="A214" s="15">
        <v>43964</v>
      </c>
      <c r="B214" s="16" t="s">
        <v>20</v>
      </c>
      <c r="C214" s="16">
        <v>19</v>
      </c>
      <c r="D214" s="16">
        <v>1605</v>
      </c>
      <c r="E214" s="16">
        <v>1447</v>
      </c>
    </row>
    <row r="215" spans="1:5" ht="14.25" customHeight="1" x14ac:dyDescent="0.25">
      <c r="A215" s="15">
        <v>43964</v>
      </c>
      <c r="B215" s="16" t="s">
        <v>22</v>
      </c>
      <c r="C215" s="16">
        <v>54</v>
      </c>
      <c r="D215" s="16">
        <v>11522</v>
      </c>
      <c r="E215" s="16">
        <v>10803</v>
      </c>
    </row>
    <row r="216" spans="1:5" ht="14.25" customHeight="1" x14ac:dyDescent="0.25">
      <c r="A216" s="15">
        <v>43964</v>
      </c>
      <c r="B216" s="16" t="s">
        <v>21</v>
      </c>
      <c r="C216" s="16">
        <v>60</v>
      </c>
      <c r="D216" s="16">
        <v>12007</v>
      </c>
      <c r="E216" s="16">
        <v>11245</v>
      </c>
    </row>
    <row r="217" spans="1:5" ht="14.25" customHeight="1" x14ac:dyDescent="0.25">
      <c r="A217" s="15">
        <v>43964</v>
      </c>
      <c r="B217" s="16" t="s">
        <v>13</v>
      </c>
      <c r="C217" s="16">
        <v>19</v>
      </c>
      <c r="D217" s="16">
        <v>1625</v>
      </c>
      <c r="E217" s="16">
        <v>1444</v>
      </c>
    </row>
    <row r="218" spans="1:5" ht="14.25" customHeight="1" x14ac:dyDescent="0.25">
      <c r="A218" s="15">
        <v>43964</v>
      </c>
      <c r="B218" s="16" t="s">
        <v>23</v>
      </c>
      <c r="C218" s="16">
        <v>15</v>
      </c>
      <c r="D218" s="16">
        <v>854</v>
      </c>
      <c r="E218" s="16">
        <v>756</v>
      </c>
    </row>
    <row r="219" spans="1:5" ht="14.25" customHeight="1" x14ac:dyDescent="0.25">
      <c r="A219" s="15">
        <v>43964</v>
      </c>
      <c r="B219" s="16" t="s">
        <v>18</v>
      </c>
      <c r="C219" s="16">
        <v>15</v>
      </c>
      <c r="D219" s="16">
        <v>898</v>
      </c>
      <c r="E219" s="16">
        <v>795</v>
      </c>
    </row>
    <row r="220" spans="1:5" ht="14.25" customHeight="1" x14ac:dyDescent="0.25">
      <c r="A220" s="15">
        <v>43964</v>
      </c>
      <c r="B220" s="16" t="s">
        <v>19</v>
      </c>
      <c r="C220" s="16">
        <v>15</v>
      </c>
      <c r="D220" s="16">
        <v>599</v>
      </c>
      <c r="E220" s="16">
        <v>515</v>
      </c>
    </row>
    <row r="221" spans="1:5" ht="14.25" customHeight="1" x14ac:dyDescent="0.25">
      <c r="A221" s="15">
        <v>43964</v>
      </c>
      <c r="B221" s="16" t="s">
        <v>15</v>
      </c>
      <c r="C221" s="16">
        <v>125</v>
      </c>
      <c r="D221" s="16">
        <v>19965</v>
      </c>
      <c r="E221" s="16">
        <v>18573</v>
      </c>
    </row>
    <row r="222" spans="1:5" ht="14.25" customHeight="1" x14ac:dyDescent="0.25">
      <c r="A222" s="15">
        <v>43964</v>
      </c>
      <c r="B222" s="16" t="s">
        <v>14</v>
      </c>
      <c r="C222" s="16">
        <v>129</v>
      </c>
      <c r="D222" s="16">
        <v>15304</v>
      </c>
      <c r="E222" s="16">
        <v>14315</v>
      </c>
    </row>
    <row r="223" spans="1:5" ht="14.25" customHeight="1" x14ac:dyDescent="0.25">
      <c r="A223" s="15">
        <v>43964</v>
      </c>
      <c r="B223" s="16" t="s">
        <v>12</v>
      </c>
      <c r="C223" s="16">
        <v>10</v>
      </c>
      <c r="D223" s="16">
        <v>612</v>
      </c>
      <c r="E223" s="16">
        <v>530</v>
      </c>
    </row>
    <row r="224" spans="1:5" ht="14.25" customHeight="1" x14ac:dyDescent="0.25">
      <c r="A224" s="15">
        <v>43965</v>
      </c>
      <c r="B224" s="16" t="s">
        <v>16</v>
      </c>
      <c r="C224" s="16">
        <v>36</v>
      </c>
      <c r="D224" s="16">
        <v>4285</v>
      </c>
      <c r="E224" s="16">
        <v>3950</v>
      </c>
    </row>
    <row r="225" spans="1:5" ht="14.25" customHeight="1" x14ac:dyDescent="0.25">
      <c r="A225" s="15">
        <v>43965</v>
      </c>
      <c r="B225" s="16" t="s">
        <v>11</v>
      </c>
      <c r="C225" s="16">
        <v>31</v>
      </c>
      <c r="D225" s="16">
        <v>4695</v>
      </c>
      <c r="E225" s="16">
        <v>4372</v>
      </c>
    </row>
    <row r="226" spans="1:5" ht="14.25" customHeight="1" x14ac:dyDescent="0.25">
      <c r="A226" s="15">
        <v>43965</v>
      </c>
      <c r="B226" s="16" t="s">
        <v>17</v>
      </c>
      <c r="C226" s="16">
        <v>21</v>
      </c>
      <c r="D226" s="16">
        <v>1993</v>
      </c>
      <c r="E226" s="16">
        <v>1796</v>
      </c>
    </row>
    <row r="227" spans="1:5" ht="14.25" customHeight="1" x14ac:dyDescent="0.25">
      <c r="A227" s="15">
        <v>43965</v>
      </c>
      <c r="B227" s="16" t="s">
        <v>10</v>
      </c>
      <c r="C227" s="16">
        <v>21</v>
      </c>
      <c r="D227" s="16">
        <v>1706</v>
      </c>
      <c r="E227" s="16">
        <v>1548</v>
      </c>
    </row>
    <row r="228" spans="1:5" ht="14.25" customHeight="1" x14ac:dyDescent="0.25">
      <c r="A228" s="15">
        <v>43965</v>
      </c>
      <c r="B228" s="16" t="s">
        <v>20</v>
      </c>
      <c r="C228" s="16">
        <v>19</v>
      </c>
      <c r="D228" s="16">
        <v>1635</v>
      </c>
      <c r="E228" s="16">
        <v>1487</v>
      </c>
    </row>
    <row r="229" spans="1:5" ht="14.25" customHeight="1" x14ac:dyDescent="0.25">
      <c r="A229" s="15">
        <v>43965</v>
      </c>
      <c r="B229" s="16" t="s">
        <v>22</v>
      </c>
      <c r="C229" s="16">
        <v>54</v>
      </c>
      <c r="D229" s="16">
        <v>11194</v>
      </c>
      <c r="E229" s="16">
        <v>10554</v>
      </c>
    </row>
    <row r="230" spans="1:5" ht="14.25" customHeight="1" x14ac:dyDescent="0.25">
      <c r="A230" s="15">
        <v>43965</v>
      </c>
      <c r="B230" s="16" t="s">
        <v>21</v>
      </c>
      <c r="C230" s="16">
        <v>60</v>
      </c>
      <c r="D230" s="16">
        <v>11935</v>
      </c>
      <c r="E230" s="16">
        <v>11178</v>
      </c>
    </row>
    <row r="231" spans="1:5" ht="14.25" customHeight="1" x14ac:dyDescent="0.25">
      <c r="A231" s="15">
        <v>43965</v>
      </c>
      <c r="B231" s="16" t="s">
        <v>13</v>
      </c>
      <c r="C231" s="16">
        <v>19</v>
      </c>
      <c r="D231" s="16">
        <v>1675</v>
      </c>
      <c r="E231" s="16">
        <v>1475</v>
      </c>
    </row>
    <row r="232" spans="1:5" ht="14.25" customHeight="1" x14ac:dyDescent="0.25">
      <c r="A232" s="15">
        <v>43965</v>
      </c>
      <c r="B232" s="16" t="s">
        <v>23</v>
      </c>
      <c r="C232" s="16">
        <v>16</v>
      </c>
      <c r="D232" s="16">
        <v>834</v>
      </c>
      <c r="E232" s="16">
        <v>735</v>
      </c>
    </row>
    <row r="233" spans="1:5" ht="14.25" customHeight="1" x14ac:dyDescent="0.25">
      <c r="A233" s="15">
        <v>43965</v>
      </c>
      <c r="B233" s="16" t="s">
        <v>18</v>
      </c>
      <c r="C233" s="16">
        <v>15</v>
      </c>
      <c r="D233" s="16">
        <v>890</v>
      </c>
      <c r="E233" s="16">
        <v>777</v>
      </c>
    </row>
    <row r="234" spans="1:5" ht="14.25" customHeight="1" x14ac:dyDescent="0.25">
      <c r="A234" s="15">
        <v>43965</v>
      </c>
      <c r="B234" s="16" t="s">
        <v>19</v>
      </c>
      <c r="C234" s="16">
        <v>15</v>
      </c>
      <c r="D234" s="16">
        <v>638</v>
      </c>
      <c r="E234" s="16">
        <v>548</v>
      </c>
    </row>
    <row r="235" spans="1:5" ht="14.25" customHeight="1" x14ac:dyDescent="0.25">
      <c r="A235" s="15">
        <v>43965</v>
      </c>
      <c r="B235" s="16" t="s">
        <v>15</v>
      </c>
      <c r="C235" s="16">
        <v>125</v>
      </c>
      <c r="D235" s="16">
        <v>20247</v>
      </c>
      <c r="E235" s="16">
        <v>18812</v>
      </c>
    </row>
    <row r="236" spans="1:5" ht="14.25" customHeight="1" x14ac:dyDescent="0.25">
      <c r="A236" s="15">
        <v>43965</v>
      </c>
      <c r="B236" s="16" t="s">
        <v>14</v>
      </c>
      <c r="C236" s="16">
        <v>129</v>
      </c>
      <c r="D236" s="16">
        <v>15804</v>
      </c>
      <c r="E236" s="16">
        <v>14738</v>
      </c>
    </row>
    <row r="237" spans="1:5" ht="14.25" customHeight="1" x14ac:dyDescent="0.25">
      <c r="A237" s="15">
        <v>43965</v>
      </c>
      <c r="B237" s="16" t="s">
        <v>12</v>
      </c>
      <c r="C237" s="16">
        <v>10</v>
      </c>
      <c r="D237" s="16">
        <v>627</v>
      </c>
      <c r="E237" s="16">
        <v>545</v>
      </c>
    </row>
    <row r="238" spans="1:5" ht="14.25" customHeight="1" x14ac:dyDescent="0.25">
      <c r="A238" s="15">
        <v>43966</v>
      </c>
      <c r="B238" s="16" t="s">
        <v>16</v>
      </c>
      <c r="C238" s="16">
        <v>36</v>
      </c>
      <c r="D238" s="16">
        <v>4862</v>
      </c>
      <c r="E238" s="16">
        <v>4476</v>
      </c>
    </row>
    <row r="239" spans="1:5" ht="14.25" customHeight="1" x14ac:dyDescent="0.25">
      <c r="A239" s="15">
        <v>43966</v>
      </c>
      <c r="B239" s="16" t="s">
        <v>11</v>
      </c>
      <c r="C239" s="16">
        <v>31</v>
      </c>
      <c r="D239" s="16">
        <v>5184</v>
      </c>
      <c r="E239" s="16">
        <v>4778</v>
      </c>
    </row>
    <row r="240" spans="1:5" ht="14.25" customHeight="1" x14ac:dyDescent="0.25">
      <c r="A240" s="15">
        <v>43966</v>
      </c>
      <c r="B240" s="16" t="s">
        <v>17</v>
      </c>
      <c r="C240" s="16">
        <v>21</v>
      </c>
      <c r="D240" s="16">
        <v>2255</v>
      </c>
      <c r="E240" s="16">
        <v>2045</v>
      </c>
    </row>
    <row r="241" spans="1:5" ht="14.25" customHeight="1" x14ac:dyDescent="0.25">
      <c r="A241" s="15">
        <v>43966</v>
      </c>
      <c r="B241" s="16" t="s">
        <v>10</v>
      </c>
      <c r="C241" s="16">
        <v>21</v>
      </c>
      <c r="D241" s="16">
        <v>1926</v>
      </c>
      <c r="E241" s="16">
        <v>1742</v>
      </c>
    </row>
    <row r="242" spans="1:5" ht="14.25" customHeight="1" x14ac:dyDescent="0.25">
      <c r="A242" s="15">
        <v>43966</v>
      </c>
      <c r="B242" s="16" t="s">
        <v>20</v>
      </c>
      <c r="C242" s="16">
        <v>19</v>
      </c>
      <c r="D242" s="16">
        <v>1780</v>
      </c>
      <c r="E242" s="16">
        <v>1615</v>
      </c>
    </row>
    <row r="243" spans="1:5" ht="14.25" customHeight="1" x14ac:dyDescent="0.25">
      <c r="A243" s="15">
        <v>43966</v>
      </c>
      <c r="B243" s="16" t="s">
        <v>22</v>
      </c>
      <c r="C243" s="16">
        <v>54</v>
      </c>
      <c r="D243" s="16">
        <v>12791</v>
      </c>
      <c r="E243" s="16">
        <v>11950</v>
      </c>
    </row>
    <row r="244" spans="1:5" ht="14.25" customHeight="1" x14ac:dyDescent="0.25">
      <c r="A244" s="15">
        <v>43966</v>
      </c>
      <c r="B244" s="16" t="s">
        <v>21</v>
      </c>
      <c r="C244" s="16">
        <v>60</v>
      </c>
      <c r="D244" s="16">
        <v>13544</v>
      </c>
      <c r="E244" s="16">
        <v>12643</v>
      </c>
    </row>
    <row r="245" spans="1:5" ht="14.25" customHeight="1" x14ac:dyDescent="0.25">
      <c r="A245" s="15">
        <v>43966</v>
      </c>
      <c r="B245" s="16" t="s">
        <v>13</v>
      </c>
      <c r="C245" s="16">
        <v>19</v>
      </c>
      <c r="D245" s="16">
        <v>1940</v>
      </c>
      <c r="E245" s="16">
        <v>1715</v>
      </c>
    </row>
    <row r="246" spans="1:5" ht="14.25" customHeight="1" x14ac:dyDescent="0.25">
      <c r="A246" s="15">
        <v>43966</v>
      </c>
      <c r="B246" s="16" t="s">
        <v>23</v>
      </c>
      <c r="C246" s="16">
        <v>16</v>
      </c>
      <c r="D246" s="16">
        <v>817</v>
      </c>
      <c r="E246" s="16">
        <v>718</v>
      </c>
    </row>
    <row r="247" spans="1:5" ht="14.25" customHeight="1" x14ac:dyDescent="0.25">
      <c r="A247" s="15">
        <v>43966</v>
      </c>
      <c r="B247" s="16" t="s">
        <v>18</v>
      </c>
      <c r="C247" s="16">
        <v>15</v>
      </c>
      <c r="D247" s="16">
        <v>980</v>
      </c>
      <c r="E247" s="16">
        <v>867</v>
      </c>
    </row>
    <row r="248" spans="1:5" ht="14.25" customHeight="1" x14ac:dyDescent="0.25">
      <c r="A248" s="15">
        <v>43966</v>
      </c>
      <c r="B248" s="16" t="s">
        <v>19</v>
      </c>
      <c r="C248" s="16">
        <v>15</v>
      </c>
      <c r="D248" s="16">
        <v>688</v>
      </c>
      <c r="E248" s="16">
        <v>598</v>
      </c>
    </row>
    <row r="249" spans="1:5" ht="14.25" customHeight="1" x14ac:dyDescent="0.25">
      <c r="A249" s="15">
        <v>43966</v>
      </c>
      <c r="B249" s="16" t="s">
        <v>15</v>
      </c>
      <c r="C249" s="16">
        <v>125</v>
      </c>
      <c r="D249" s="16">
        <v>21862</v>
      </c>
      <c r="E249" s="16">
        <v>20235</v>
      </c>
    </row>
    <row r="250" spans="1:5" ht="14.25" customHeight="1" x14ac:dyDescent="0.25">
      <c r="A250" s="15">
        <v>43966</v>
      </c>
      <c r="B250" s="16" t="s">
        <v>14</v>
      </c>
      <c r="C250" s="16">
        <v>129</v>
      </c>
      <c r="D250" s="16">
        <v>17808</v>
      </c>
      <c r="E250" s="16">
        <v>16486</v>
      </c>
    </row>
    <row r="251" spans="1:5" ht="14.25" customHeight="1" x14ac:dyDescent="0.25">
      <c r="A251" s="15">
        <v>43966</v>
      </c>
      <c r="B251" s="16" t="s">
        <v>12</v>
      </c>
      <c r="C251" s="16">
        <v>10</v>
      </c>
      <c r="D251" s="16">
        <v>743</v>
      </c>
      <c r="E251" s="16">
        <v>652</v>
      </c>
    </row>
    <row r="252" spans="1:5" ht="14.25" customHeight="1" x14ac:dyDescent="0.25">
      <c r="A252" s="15">
        <v>43967</v>
      </c>
      <c r="B252" s="16" t="s">
        <v>16</v>
      </c>
      <c r="C252" s="16">
        <v>36</v>
      </c>
      <c r="D252" s="16">
        <v>5286</v>
      </c>
      <c r="E252" s="16">
        <v>4867</v>
      </c>
    </row>
    <row r="253" spans="1:5" ht="14.25" customHeight="1" x14ac:dyDescent="0.25">
      <c r="A253" s="15">
        <v>43967</v>
      </c>
      <c r="B253" s="16" t="s">
        <v>11</v>
      </c>
      <c r="C253" s="16">
        <v>31</v>
      </c>
      <c r="D253" s="16">
        <v>5593</v>
      </c>
      <c r="E253" s="16">
        <v>5177</v>
      </c>
    </row>
    <row r="254" spans="1:5" ht="14.25" customHeight="1" x14ac:dyDescent="0.25">
      <c r="A254" s="15">
        <v>43967</v>
      </c>
      <c r="B254" s="16" t="s">
        <v>17</v>
      </c>
      <c r="C254" s="16">
        <v>21</v>
      </c>
      <c r="D254" s="16">
        <v>2427</v>
      </c>
      <c r="E254" s="16">
        <v>2213</v>
      </c>
    </row>
    <row r="255" spans="1:5" ht="14.25" customHeight="1" x14ac:dyDescent="0.25">
      <c r="A255" s="15">
        <v>43967</v>
      </c>
      <c r="B255" s="16" t="s">
        <v>10</v>
      </c>
      <c r="C255" s="16">
        <v>21</v>
      </c>
      <c r="D255" s="16">
        <v>2145</v>
      </c>
      <c r="E255" s="16">
        <v>1947</v>
      </c>
    </row>
    <row r="256" spans="1:5" ht="14.25" customHeight="1" x14ac:dyDescent="0.25">
      <c r="A256" s="15">
        <v>43967</v>
      </c>
      <c r="B256" s="16" t="s">
        <v>20</v>
      </c>
      <c r="C256" s="16">
        <v>19</v>
      </c>
      <c r="D256" s="16">
        <v>2039</v>
      </c>
      <c r="E256" s="16">
        <v>1868</v>
      </c>
    </row>
    <row r="257" spans="1:5" ht="14.25" customHeight="1" x14ac:dyDescent="0.25">
      <c r="A257" s="15">
        <v>43967</v>
      </c>
      <c r="B257" s="16" t="s">
        <v>22</v>
      </c>
      <c r="C257" s="16">
        <v>54</v>
      </c>
      <c r="D257" s="16">
        <v>13170</v>
      </c>
      <c r="E257" s="16">
        <v>12299</v>
      </c>
    </row>
    <row r="258" spans="1:5" ht="14.25" customHeight="1" x14ac:dyDescent="0.25">
      <c r="A258" s="15">
        <v>43967</v>
      </c>
      <c r="B258" s="16" t="s">
        <v>21</v>
      </c>
      <c r="C258" s="16">
        <v>60</v>
      </c>
      <c r="D258" s="16">
        <v>14049</v>
      </c>
      <c r="E258" s="16">
        <v>13118</v>
      </c>
    </row>
    <row r="259" spans="1:5" ht="14.25" customHeight="1" x14ac:dyDescent="0.25">
      <c r="A259" s="15">
        <v>43967</v>
      </c>
      <c r="B259" s="16" t="s">
        <v>13</v>
      </c>
      <c r="C259" s="16">
        <v>19</v>
      </c>
      <c r="D259" s="16">
        <v>2080</v>
      </c>
      <c r="E259" s="16">
        <v>1844</v>
      </c>
    </row>
    <row r="260" spans="1:5" ht="14.25" customHeight="1" x14ac:dyDescent="0.25">
      <c r="A260" s="15">
        <v>43967</v>
      </c>
      <c r="B260" s="16" t="s">
        <v>23</v>
      </c>
      <c r="C260" s="16">
        <v>16</v>
      </c>
      <c r="D260" s="16">
        <v>920</v>
      </c>
      <c r="E260" s="16">
        <v>818</v>
      </c>
    </row>
    <row r="261" spans="1:5" ht="14.25" customHeight="1" x14ac:dyDescent="0.25">
      <c r="A261" s="15">
        <v>43967</v>
      </c>
      <c r="B261" s="16" t="s">
        <v>18</v>
      </c>
      <c r="C261" s="16">
        <v>15</v>
      </c>
      <c r="D261" s="16">
        <v>1111</v>
      </c>
      <c r="E261" s="16">
        <v>992</v>
      </c>
    </row>
    <row r="262" spans="1:5" ht="14.25" customHeight="1" x14ac:dyDescent="0.25">
      <c r="A262" s="15">
        <v>43967</v>
      </c>
      <c r="B262" s="16" t="s">
        <v>19</v>
      </c>
      <c r="C262" s="16">
        <v>15</v>
      </c>
      <c r="D262" s="16">
        <v>747</v>
      </c>
      <c r="E262" s="16">
        <v>647</v>
      </c>
    </row>
    <row r="263" spans="1:5" ht="14.25" customHeight="1" x14ac:dyDescent="0.25">
      <c r="A263" s="15">
        <v>43967</v>
      </c>
      <c r="B263" s="16" t="s">
        <v>15</v>
      </c>
      <c r="C263" s="16">
        <v>125</v>
      </c>
      <c r="D263" s="16">
        <v>22291</v>
      </c>
      <c r="E263" s="16">
        <v>20635</v>
      </c>
    </row>
    <row r="264" spans="1:5" ht="14.25" customHeight="1" x14ac:dyDescent="0.25">
      <c r="A264" s="15">
        <v>43967</v>
      </c>
      <c r="B264" s="16" t="s">
        <v>14</v>
      </c>
      <c r="C264" s="16">
        <v>129</v>
      </c>
      <c r="D264" s="16">
        <v>17914</v>
      </c>
      <c r="E264" s="16">
        <v>16631</v>
      </c>
    </row>
    <row r="265" spans="1:5" ht="14.25" customHeight="1" x14ac:dyDescent="0.25">
      <c r="A265" s="15">
        <v>43967</v>
      </c>
      <c r="B265" s="16" t="s">
        <v>12</v>
      </c>
      <c r="C265" s="16">
        <v>10</v>
      </c>
      <c r="D265" s="16">
        <v>760</v>
      </c>
      <c r="E265" s="16">
        <v>672</v>
      </c>
    </row>
    <row r="266" spans="1:5" ht="14.25" customHeight="1" x14ac:dyDescent="0.25">
      <c r="A266" s="15">
        <v>43968</v>
      </c>
      <c r="B266" s="16" t="s">
        <v>16</v>
      </c>
      <c r="C266" s="16">
        <v>36</v>
      </c>
      <c r="D266" s="16">
        <v>4918</v>
      </c>
      <c r="E266" s="16">
        <v>4554</v>
      </c>
    </row>
    <row r="267" spans="1:5" ht="14.25" customHeight="1" x14ac:dyDescent="0.25">
      <c r="A267" s="15">
        <v>43968</v>
      </c>
      <c r="B267" s="16" t="s">
        <v>11</v>
      </c>
      <c r="C267" s="16">
        <v>31</v>
      </c>
      <c r="D267" s="16">
        <v>5206</v>
      </c>
      <c r="E267" s="16">
        <v>4843</v>
      </c>
    </row>
    <row r="268" spans="1:5" ht="14.25" customHeight="1" x14ac:dyDescent="0.25">
      <c r="A268" s="15">
        <v>43968</v>
      </c>
      <c r="B268" s="16" t="s">
        <v>17</v>
      </c>
      <c r="C268" s="16">
        <v>21</v>
      </c>
      <c r="D268" s="16">
        <v>2054</v>
      </c>
      <c r="E268" s="16">
        <v>1883</v>
      </c>
    </row>
    <row r="269" spans="1:5" ht="14.25" customHeight="1" x14ac:dyDescent="0.25">
      <c r="A269" s="15">
        <v>43968</v>
      </c>
      <c r="B269" s="16" t="s">
        <v>10</v>
      </c>
      <c r="C269" s="16">
        <v>21</v>
      </c>
      <c r="D269" s="16">
        <v>1874</v>
      </c>
      <c r="E269" s="16">
        <v>1705</v>
      </c>
    </row>
    <row r="270" spans="1:5" ht="14.25" customHeight="1" x14ac:dyDescent="0.25">
      <c r="A270" s="15">
        <v>43968</v>
      </c>
      <c r="B270" s="16" t="s">
        <v>20</v>
      </c>
      <c r="C270" s="16">
        <v>19</v>
      </c>
      <c r="D270" s="16">
        <v>1790</v>
      </c>
      <c r="E270" s="16">
        <v>1633</v>
      </c>
    </row>
    <row r="271" spans="1:5" ht="14.25" customHeight="1" x14ac:dyDescent="0.25">
      <c r="A271" s="15">
        <v>43968</v>
      </c>
      <c r="B271" s="16" t="s">
        <v>22</v>
      </c>
      <c r="C271" s="16">
        <v>54</v>
      </c>
      <c r="D271" s="16">
        <v>11128</v>
      </c>
      <c r="E271" s="16">
        <v>10467</v>
      </c>
    </row>
    <row r="272" spans="1:5" ht="14.25" customHeight="1" x14ac:dyDescent="0.25">
      <c r="A272" s="15">
        <v>43968</v>
      </c>
      <c r="B272" s="16" t="s">
        <v>21</v>
      </c>
      <c r="C272" s="16">
        <v>60</v>
      </c>
      <c r="D272" s="16">
        <v>11698</v>
      </c>
      <c r="E272" s="16">
        <v>10989</v>
      </c>
    </row>
    <row r="273" spans="1:5" ht="14.25" customHeight="1" x14ac:dyDescent="0.25">
      <c r="A273" s="15">
        <v>43968</v>
      </c>
      <c r="B273" s="16" t="s">
        <v>13</v>
      </c>
      <c r="C273" s="16">
        <v>19</v>
      </c>
      <c r="D273" s="16">
        <v>1871</v>
      </c>
      <c r="E273" s="16">
        <v>1660</v>
      </c>
    </row>
    <row r="274" spans="1:5" ht="14.25" customHeight="1" x14ac:dyDescent="0.25">
      <c r="A274" s="15">
        <v>43968</v>
      </c>
      <c r="B274" s="16" t="s">
        <v>23</v>
      </c>
      <c r="C274" s="16">
        <v>16</v>
      </c>
      <c r="D274" s="16">
        <v>859</v>
      </c>
      <c r="E274" s="16">
        <v>746</v>
      </c>
    </row>
    <row r="275" spans="1:5" ht="14.25" customHeight="1" x14ac:dyDescent="0.25">
      <c r="A275" s="15">
        <v>43968</v>
      </c>
      <c r="B275" s="16" t="s">
        <v>18</v>
      </c>
      <c r="C275" s="16">
        <v>15</v>
      </c>
      <c r="D275" s="16">
        <v>971</v>
      </c>
      <c r="E275" s="16">
        <v>856</v>
      </c>
    </row>
    <row r="276" spans="1:5" ht="14.25" customHeight="1" x14ac:dyDescent="0.25">
      <c r="A276" s="15">
        <v>43968</v>
      </c>
      <c r="B276" s="16" t="s">
        <v>19</v>
      </c>
      <c r="C276" s="16">
        <v>15</v>
      </c>
      <c r="D276" s="16">
        <v>692</v>
      </c>
      <c r="E276" s="16">
        <v>591</v>
      </c>
    </row>
    <row r="277" spans="1:5" ht="14.25" customHeight="1" x14ac:dyDescent="0.25">
      <c r="A277" s="15">
        <v>43968</v>
      </c>
      <c r="B277" s="16" t="s">
        <v>15</v>
      </c>
      <c r="C277" s="16">
        <v>125</v>
      </c>
      <c r="D277" s="16">
        <v>20079</v>
      </c>
      <c r="E277" s="16">
        <v>18721</v>
      </c>
    </row>
    <row r="278" spans="1:5" ht="14.25" customHeight="1" x14ac:dyDescent="0.25">
      <c r="A278" s="15">
        <v>43968</v>
      </c>
      <c r="B278" s="16" t="s">
        <v>14</v>
      </c>
      <c r="C278" s="16">
        <v>129</v>
      </c>
      <c r="D278" s="16">
        <v>15744</v>
      </c>
      <c r="E278" s="16">
        <v>14685</v>
      </c>
    </row>
    <row r="279" spans="1:5" ht="14.25" customHeight="1" x14ac:dyDescent="0.25">
      <c r="A279" s="15">
        <v>43968</v>
      </c>
      <c r="B279" s="16" t="s">
        <v>12</v>
      </c>
      <c r="C279" s="16">
        <v>10</v>
      </c>
      <c r="D279" s="16">
        <v>591</v>
      </c>
      <c r="E279" s="16">
        <v>513</v>
      </c>
    </row>
    <row r="280" spans="1:5" ht="14.25" customHeight="1" x14ac:dyDescent="0.25">
      <c r="A280" s="15">
        <v>43969</v>
      </c>
      <c r="B280" s="16" t="s">
        <v>16</v>
      </c>
      <c r="C280" s="16">
        <v>36</v>
      </c>
      <c r="D280" s="16">
        <v>4885</v>
      </c>
      <c r="E280" s="16">
        <v>4502</v>
      </c>
    </row>
    <row r="281" spans="1:5" ht="14.25" customHeight="1" x14ac:dyDescent="0.25">
      <c r="A281" s="15">
        <v>43969</v>
      </c>
      <c r="B281" s="16" t="s">
        <v>11</v>
      </c>
      <c r="C281" s="16">
        <v>31</v>
      </c>
      <c r="D281" s="16">
        <v>5165</v>
      </c>
      <c r="E281" s="16">
        <v>4813</v>
      </c>
    </row>
    <row r="282" spans="1:5" ht="14.25" customHeight="1" x14ac:dyDescent="0.25">
      <c r="A282" s="15">
        <v>43969</v>
      </c>
      <c r="B282" s="16" t="s">
        <v>17</v>
      </c>
      <c r="C282" s="16">
        <v>21</v>
      </c>
      <c r="D282" s="16">
        <v>2136</v>
      </c>
      <c r="E282" s="16">
        <v>1947</v>
      </c>
    </row>
    <row r="283" spans="1:5" ht="14.25" customHeight="1" x14ac:dyDescent="0.25">
      <c r="A283" s="15">
        <v>43969</v>
      </c>
      <c r="B283" s="16" t="s">
        <v>10</v>
      </c>
      <c r="C283" s="16">
        <v>21</v>
      </c>
      <c r="D283" s="16">
        <v>1834</v>
      </c>
      <c r="E283" s="16">
        <v>1660</v>
      </c>
    </row>
    <row r="284" spans="1:5" ht="14.25" customHeight="1" x14ac:dyDescent="0.25">
      <c r="A284" s="15">
        <v>43969</v>
      </c>
      <c r="B284" s="16" t="s">
        <v>20</v>
      </c>
      <c r="C284" s="16">
        <v>19</v>
      </c>
      <c r="D284" s="16">
        <v>1741</v>
      </c>
      <c r="E284" s="16">
        <v>1597</v>
      </c>
    </row>
    <row r="285" spans="1:5" ht="14.25" customHeight="1" x14ac:dyDescent="0.25">
      <c r="A285" s="15">
        <v>43969</v>
      </c>
      <c r="B285" s="16" t="s">
        <v>22</v>
      </c>
      <c r="C285" s="16">
        <v>54</v>
      </c>
      <c r="D285" s="16">
        <v>12012</v>
      </c>
      <c r="E285" s="16">
        <v>11308</v>
      </c>
    </row>
    <row r="286" spans="1:5" ht="14.25" customHeight="1" x14ac:dyDescent="0.25">
      <c r="A286" s="15">
        <v>43969</v>
      </c>
      <c r="B286" s="16" t="s">
        <v>21</v>
      </c>
      <c r="C286" s="16">
        <v>60</v>
      </c>
      <c r="D286" s="16">
        <v>12460</v>
      </c>
      <c r="E286" s="16">
        <v>11665</v>
      </c>
    </row>
    <row r="287" spans="1:5" ht="14.25" customHeight="1" x14ac:dyDescent="0.25">
      <c r="A287" s="15">
        <v>43969</v>
      </c>
      <c r="B287" s="16" t="s">
        <v>13</v>
      </c>
      <c r="C287" s="16">
        <v>19</v>
      </c>
      <c r="D287" s="16">
        <v>1858</v>
      </c>
      <c r="E287" s="16">
        <v>1648</v>
      </c>
    </row>
    <row r="288" spans="1:5" ht="14.25" customHeight="1" x14ac:dyDescent="0.25">
      <c r="A288" s="15">
        <v>43969</v>
      </c>
      <c r="B288" s="16" t="s">
        <v>23</v>
      </c>
      <c r="C288" s="16">
        <v>16</v>
      </c>
      <c r="D288" s="16">
        <v>864</v>
      </c>
      <c r="E288" s="16">
        <v>765</v>
      </c>
    </row>
    <row r="289" spans="1:5" ht="14.25" customHeight="1" x14ac:dyDescent="0.25">
      <c r="A289" s="15">
        <v>43969</v>
      </c>
      <c r="B289" s="16" t="s">
        <v>18</v>
      </c>
      <c r="C289" s="16">
        <v>16</v>
      </c>
      <c r="D289" s="16">
        <v>925</v>
      </c>
      <c r="E289" s="16">
        <v>816</v>
      </c>
    </row>
    <row r="290" spans="1:5" ht="14.25" customHeight="1" x14ac:dyDescent="0.25">
      <c r="A290" s="15">
        <v>43969</v>
      </c>
      <c r="B290" s="16" t="s">
        <v>19</v>
      </c>
      <c r="C290" s="16">
        <v>15</v>
      </c>
      <c r="D290" s="16">
        <v>729</v>
      </c>
      <c r="E290" s="16">
        <v>636</v>
      </c>
    </row>
    <row r="291" spans="1:5" ht="14.25" customHeight="1" x14ac:dyDescent="0.25">
      <c r="A291" s="15">
        <v>43969</v>
      </c>
      <c r="B291" s="16" t="s">
        <v>15</v>
      </c>
      <c r="C291" s="16">
        <v>125</v>
      </c>
      <c r="D291" s="16">
        <v>20449</v>
      </c>
      <c r="E291" s="16">
        <v>19060</v>
      </c>
    </row>
    <row r="292" spans="1:5" ht="14.25" customHeight="1" x14ac:dyDescent="0.25">
      <c r="A292" s="15">
        <v>43969</v>
      </c>
      <c r="B292" s="16" t="s">
        <v>14</v>
      </c>
      <c r="C292" s="16">
        <v>129</v>
      </c>
      <c r="D292" s="16">
        <v>16110</v>
      </c>
      <c r="E292" s="16">
        <v>14992</v>
      </c>
    </row>
    <row r="293" spans="1:5" ht="14.25" customHeight="1" x14ac:dyDescent="0.25">
      <c r="A293" s="15">
        <v>43969</v>
      </c>
      <c r="B293" s="16" t="s">
        <v>12</v>
      </c>
      <c r="C293" s="16">
        <v>10</v>
      </c>
      <c r="D293" s="16">
        <v>645</v>
      </c>
      <c r="E293" s="16">
        <v>565</v>
      </c>
    </row>
    <row r="294" spans="1:5" ht="14.25" customHeight="1" x14ac:dyDescent="0.25">
      <c r="A294" s="15">
        <v>43970</v>
      </c>
      <c r="B294" s="16" t="s">
        <v>16</v>
      </c>
      <c r="C294" s="16">
        <v>36</v>
      </c>
      <c r="D294" s="16">
        <v>5094</v>
      </c>
      <c r="E294" s="16">
        <v>4716</v>
      </c>
    </row>
    <row r="295" spans="1:5" ht="14.25" customHeight="1" x14ac:dyDescent="0.25">
      <c r="A295" s="15">
        <v>43970</v>
      </c>
      <c r="B295" s="16" t="s">
        <v>11</v>
      </c>
      <c r="C295" s="16">
        <v>31</v>
      </c>
      <c r="D295" s="16">
        <v>5389</v>
      </c>
      <c r="E295" s="16">
        <v>5024</v>
      </c>
    </row>
    <row r="296" spans="1:5" ht="14.25" customHeight="1" x14ac:dyDescent="0.25">
      <c r="A296" s="15">
        <v>43970</v>
      </c>
      <c r="B296" s="16" t="s">
        <v>17</v>
      </c>
      <c r="C296" s="16">
        <v>21</v>
      </c>
      <c r="D296" s="16">
        <v>2245</v>
      </c>
      <c r="E296" s="16">
        <v>2053</v>
      </c>
    </row>
    <row r="297" spans="1:5" ht="14.25" customHeight="1" x14ac:dyDescent="0.25">
      <c r="A297" s="15">
        <v>43970</v>
      </c>
      <c r="B297" s="16" t="s">
        <v>10</v>
      </c>
      <c r="C297" s="16">
        <v>21</v>
      </c>
      <c r="D297" s="16">
        <v>1860</v>
      </c>
      <c r="E297" s="16">
        <v>1704</v>
      </c>
    </row>
    <row r="298" spans="1:5" ht="14.25" customHeight="1" x14ac:dyDescent="0.25">
      <c r="A298" s="15">
        <v>43970</v>
      </c>
      <c r="B298" s="16" t="s">
        <v>20</v>
      </c>
      <c r="C298" s="16">
        <v>19</v>
      </c>
      <c r="D298" s="16">
        <v>1831</v>
      </c>
      <c r="E298" s="16">
        <v>1667</v>
      </c>
    </row>
    <row r="299" spans="1:5" ht="14.25" customHeight="1" x14ac:dyDescent="0.25">
      <c r="A299" s="15">
        <v>43970</v>
      </c>
      <c r="B299" s="16" t="s">
        <v>22</v>
      </c>
      <c r="C299" s="16">
        <v>54</v>
      </c>
      <c r="D299" s="16">
        <v>13070</v>
      </c>
      <c r="E299" s="16">
        <v>12244</v>
      </c>
    </row>
    <row r="300" spans="1:5" ht="14.25" customHeight="1" x14ac:dyDescent="0.25">
      <c r="A300" s="15">
        <v>43970</v>
      </c>
      <c r="B300" s="16" t="s">
        <v>21</v>
      </c>
      <c r="C300" s="16">
        <v>60</v>
      </c>
      <c r="D300" s="16">
        <v>13867</v>
      </c>
      <c r="E300" s="16">
        <v>12987</v>
      </c>
    </row>
    <row r="301" spans="1:5" ht="14.25" customHeight="1" x14ac:dyDescent="0.25">
      <c r="A301" s="15">
        <v>43970</v>
      </c>
      <c r="B301" s="16" t="s">
        <v>13</v>
      </c>
      <c r="C301" s="16">
        <v>19</v>
      </c>
      <c r="D301" s="16">
        <v>1999</v>
      </c>
      <c r="E301" s="16">
        <v>1799</v>
      </c>
    </row>
    <row r="302" spans="1:5" ht="14.25" customHeight="1" x14ac:dyDescent="0.25">
      <c r="A302" s="15">
        <v>43970</v>
      </c>
      <c r="B302" s="16" t="s">
        <v>23</v>
      </c>
      <c r="C302" s="16">
        <v>17</v>
      </c>
      <c r="D302" s="16">
        <v>857</v>
      </c>
      <c r="E302" s="16">
        <v>757</v>
      </c>
    </row>
    <row r="303" spans="1:5" ht="14.25" customHeight="1" x14ac:dyDescent="0.25">
      <c r="A303" s="15">
        <v>43970</v>
      </c>
      <c r="B303" s="16" t="s">
        <v>18</v>
      </c>
      <c r="C303" s="16">
        <v>16</v>
      </c>
      <c r="D303" s="16">
        <v>1012</v>
      </c>
      <c r="E303" s="16">
        <v>900</v>
      </c>
    </row>
    <row r="304" spans="1:5" ht="14.25" customHeight="1" x14ac:dyDescent="0.25">
      <c r="A304" s="15">
        <v>43970</v>
      </c>
      <c r="B304" s="16" t="s">
        <v>19</v>
      </c>
      <c r="C304" s="16">
        <v>15</v>
      </c>
      <c r="D304" s="16">
        <v>930</v>
      </c>
      <c r="E304" s="16">
        <v>827</v>
      </c>
    </row>
    <row r="305" spans="1:5" ht="14.25" customHeight="1" x14ac:dyDescent="0.25">
      <c r="A305" s="15">
        <v>43970</v>
      </c>
      <c r="B305" s="16" t="s">
        <v>15</v>
      </c>
      <c r="C305" s="16">
        <v>125</v>
      </c>
      <c r="D305" s="16">
        <v>20771</v>
      </c>
      <c r="E305" s="16">
        <v>19338</v>
      </c>
    </row>
    <row r="306" spans="1:5" ht="14.25" customHeight="1" x14ac:dyDescent="0.25">
      <c r="A306" s="15">
        <v>43970</v>
      </c>
      <c r="B306" s="16" t="s">
        <v>14</v>
      </c>
      <c r="C306" s="16">
        <v>129</v>
      </c>
      <c r="D306" s="16">
        <v>16191</v>
      </c>
      <c r="E306" s="16">
        <v>15102</v>
      </c>
    </row>
    <row r="307" spans="1:5" ht="14.25" customHeight="1" x14ac:dyDescent="0.25">
      <c r="A307" s="15">
        <v>43970</v>
      </c>
      <c r="B307" s="16" t="s">
        <v>12</v>
      </c>
      <c r="C307" s="16">
        <v>10</v>
      </c>
      <c r="D307" s="16">
        <v>649</v>
      </c>
      <c r="E307" s="16">
        <v>568</v>
      </c>
    </row>
    <row r="308" spans="1:5" ht="14.25" customHeight="1" x14ac:dyDescent="0.25">
      <c r="A308" s="15">
        <v>43971</v>
      </c>
      <c r="B308" s="16" t="s">
        <v>16</v>
      </c>
      <c r="C308" s="16">
        <v>36</v>
      </c>
      <c r="D308" s="16">
        <v>5914</v>
      </c>
      <c r="E308" s="16">
        <v>5384</v>
      </c>
    </row>
    <row r="309" spans="1:5" ht="14.25" customHeight="1" x14ac:dyDescent="0.25">
      <c r="A309" s="15">
        <v>43971</v>
      </c>
      <c r="B309" s="16" t="s">
        <v>11</v>
      </c>
      <c r="C309" s="16">
        <v>31</v>
      </c>
      <c r="D309" s="16">
        <v>5698</v>
      </c>
      <c r="E309" s="16">
        <v>5258</v>
      </c>
    </row>
    <row r="310" spans="1:5" ht="14.25" customHeight="1" x14ac:dyDescent="0.25">
      <c r="A310" s="15">
        <v>43971</v>
      </c>
      <c r="B310" s="16" t="s">
        <v>17</v>
      </c>
      <c r="C310" s="16">
        <v>21</v>
      </c>
      <c r="D310" s="16">
        <v>2410</v>
      </c>
      <c r="E310" s="16">
        <v>2202</v>
      </c>
    </row>
    <row r="311" spans="1:5" ht="14.25" customHeight="1" x14ac:dyDescent="0.25">
      <c r="A311" s="15">
        <v>43971</v>
      </c>
      <c r="B311" s="16" t="s">
        <v>10</v>
      </c>
      <c r="C311" s="16">
        <v>21</v>
      </c>
      <c r="D311" s="16">
        <v>1921</v>
      </c>
      <c r="E311" s="16">
        <v>1767</v>
      </c>
    </row>
    <row r="312" spans="1:5" ht="14.25" customHeight="1" x14ac:dyDescent="0.25">
      <c r="A312" s="15">
        <v>43971</v>
      </c>
      <c r="B312" s="16" t="s">
        <v>20</v>
      </c>
      <c r="C312" s="16">
        <v>19</v>
      </c>
      <c r="D312" s="16">
        <v>1823</v>
      </c>
      <c r="E312" s="16">
        <v>1678</v>
      </c>
    </row>
    <row r="313" spans="1:5" ht="14.25" customHeight="1" x14ac:dyDescent="0.25">
      <c r="A313" s="15">
        <v>43971</v>
      </c>
      <c r="B313" s="16" t="s">
        <v>22</v>
      </c>
      <c r="C313" s="16">
        <v>54</v>
      </c>
      <c r="D313" s="16">
        <v>13298</v>
      </c>
      <c r="E313" s="16">
        <v>12428</v>
      </c>
    </row>
    <row r="314" spans="1:5" ht="14.25" customHeight="1" x14ac:dyDescent="0.25">
      <c r="A314" s="15">
        <v>43971</v>
      </c>
      <c r="B314" s="16" t="s">
        <v>21</v>
      </c>
      <c r="C314" s="16">
        <v>60</v>
      </c>
      <c r="D314" s="16">
        <v>13792</v>
      </c>
      <c r="E314" s="16">
        <v>12834</v>
      </c>
    </row>
    <row r="315" spans="1:5" ht="14.25" customHeight="1" x14ac:dyDescent="0.25">
      <c r="A315" s="15">
        <v>43971</v>
      </c>
      <c r="B315" s="16" t="s">
        <v>13</v>
      </c>
      <c r="C315" s="16">
        <v>19</v>
      </c>
      <c r="D315" s="16">
        <v>1889</v>
      </c>
      <c r="E315" s="16">
        <v>1690</v>
      </c>
    </row>
    <row r="316" spans="1:5" ht="14.25" customHeight="1" x14ac:dyDescent="0.25">
      <c r="A316" s="15">
        <v>43971</v>
      </c>
      <c r="B316" s="16" t="s">
        <v>23</v>
      </c>
      <c r="C316" s="16">
        <v>17</v>
      </c>
      <c r="D316" s="16">
        <v>890</v>
      </c>
      <c r="E316" s="16">
        <v>794</v>
      </c>
    </row>
    <row r="317" spans="1:5" ht="14.25" customHeight="1" x14ac:dyDescent="0.25">
      <c r="A317" s="15">
        <v>43971</v>
      </c>
      <c r="B317" s="16" t="s">
        <v>18</v>
      </c>
      <c r="C317" s="16">
        <v>16</v>
      </c>
      <c r="D317" s="16">
        <v>1050</v>
      </c>
      <c r="E317" s="16">
        <v>938</v>
      </c>
    </row>
    <row r="318" spans="1:5" ht="14.25" customHeight="1" x14ac:dyDescent="0.25">
      <c r="A318" s="15">
        <v>43971</v>
      </c>
      <c r="B318" s="16" t="s">
        <v>19</v>
      </c>
      <c r="C318" s="16">
        <v>15</v>
      </c>
      <c r="D318" s="16">
        <v>760</v>
      </c>
      <c r="E318" s="16">
        <v>664</v>
      </c>
    </row>
    <row r="319" spans="1:5" ht="14.25" customHeight="1" x14ac:dyDescent="0.25">
      <c r="A319" s="15">
        <v>43971</v>
      </c>
      <c r="B319" s="16" t="s">
        <v>15</v>
      </c>
      <c r="C319" s="16">
        <v>125</v>
      </c>
      <c r="D319" s="16">
        <v>21674</v>
      </c>
      <c r="E319" s="16">
        <v>20155</v>
      </c>
    </row>
    <row r="320" spans="1:5" ht="14.25" customHeight="1" x14ac:dyDescent="0.25">
      <c r="A320" s="15">
        <v>43971</v>
      </c>
      <c r="B320" s="16" t="s">
        <v>14</v>
      </c>
      <c r="C320" s="16">
        <v>129</v>
      </c>
      <c r="D320" s="16">
        <v>17095</v>
      </c>
      <c r="E320" s="16">
        <v>15919</v>
      </c>
    </row>
    <row r="321" spans="1:5" ht="14.25" customHeight="1" x14ac:dyDescent="0.25">
      <c r="A321" s="15">
        <v>43971</v>
      </c>
      <c r="B321" s="16" t="s">
        <v>12</v>
      </c>
      <c r="C321" s="16">
        <v>10</v>
      </c>
      <c r="D321" s="16">
        <v>745</v>
      </c>
      <c r="E321" s="16">
        <v>654</v>
      </c>
    </row>
    <row r="322" spans="1:5" ht="14.25" customHeight="1" x14ac:dyDescent="0.25">
      <c r="A322" s="15">
        <v>43972</v>
      </c>
      <c r="B322" s="16" t="s">
        <v>16</v>
      </c>
      <c r="C322" s="16">
        <v>36</v>
      </c>
      <c r="D322" s="16">
        <v>4816</v>
      </c>
      <c r="E322" s="16">
        <v>4452</v>
      </c>
    </row>
    <row r="323" spans="1:5" ht="14.25" customHeight="1" x14ac:dyDescent="0.25">
      <c r="A323" s="15">
        <v>43972</v>
      </c>
      <c r="B323" s="16" t="s">
        <v>11</v>
      </c>
      <c r="C323" s="16">
        <v>31</v>
      </c>
      <c r="D323" s="16">
        <v>5207</v>
      </c>
      <c r="E323" s="16">
        <v>4868</v>
      </c>
    </row>
    <row r="324" spans="1:5" ht="14.25" customHeight="1" x14ac:dyDescent="0.25">
      <c r="A324" s="15">
        <v>43972</v>
      </c>
      <c r="B324" s="16" t="s">
        <v>17</v>
      </c>
      <c r="C324" s="16">
        <v>21</v>
      </c>
      <c r="D324" s="16">
        <v>2335</v>
      </c>
      <c r="E324" s="16">
        <v>2126</v>
      </c>
    </row>
    <row r="325" spans="1:5" ht="14.25" customHeight="1" x14ac:dyDescent="0.25">
      <c r="A325" s="15">
        <v>43972</v>
      </c>
      <c r="B325" s="16" t="s">
        <v>10</v>
      </c>
      <c r="C325" s="16">
        <v>21</v>
      </c>
      <c r="D325" s="16">
        <v>1787</v>
      </c>
      <c r="E325" s="16">
        <v>1626</v>
      </c>
    </row>
    <row r="326" spans="1:5" ht="14.25" customHeight="1" x14ac:dyDescent="0.25">
      <c r="A326" s="15">
        <v>43972</v>
      </c>
      <c r="B326" s="16" t="s">
        <v>20</v>
      </c>
      <c r="C326" s="16">
        <v>19</v>
      </c>
      <c r="D326" s="16">
        <v>1650</v>
      </c>
      <c r="E326" s="16">
        <v>1505</v>
      </c>
    </row>
    <row r="327" spans="1:5" ht="14.25" customHeight="1" x14ac:dyDescent="0.25">
      <c r="A327" s="15">
        <v>43972</v>
      </c>
      <c r="B327" s="16" t="s">
        <v>22</v>
      </c>
      <c r="C327" s="16">
        <v>54</v>
      </c>
      <c r="D327" s="16">
        <v>13240</v>
      </c>
      <c r="E327" s="16">
        <v>12360</v>
      </c>
    </row>
    <row r="328" spans="1:5" ht="14.25" customHeight="1" x14ac:dyDescent="0.25">
      <c r="A328" s="15">
        <v>43972</v>
      </c>
      <c r="B328" s="16" t="s">
        <v>21</v>
      </c>
      <c r="C328" s="16">
        <v>60</v>
      </c>
      <c r="D328" s="16">
        <v>14005</v>
      </c>
      <c r="E328" s="16">
        <v>13002</v>
      </c>
    </row>
    <row r="329" spans="1:5" ht="14.25" customHeight="1" x14ac:dyDescent="0.25">
      <c r="A329" s="15">
        <v>43972</v>
      </c>
      <c r="B329" s="16" t="s">
        <v>13</v>
      </c>
      <c r="C329" s="16">
        <v>19</v>
      </c>
      <c r="D329" s="16">
        <v>1949</v>
      </c>
      <c r="E329" s="16">
        <v>1724</v>
      </c>
    </row>
    <row r="330" spans="1:5" ht="14.25" customHeight="1" x14ac:dyDescent="0.25">
      <c r="A330" s="15">
        <v>43972</v>
      </c>
      <c r="B330" s="16" t="s">
        <v>23</v>
      </c>
      <c r="C330" s="16">
        <v>18</v>
      </c>
      <c r="D330" s="16">
        <v>888</v>
      </c>
      <c r="E330" s="16">
        <v>786</v>
      </c>
    </row>
    <row r="331" spans="1:5" ht="14.25" customHeight="1" x14ac:dyDescent="0.25">
      <c r="A331" s="15">
        <v>43972</v>
      </c>
      <c r="B331" s="16" t="s">
        <v>18</v>
      </c>
      <c r="C331" s="16">
        <v>17</v>
      </c>
      <c r="D331" s="16">
        <v>1045</v>
      </c>
      <c r="E331" s="16">
        <v>930</v>
      </c>
    </row>
    <row r="332" spans="1:5" ht="14.25" customHeight="1" x14ac:dyDescent="0.25">
      <c r="A332" s="15">
        <v>43972</v>
      </c>
      <c r="B332" s="16" t="s">
        <v>19</v>
      </c>
      <c r="C332" s="16">
        <v>15</v>
      </c>
      <c r="D332" s="16">
        <v>749</v>
      </c>
      <c r="E332" s="16">
        <v>652</v>
      </c>
    </row>
    <row r="333" spans="1:5" ht="14.25" customHeight="1" x14ac:dyDescent="0.25">
      <c r="A333" s="15">
        <v>43972</v>
      </c>
      <c r="B333" s="16" t="s">
        <v>15</v>
      </c>
      <c r="C333" s="16">
        <v>125</v>
      </c>
      <c r="D333" s="16">
        <v>20911</v>
      </c>
      <c r="E333" s="16">
        <v>19358</v>
      </c>
    </row>
    <row r="334" spans="1:5" ht="14.25" customHeight="1" x14ac:dyDescent="0.25">
      <c r="A334" s="15">
        <v>43972</v>
      </c>
      <c r="B334" s="16" t="s">
        <v>14</v>
      </c>
      <c r="C334" s="16">
        <v>129</v>
      </c>
      <c r="D334" s="16">
        <v>16373</v>
      </c>
      <c r="E334" s="16">
        <v>15223</v>
      </c>
    </row>
    <row r="335" spans="1:5" ht="14.25" customHeight="1" x14ac:dyDescent="0.25">
      <c r="A335" s="15">
        <v>43972</v>
      </c>
      <c r="B335" s="16" t="s">
        <v>12</v>
      </c>
      <c r="C335" s="16">
        <v>10</v>
      </c>
      <c r="D335" s="16">
        <v>677</v>
      </c>
      <c r="E335" s="16">
        <v>591</v>
      </c>
    </row>
    <row r="336" spans="1:5" ht="14.25" customHeight="1" x14ac:dyDescent="0.25">
      <c r="A336" s="15">
        <v>43973</v>
      </c>
      <c r="B336" s="16" t="s">
        <v>16</v>
      </c>
      <c r="C336" s="16">
        <v>36</v>
      </c>
      <c r="D336" s="16">
        <v>4857</v>
      </c>
      <c r="E336" s="16">
        <v>4456</v>
      </c>
    </row>
    <row r="337" spans="1:5" ht="14.25" customHeight="1" x14ac:dyDescent="0.25">
      <c r="A337" s="15">
        <v>43973</v>
      </c>
      <c r="B337" s="16" t="s">
        <v>11</v>
      </c>
      <c r="C337" s="16">
        <v>31</v>
      </c>
      <c r="D337" s="16">
        <v>5965</v>
      </c>
      <c r="E337" s="16">
        <v>5533</v>
      </c>
    </row>
    <row r="338" spans="1:5" ht="14.25" customHeight="1" x14ac:dyDescent="0.25">
      <c r="A338" s="15">
        <v>43973</v>
      </c>
      <c r="B338" s="16" t="s">
        <v>17</v>
      </c>
      <c r="C338" s="16">
        <v>21</v>
      </c>
      <c r="D338" s="16">
        <v>2861</v>
      </c>
      <c r="E338" s="16">
        <v>2612</v>
      </c>
    </row>
    <row r="339" spans="1:5" ht="14.25" customHeight="1" x14ac:dyDescent="0.25">
      <c r="A339" s="15">
        <v>43973</v>
      </c>
      <c r="B339" s="16" t="s">
        <v>10</v>
      </c>
      <c r="C339" s="16">
        <v>21</v>
      </c>
      <c r="D339" s="16">
        <v>2046</v>
      </c>
      <c r="E339" s="16">
        <v>1853</v>
      </c>
    </row>
    <row r="340" spans="1:5" ht="14.25" customHeight="1" x14ac:dyDescent="0.25">
      <c r="A340" s="15">
        <v>43973</v>
      </c>
      <c r="B340" s="16" t="s">
        <v>20</v>
      </c>
      <c r="C340" s="16">
        <v>19</v>
      </c>
      <c r="D340" s="16">
        <v>1859</v>
      </c>
      <c r="E340" s="16">
        <v>1697</v>
      </c>
    </row>
    <row r="341" spans="1:5" ht="14.25" customHeight="1" x14ac:dyDescent="0.25">
      <c r="A341" s="15">
        <v>43973</v>
      </c>
      <c r="B341" s="16" t="s">
        <v>22</v>
      </c>
      <c r="C341" s="16">
        <v>54</v>
      </c>
      <c r="D341" s="16">
        <v>13014</v>
      </c>
      <c r="E341" s="16">
        <v>12095</v>
      </c>
    </row>
    <row r="342" spans="1:5" ht="14.25" customHeight="1" x14ac:dyDescent="0.25">
      <c r="A342" s="15">
        <v>43973</v>
      </c>
      <c r="B342" s="16" t="s">
        <v>21</v>
      </c>
      <c r="C342" s="16">
        <v>60</v>
      </c>
      <c r="D342" s="16">
        <v>14050</v>
      </c>
      <c r="E342" s="16">
        <v>13027</v>
      </c>
    </row>
    <row r="343" spans="1:5" ht="14.25" customHeight="1" x14ac:dyDescent="0.25">
      <c r="A343" s="15">
        <v>43973</v>
      </c>
      <c r="B343" s="16" t="s">
        <v>13</v>
      </c>
      <c r="C343" s="16">
        <v>20</v>
      </c>
      <c r="D343" s="16">
        <v>2306</v>
      </c>
      <c r="E343" s="16">
        <v>2054</v>
      </c>
    </row>
    <row r="344" spans="1:5" ht="14.25" customHeight="1" x14ac:dyDescent="0.25">
      <c r="A344" s="15">
        <v>43973</v>
      </c>
      <c r="B344" s="16" t="s">
        <v>23</v>
      </c>
      <c r="C344" s="16">
        <v>18</v>
      </c>
      <c r="D344" s="16">
        <v>985</v>
      </c>
      <c r="E344" s="16">
        <v>861</v>
      </c>
    </row>
    <row r="345" spans="1:5" ht="14.25" customHeight="1" x14ac:dyDescent="0.25">
      <c r="A345" s="15">
        <v>43973</v>
      </c>
      <c r="B345" s="16" t="s">
        <v>18</v>
      </c>
      <c r="C345" s="16">
        <v>17</v>
      </c>
      <c r="D345" s="16">
        <v>1268</v>
      </c>
      <c r="E345" s="16">
        <v>1129</v>
      </c>
    </row>
    <row r="346" spans="1:5" ht="14.25" customHeight="1" x14ac:dyDescent="0.25">
      <c r="A346" s="15">
        <v>43973</v>
      </c>
      <c r="B346" s="16" t="s">
        <v>19</v>
      </c>
      <c r="C346" s="16">
        <v>15</v>
      </c>
      <c r="D346" s="16">
        <v>903</v>
      </c>
      <c r="E346" s="16">
        <v>792</v>
      </c>
    </row>
    <row r="347" spans="1:5" ht="14.25" customHeight="1" x14ac:dyDescent="0.25">
      <c r="A347" s="15">
        <v>43973</v>
      </c>
      <c r="B347" s="16" t="s">
        <v>15</v>
      </c>
      <c r="C347" s="16">
        <v>125</v>
      </c>
      <c r="D347" s="16">
        <v>21427</v>
      </c>
      <c r="E347" s="16">
        <v>19799</v>
      </c>
    </row>
    <row r="348" spans="1:5" ht="14.25" customHeight="1" x14ac:dyDescent="0.25">
      <c r="A348" s="15">
        <v>43973</v>
      </c>
      <c r="B348" s="16" t="s">
        <v>14</v>
      </c>
      <c r="C348" s="16">
        <v>129</v>
      </c>
      <c r="D348" s="16">
        <v>17088</v>
      </c>
      <c r="E348" s="16">
        <v>15804</v>
      </c>
    </row>
    <row r="349" spans="1:5" ht="14.25" customHeight="1" x14ac:dyDescent="0.25">
      <c r="A349" s="15">
        <v>43973</v>
      </c>
      <c r="B349" s="16" t="s">
        <v>12</v>
      </c>
      <c r="C349" s="16">
        <v>10</v>
      </c>
      <c r="D349" s="16">
        <v>965</v>
      </c>
      <c r="E349" s="16">
        <v>861</v>
      </c>
    </row>
    <row r="350" spans="1:5" ht="14.25" customHeight="1" x14ac:dyDescent="0.25">
      <c r="A350" s="15">
        <v>43974</v>
      </c>
      <c r="B350" s="16" t="s">
        <v>16</v>
      </c>
      <c r="C350" s="16">
        <v>36</v>
      </c>
      <c r="D350" s="16">
        <v>5651</v>
      </c>
      <c r="E350" s="16">
        <v>5212</v>
      </c>
    </row>
    <row r="351" spans="1:5" ht="14.25" customHeight="1" x14ac:dyDescent="0.25">
      <c r="A351" s="15">
        <v>43974</v>
      </c>
      <c r="B351" s="16" t="s">
        <v>11</v>
      </c>
      <c r="C351" s="16">
        <v>31</v>
      </c>
      <c r="D351" s="16">
        <v>6276</v>
      </c>
      <c r="E351" s="16">
        <v>5801</v>
      </c>
    </row>
    <row r="352" spans="1:5" ht="14.25" customHeight="1" x14ac:dyDescent="0.25">
      <c r="A352" s="15">
        <v>43974</v>
      </c>
      <c r="B352" s="16" t="s">
        <v>17</v>
      </c>
      <c r="C352" s="16">
        <v>21</v>
      </c>
      <c r="D352" s="16">
        <v>2460</v>
      </c>
      <c r="E352" s="16">
        <v>2226</v>
      </c>
    </row>
    <row r="353" spans="1:5" ht="14.25" customHeight="1" x14ac:dyDescent="0.25">
      <c r="A353" s="15">
        <v>43974</v>
      </c>
      <c r="B353" s="16" t="s">
        <v>10</v>
      </c>
      <c r="C353" s="16">
        <v>21</v>
      </c>
      <c r="D353" s="16">
        <v>2340</v>
      </c>
      <c r="E353" s="16">
        <v>2146</v>
      </c>
    </row>
    <row r="354" spans="1:5" ht="14.25" customHeight="1" x14ac:dyDescent="0.25">
      <c r="A354" s="15">
        <v>43974</v>
      </c>
      <c r="B354" s="16" t="s">
        <v>20</v>
      </c>
      <c r="C354" s="16">
        <v>19</v>
      </c>
      <c r="D354" s="16">
        <v>2195</v>
      </c>
      <c r="E354" s="16">
        <v>1999</v>
      </c>
    </row>
    <row r="355" spans="1:5" ht="14.25" customHeight="1" x14ac:dyDescent="0.25">
      <c r="A355" s="15">
        <v>43974</v>
      </c>
      <c r="B355" s="16" t="s">
        <v>22</v>
      </c>
      <c r="C355" s="16">
        <v>54</v>
      </c>
      <c r="D355" s="16">
        <v>16221</v>
      </c>
      <c r="E355" s="16">
        <v>15065</v>
      </c>
    </row>
    <row r="356" spans="1:5" ht="14.25" customHeight="1" x14ac:dyDescent="0.25">
      <c r="A356" s="15">
        <v>43974</v>
      </c>
      <c r="B356" s="16" t="s">
        <v>21</v>
      </c>
      <c r="C356" s="16">
        <v>60</v>
      </c>
      <c r="D356" s="16">
        <v>17295</v>
      </c>
      <c r="E356" s="16">
        <v>16010</v>
      </c>
    </row>
    <row r="357" spans="1:5" ht="14.25" customHeight="1" x14ac:dyDescent="0.25">
      <c r="A357" s="15">
        <v>43974</v>
      </c>
      <c r="B357" s="16" t="s">
        <v>13</v>
      </c>
      <c r="C357" s="16">
        <v>20</v>
      </c>
      <c r="D357" s="16">
        <v>2266</v>
      </c>
      <c r="E357" s="16">
        <v>1993</v>
      </c>
    </row>
    <row r="358" spans="1:5" ht="14.25" customHeight="1" x14ac:dyDescent="0.25">
      <c r="A358" s="15">
        <v>43974</v>
      </c>
      <c r="B358" s="16" t="s">
        <v>23</v>
      </c>
      <c r="C358" s="16">
        <v>18</v>
      </c>
      <c r="D358" s="16">
        <v>1031</v>
      </c>
      <c r="E358" s="16">
        <v>918</v>
      </c>
    </row>
    <row r="359" spans="1:5" ht="14.25" customHeight="1" x14ac:dyDescent="0.25">
      <c r="A359" s="15">
        <v>43974</v>
      </c>
      <c r="B359" s="16" t="s">
        <v>18</v>
      </c>
      <c r="C359" s="16">
        <v>17</v>
      </c>
      <c r="D359" s="16">
        <v>1294</v>
      </c>
      <c r="E359" s="16">
        <v>1155</v>
      </c>
    </row>
    <row r="360" spans="1:5" ht="14.25" customHeight="1" x14ac:dyDescent="0.25">
      <c r="A360" s="15">
        <v>43974</v>
      </c>
      <c r="B360" s="16" t="s">
        <v>19</v>
      </c>
      <c r="C360" s="16">
        <v>15</v>
      </c>
      <c r="D360" s="16">
        <v>840</v>
      </c>
      <c r="E360" s="16">
        <v>725</v>
      </c>
    </row>
    <row r="361" spans="1:5" ht="14.25" customHeight="1" x14ac:dyDescent="0.25">
      <c r="A361" s="15">
        <v>43974</v>
      </c>
      <c r="B361" s="16" t="s">
        <v>15</v>
      </c>
      <c r="C361" s="16">
        <v>125</v>
      </c>
      <c r="D361" s="16">
        <v>24574</v>
      </c>
      <c r="E361" s="16">
        <v>22609</v>
      </c>
    </row>
    <row r="362" spans="1:5" ht="14.25" customHeight="1" x14ac:dyDescent="0.25">
      <c r="A362" s="15">
        <v>43974</v>
      </c>
      <c r="B362" s="16" t="s">
        <v>14</v>
      </c>
      <c r="C362" s="16">
        <v>129</v>
      </c>
      <c r="D362" s="16">
        <v>19856</v>
      </c>
      <c r="E362" s="16">
        <v>18325</v>
      </c>
    </row>
    <row r="363" spans="1:5" ht="14.25" customHeight="1" x14ac:dyDescent="0.25">
      <c r="A363" s="15">
        <v>43974</v>
      </c>
      <c r="B363" s="16" t="s">
        <v>12</v>
      </c>
      <c r="C363" s="16">
        <v>10</v>
      </c>
      <c r="D363" s="16">
        <v>828</v>
      </c>
      <c r="E363" s="16">
        <v>734</v>
      </c>
    </row>
    <row r="364" spans="1:5" ht="14.25" customHeight="1" x14ac:dyDescent="0.25">
      <c r="A364" s="15">
        <v>43975</v>
      </c>
      <c r="B364" s="16" t="s">
        <v>16</v>
      </c>
      <c r="C364" s="16">
        <v>36</v>
      </c>
      <c r="D364" s="16">
        <v>4915</v>
      </c>
      <c r="E364" s="16">
        <v>4562</v>
      </c>
    </row>
    <row r="365" spans="1:5" ht="14.25" customHeight="1" x14ac:dyDescent="0.25">
      <c r="A365" s="15">
        <v>43975</v>
      </c>
      <c r="B365" s="16" t="s">
        <v>11</v>
      </c>
      <c r="C365" s="16">
        <v>31</v>
      </c>
      <c r="D365" s="16">
        <v>5035</v>
      </c>
      <c r="E365" s="16">
        <v>4683</v>
      </c>
    </row>
    <row r="366" spans="1:5" ht="14.25" customHeight="1" x14ac:dyDescent="0.25">
      <c r="A366" s="15">
        <v>43975</v>
      </c>
      <c r="B366" s="16" t="s">
        <v>17</v>
      </c>
      <c r="C366" s="16">
        <v>21</v>
      </c>
      <c r="D366" s="16">
        <v>2254</v>
      </c>
      <c r="E366" s="16">
        <v>2061</v>
      </c>
    </row>
    <row r="367" spans="1:5" ht="14.25" customHeight="1" x14ac:dyDescent="0.25">
      <c r="A367" s="15">
        <v>43975</v>
      </c>
      <c r="B367" s="16" t="s">
        <v>10</v>
      </c>
      <c r="C367" s="16">
        <v>20</v>
      </c>
      <c r="D367" s="16">
        <v>1999</v>
      </c>
      <c r="E367" s="16">
        <v>1829</v>
      </c>
    </row>
    <row r="368" spans="1:5" ht="14.25" customHeight="1" x14ac:dyDescent="0.25">
      <c r="A368" s="15">
        <v>43975</v>
      </c>
      <c r="B368" s="16" t="s">
        <v>20</v>
      </c>
      <c r="C368" s="16">
        <v>19</v>
      </c>
      <c r="D368" s="16">
        <v>1868</v>
      </c>
      <c r="E368" s="16">
        <v>1706</v>
      </c>
    </row>
    <row r="369" spans="1:5" ht="14.25" customHeight="1" x14ac:dyDescent="0.25">
      <c r="A369" s="15">
        <v>43975</v>
      </c>
      <c r="B369" s="16" t="s">
        <v>22</v>
      </c>
      <c r="C369" s="16">
        <v>54</v>
      </c>
      <c r="D369" s="16">
        <v>12211</v>
      </c>
      <c r="E369" s="16">
        <v>11427</v>
      </c>
    </row>
    <row r="370" spans="1:5" ht="14.25" customHeight="1" x14ac:dyDescent="0.25">
      <c r="A370" s="15">
        <v>43975</v>
      </c>
      <c r="B370" s="16" t="s">
        <v>21</v>
      </c>
      <c r="C370" s="16">
        <v>60</v>
      </c>
      <c r="D370" s="16">
        <v>12822</v>
      </c>
      <c r="E370" s="16">
        <v>11916</v>
      </c>
    </row>
    <row r="371" spans="1:5" ht="14.25" customHeight="1" x14ac:dyDescent="0.25">
      <c r="A371" s="15">
        <v>43975</v>
      </c>
      <c r="B371" s="16" t="s">
        <v>13</v>
      </c>
      <c r="C371" s="16">
        <v>20</v>
      </c>
      <c r="D371" s="16">
        <v>2015</v>
      </c>
      <c r="E371" s="16">
        <v>1803</v>
      </c>
    </row>
    <row r="372" spans="1:5" ht="14.25" customHeight="1" x14ac:dyDescent="0.25">
      <c r="A372" s="15">
        <v>43975</v>
      </c>
      <c r="B372" s="16" t="s">
        <v>23</v>
      </c>
      <c r="C372" s="16">
        <v>18</v>
      </c>
      <c r="D372" s="16">
        <v>1006</v>
      </c>
      <c r="E372" s="16">
        <v>904</v>
      </c>
    </row>
    <row r="373" spans="1:5" ht="14.25" customHeight="1" x14ac:dyDescent="0.25">
      <c r="A373" s="15">
        <v>43975</v>
      </c>
      <c r="B373" s="16" t="s">
        <v>18</v>
      </c>
      <c r="C373" s="16">
        <v>17</v>
      </c>
      <c r="D373" s="16">
        <v>1128</v>
      </c>
      <c r="E373" s="16">
        <v>1001</v>
      </c>
    </row>
    <row r="374" spans="1:5" ht="14.25" customHeight="1" x14ac:dyDescent="0.25">
      <c r="A374" s="15">
        <v>43975</v>
      </c>
      <c r="B374" s="16" t="s">
        <v>19</v>
      </c>
      <c r="C374" s="16">
        <v>15</v>
      </c>
      <c r="D374" s="16">
        <v>779</v>
      </c>
      <c r="E374" s="16">
        <v>673</v>
      </c>
    </row>
    <row r="375" spans="1:5" ht="14.25" customHeight="1" x14ac:dyDescent="0.25">
      <c r="A375" s="15">
        <v>43975</v>
      </c>
      <c r="B375" s="16" t="s">
        <v>15</v>
      </c>
      <c r="C375" s="16">
        <v>125</v>
      </c>
      <c r="D375" s="16">
        <v>21004</v>
      </c>
      <c r="E375" s="16">
        <v>19556</v>
      </c>
    </row>
    <row r="376" spans="1:5" ht="14.25" customHeight="1" x14ac:dyDescent="0.25">
      <c r="A376" s="15">
        <v>43975</v>
      </c>
      <c r="B376" s="16" t="s">
        <v>14</v>
      </c>
      <c r="C376" s="16">
        <v>129</v>
      </c>
      <c r="D376" s="16">
        <v>16432</v>
      </c>
      <c r="E376" s="16">
        <v>15345</v>
      </c>
    </row>
    <row r="377" spans="1:5" ht="14.25" customHeight="1" x14ac:dyDescent="0.25">
      <c r="A377" s="15">
        <v>43975</v>
      </c>
      <c r="B377" s="16" t="s">
        <v>12</v>
      </c>
      <c r="C377" s="16">
        <v>10</v>
      </c>
      <c r="D377" s="16">
        <v>639</v>
      </c>
      <c r="E377" s="16">
        <v>557</v>
      </c>
    </row>
    <row r="378" spans="1:5" ht="14.25" customHeight="1" x14ac:dyDescent="0.25">
      <c r="A378" s="15">
        <v>43976</v>
      </c>
      <c r="B378" s="16" t="s">
        <v>16</v>
      </c>
      <c r="C378" s="16">
        <v>36</v>
      </c>
      <c r="D378" s="16">
        <v>4641</v>
      </c>
      <c r="E378" s="16">
        <v>4274</v>
      </c>
    </row>
    <row r="379" spans="1:5" ht="14.25" customHeight="1" x14ac:dyDescent="0.25">
      <c r="A379" s="15">
        <v>43976</v>
      </c>
      <c r="B379" s="16" t="s">
        <v>11</v>
      </c>
      <c r="C379" s="16">
        <v>31</v>
      </c>
      <c r="D379" s="16">
        <v>5210</v>
      </c>
      <c r="E379" s="16">
        <v>4841</v>
      </c>
    </row>
    <row r="380" spans="1:5" ht="14.25" customHeight="1" x14ac:dyDescent="0.25">
      <c r="A380" s="15">
        <v>43976</v>
      </c>
      <c r="B380" s="16" t="s">
        <v>17</v>
      </c>
      <c r="C380" s="16">
        <v>21</v>
      </c>
      <c r="D380" s="16">
        <v>2330</v>
      </c>
      <c r="E380" s="16">
        <v>2142</v>
      </c>
    </row>
    <row r="381" spans="1:5" ht="14.25" customHeight="1" x14ac:dyDescent="0.25">
      <c r="A381" s="15">
        <v>43976</v>
      </c>
      <c r="B381" s="16" t="s">
        <v>10</v>
      </c>
      <c r="C381" s="16">
        <v>20</v>
      </c>
      <c r="D381" s="16">
        <v>2087</v>
      </c>
      <c r="E381" s="16">
        <v>1914</v>
      </c>
    </row>
    <row r="382" spans="1:5" ht="14.25" customHeight="1" x14ac:dyDescent="0.25">
      <c r="A382" s="15">
        <v>43976</v>
      </c>
      <c r="B382" s="16" t="s">
        <v>20</v>
      </c>
      <c r="C382" s="16">
        <v>20</v>
      </c>
      <c r="D382" s="16">
        <v>1899</v>
      </c>
      <c r="E382" s="16">
        <v>1738</v>
      </c>
    </row>
    <row r="383" spans="1:5" ht="14.25" customHeight="1" x14ac:dyDescent="0.25">
      <c r="A383" s="15">
        <v>43976</v>
      </c>
      <c r="B383" s="16" t="s">
        <v>22</v>
      </c>
      <c r="C383" s="16">
        <v>54</v>
      </c>
      <c r="D383" s="16">
        <v>12336</v>
      </c>
      <c r="E383" s="16">
        <v>11519</v>
      </c>
    </row>
    <row r="384" spans="1:5" ht="14.25" customHeight="1" x14ac:dyDescent="0.25">
      <c r="A384" s="15">
        <v>43976</v>
      </c>
      <c r="B384" s="16" t="s">
        <v>21</v>
      </c>
      <c r="C384" s="16">
        <v>59</v>
      </c>
      <c r="D384" s="16">
        <v>12983</v>
      </c>
      <c r="E384" s="16">
        <v>12056</v>
      </c>
    </row>
    <row r="385" spans="1:5" ht="14.25" customHeight="1" x14ac:dyDescent="0.25">
      <c r="A385" s="15">
        <v>43976</v>
      </c>
      <c r="B385" s="16" t="s">
        <v>13</v>
      </c>
      <c r="C385" s="16">
        <v>20</v>
      </c>
      <c r="D385" s="16">
        <v>2011</v>
      </c>
      <c r="E385" s="16">
        <v>1791</v>
      </c>
    </row>
    <row r="386" spans="1:5" ht="14.25" customHeight="1" x14ac:dyDescent="0.25">
      <c r="A386" s="15">
        <v>43976</v>
      </c>
      <c r="B386" s="16" t="s">
        <v>23</v>
      </c>
      <c r="C386" s="16">
        <v>18</v>
      </c>
      <c r="D386" s="16">
        <v>989</v>
      </c>
      <c r="E386" s="16">
        <v>887</v>
      </c>
    </row>
    <row r="387" spans="1:5" ht="14.25" customHeight="1" x14ac:dyDescent="0.25">
      <c r="A387" s="15">
        <v>43976</v>
      </c>
      <c r="B387" s="16" t="s">
        <v>18</v>
      </c>
      <c r="C387" s="16">
        <v>17</v>
      </c>
      <c r="D387" s="16">
        <v>1142</v>
      </c>
      <c r="E387" s="16">
        <v>1020</v>
      </c>
    </row>
    <row r="388" spans="1:5" ht="14.25" customHeight="1" x14ac:dyDescent="0.25">
      <c r="A388" s="15">
        <v>43976</v>
      </c>
      <c r="B388" s="16" t="s">
        <v>19</v>
      </c>
      <c r="C388" s="16">
        <v>15</v>
      </c>
      <c r="D388" s="16">
        <v>835</v>
      </c>
      <c r="E388" s="16">
        <v>736</v>
      </c>
    </row>
    <row r="389" spans="1:5" ht="14.25" customHeight="1" x14ac:dyDescent="0.25">
      <c r="A389" s="15">
        <v>43976</v>
      </c>
      <c r="B389" s="16" t="s">
        <v>15</v>
      </c>
      <c r="C389" s="16">
        <v>124</v>
      </c>
      <c r="D389" s="16">
        <v>20358</v>
      </c>
      <c r="E389" s="16">
        <v>18890</v>
      </c>
    </row>
    <row r="390" spans="1:5" ht="14.25" customHeight="1" x14ac:dyDescent="0.25">
      <c r="A390" s="15">
        <v>43976</v>
      </c>
      <c r="B390" s="16" t="s">
        <v>14</v>
      </c>
      <c r="C390" s="16">
        <v>129</v>
      </c>
      <c r="D390" s="16">
        <v>15822</v>
      </c>
      <c r="E390" s="16">
        <v>14753</v>
      </c>
    </row>
    <row r="391" spans="1:5" ht="14.25" customHeight="1" x14ac:dyDescent="0.25">
      <c r="A391" s="15">
        <v>43976</v>
      </c>
      <c r="B391" s="16" t="s">
        <v>12</v>
      </c>
      <c r="C391" s="16">
        <v>10</v>
      </c>
      <c r="D391" s="16">
        <v>739</v>
      </c>
      <c r="E391" s="16">
        <v>642</v>
      </c>
    </row>
    <row r="392" spans="1:5" ht="14.25" customHeight="1" x14ac:dyDescent="0.25">
      <c r="A392" s="15">
        <v>43977</v>
      </c>
      <c r="B392" s="16" t="s">
        <v>16</v>
      </c>
      <c r="C392" s="16">
        <v>36</v>
      </c>
      <c r="D392" s="16">
        <v>4770</v>
      </c>
      <c r="E392" s="16">
        <v>4424</v>
      </c>
    </row>
    <row r="393" spans="1:5" ht="14.25" customHeight="1" x14ac:dyDescent="0.25">
      <c r="A393" s="15">
        <v>43977</v>
      </c>
      <c r="B393" s="16" t="s">
        <v>11</v>
      </c>
      <c r="C393" s="16">
        <v>31</v>
      </c>
      <c r="D393" s="16">
        <v>5493</v>
      </c>
      <c r="E393" s="16">
        <v>5119</v>
      </c>
    </row>
    <row r="394" spans="1:5" ht="14.25" customHeight="1" x14ac:dyDescent="0.25">
      <c r="A394" s="15">
        <v>43977</v>
      </c>
      <c r="B394" s="16" t="s">
        <v>17</v>
      </c>
      <c r="C394" s="16">
        <v>21</v>
      </c>
      <c r="D394" s="16">
        <v>2418</v>
      </c>
      <c r="E394" s="16">
        <v>2215</v>
      </c>
    </row>
    <row r="395" spans="1:5" ht="14.25" customHeight="1" x14ac:dyDescent="0.25">
      <c r="A395" s="15">
        <v>43977</v>
      </c>
      <c r="B395" s="16" t="s">
        <v>10</v>
      </c>
      <c r="C395" s="16">
        <v>20</v>
      </c>
      <c r="D395" s="16">
        <v>2044</v>
      </c>
      <c r="E395" s="16">
        <v>1863</v>
      </c>
    </row>
    <row r="396" spans="1:5" ht="14.25" customHeight="1" x14ac:dyDescent="0.25">
      <c r="A396" s="15">
        <v>43977</v>
      </c>
      <c r="B396" s="16" t="s">
        <v>20</v>
      </c>
      <c r="C396" s="16">
        <v>20</v>
      </c>
      <c r="D396" s="16">
        <v>1814</v>
      </c>
      <c r="E396" s="16">
        <v>1655</v>
      </c>
    </row>
    <row r="397" spans="1:5" ht="14.25" customHeight="1" x14ac:dyDescent="0.25">
      <c r="A397" s="15">
        <v>43977</v>
      </c>
      <c r="B397" s="16" t="s">
        <v>22</v>
      </c>
      <c r="C397" s="16">
        <v>54</v>
      </c>
      <c r="D397" s="16">
        <v>14482</v>
      </c>
      <c r="E397" s="16">
        <v>13510</v>
      </c>
    </row>
    <row r="398" spans="1:5" ht="14.25" customHeight="1" x14ac:dyDescent="0.25">
      <c r="A398" s="15">
        <v>43977</v>
      </c>
      <c r="B398" s="16" t="s">
        <v>21</v>
      </c>
      <c r="C398" s="16">
        <v>59</v>
      </c>
      <c r="D398" s="16">
        <v>15369</v>
      </c>
      <c r="E398" s="16">
        <v>14299</v>
      </c>
    </row>
    <row r="399" spans="1:5" ht="14.25" customHeight="1" x14ac:dyDescent="0.25">
      <c r="A399" s="15">
        <v>43977</v>
      </c>
      <c r="B399" s="16" t="s">
        <v>13</v>
      </c>
      <c r="C399" s="16">
        <v>20</v>
      </c>
      <c r="D399" s="16">
        <v>2036</v>
      </c>
      <c r="E399" s="16">
        <v>1790</v>
      </c>
    </row>
    <row r="400" spans="1:5" ht="14.25" customHeight="1" x14ac:dyDescent="0.25">
      <c r="A400" s="15">
        <v>43977</v>
      </c>
      <c r="B400" s="16" t="s">
        <v>23</v>
      </c>
      <c r="C400" s="16">
        <v>18</v>
      </c>
      <c r="D400" s="16">
        <v>914</v>
      </c>
      <c r="E400" s="16">
        <v>804</v>
      </c>
    </row>
    <row r="401" spans="1:5" ht="14.25" customHeight="1" x14ac:dyDescent="0.25">
      <c r="A401" s="15">
        <v>43977</v>
      </c>
      <c r="B401" s="16" t="s">
        <v>18</v>
      </c>
      <c r="C401" s="16">
        <v>17</v>
      </c>
      <c r="D401" s="16">
        <v>1140</v>
      </c>
      <c r="E401" s="16">
        <v>1016</v>
      </c>
    </row>
    <row r="402" spans="1:5" ht="14.25" customHeight="1" x14ac:dyDescent="0.25">
      <c r="A402" s="15">
        <v>43977</v>
      </c>
      <c r="B402" s="16" t="s">
        <v>19</v>
      </c>
      <c r="C402" s="16">
        <v>15</v>
      </c>
      <c r="D402" s="16">
        <v>812</v>
      </c>
      <c r="E402" s="16">
        <v>711</v>
      </c>
    </row>
    <row r="403" spans="1:5" ht="14.25" customHeight="1" x14ac:dyDescent="0.25">
      <c r="A403" s="15">
        <v>43977</v>
      </c>
      <c r="B403" s="16" t="s">
        <v>15</v>
      </c>
      <c r="C403" s="16">
        <v>124</v>
      </c>
      <c r="D403" s="16">
        <v>21153</v>
      </c>
      <c r="E403" s="16">
        <v>19673</v>
      </c>
    </row>
    <row r="404" spans="1:5" ht="14.25" customHeight="1" x14ac:dyDescent="0.25">
      <c r="A404" s="15">
        <v>43977</v>
      </c>
      <c r="B404" s="16" t="s">
        <v>14</v>
      </c>
      <c r="C404" s="16">
        <v>129</v>
      </c>
      <c r="D404" s="16">
        <v>16459</v>
      </c>
      <c r="E404" s="16">
        <v>15355</v>
      </c>
    </row>
    <row r="405" spans="1:5" ht="14.25" customHeight="1" x14ac:dyDescent="0.25">
      <c r="A405" s="15">
        <v>43977</v>
      </c>
      <c r="B405" s="16" t="s">
        <v>12</v>
      </c>
      <c r="C405" s="16">
        <v>10</v>
      </c>
      <c r="D405" s="16">
        <v>692</v>
      </c>
      <c r="E405" s="16">
        <v>601</v>
      </c>
    </row>
    <row r="406" spans="1:5" ht="14.25" customHeight="1" x14ac:dyDescent="0.25">
      <c r="A406" s="15">
        <v>43977</v>
      </c>
      <c r="B406" s="16" t="s">
        <v>24</v>
      </c>
      <c r="C406" s="16">
        <v>7</v>
      </c>
      <c r="D406" s="16">
        <v>577</v>
      </c>
      <c r="E406" s="16">
        <v>389</v>
      </c>
    </row>
    <row r="407" spans="1:5" ht="14.25" customHeight="1" x14ac:dyDescent="0.25">
      <c r="A407" s="15">
        <v>43978</v>
      </c>
      <c r="B407" s="16" t="s">
        <v>16</v>
      </c>
      <c r="C407" s="16">
        <v>36</v>
      </c>
      <c r="D407" s="16">
        <v>4951</v>
      </c>
      <c r="E407" s="16">
        <v>4584</v>
      </c>
    </row>
    <row r="408" spans="1:5" ht="14.25" customHeight="1" x14ac:dyDescent="0.25">
      <c r="A408" s="15">
        <v>43978</v>
      </c>
      <c r="B408" s="16" t="s">
        <v>11</v>
      </c>
      <c r="C408" s="16">
        <v>31</v>
      </c>
      <c r="D408" s="16">
        <v>5330</v>
      </c>
      <c r="E408" s="16">
        <v>4977</v>
      </c>
    </row>
    <row r="409" spans="1:5" ht="14.25" customHeight="1" x14ac:dyDescent="0.25">
      <c r="A409" s="15">
        <v>43978</v>
      </c>
      <c r="B409" s="16" t="s">
        <v>17</v>
      </c>
      <c r="C409" s="16">
        <v>21</v>
      </c>
      <c r="D409" s="16">
        <v>2430</v>
      </c>
      <c r="E409" s="16">
        <v>2216</v>
      </c>
    </row>
    <row r="410" spans="1:5" ht="14.25" customHeight="1" x14ac:dyDescent="0.25">
      <c r="A410" s="15">
        <v>43978</v>
      </c>
      <c r="B410" s="16" t="s">
        <v>10</v>
      </c>
      <c r="C410" s="16">
        <v>20</v>
      </c>
      <c r="D410" s="16">
        <v>2079</v>
      </c>
      <c r="E410" s="16">
        <v>1893</v>
      </c>
    </row>
    <row r="411" spans="1:5" ht="14.25" customHeight="1" x14ac:dyDescent="0.25">
      <c r="A411" s="15">
        <v>43978</v>
      </c>
      <c r="B411" s="16" t="s">
        <v>20</v>
      </c>
      <c r="C411" s="16">
        <v>20</v>
      </c>
      <c r="D411" s="16">
        <v>1873</v>
      </c>
      <c r="E411" s="16">
        <v>1715</v>
      </c>
    </row>
    <row r="412" spans="1:5" ht="14.25" customHeight="1" x14ac:dyDescent="0.25">
      <c r="A412" s="15">
        <v>43978</v>
      </c>
      <c r="B412" s="16" t="s">
        <v>22</v>
      </c>
      <c r="C412" s="16">
        <v>54</v>
      </c>
      <c r="D412" s="16">
        <v>13091</v>
      </c>
      <c r="E412" s="16">
        <v>12216</v>
      </c>
    </row>
    <row r="413" spans="1:5" ht="14.25" customHeight="1" x14ac:dyDescent="0.25">
      <c r="A413" s="15">
        <v>43978</v>
      </c>
      <c r="B413" s="16" t="s">
        <v>21</v>
      </c>
      <c r="C413" s="16">
        <v>59</v>
      </c>
      <c r="D413" s="16">
        <v>13942</v>
      </c>
      <c r="E413" s="16">
        <v>12986</v>
      </c>
    </row>
    <row r="414" spans="1:5" ht="14.25" customHeight="1" x14ac:dyDescent="0.25">
      <c r="A414" s="15">
        <v>43978</v>
      </c>
      <c r="B414" s="16" t="s">
        <v>13</v>
      </c>
      <c r="C414" s="16">
        <v>20</v>
      </c>
      <c r="D414" s="16">
        <v>2079</v>
      </c>
      <c r="E414" s="16">
        <v>1856</v>
      </c>
    </row>
    <row r="415" spans="1:5" ht="14.25" customHeight="1" x14ac:dyDescent="0.25">
      <c r="A415" s="15">
        <v>43978</v>
      </c>
      <c r="B415" s="16" t="s">
        <v>23</v>
      </c>
      <c r="C415" s="16">
        <v>18</v>
      </c>
      <c r="D415" s="16">
        <v>962</v>
      </c>
      <c r="E415" s="16">
        <v>859</v>
      </c>
    </row>
    <row r="416" spans="1:5" ht="14.25" customHeight="1" x14ac:dyDescent="0.25">
      <c r="A416" s="15">
        <v>43978</v>
      </c>
      <c r="B416" s="16" t="s">
        <v>18</v>
      </c>
      <c r="C416" s="16">
        <v>17</v>
      </c>
      <c r="D416" s="16">
        <v>1203</v>
      </c>
      <c r="E416" s="16">
        <v>1077</v>
      </c>
    </row>
    <row r="417" spans="1:5" ht="14.25" customHeight="1" x14ac:dyDescent="0.25">
      <c r="A417" s="15">
        <v>43978</v>
      </c>
      <c r="B417" s="16" t="s">
        <v>19</v>
      </c>
      <c r="C417" s="16">
        <v>15</v>
      </c>
      <c r="D417" s="16">
        <v>809</v>
      </c>
      <c r="E417" s="16">
        <v>702</v>
      </c>
    </row>
    <row r="418" spans="1:5" ht="14.25" customHeight="1" x14ac:dyDescent="0.25">
      <c r="A418" s="15">
        <v>43978</v>
      </c>
      <c r="B418" s="16" t="s">
        <v>15</v>
      </c>
      <c r="C418" s="16">
        <v>124</v>
      </c>
      <c r="D418" s="16">
        <v>21384</v>
      </c>
      <c r="E418" s="16">
        <v>19897</v>
      </c>
    </row>
    <row r="419" spans="1:5" ht="14.25" customHeight="1" x14ac:dyDescent="0.25">
      <c r="A419" s="15">
        <v>43978</v>
      </c>
      <c r="B419" s="16" t="s">
        <v>14</v>
      </c>
      <c r="C419" s="16">
        <v>129</v>
      </c>
      <c r="D419" s="16">
        <v>17115</v>
      </c>
      <c r="E419" s="16">
        <v>15962</v>
      </c>
    </row>
    <row r="420" spans="1:5" ht="14.25" customHeight="1" x14ac:dyDescent="0.25">
      <c r="A420" s="15">
        <v>43978</v>
      </c>
      <c r="B420" s="16" t="s">
        <v>12</v>
      </c>
      <c r="C420" s="16">
        <v>10</v>
      </c>
      <c r="D420" s="16">
        <v>757</v>
      </c>
      <c r="E420" s="16">
        <v>660</v>
      </c>
    </row>
    <row r="421" spans="1:5" ht="14.25" customHeight="1" x14ac:dyDescent="0.25">
      <c r="A421" s="15">
        <v>43978</v>
      </c>
      <c r="B421" s="16" t="s">
        <v>24</v>
      </c>
      <c r="C421" s="16">
        <v>7</v>
      </c>
      <c r="D421" s="16">
        <v>409</v>
      </c>
      <c r="E421" s="16">
        <v>329</v>
      </c>
    </row>
    <row r="422" spans="1:5" ht="14.25" customHeight="1" x14ac:dyDescent="0.25">
      <c r="A422" s="15">
        <v>43979</v>
      </c>
      <c r="B422" s="16" t="s">
        <v>16</v>
      </c>
      <c r="C422" s="16">
        <v>37</v>
      </c>
      <c r="D422" s="16">
        <v>4840</v>
      </c>
      <c r="E422" s="16">
        <v>4475</v>
      </c>
    </row>
    <row r="423" spans="1:5" ht="14.25" customHeight="1" x14ac:dyDescent="0.25">
      <c r="A423" s="15">
        <v>43979</v>
      </c>
      <c r="B423" s="16" t="s">
        <v>11</v>
      </c>
      <c r="C423" s="16">
        <v>31</v>
      </c>
      <c r="D423" s="16">
        <v>5355</v>
      </c>
      <c r="E423" s="16">
        <v>4969</v>
      </c>
    </row>
    <row r="424" spans="1:5" ht="14.25" customHeight="1" x14ac:dyDescent="0.25">
      <c r="A424" s="15">
        <v>43979</v>
      </c>
      <c r="B424" s="16" t="s">
        <v>17</v>
      </c>
      <c r="C424" s="16">
        <v>22</v>
      </c>
      <c r="D424" s="16">
        <v>2454</v>
      </c>
      <c r="E424" s="16">
        <v>2239</v>
      </c>
    </row>
    <row r="425" spans="1:5" ht="14.25" customHeight="1" x14ac:dyDescent="0.25">
      <c r="A425" s="15">
        <v>43979</v>
      </c>
      <c r="B425" s="16" t="s">
        <v>10</v>
      </c>
      <c r="C425" s="16">
        <v>20</v>
      </c>
      <c r="D425" s="16">
        <v>1886</v>
      </c>
      <c r="E425" s="16">
        <v>1736</v>
      </c>
    </row>
    <row r="426" spans="1:5" ht="14.25" customHeight="1" x14ac:dyDescent="0.25">
      <c r="A426" s="15">
        <v>43979</v>
      </c>
      <c r="B426" s="16" t="s">
        <v>20</v>
      </c>
      <c r="C426" s="16">
        <v>20</v>
      </c>
      <c r="D426" s="16">
        <v>1875</v>
      </c>
      <c r="E426" s="16">
        <v>1701</v>
      </c>
    </row>
    <row r="427" spans="1:5" ht="14.25" customHeight="1" x14ac:dyDescent="0.25">
      <c r="A427" s="15">
        <v>43979</v>
      </c>
      <c r="B427" s="16" t="s">
        <v>22</v>
      </c>
      <c r="C427" s="16">
        <v>54</v>
      </c>
      <c r="D427" s="16">
        <v>12409</v>
      </c>
      <c r="E427" s="16">
        <v>11582</v>
      </c>
    </row>
    <row r="428" spans="1:5" ht="14.25" customHeight="1" x14ac:dyDescent="0.25">
      <c r="A428" s="15">
        <v>43979</v>
      </c>
      <c r="B428" s="16" t="s">
        <v>21</v>
      </c>
      <c r="C428" s="16">
        <v>60</v>
      </c>
      <c r="D428" s="16">
        <v>12854</v>
      </c>
      <c r="E428" s="16">
        <v>11954</v>
      </c>
    </row>
    <row r="429" spans="1:5" ht="14.25" customHeight="1" x14ac:dyDescent="0.25">
      <c r="A429" s="15">
        <v>43979</v>
      </c>
      <c r="B429" s="16" t="s">
        <v>13</v>
      </c>
      <c r="C429" s="16">
        <v>20</v>
      </c>
      <c r="D429" s="16">
        <v>2088</v>
      </c>
      <c r="E429" s="16">
        <v>1848</v>
      </c>
    </row>
    <row r="430" spans="1:5" ht="14.25" customHeight="1" x14ac:dyDescent="0.25">
      <c r="A430" s="15">
        <v>43979</v>
      </c>
      <c r="B430" s="16" t="s">
        <v>23</v>
      </c>
      <c r="C430" s="16">
        <v>18</v>
      </c>
      <c r="D430" s="16">
        <v>1020</v>
      </c>
      <c r="E430" s="16">
        <v>911</v>
      </c>
    </row>
    <row r="431" spans="1:5" ht="14.25" customHeight="1" x14ac:dyDescent="0.25">
      <c r="A431" s="15">
        <v>43979</v>
      </c>
      <c r="B431" s="16" t="s">
        <v>18</v>
      </c>
      <c r="C431" s="16">
        <v>17</v>
      </c>
      <c r="D431" s="16">
        <v>1097</v>
      </c>
      <c r="E431" s="16">
        <v>968</v>
      </c>
    </row>
    <row r="432" spans="1:5" ht="14.25" customHeight="1" x14ac:dyDescent="0.25">
      <c r="A432" s="15">
        <v>43979</v>
      </c>
      <c r="B432" s="16" t="s">
        <v>19</v>
      </c>
      <c r="C432" s="16">
        <v>16</v>
      </c>
      <c r="D432" s="16">
        <v>876</v>
      </c>
      <c r="E432" s="16">
        <v>762</v>
      </c>
    </row>
    <row r="433" spans="1:5" ht="14.25" customHeight="1" x14ac:dyDescent="0.25">
      <c r="A433" s="15">
        <v>43979</v>
      </c>
      <c r="B433" s="16" t="s">
        <v>9</v>
      </c>
      <c r="C433" s="16">
        <v>15</v>
      </c>
      <c r="D433" s="16">
        <v>464</v>
      </c>
      <c r="E433" s="16">
        <v>390</v>
      </c>
    </row>
    <row r="434" spans="1:5" ht="14.25" customHeight="1" x14ac:dyDescent="0.25">
      <c r="A434" s="15">
        <v>43979</v>
      </c>
      <c r="B434" s="16" t="s">
        <v>15</v>
      </c>
      <c r="C434" s="16">
        <v>124</v>
      </c>
      <c r="D434" s="16">
        <v>20868</v>
      </c>
      <c r="E434" s="16">
        <v>19342</v>
      </c>
    </row>
    <row r="435" spans="1:5" ht="14.25" customHeight="1" x14ac:dyDescent="0.25">
      <c r="A435" s="15">
        <v>43979</v>
      </c>
      <c r="B435" s="16" t="s">
        <v>14</v>
      </c>
      <c r="C435" s="16">
        <v>129</v>
      </c>
      <c r="D435" s="16">
        <v>16453</v>
      </c>
      <c r="E435" s="16">
        <v>15289</v>
      </c>
    </row>
    <row r="436" spans="1:5" ht="14.25" customHeight="1" x14ac:dyDescent="0.25">
      <c r="A436" s="15">
        <v>43979</v>
      </c>
      <c r="B436" s="16" t="s">
        <v>12</v>
      </c>
      <c r="C436" s="16">
        <v>10</v>
      </c>
      <c r="D436" s="16">
        <v>791</v>
      </c>
      <c r="E436" s="16">
        <v>697</v>
      </c>
    </row>
    <row r="437" spans="1:5" ht="14.25" customHeight="1" x14ac:dyDescent="0.25">
      <c r="A437" s="15">
        <v>43979</v>
      </c>
      <c r="B437" s="16" t="s">
        <v>24</v>
      </c>
      <c r="C437" s="16">
        <v>7</v>
      </c>
      <c r="D437" s="16">
        <v>420</v>
      </c>
      <c r="E437" s="16">
        <v>347</v>
      </c>
    </row>
    <row r="438" spans="1:5" ht="14.25" customHeight="1" x14ac:dyDescent="0.25">
      <c r="A438" s="15">
        <v>43980</v>
      </c>
      <c r="B438" s="16" t="s">
        <v>16</v>
      </c>
      <c r="C438" s="16">
        <v>37</v>
      </c>
      <c r="D438" s="16">
        <v>5672</v>
      </c>
      <c r="E438" s="16">
        <v>5198</v>
      </c>
    </row>
    <row r="439" spans="1:5" ht="14.25" customHeight="1" x14ac:dyDescent="0.25">
      <c r="A439" s="15">
        <v>43980</v>
      </c>
      <c r="B439" s="16" t="s">
        <v>11</v>
      </c>
      <c r="C439" s="16">
        <v>31</v>
      </c>
      <c r="D439" s="16">
        <v>5751</v>
      </c>
      <c r="E439" s="16">
        <v>5319</v>
      </c>
    </row>
    <row r="440" spans="1:5" ht="14.25" customHeight="1" x14ac:dyDescent="0.25">
      <c r="A440" s="15">
        <v>43980</v>
      </c>
      <c r="B440" s="16" t="s">
        <v>17</v>
      </c>
      <c r="C440" s="16">
        <v>22</v>
      </c>
      <c r="D440" s="16">
        <v>2597</v>
      </c>
      <c r="E440" s="16">
        <v>2379</v>
      </c>
    </row>
    <row r="441" spans="1:5" ht="14.25" customHeight="1" x14ac:dyDescent="0.25">
      <c r="A441" s="15">
        <v>43980</v>
      </c>
      <c r="B441" s="16" t="s">
        <v>10</v>
      </c>
      <c r="C441" s="16">
        <v>20</v>
      </c>
      <c r="D441" s="16">
        <v>2111</v>
      </c>
      <c r="E441" s="16">
        <v>1917</v>
      </c>
    </row>
    <row r="442" spans="1:5" ht="14.25" customHeight="1" x14ac:dyDescent="0.25">
      <c r="A442" s="15">
        <v>43980</v>
      </c>
      <c r="B442" s="16" t="s">
        <v>20</v>
      </c>
      <c r="C442" s="16">
        <v>20</v>
      </c>
      <c r="D442" s="16">
        <v>2064</v>
      </c>
      <c r="E442" s="16">
        <v>1896</v>
      </c>
    </row>
    <row r="443" spans="1:5" ht="14.25" customHeight="1" x14ac:dyDescent="0.25">
      <c r="A443" s="15">
        <v>43980</v>
      </c>
      <c r="B443" s="16" t="s">
        <v>22</v>
      </c>
      <c r="C443" s="16">
        <v>54</v>
      </c>
      <c r="D443" s="16">
        <v>14031</v>
      </c>
      <c r="E443" s="16">
        <v>12943</v>
      </c>
    </row>
    <row r="444" spans="1:5" ht="14.25" customHeight="1" x14ac:dyDescent="0.25">
      <c r="A444" s="15">
        <v>43980</v>
      </c>
      <c r="B444" s="16" t="s">
        <v>21</v>
      </c>
      <c r="C444" s="16">
        <v>59</v>
      </c>
      <c r="D444" s="16">
        <v>14507</v>
      </c>
      <c r="E444" s="16">
        <v>13386</v>
      </c>
    </row>
    <row r="445" spans="1:5" ht="14.25" customHeight="1" x14ac:dyDescent="0.25">
      <c r="A445" s="15">
        <v>43980</v>
      </c>
      <c r="B445" s="16" t="s">
        <v>13</v>
      </c>
      <c r="C445" s="16">
        <v>20</v>
      </c>
      <c r="D445" s="16">
        <v>2249</v>
      </c>
      <c r="E445" s="16">
        <v>2000</v>
      </c>
    </row>
    <row r="446" spans="1:5" ht="14.25" customHeight="1" x14ac:dyDescent="0.25">
      <c r="A446" s="15">
        <v>43980</v>
      </c>
      <c r="B446" s="16" t="s">
        <v>23</v>
      </c>
      <c r="C446" s="16">
        <v>18</v>
      </c>
      <c r="D446" s="16">
        <v>1014</v>
      </c>
      <c r="E446" s="16">
        <v>893</v>
      </c>
    </row>
    <row r="447" spans="1:5" ht="14.25" customHeight="1" x14ac:dyDescent="0.25">
      <c r="A447" s="15">
        <v>43980</v>
      </c>
      <c r="B447" s="16" t="s">
        <v>18</v>
      </c>
      <c r="C447" s="16">
        <v>17</v>
      </c>
      <c r="D447" s="16">
        <v>1296</v>
      </c>
      <c r="E447" s="16">
        <v>1153</v>
      </c>
    </row>
    <row r="448" spans="1:5" ht="14.25" customHeight="1" x14ac:dyDescent="0.25">
      <c r="A448" s="15">
        <v>43980</v>
      </c>
      <c r="B448" s="16" t="s">
        <v>19</v>
      </c>
      <c r="C448" s="16">
        <v>16</v>
      </c>
      <c r="D448" s="16">
        <v>981</v>
      </c>
      <c r="E448" s="16">
        <v>859</v>
      </c>
    </row>
    <row r="449" spans="1:5" ht="14.25" customHeight="1" x14ac:dyDescent="0.25">
      <c r="A449" s="15">
        <v>43980</v>
      </c>
      <c r="B449" s="16" t="s">
        <v>9</v>
      </c>
      <c r="C449" s="16">
        <v>15</v>
      </c>
      <c r="D449" s="16">
        <v>400</v>
      </c>
      <c r="E449" s="16">
        <v>329</v>
      </c>
    </row>
    <row r="450" spans="1:5" ht="14.25" customHeight="1" x14ac:dyDescent="0.25">
      <c r="A450" s="15">
        <v>43980</v>
      </c>
      <c r="B450" s="16" t="s">
        <v>15</v>
      </c>
      <c r="C450" s="16">
        <v>124</v>
      </c>
      <c r="D450" s="16">
        <v>25828</v>
      </c>
      <c r="E450" s="16">
        <v>23974</v>
      </c>
    </row>
    <row r="451" spans="1:5" ht="14.25" customHeight="1" x14ac:dyDescent="0.25">
      <c r="A451" s="15">
        <v>43980</v>
      </c>
      <c r="B451" s="16" t="s">
        <v>14</v>
      </c>
      <c r="C451" s="16">
        <v>129</v>
      </c>
      <c r="D451" s="16">
        <v>22403</v>
      </c>
      <c r="E451" s="16">
        <v>20676</v>
      </c>
    </row>
    <row r="452" spans="1:5" ht="14.25" customHeight="1" x14ac:dyDescent="0.25">
      <c r="A452" s="15">
        <v>43980</v>
      </c>
      <c r="B452" s="16" t="s">
        <v>12</v>
      </c>
      <c r="C452" s="16">
        <v>10</v>
      </c>
      <c r="D452" s="16">
        <v>873</v>
      </c>
      <c r="E452" s="16">
        <v>770</v>
      </c>
    </row>
    <row r="453" spans="1:5" ht="14.25" customHeight="1" x14ac:dyDescent="0.25">
      <c r="A453" s="15">
        <v>43980</v>
      </c>
      <c r="B453" s="16" t="s">
        <v>24</v>
      </c>
      <c r="C453" s="16">
        <v>7</v>
      </c>
      <c r="D453" s="16">
        <v>491</v>
      </c>
      <c r="E453" s="16">
        <v>411</v>
      </c>
    </row>
    <row r="454" spans="1:5" ht="14.25" customHeight="1" x14ac:dyDescent="0.25">
      <c r="A454" s="15">
        <v>43981</v>
      </c>
      <c r="B454" s="16" t="s">
        <v>16</v>
      </c>
      <c r="C454" s="16">
        <v>37</v>
      </c>
      <c r="D454" s="16">
        <v>6645</v>
      </c>
      <c r="E454" s="16">
        <v>6122</v>
      </c>
    </row>
    <row r="455" spans="1:5" ht="14.25" customHeight="1" x14ac:dyDescent="0.25">
      <c r="A455" s="15">
        <v>43981</v>
      </c>
      <c r="B455" s="16" t="s">
        <v>11</v>
      </c>
      <c r="C455" s="16">
        <v>31</v>
      </c>
      <c r="D455" s="16">
        <v>6735</v>
      </c>
      <c r="E455" s="16">
        <v>6264</v>
      </c>
    </row>
    <row r="456" spans="1:5" ht="14.25" customHeight="1" x14ac:dyDescent="0.25">
      <c r="A456" s="15">
        <v>43981</v>
      </c>
      <c r="B456" s="16" t="s">
        <v>17</v>
      </c>
      <c r="C456" s="16">
        <v>22</v>
      </c>
      <c r="D456" s="16">
        <v>2793</v>
      </c>
      <c r="E456" s="16">
        <v>2539</v>
      </c>
    </row>
    <row r="457" spans="1:5" ht="14.25" customHeight="1" x14ac:dyDescent="0.25">
      <c r="A457" s="15">
        <v>43981</v>
      </c>
      <c r="B457" s="16" t="s">
        <v>10</v>
      </c>
      <c r="C457" s="16">
        <v>20</v>
      </c>
      <c r="D457" s="16">
        <v>2597</v>
      </c>
      <c r="E457" s="16">
        <v>2376</v>
      </c>
    </row>
    <row r="458" spans="1:5" ht="14.25" customHeight="1" x14ac:dyDescent="0.25">
      <c r="A458" s="15">
        <v>43981</v>
      </c>
      <c r="B458" s="16" t="s">
        <v>20</v>
      </c>
      <c r="C458" s="16">
        <v>20</v>
      </c>
      <c r="D458" s="16">
        <v>2174</v>
      </c>
      <c r="E458" s="16">
        <v>1957</v>
      </c>
    </row>
    <row r="459" spans="1:5" ht="14.25" customHeight="1" x14ac:dyDescent="0.25">
      <c r="A459" s="15">
        <v>43981</v>
      </c>
      <c r="B459" s="16" t="s">
        <v>22</v>
      </c>
      <c r="C459" s="16">
        <v>54</v>
      </c>
      <c r="D459" s="16">
        <v>14590</v>
      </c>
      <c r="E459" s="16">
        <v>13551</v>
      </c>
    </row>
    <row r="460" spans="1:5" ht="14.25" customHeight="1" x14ac:dyDescent="0.25">
      <c r="A460" s="15">
        <v>43981</v>
      </c>
      <c r="B460" s="16" t="s">
        <v>21</v>
      </c>
      <c r="C460" s="16">
        <v>59</v>
      </c>
      <c r="D460" s="16">
        <v>15030</v>
      </c>
      <c r="E460" s="16">
        <v>13956</v>
      </c>
    </row>
    <row r="461" spans="1:5" ht="14.25" customHeight="1" x14ac:dyDescent="0.25">
      <c r="A461" s="15">
        <v>43981</v>
      </c>
      <c r="B461" s="16" t="s">
        <v>13</v>
      </c>
      <c r="C461" s="16">
        <v>20</v>
      </c>
      <c r="D461" s="16">
        <v>2451</v>
      </c>
      <c r="E461" s="16">
        <v>2178</v>
      </c>
    </row>
    <row r="462" spans="1:5" ht="14.25" customHeight="1" x14ac:dyDescent="0.25">
      <c r="A462" s="15">
        <v>43981</v>
      </c>
      <c r="B462" s="16" t="s">
        <v>23</v>
      </c>
      <c r="C462" s="16">
        <v>18</v>
      </c>
      <c r="D462" s="16">
        <v>1216</v>
      </c>
      <c r="E462" s="16">
        <v>1101</v>
      </c>
    </row>
    <row r="463" spans="1:5" ht="14.25" customHeight="1" x14ac:dyDescent="0.25">
      <c r="A463" s="15">
        <v>43981</v>
      </c>
      <c r="B463" s="16" t="s">
        <v>18</v>
      </c>
      <c r="C463" s="16">
        <v>17</v>
      </c>
      <c r="D463" s="16">
        <v>1697</v>
      </c>
      <c r="E463" s="16">
        <v>1499</v>
      </c>
    </row>
    <row r="464" spans="1:5" ht="14.25" customHeight="1" x14ac:dyDescent="0.25">
      <c r="A464" s="15">
        <v>43981</v>
      </c>
      <c r="B464" s="16" t="s">
        <v>19</v>
      </c>
      <c r="C464" s="16">
        <v>16</v>
      </c>
      <c r="D464" s="16">
        <v>1048</v>
      </c>
      <c r="E464" s="16">
        <v>918</v>
      </c>
    </row>
    <row r="465" spans="1:5" ht="14.25" customHeight="1" x14ac:dyDescent="0.25">
      <c r="A465" s="15">
        <v>43981</v>
      </c>
      <c r="B465" s="16" t="s">
        <v>9</v>
      </c>
      <c r="C465" s="16">
        <v>15</v>
      </c>
      <c r="D465" s="16">
        <v>490</v>
      </c>
      <c r="E465" s="16">
        <v>409</v>
      </c>
    </row>
    <row r="466" spans="1:5" ht="14.25" customHeight="1" x14ac:dyDescent="0.25">
      <c r="A466" s="15">
        <v>43981</v>
      </c>
      <c r="B466" s="16" t="s">
        <v>15</v>
      </c>
      <c r="C466" s="16">
        <v>124</v>
      </c>
      <c r="D466" s="16">
        <v>24325</v>
      </c>
      <c r="E466" s="16">
        <v>22469</v>
      </c>
    </row>
    <row r="467" spans="1:5" ht="14.25" customHeight="1" x14ac:dyDescent="0.25">
      <c r="A467" s="15">
        <v>43981</v>
      </c>
      <c r="B467" s="16" t="s">
        <v>14</v>
      </c>
      <c r="C467" s="16">
        <v>129</v>
      </c>
      <c r="D467" s="16">
        <v>20243</v>
      </c>
      <c r="E467" s="16">
        <v>18711</v>
      </c>
    </row>
    <row r="468" spans="1:5" ht="14.25" customHeight="1" x14ac:dyDescent="0.25">
      <c r="A468" s="15">
        <v>43981</v>
      </c>
      <c r="B468" s="16" t="s">
        <v>12</v>
      </c>
      <c r="C468" s="16">
        <v>10</v>
      </c>
      <c r="D468" s="16">
        <v>865</v>
      </c>
      <c r="E468" s="16">
        <v>763</v>
      </c>
    </row>
    <row r="469" spans="1:5" ht="14.25" customHeight="1" x14ac:dyDescent="0.25">
      <c r="A469" s="15">
        <v>43981</v>
      </c>
      <c r="B469" s="16" t="s">
        <v>24</v>
      </c>
      <c r="C469" s="16">
        <v>7</v>
      </c>
      <c r="D469" s="16">
        <v>532</v>
      </c>
      <c r="E469" s="16">
        <v>449</v>
      </c>
    </row>
    <row r="470" spans="1:5" ht="14.25" customHeight="1" x14ac:dyDescent="0.25">
      <c r="A470" s="15">
        <v>43982</v>
      </c>
      <c r="B470" s="16" t="s">
        <v>16</v>
      </c>
      <c r="C470" s="16">
        <v>37</v>
      </c>
      <c r="D470" s="16">
        <v>5215</v>
      </c>
      <c r="E470" s="16">
        <v>4848</v>
      </c>
    </row>
    <row r="471" spans="1:5" ht="14.25" customHeight="1" x14ac:dyDescent="0.25">
      <c r="A471" s="15">
        <v>43982</v>
      </c>
      <c r="B471" s="16" t="s">
        <v>11</v>
      </c>
      <c r="C471" s="16">
        <v>31</v>
      </c>
      <c r="D471" s="16">
        <v>5760</v>
      </c>
      <c r="E471" s="16">
        <v>5367</v>
      </c>
    </row>
    <row r="472" spans="1:5" ht="14.25" customHeight="1" x14ac:dyDescent="0.25">
      <c r="A472" s="15">
        <v>43982</v>
      </c>
      <c r="B472" s="16" t="s">
        <v>17</v>
      </c>
      <c r="C472" s="16">
        <v>23</v>
      </c>
      <c r="D472" s="16">
        <v>2522</v>
      </c>
      <c r="E472" s="16">
        <v>2295</v>
      </c>
    </row>
    <row r="473" spans="1:5" ht="14.25" customHeight="1" x14ac:dyDescent="0.25">
      <c r="A473" s="15">
        <v>43982</v>
      </c>
      <c r="B473" s="16" t="s">
        <v>10</v>
      </c>
      <c r="C473" s="16">
        <v>21</v>
      </c>
      <c r="D473" s="16">
        <v>2271</v>
      </c>
      <c r="E473" s="16">
        <v>2085</v>
      </c>
    </row>
    <row r="474" spans="1:5" ht="14.25" customHeight="1" x14ac:dyDescent="0.25">
      <c r="A474" s="15">
        <v>43982</v>
      </c>
      <c r="B474" s="16" t="s">
        <v>20</v>
      </c>
      <c r="C474" s="16">
        <v>21</v>
      </c>
      <c r="D474" s="16">
        <v>2056</v>
      </c>
      <c r="E474" s="16">
        <v>1879</v>
      </c>
    </row>
    <row r="475" spans="1:5" ht="14.25" customHeight="1" x14ac:dyDescent="0.25">
      <c r="A475" s="15">
        <v>43982</v>
      </c>
      <c r="B475" s="16" t="s">
        <v>22</v>
      </c>
      <c r="C475" s="16">
        <v>54</v>
      </c>
      <c r="D475" s="16">
        <v>13106</v>
      </c>
      <c r="E475" s="16">
        <v>12164</v>
      </c>
    </row>
    <row r="476" spans="1:5" ht="14.25" customHeight="1" x14ac:dyDescent="0.25">
      <c r="A476" s="15">
        <v>43982</v>
      </c>
      <c r="B476" s="16" t="s">
        <v>21</v>
      </c>
      <c r="C476" s="16">
        <v>59</v>
      </c>
      <c r="D476" s="16">
        <v>13684</v>
      </c>
      <c r="E476" s="16">
        <v>12690</v>
      </c>
    </row>
    <row r="477" spans="1:5" ht="14.25" customHeight="1" x14ac:dyDescent="0.25">
      <c r="A477" s="15">
        <v>43982</v>
      </c>
      <c r="B477" s="16" t="s">
        <v>13</v>
      </c>
      <c r="C477" s="16">
        <v>20</v>
      </c>
      <c r="D477" s="16">
        <v>2060</v>
      </c>
      <c r="E477" s="16">
        <v>1826</v>
      </c>
    </row>
    <row r="478" spans="1:5" ht="14.25" customHeight="1" x14ac:dyDescent="0.25">
      <c r="A478" s="15">
        <v>43982</v>
      </c>
      <c r="B478" s="16" t="s">
        <v>23</v>
      </c>
      <c r="C478" s="16">
        <v>18</v>
      </c>
      <c r="D478" s="16">
        <v>1029</v>
      </c>
      <c r="E478" s="16">
        <v>925</v>
      </c>
    </row>
    <row r="479" spans="1:5" ht="14.25" customHeight="1" x14ac:dyDescent="0.25">
      <c r="A479" s="15">
        <v>43982</v>
      </c>
      <c r="B479" s="16" t="s">
        <v>18</v>
      </c>
      <c r="C479" s="16">
        <v>17</v>
      </c>
      <c r="D479" s="16">
        <v>1186</v>
      </c>
      <c r="E479" s="16">
        <v>1054</v>
      </c>
    </row>
    <row r="480" spans="1:5" ht="14.25" customHeight="1" x14ac:dyDescent="0.25">
      <c r="A480" s="15">
        <v>43982</v>
      </c>
      <c r="B480" s="16" t="s">
        <v>19</v>
      </c>
      <c r="C480" s="16">
        <v>16</v>
      </c>
      <c r="D480" s="16">
        <v>917</v>
      </c>
      <c r="E480" s="16">
        <v>802</v>
      </c>
    </row>
    <row r="481" spans="1:5" ht="14.25" customHeight="1" x14ac:dyDescent="0.25">
      <c r="A481" s="15">
        <v>43982</v>
      </c>
      <c r="B481" s="16" t="s">
        <v>9</v>
      </c>
      <c r="C481" s="16">
        <v>15</v>
      </c>
      <c r="D481" s="16">
        <v>441</v>
      </c>
      <c r="E481" s="16">
        <v>368</v>
      </c>
    </row>
    <row r="482" spans="1:5" ht="14.25" customHeight="1" x14ac:dyDescent="0.25">
      <c r="A482" s="15">
        <v>43982</v>
      </c>
      <c r="B482" s="16" t="s">
        <v>15</v>
      </c>
      <c r="C482" s="16">
        <v>124</v>
      </c>
      <c r="D482" s="16">
        <v>21392</v>
      </c>
      <c r="E482" s="16">
        <v>19869</v>
      </c>
    </row>
    <row r="483" spans="1:5" ht="14.25" customHeight="1" x14ac:dyDescent="0.25">
      <c r="A483" s="15">
        <v>43982</v>
      </c>
      <c r="B483" s="16" t="s">
        <v>14</v>
      </c>
      <c r="C483" s="16">
        <v>129</v>
      </c>
      <c r="D483" s="16">
        <v>17235</v>
      </c>
      <c r="E483" s="16">
        <v>16052</v>
      </c>
    </row>
    <row r="484" spans="1:5" ht="14.25" customHeight="1" x14ac:dyDescent="0.25">
      <c r="A484" s="15">
        <v>43982</v>
      </c>
      <c r="B484" s="16" t="s">
        <v>12</v>
      </c>
      <c r="C484" s="16">
        <v>10</v>
      </c>
      <c r="D484" s="16">
        <v>749</v>
      </c>
      <c r="E484" s="16">
        <v>655</v>
      </c>
    </row>
    <row r="485" spans="1:5" ht="14.25" customHeight="1" x14ac:dyDescent="0.25">
      <c r="A485" s="15">
        <v>43982</v>
      </c>
      <c r="B485" s="16" t="s">
        <v>25</v>
      </c>
      <c r="C485" s="16">
        <v>9</v>
      </c>
      <c r="D485" s="16">
        <v>345</v>
      </c>
      <c r="E485" s="16">
        <v>255</v>
      </c>
    </row>
    <row r="486" spans="1:5" ht="14.25" customHeight="1" x14ac:dyDescent="0.25">
      <c r="A486" s="15">
        <v>43982</v>
      </c>
      <c r="B486" s="16" t="s">
        <v>24</v>
      </c>
      <c r="C486" s="16">
        <v>7</v>
      </c>
      <c r="D486" s="16">
        <v>530</v>
      </c>
      <c r="E486" s="16">
        <v>447</v>
      </c>
    </row>
    <row r="487" spans="1:5" ht="14.25" customHeight="1" x14ac:dyDescent="0.25">
      <c r="A487" s="15">
        <v>43982</v>
      </c>
      <c r="B487" s="16" t="s">
        <v>26</v>
      </c>
      <c r="C487" s="16">
        <v>6</v>
      </c>
      <c r="D487" s="16">
        <v>261</v>
      </c>
      <c r="E487" s="16">
        <v>188</v>
      </c>
    </row>
    <row r="488" spans="1:5" ht="14.25" customHeight="1" x14ac:dyDescent="0.25">
      <c r="A488" s="15">
        <v>43983</v>
      </c>
      <c r="B488" s="16" t="s">
        <v>16</v>
      </c>
      <c r="C488" s="16">
        <v>37</v>
      </c>
      <c r="D488" s="16">
        <v>4722</v>
      </c>
      <c r="E488" s="16">
        <v>4352</v>
      </c>
    </row>
    <row r="489" spans="1:5" ht="14.25" customHeight="1" x14ac:dyDescent="0.25">
      <c r="A489" s="15">
        <v>43983</v>
      </c>
      <c r="B489" s="16" t="s">
        <v>11</v>
      </c>
      <c r="C489" s="16">
        <v>31</v>
      </c>
      <c r="D489" s="16">
        <v>5468</v>
      </c>
      <c r="E489" s="16">
        <v>5081</v>
      </c>
    </row>
    <row r="490" spans="1:5" ht="14.25" customHeight="1" x14ac:dyDescent="0.25">
      <c r="A490" s="15">
        <v>43983</v>
      </c>
      <c r="B490" s="16" t="s">
        <v>17</v>
      </c>
      <c r="C490" s="16">
        <v>23</v>
      </c>
      <c r="D490" s="16">
        <v>2531</v>
      </c>
      <c r="E490" s="16">
        <v>2296</v>
      </c>
    </row>
    <row r="491" spans="1:5" ht="14.25" customHeight="1" x14ac:dyDescent="0.25">
      <c r="A491" s="15">
        <v>43983</v>
      </c>
      <c r="B491" s="16" t="s">
        <v>10</v>
      </c>
      <c r="C491" s="16">
        <v>21</v>
      </c>
      <c r="D491" s="16">
        <v>2025</v>
      </c>
      <c r="E491" s="16">
        <v>1849</v>
      </c>
    </row>
    <row r="492" spans="1:5" ht="14.25" customHeight="1" x14ac:dyDescent="0.25">
      <c r="A492" s="15">
        <v>43983</v>
      </c>
      <c r="B492" s="16" t="s">
        <v>20</v>
      </c>
      <c r="C492" s="16">
        <v>21</v>
      </c>
      <c r="D492" s="16">
        <v>1879</v>
      </c>
      <c r="E492" s="16">
        <v>1720</v>
      </c>
    </row>
    <row r="493" spans="1:5" ht="14.25" customHeight="1" x14ac:dyDescent="0.25">
      <c r="A493" s="15">
        <v>43983</v>
      </c>
      <c r="B493" s="16" t="s">
        <v>22</v>
      </c>
      <c r="C493" s="16">
        <v>54</v>
      </c>
      <c r="D493" s="16">
        <v>11864</v>
      </c>
      <c r="E493" s="16">
        <v>11071</v>
      </c>
    </row>
    <row r="494" spans="1:5" ht="14.25" customHeight="1" x14ac:dyDescent="0.25">
      <c r="A494" s="15">
        <v>43983</v>
      </c>
      <c r="B494" s="16" t="s">
        <v>21</v>
      </c>
      <c r="C494" s="16">
        <v>59</v>
      </c>
      <c r="D494" s="16">
        <v>12299</v>
      </c>
      <c r="E494" s="16">
        <v>11448</v>
      </c>
    </row>
    <row r="495" spans="1:5" ht="14.25" customHeight="1" x14ac:dyDescent="0.25">
      <c r="A495" s="15">
        <v>43983</v>
      </c>
      <c r="B495" s="16" t="s">
        <v>13</v>
      </c>
      <c r="C495" s="16">
        <v>20</v>
      </c>
      <c r="D495" s="16">
        <v>2136</v>
      </c>
      <c r="E495" s="16">
        <v>1899</v>
      </c>
    </row>
    <row r="496" spans="1:5" ht="14.25" customHeight="1" x14ac:dyDescent="0.25">
      <c r="A496" s="15">
        <v>43983</v>
      </c>
      <c r="B496" s="16" t="s">
        <v>23</v>
      </c>
      <c r="C496" s="16">
        <v>18</v>
      </c>
      <c r="D496" s="16">
        <v>923</v>
      </c>
      <c r="E496" s="16">
        <v>824</v>
      </c>
    </row>
    <row r="497" spans="1:5" ht="14.25" customHeight="1" x14ac:dyDescent="0.25">
      <c r="A497" s="15">
        <v>43983</v>
      </c>
      <c r="B497" s="16" t="s">
        <v>18</v>
      </c>
      <c r="C497" s="16">
        <v>17</v>
      </c>
      <c r="D497" s="16">
        <v>1185</v>
      </c>
      <c r="E497" s="16">
        <v>1042</v>
      </c>
    </row>
    <row r="498" spans="1:5" ht="14.25" customHeight="1" x14ac:dyDescent="0.25">
      <c r="A498" s="15">
        <v>43983</v>
      </c>
      <c r="B498" s="16" t="s">
        <v>19</v>
      </c>
      <c r="C498" s="16">
        <v>16</v>
      </c>
      <c r="D498" s="16">
        <v>1019</v>
      </c>
      <c r="E498" s="16">
        <v>895</v>
      </c>
    </row>
    <row r="499" spans="1:5" ht="14.25" customHeight="1" x14ac:dyDescent="0.25">
      <c r="A499" s="15">
        <v>43983</v>
      </c>
      <c r="B499" s="16" t="s">
        <v>9</v>
      </c>
      <c r="C499" s="16">
        <v>15</v>
      </c>
      <c r="D499" s="16">
        <v>453</v>
      </c>
      <c r="E499" s="16">
        <v>370</v>
      </c>
    </row>
    <row r="500" spans="1:5" ht="14.25" customHeight="1" x14ac:dyDescent="0.25">
      <c r="A500" s="15">
        <v>43983</v>
      </c>
      <c r="B500" s="16" t="s">
        <v>15</v>
      </c>
      <c r="C500" s="16">
        <v>123</v>
      </c>
      <c r="D500" s="16">
        <v>20325</v>
      </c>
      <c r="E500" s="16">
        <v>18935</v>
      </c>
    </row>
    <row r="501" spans="1:5" ht="14.25" customHeight="1" x14ac:dyDescent="0.25">
      <c r="A501" s="15">
        <v>43983</v>
      </c>
      <c r="B501" s="16" t="s">
        <v>14</v>
      </c>
      <c r="C501" s="16">
        <v>128</v>
      </c>
      <c r="D501" s="16">
        <v>16285</v>
      </c>
      <c r="E501" s="16">
        <v>15130</v>
      </c>
    </row>
    <row r="502" spans="1:5" ht="14.25" customHeight="1" x14ac:dyDescent="0.25">
      <c r="A502" s="15">
        <v>43983</v>
      </c>
      <c r="B502" s="16" t="s">
        <v>12</v>
      </c>
      <c r="C502" s="16">
        <v>10</v>
      </c>
      <c r="D502" s="16">
        <v>719</v>
      </c>
      <c r="E502" s="16">
        <v>627</v>
      </c>
    </row>
    <row r="503" spans="1:5" ht="14.25" customHeight="1" x14ac:dyDescent="0.25">
      <c r="A503" s="15">
        <v>43983</v>
      </c>
      <c r="B503" s="16" t="s">
        <v>25</v>
      </c>
      <c r="C503" s="16">
        <v>9</v>
      </c>
      <c r="D503" s="16">
        <v>294</v>
      </c>
      <c r="E503" s="16">
        <v>224</v>
      </c>
    </row>
    <row r="504" spans="1:5" ht="14.25" customHeight="1" x14ac:dyDescent="0.25">
      <c r="A504" s="15">
        <v>43983</v>
      </c>
      <c r="B504" s="16" t="s">
        <v>24</v>
      </c>
      <c r="C504" s="16">
        <v>7</v>
      </c>
      <c r="D504" s="16">
        <v>500</v>
      </c>
      <c r="E504" s="16">
        <v>418</v>
      </c>
    </row>
    <row r="505" spans="1:5" ht="14.25" customHeight="1" x14ac:dyDescent="0.25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ref="A2:E1000">
    <sortCondition ref="A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"/>
  <sheetViews>
    <sheetView workbookViewId="0">
      <selection activeCell="A5" sqref="A5"/>
    </sheetView>
  </sheetViews>
  <sheetFormatPr defaultRowHeight="15" x14ac:dyDescent="0.25"/>
  <cols>
    <col min="1" max="1" width="22.85546875" customWidth="1"/>
    <col min="2" max="2" width="8.5703125" customWidth="1"/>
    <col min="3" max="6" width="6" customWidth="1"/>
    <col min="7" max="7" width="5" customWidth="1"/>
    <col min="8" max="8" width="7.42578125" customWidth="1"/>
    <col min="9" max="9" width="7.7109375" customWidth="1"/>
    <col min="10" max="13" width="11" customWidth="1"/>
    <col min="14" max="14" width="10" customWidth="1"/>
    <col min="15" max="15" width="7.42578125" customWidth="1"/>
    <col min="16" max="16" width="49.42578125" customWidth="1"/>
    <col min="17" max="17" width="44" customWidth="1"/>
    <col min="18" max="20" width="8" customWidth="1"/>
    <col min="21" max="21" width="7" customWidth="1"/>
    <col min="22" max="22" width="7.42578125" customWidth="1"/>
    <col min="23" max="23" width="49.42578125" bestFit="1" customWidth="1"/>
    <col min="24" max="24" width="44" bestFit="1" customWidth="1"/>
    <col min="25" max="25" width="32.140625" customWidth="1"/>
  </cols>
  <sheetData>
    <row r="3" spans="1:17" x14ac:dyDescent="0.25">
      <c r="B3" s="34" t="s">
        <v>39</v>
      </c>
    </row>
    <row r="4" spans="1:17" x14ac:dyDescent="0.25">
      <c r="B4" t="s">
        <v>31</v>
      </c>
      <c r="I4" t="s">
        <v>32</v>
      </c>
      <c r="P4" t="s">
        <v>40</v>
      </c>
      <c r="Q4" t="s">
        <v>41</v>
      </c>
    </row>
    <row r="5" spans="1:17" x14ac:dyDescent="0.25">
      <c r="A5" s="34" t="s">
        <v>27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 t="s">
        <v>38</v>
      </c>
      <c r="I5">
        <v>18</v>
      </c>
      <c r="J5">
        <v>19</v>
      </c>
      <c r="K5">
        <v>20</v>
      </c>
      <c r="L5">
        <v>21</v>
      </c>
      <c r="M5">
        <v>22</v>
      </c>
      <c r="N5">
        <v>23</v>
      </c>
      <c r="O5" t="s">
        <v>38</v>
      </c>
    </row>
    <row r="6" spans="1:17" x14ac:dyDescent="0.25">
      <c r="A6" s="35" t="s">
        <v>21</v>
      </c>
      <c r="B6" s="36">
        <v>2.7600000000000002</v>
      </c>
      <c r="C6" s="36">
        <v>3.21</v>
      </c>
      <c r="D6" s="36">
        <v>2.88</v>
      </c>
      <c r="E6" s="36">
        <v>3.17</v>
      </c>
      <c r="F6" s="36">
        <v>3.17</v>
      </c>
      <c r="G6" s="36">
        <v>0.39</v>
      </c>
      <c r="H6" s="36"/>
      <c r="I6" s="36">
        <v>3879224.6000000006</v>
      </c>
      <c r="J6" s="36">
        <v>8910062.5</v>
      </c>
      <c r="K6" s="36">
        <v>4464124.9000000004</v>
      </c>
      <c r="L6" s="36">
        <v>8800895.3999999985</v>
      </c>
      <c r="M6" s="36">
        <v>6620260.0000000009</v>
      </c>
      <c r="N6" s="36">
        <v>155723</v>
      </c>
      <c r="O6" s="36"/>
      <c r="P6" s="36">
        <v>15.580000000000002</v>
      </c>
      <c r="Q6" s="36">
        <v>32830290.399999999</v>
      </c>
    </row>
    <row r="7" spans="1:17" x14ac:dyDescent="0.25">
      <c r="A7" s="35" t="s">
        <v>15</v>
      </c>
      <c r="B7" s="36">
        <v>4.7</v>
      </c>
      <c r="C7" s="36">
        <v>5.5</v>
      </c>
      <c r="D7" s="36">
        <v>5.4399999999999995</v>
      </c>
      <c r="E7" s="36">
        <v>5.56</v>
      </c>
      <c r="F7" s="36">
        <v>5.870000000000001</v>
      </c>
      <c r="G7" s="36">
        <v>0.75</v>
      </c>
      <c r="H7" s="36"/>
      <c r="I7" s="36">
        <v>10455730.300000001</v>
      </c>
      <c r="J7" s="36">
        <v>11271247.6</v>
      </c>
      <c r="K7" s="36">
        <v>9531339.1999999993</v>
      </c>
      <c r="L7" s="36">
        <v>15051146.5</v>
      </c>
      <c r="M7" s="36">
        <v>10057463.5</v>
      </c>
      <c r="N7" s="36">
        <v>1862892</v>
      </c>
      <c r="O7" s="36"/>
      <c r="P7" s="36">
        <v>27.82</v>
      </c>
      <c r="Q7" s="36">
        <v>58229819.099999994</v>
      </c>
    </row>
    <row r="8" spans="1:17" x14ac:dyDescent="0.25">
      <c r="A8" s="35" t="s">
        <v>14</v>
      </c>
      <c r="B8" s="36">
        <v>3.55</v>
      </c>
      <c r="C8" s="36">
        <v>4.2</v>
      </c>
      <c r="D8" s="36">
        <v>4.0299999999999994</v>
      </c>
      <c r="E8" s="36">
        <v>4.1199999999999992</v>
      </c>
      <c r="F8" s="36">
        <v>4.42</v>
      </c>
      <c r="G8" s="36">
        <v>0.56000000000000005</v>
      </c>
      <c r="H8" s="36"/>
      <c r="I8" s="36">
        <v>6969914.5999999996</v>
      </c>
      <c r="J8" s="36">
        <v>9587951.1999999993</v>
      </c>
      <c r="K8" s="36">
        <v>8266012.3999999994</v>
      </c>
      <c r="L8" s="36">
        <v>10973591.1</v>
      </c>
      <c r="M8" s="36">
        <v>7675030</v>
      </c>
      <c r="N8" s="36">
        <v>771391.5</v>
      </c>
      <c r="O8" s="36"/>
      <c r="P8" s="36">
        <v>20.88</v>
      </c>
      <c r="Q8" s="36">
        <v>44243890.799999997</v>
      </c>
    </row>
    <row r="9" spans="1:17" x14ac:dyDescent="0.25">
      <c r="A9" s="35" t="s">
        <v>28</v>
      </c>
      <c r="B9" s="36">
        <v>11.010000000000002</v>
      </c>
      <c r="C9" s="36">
        <v>12.91</v>
      </c>
      <c r="D9" s="36">
        <v>12.35</v>
      </c>
      <c r="E9" s="36">
        <v>12.85</v>
      </c>
      <c r="F9" s="36">
        <v>13.46</v>
      </c>
      <c r="G9" s="36">
        <v>1.7000000000000002</v>
      </c>
      <c r="H9" s="36"/>
      <c r="I9" s="36">
        <v>21304869.5</v>
      </c>
      <c r="J9" s="36">
        <v>29769261.300000001</v>
      </c>
      <c r="K9" s="36">
        <v>22261476.5</v>
      </c>
      <c r="L9" s="36">
        <v>34825633</v>
      </c>
      <c r="M9" s="36">
        <v>24352753.5</v>
      </c>
      <c r="N9" s="36">
        <v>2790006.5</v>
      </c>
      <c r="O9" s="36"/>
      <c r="P9" s="36">
        <v>64.28</v>
      </c>
      <c r="Q9" s="36">
        <v>135304000.30000001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J35" sqref="J35"/>
    </sheetView>
  </sheetViews>
  <sheetFormatPr defaultRowHeight="15" x14ac:dyDescent="0.25"/>
  <cols>
    <col min="1" max="1" width="17.28515625" customWidth="1"/>
    <col min="2" max="2" width="34" customWidth="1"/>
    <col min="3" max="3" width="27.42578125" customWidth="1"/>
  </cols>
  <sheetData>
    <row r="1" spans="1:3" x14ac:dyDescent="0.25">
      <c r="A1" s="34" t="s">
        <v>1</v>
      </c>
      <c r="B1" t="s">
        <v>33</v>
      </c>
    </row>
    <row r="3" spans="1:3" x14ac:dyDescent="0.25">
      <c r="A3" s="34" t="s">
        <v>27</v>
      </c>
      <c r="B3" t="s">
        <v>43</v>
      </c>
      <c r="C3" t="s">
        <v>42</v>
      </c>
    </row>
    <row r="4" spans="1:3" x14ac:dyDescent="0.25">
      <c r="A4" s="35">
        <v>18</v>
      </c>
      <c r="B4" s="36">
        <v>836803032</v>
      </c>
      <c r="C4" s="36">
        <v>1220.5700000000002</v>
      </c>
    </row>
    <row r="5" spans="1:3" x14ac:dyDescent="0.25">
      <c r="A5" s="35">
        <v>19</v>
      </c>
      <c r="B5" s="36">
        <v>983915409.85664999</v>
      </c>
      <c r="C5" s="36">
        <v>1296.7200000000003</v>
      </c>
    </row>
    <row r="6" spans="1:3" x14ac:dyDescent="0.25">
      <c r="A6" s="35">
        <v>20</v>
      </c>
      <c r="B6" s="36">
        <v>947263006.72395003</v>
      </c>
      <c r="C6" s="36">
        <v>1390.9699999999998</v>
      </c>
    </row>
    <row r="7" spans="1:3" x14ac:dyDescent="0.25">
      <c r="A7" s="35">
        <v>21</v>
      </c>
      <c r="B7" s="36">
        <v>1002691883.0466</v>
      </c>
      <c r="C7" s="36">
        <v>1339.45</v>
      </c>
    </row>
    <row r="8" spans="1:3" x14ac:dyDescent="0.25">
      <c r="A8" s="35">
        <v>22</v>
      </c>
      <c r="B8" s="36">
        <v>1055653508.75385</v>
      </c>
      <c r="C8" s="36">
        <v>1648.4099999999996</v>
      </c>
    </row>
    <row r="9" spans="1:3" x14ac:dyDescent="0.25">
      <c r="A9" s="35">
        <v>23</v>
      </c>
      <c r="B9" s="36">
        <v>136032376.68134999</v>
      </c>
      <c r="C9" s="36">
        <v>181.23999999999998</v>
      </c>
    </row>
    <row r="10" spans="1:3" x14ac:dyDescent="0.25">
      <c r="A10" s="35" t="s">
        <v>38</v>
      </c>
      <c r="B10" s="36"/>
      <c r="C10" s="36"/>
    </row>
    <row r="11" spans="1:3" x14ac:dyDescent="0.25">
      <c r="A11" s="35" t="s">
        <v>28</v>
      </c>
      <c r="B11" s="36">
        <v>4962359217.0623999</v>
      </c>
      <c r="C11" s="36">
        <v>7077.36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"/>
  <sheetViews>
    <sheetView workbookViewId="0">
      <selection activeCell="Q12" sqref="Q12"/>
    </sheetView>
  </sheetViews>
  <sheetFormatPr defaultRowHeight="15" x14ac:dyDescent="0.25"/>
  <cols>
    <col min="1" max="1" width="13.5703125" style="44" customWidth="1"/>
    <col min="2" max="2" width="27.140625" style="37" customWidth="1"/>
    <col min="3" max="3" width="18.140625" customWidth="1"/>
    <col min="4" max="4" width="16.5703125" customWidth="1"/>
    <col min="5" max="5" width="18.140625" customWidth="1"/>
    <col min="6" max="6" width="13.42578125" customWidth="1"/>
    <col min="7" max="7" width="14.85546875" customWidth="1"/>
    <col min="8" max="8" width="12.85546875" customWidth="1"/>
    <col min="9" max="9" width="13.85546875" customWidth="1"/>
    <col min="10" max="10" width="18" style="37" customWidth="1"/>
    <col min="11" max="11" width="15.28515625" style="37" customWidth="1"/>
    <col min="12" max="12" width="9.140625" style="37"/>
    <col min="13" max="13" width="15.28515625" style="37" customWidth="1"/>
    <col min="14" max="14" width="15.42578125" style="37" customWidth="1"/>
    <col min="15" max="15" width="15.7109375" style="37" customWidth="1"/>
  </cols>
  <sheetData>
    <row r="1" spans="1:15" ht="30" x14ac:dyDescent="0.25">
      <c r="A1" s="46" t="s">
        <v>0</v>
      </c>
      <c r="B1" s="45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8" t="s">
        <v>29</v>
      </c>
      <c r="K1" s="38" t="s">
        <v>30</v>
      </c>
      <c r="L1" s="38" t="s">
        <v>34</v>
      </c>
      <c r="M1" s="38" t="s">
        <v>35</v>
      </c>
      <c r="N1" s="38" t="s">
        <v>36</v>
      </c>
      <c r="O1" s="38" t="s">
        <v>37</v>
      </c>
    </row>
    <row r="2" spans="1:15" x14ac:dyDescent="0.25">
      <c r="A2" s="39">
        <v>43983</v>
      </c>
      <c r="B2" s="23" t="s">
        <v>15</v>
      </c>
      <c r="C2" s="23">
        <v>349699.5</v>
      </c>
      <c r="D2" s="23">
        <v>37257840.18135</v>
      </c>
      <c r="E2" s="23">
        <v>27640203.134</v>
      </c>
      <c r="F2" s="24">
        <v>744856.58547692304</v>
      </c>
      <c r="G2" s="33">
        <f xml:space="preserve"> SUMIFS(Лист2!$C:$C,'Объединенные данные '!$A:$A,Лист2!A419,'Объединенные данные '!$B:$B,Лист2!B419)</f>
        <v>20</v>
      </c>
      <c r="H2">
        <f xml:space="preserve"> SUMIFS(Лист2!$D:$D,'Объединенные данные '!$A:$A,Лист2!A419,'Объединенные данные '!$B:$B,Лист2!B419)</f>
        <v>1519</v>
      </c>
      <c r="I2">
        <f xml:space="preserve"> SUMIFS(Лист2!$E:$E,'Объединенные данные '!$A:$A,Лист2!A419,'Объединенные данные '!$B:$B,Лист2!B419)</f>
        <v>1372</v>
      </c>
      <c r="J2" s="37">
        <f t="shared" ref="J2:J65" si="0">ROUND(D2/SUM(D:D)*100,2)</f>
        <v>0.75</v>
      </c>
      <c r="K2" s="37">
        <f t="shared" ref="K2:K65" si="1">ROUND(D2/G2,1)</f>
        <v>1862892</v>
      </c>
      <c r="L2" s="37">
        <f>WEEKNUM(A2,2)</f>
        <v>23</v>
      </c>
      <c r="M2" s="37">
        <f>D2-E2-F2</f>
        <v>8872780.4618730769</v>
      </c>
      <c r="N2" s="37">
        <f>ROUND(M2/D2*100,2)</f>
        <v>23.81</v>
      </c>
      <c r="O2" s="37">
        <f xml:space="preserve"> ROUND((D2-E2)/E2*100,2)</f>
        <v>34.799999999999997</v>
      </c>
    </row>
    <row r="3" spans="1:15" x14ac:dyDescent="0.25">
      <c r="A3" s="41">
        <v>43983</v>
      </c>
      <c r="B3" s="25" t="s">
        <v>14</v>
      </c>
      <c r="C3" s="25">
        <v>272926.5</v>
      </c>
      <c r="D3" s="25">
        <v>27770092.5</v>
      </c>
      <c r="E3" s="25">
        <v>20952913.508000001</v>
      </c>
      <c r="F3" s="26">
        <v>872904.40428461542</v>
      </c>
      <c r="G3" s="33">
        <f xml:space="preserve"> SUMIFS(Лист2!$C:$C,'Объединенные данные '!$A:$A,Лист2!A454,'Объединенные данные '!$B:$B,Лист2!B454)</f>
        <v>36</v>
      </c>
      <c r="H3">
        <f xml:space="preserve"> SUMIFS(Лист2!$D:$D,'Объединенные данные '!$A:$A,Лист2!A454,'Объединенные данные '!$B:$B,Лист2!B454)</f>
        <v>5457</v>
      </c>
      <c r="I3">
        <f xml:space="preserve"> SUMIFS(Лист2!$E:$E,'Объединенные данные '!$A:$A,Лист2!A454,'Объединенные данные '!$B:$B,Лист2!B454)</f>
        <v>4916</v>
      </c>
      <c r="J3" s="37">
        <f t="shared" si="0"/>
        <v>0.56000000000000005</v>
      </c>
      <c r="K3" s="37">
        <f t="shared" si="1"/>
        <v>771391.5</v>
      </c>
      <c r="L3" s="37">
        <f t="shared" ref="L3:M66" si="2">WEEKNUM(A3,2)</f>
        <v>23</v>
      </c>
      <c r="M3" s="37">
        <f t="shared" ref="M3:M66" si="3">D3-E3-F3</f>
        <v>5944274.5877153836</v>
      </c>
      <c r="N3" s="37">
        <f t="shared" ref="N3:N66" si="4">ROUND(M3/D3*100,2)</f>
        <v>21.41</v>
      </c>
      <c r="O3" s="37">
        <f t="shared" ref="O3:O66" si="5" xml:space="preserve"> ROUND((D3-E3)/E3*100,2)</f>
        <v>32.54</v>
      </c>
    </row>
    <row r="4" spans="1:15" x14ac:dyDescent="0.25">
      <c r="A4" s="42">
        <v>43983</v>
      </c>
      <c r="B4" s="29" t="s">
        <v>21</v>
      </c>
      <c r="C4" s="29">
        <v>188776.5</v>
      </c>
      <c r="D4" s="29">
        <v>19465372.5</v>
      </c>
      <c r="E4" s="29">
        <v>14354207.141999999</v>
      </c>
      <c r="F4" s="30">
        <v>467483.70729230763</v>
      </c>
      <c r="G4" s="33">
        <f xml:space="preserve"> SUMIFS(Лист2!$C:$C,'Объединенные данные '!$A:$A,Лист2!A241,'Объединенные данные '!$B:$B,Лист2!B241)</f>
        <v>125</v>
      </c>
      <c r="H4">
        <f xml:space="preserve"> SUMIFS(Лист2!$D:$D,'Объединенные данные '!$A:$A,Лист2!A241,'Объединенные данные '!$B:$B,Лист2!B241)</f>
        <v>22291</v>
      </c>
      <c r="I4">
        <f xml:space="preserve"> SUMIFS(Лист2!$E:$E,'Объединенные данные '!$A:$A,Лист2!A241,'Объединенные данные '!$B:$B,Лист2!B241)</f>
        <v>20635</v>
      </c>
      <c r="J4" s="37">
        <f t="shared" si="0"/>
        <v>0.39</v>
      </c>
      <c r="K4" s="37">
        <f t="shared" si="1"/>
        <v>155723</v>
      </c>
      <c r="L4" s="37">
        <f t="shared" si="2"/>
        <v>23</v>
      </c>
      <c r="M4" s="37">
        <f t="shared" si="3"/>
        <v>4643681.6507076938</v>
      </c>
      <c r="N4" s="37">
        <f t="shared" si="4"/>
        <v>23.86</v>
      </c>
      <c r="O4" s="37">
        <f t="shared" si="5"/>
        <v>35.61</v>
      </c>
    </row>
    <row r="5" spans="1:15" x14ac:dyDescent="0.25">
      <c r="A5" s="40">
        <v>43983</v>
      </c>
      <c r="B5" s="27" t="s">
        <v>22</v>
      </c>
      <c r="C5" s="27">
        <v>183228</v>
      </c>
      <c r="D5" s="27">
        <v>18914194.5</v>
      </c>
      <c r="E5" s="27">
        <v>13959979.012</v>
      </c>
      <c r="F5" s="28">
        <v>464232.54846153839</v>
      </c>
      <c r="G5" s="33">
        <f xml:space="preserve"> SUMIFS(Лист2!$C:$C,'Объединенные данные '!$A:$A,Лист2!A206,'Объединенные данные '!$B:$B,Лист2!B206)</f>
        <v>21</v>
      </c>
      <c r="H5">
        <f xml:space="preserve"> SUMIFS(Лист2!$D:$D,'Объединенные данные '!$A:$A,Лист2!A206,'Объединенные данные '!$B:$B,Лист2!B206)</f>
        <v>2410</v>
      </c>
      <c r="I5">
        <f xml:space="preserve"> SUMIFS(Лист2!$E:$E,'Объединенные данные '!$A:$A,Лист2!A206,'Объединенные данные '!$B:$B,Лист2!B206)</f>
        <v>2202</v>
      </c>
      <c r="J5" s="37">
        <f t="shared" si="0"/>
        <v>0.38</v>
      </c>
      <c r="K5" s="37">
        <f t="shared" si="1"/>
        <v>900675.9</v>
      </c>
      <c r="L5" s="37">
        <f t="shared" si="2"/>
        <v>23</v>
      </c>
      <c r="M5" s="37">
        <f t="shared" si="3"/>
        <v>4489982.9395384612</v>
      </c>
      <c r="N5" s="37">
        <f t="shared" si="4"/>
        <v>23.74</v>
      </c>
      <c r="O5" s="37">
        <f t="shared" si="5"/>
        <v>35.49</v>
      </c>
    </row>
    <row r="6" spans="1:15" x14ac:dyDescent="0.25">
      <c r="A6" s="39">
        <v>43983</v>
      </c>
      <c r="B6" s="23" t="s">
        <v>11</v>
      </c>
      <c r="C6" s="23">
        <v>77269.5</v>
      </c>
      <c r="D6" s="23">
        <v>6829921.5</v>
      </c>
      <c r="E6" s="23">
        <v>5152925.182</v>
      </c>
      <c r="F6" s="24">
        <v>219200.11557692307</v>
      </c>
      <c r="G6" s="33">
        <f xml:space="preserve"> SUMIFS(Лист2!$C:$C,'Объединенные данные '!$A:$A,Лист2!A66,'Объединенные данные '!$B:$B,Лист2!B66)</f>
        <v>124</v>
      </c>
      <c r="H6">
        <f xml:space="preserve"> SUMIFS(Лист2!$D:$D,'Объединенные данные '!$A:$A,Лист2!A66,'Объединенные данные '!$B:$B,Лист2!B66)</f>
        <v>25828</v>
      </c>
      <c r="I6">
        <f xml:space="preserve"> SUMIFS(Лист2!$E:$E,'Объединенные данные '!$A:$A,Лист2!A66,'Объединенные данные '!$B:$B,Лист2!B66)</f>
        <v>23974</v>
      </c>
      <c r="J6" s="37">
        <f t="shared" si="0"/>
        <v>0.14000000000000001</v>
      </c>
      <c r="K6" s="37">
        <f t="shared" si="1"/>
        <v>55080</v>
      </c>
      <c r="L6" s="37">
        <f t="shared" si="2"/>
        <v>23</v>
      </c>
      <c r="M6" s="37">
        <f t="shared" si="3"/>
        <v>1457796.2024230768</v>
      </c>
      <c r="N6" s="37">
        <f t="shared" si="4"/>
        <v>21.34</v>
      </c>
      <c r="O6" s="37">
        <f t="shared" si="5"/>
        <v>32.54</v>
      </c>
    </row>
    <row r="7" spans="1:15" x14ac:dyDescent="0.25">
      <c r="A7" s="40">
        <v>43983</v>
      </c>
      <c r="B7" s="27" t="s">
        <v>16</v>
      </c>
      <c r="C7" s="27">
        <v>64740</v>
      </c>
      <c r="D7" s="27">
        <v>5800290</v>
      </c>
      <c r="E7" s="27">
        <v>4332158.4330000002</v>
      </c>
      <c r="F7" s="28">
        <v>205428.24997692305</v>
      </c>
      <c r="G7" s="33">
        <f xml:space="preserve"> SUMIFS(Лист2!$C:$C,'Объединенные данные '!$A:$A,Лист2!A31,'Объединенные данные '!$B:$B,Лист2!B31)</f>
        <v>21</v>
      </c>
      <c r="H7">
        <f xml:space="preserve"> SUMIFS(Лист2!$D:$D,'Объединенные данные '!$A:$A,Лист2!A31,'Объединенные данные '!$B:$B,Лист2!B31)</f>
        <v>2271</v>
      </c>
      <c r="I7">
        <f xml:space="preserve"> SUMIFS(Лист2!$E:$E,'Объединенные данные '!$A:$A,Лист2!A31,'Объединенные данные '!$B:$B,Лист2!B31)</f>
        <v>2085</v>
      </c>
      <c r="J7" s="37">
        <f t="shared" si="0"/>
        <v>0.12</v>
      </c>
      <c r="K7" s="37">
        <f t="shared" si="1"/>
        <v>276204.3</v>
      </c>
      <c r="L7" s="37">
        <f t="shared" si="2"/>
        <v>23</v>
      </c>
      <c r="M7" s="37">
        <f t="shared" si="3"/>
        <v>1262703.3170230768</v>
      </c>
      <c r="N7" s="37">
        <f t="shared" si="4"/>
        <v>21.77</v>
      </c>
      <c r="O7" s="37">
        <f t="shared" si="5"/>
        <v>33.89</v>
      </c>
    </row>
    <row r="8" spans="1:15" x14ac:dyDescent="0.25">
      <c r="A8" s="39">
        <v>43983</v>
      </c>
      <c r="B8" s="23" t="s">
        <v>17</v>
      </c>
      <c r="C8" s="23">
        <v>40528.5</v>
      </c>
      <c r="D8" s="23">
        <v>3865251</v>
      </c>
      <c r="E8" s="23">
        <v>2972895.4169999999</v>
      </c>
      <c r="F8" s="24">
        <v>336001.08039230772</v>
      </c>
      <c r="G8" s="33">
        <f xml:space="preserve"> SUMIFS(Лист2!$C:$C,'Объединенные данные '!$A:$A,Лист2!A101,'Объединенные данные '!$B:$B,Лист2!B101)</f>
        <v>15</v>
      </c>
      <c r="H8">
        <f xml:space="preserve"> SUMIFS(Лист2!$D:$D,'Объединенные данные '!$A:$A,Лист2!A101,'Объединенные данные '!$B:$B,Лист2!B101)</f>
        <v>812</v>
      </c>
      <c r="I8">
        <f xml:space="preserve"> SUMIFS(Лист2!$E:$E,'Объединенные данные '!$A:$A,Лист2!A101,'Объединенные данные '!$B:$B,Лист2!B101)</f>
        <v>711</v>
      </c>
      <c r="J8" s="37">
        <f t="shared" si="0"/>
        <v>0.08</v>
      </c>
      <c r="K8" s="37">
        <f t="shared" si="1"/>
        <v>257683.4</v>
      </c>
      <c r="L8" s="37">
        <f t="shared" si="2"/>
        <v>23</v>
      </c>
      <c r="M8" s="37">
        <f t="shared" si="3"/>
        <v>556354.50260769238</v>
      </c>
      <c r="N8" s="37">
        <f t="shared" si="4"/>
        <v>14.39</v>
      </c>
      <c r="O8" s="37">
        <f t="shared" si="5"/>
        <v>30.02</v>
      </c>
    </row>
    <row r="9" spans="1:15" x14ac:dyDescent="0.25">
      <c r="A9" s="41">
        <v>43983</v>
      </c>
      <c r="B9" s="25" t="s">
        <v>10</v>
      </c>
      <c r="C9" s="25">
        <v>31947</v>
      </c>
      <c r="D9" s="25">
        <v>2945035.5</v>
      </c>
      <c r="E9" s="25">
        <v>2320195.4450000003</v>
      </c>
      <c r="F9" s="26">
        <v>383761.6669230769</v>
      </c>
      <c r="G9" s="33">
        <f xml:space="preserve"> SUMIFS(Лист2!$C:$C,'Объединенные данные '!$A:$A,Лист2!A140,'Объединенные данные '!$B:$B,Лист2!B140)</f>
        <v>17</v>
      </c>
      <c r="H9">
        <f xml:space="preserve"> SUMIFS(Лист2!$D:$D,'Объединенные данные '!$A:$A,Лист2!A140,'Объединенные данные '!$B:$B,Лист2!B140)</f>
        <v>1294</v>
      </c>
      <c r="I9">
        <f xml:space="preserve"> SUMIFS(Лист2!$E:$E,'Объединенные данные '!$A:$A,Лист2!A140,'Объединенные данные '!$B:$B,Лист2!B140)</f>
        <v>1155</v>
      </c>
      <c r="J9" s="37">
        <f t="shared" si="0"/>
        <v>0.06</v>
      </c>
      <c r="K9" s="37">
        <f t="shared" si="1"/>
        <v>173237.4</v>
      </c>
      <c r="L9" s="37">
        <f t="shared" si="2"/>
        <v>23</v>
      </c>
      <c r="M9" s="37">
        <f t="shared" si="3"/>
        <v>241078.3880769228</v>
      </c>
      <c r="N9" s="37">
        <f t="shared" si="4"/>
        <v>8.19</v>
      </c>
      <c r="O9" s="37">
        <f t="shared" si="5"/>
        <v>26.93</v>
      </c>
    </row>
    <row r="10" spans="1:15" x14ac:dyDescent="0.25">
      <c r="A10" s="42">
        <v>43983</v>
      </c>
      <c r="B10" s="29" t="s">
        <v>13</v>
      </c>
      <c r="C10" s="29">
        <v>32170.5</v>
      </c>
      <c r="D10" s="29">
        <v>3013512</v>
      </c>
      <c r="E10" s="29">
        <v>2355616.679</v>
      </c>
      <c r="F10" s="30">
        <v>219429.2774153846</v>
      </c>
      <c r="G10" s="33">
        <f xml:space="preserve"> SUMIFS(Лист2!$C:$C,'Объединенные данные '!$A:$A,Лист2!A276,'Объединенные данные '!$B:$B,Лист2!B276)</f>
        <v>21</v>
      </c>
      <c r="H10">
        <f xml:space="preserve"> SUMIFS(Лист2!$D:$D,'Объединенные данные '!$A:$A,Лист2!A276,'Объединенные данные '!$B:$B,Лист2!B276)</f>
        <v>2255</v>
      </c>
      <c r="I10">
        <f xml:space="preserve"> SUMIFS(Лист2!$E:$E,'Объединенные данные '!$A:$A,Лист2!A276,'Объединенные данные '!$B:$B,Лист2!B276)</f>
        <v>2045</v>
      </c>
      <c r="J10" s="37">
        <f t="shared" si="0"/>
        <v>0.06</v>
      </c>
      <c r="K10" s="37">
        <f t="shared" si="1"/>
        <v>143500.6</v>
      </c>
      <c r="L10" s="37">
        <f t="shared" si="2"/>
        <v>23</v>
      </c>
      <c r="M10" s="37">
        <f t="shared" si="3"/>
        <v>438466.0435846154</v>
      </c>
      <c r="N10" s="37">
        <f t="shared" si="4"/>
        <v>14.55</v>
      </c>
      <c r="O10" s="37">
        <f t="shared" si="5"/>
        <v>27.93</v>
      </c>
    </row>
    <row r="11" spans="1:15" x14ac:dyDescent="0.25">
      <c r="A11" s="40">
        <v>43983</v>
      </c>
      <c r="B11" s="27" t="s">
        <v>20</v>
      </c>
      <c r="C11" s="27">
        <v>27960</v>
      </c>
      <c r="D11" s="27">
        <v>2538967.5</v>
      </c>
      <c r="E11" s="27">
        <v>1983277.5959999997</v>
      </c>
      <c r="F11" s="28">
        <v>134168.53587692307</v>
      </c>
      <c r="G11" s="33">
        <f xml:space="preserve"> SUMIFS(Лист2!$C:$C,'Объединенные данные '!$A:$A,Лист2!A171,'Объединенные данные '!$B:$B,Лист2!B171)</f>
        <v>125</v>
      </c>
      <c r="H11">
        <f xml:space="preserve"> SUMIFS(Лист2!$D:$D,'Объединенные данные '!$A:$A,Лист2!A171,'Объединенные данные '!$B:$B,Лист2!B171)</f>
        <v>20911</v>
      </c>
      <c r="I11">
        <f xml:space="preserve"> SUMIFS(Лист2!$E:$E,'Объединенные данные '!$A:$A,Лист2!A171,'Объединенные данные '!$B:$B,Лист2!B171)</f>
        <v>19358</v>
      </c>
      <c r="J11" s="37">
        <f t="shared" si="0"/>
        <v>0.05</v>
      </c>
      <c r="K11" s="37">
        <f t="shared" si="1"/>
        <v>20311.7</v>
      </c>
      <c r="L11" s="37">
        <f t="shared" si="2"/>
        <v>23</v>
      </c>
      <c r="M11" s="37">
        <f t="shared" si="3"/>
        <v>421521.36812307726</v>
      </c>
      <c r="N11" s="37">
        <f t="shared" si="4"/>
        <v>16.600000000000001</v>
      </c>
      <c r="O11" s="37">
        <f t="shared" si="5"/>
        <v>28.02</v>
      </c>
    </row>
    <row r="12" spans="1:15" x14ac:dyDescent="0.25">
      <c r="A12" s="42">
        <v>43983</v>
      </c>
      <c r="B12" s="29" t="s">
        <v>23</v>
      </c>
      <c r="C12" s="29">
        <v>14238</v>
      </c>
      <c r="D12" s="29">
        <v>1293219</v>
      </c>
      <c r="E12" s="29">
        <v>1006008.1159999999</v>
      </c>
      <c r="F12" s="30">
        <v>129348.2923076923</v>
      </c>
      <c r="G12" s="33">
        <f xml:space="preserve"> SUMIFS(Лист2!$C:$C,'Объединенные данные '!$A:$A,Лист2!A316,'Объединенные данные '!$B:$B,Лист2!B316)</f>
        <v>31</v>
      </c>
      <c r="H12">
        <f xml:space="preserve"> SUMIFS(Лист2!$D:$D,'Объединенные данные '!$A:$A,Лист2!A316,'Объединенные данные '!$B:$B,Лист2!B316)</f>
        <v>4800</v>
      </c>
      <c r="I12">
        <f xml:space="preserve"> SUMIFS(Лист2!$E:$E,'Объединенные данные '!$A:$A,Лист2!A316,'Объединенные данные '!$B:$B,Лист2!B316)</f>
        <v>4470</v>
      </c>
      <c r="J12" s="37">
        <f t="shared" si="0"/>
        <v>0.03</v>
      </c>
      <c r="K12" s="37">
        <f t="shared" si="1"/>
        <v>41716.699999999997</v>
      </c>
      <c r="L12" s="37">
        <f t="shared" si="2"/>
        <v>23</v>
      </c>
      <c r="M12" s="37">
        <f t="shared" si="3"/>
        <v>157862.59169230779</v>
      </c>
      <c r="N12" s="37">
        <f t="shared" si="4"/>
        <v>12.21</v>
      </c>
      <c r="O12" s="37">
        <f t="shared" si="5"/>
        <v>28.55</v>
      </c>
    </row>
    <row r="13" spans="1:15" x14ac:dyDescent="0.25">
      <c r="A13" s="41">
        <v>43983</v>
      </c>
      <c r="B13" s="25" t="s">
        <v>18</v>
      </c>
      <c r="C13" s="25">
        <v>16687.5</v>
      </c>
      <c r="D13" s="25">
        <v>1526608.5</v>
      </c>
      <c r="E13" s="25">
        <v>1202670.0489999999</v>
      </c>
      <c r="F13" s="26">
        <v>340349.53369230771</v>
      </c>
      <c r="G13" s="33">
        <f xml:space="preserve"> SUMIFS(Лист2!$C:$C,'Объединенные данные '!$A:$A,Лист2!A346,'Объединенные данные '!$B:$B,Лист2!B346)</f>
        <v>21</v>
      </c>
      <c r="H13">
        <f xml:space="preserve"> SUMIFS(Лист2!$D:$D,'Объединенные данные '!$A:$A,Лист2!A346,'Объединенные данные '!$B:$B,Лист2!B346)</f>
        <v>2120</v>
      </c>
      <c r="I13">
        <f xml:space="preserve"> SUMIFS(Лист2!$E:$E,'Объединенные данные '!$A:$A,Лист2!A346,'Объединенные данные '!$B:$B,Лист2!B346)</f>
        <v>1921</v>
      </c>
      <c r="J13" s="37">
        <f t="shared" si="0"/>
        <v>0.03</v>
      </c>
      <c r="K13" s="37">
        <f t="shared" si="1"/>
        <v>72695.600000000006</v>
      </c>
      <c r="L13" s="37">
        <f t="shared" si="2"/>
        <v>23</v>
      </c>
      <c r="M13" s="37">
        <f t="shared" si="3"/>
        <v>-16411.082692307595</v>
      </c>
      <c r="N13" s="37">
        <f t="shared" si="4"/>
        <v>-1.08</v>
      </c>
      <c r="O13" s="37">
        <f t="shared" si="5"/>
        <v>26.93</v>
      </c>
    </row>
    <row r="14" spans="1:15" x14ac:dyDescent="0.25">
      <c r="A14" s="39">
        <v>43983</v>
      </c>
      <c r="B14" s="23" t="s">
        <v>19</v>
      </c>
      <c r="C14" s="23">
        <v>16476</v>
      </c>
      <c r="D14" s="23">
        <v>1565632.5</v>
      </c>
      <c r="E14" s="23">
        <v>1234060.9909999999</v>
      </c>
      <c r="F14" s="24">
        <v>194827.87672307692</v>
      </c>
      <c r="G14" s="33">
        <f xml:space="preserve"> SUMIFS(Лист2!$C:$C,'Объединенные данные '!$A:$A,Лист2!A379,'Объединенные данные '!$B:$B,Лист2!B379)</f>
        <v>15</v>
      </c>
      <c r="H14">
        <f xml:space="preserve"> SUMIFS(Лист2!$D:$D,'Объединенные данные '!$A:$A,Лист2!A379,'Объединенные данные '!$B:$B,Лист2!B379)</f>
        <v>701</v>
      </c>
      <c r="I14">
        <f xml:space="preserve"> SUMIFS(Лист2!$E:$E,'Объединенные данные '!$A:$A,Лист2!A379,'Объединенные данные '!$B:$B,Лист2!B379)</f>
        <v>611</v>
      </c>
      <c r="J14" s="37">
        <f t="shared" si="0"/>
        <v>0.03</v>
      </c>
      <c r="K14" s="37">
        <f t="shared" si="1"/>
        <v>104375.5</v>
      </c>
      <c r="L14" s="37">
        <f t="shared" si="2"/>
        <v>23</v>
      </c>
      <c r="M14" s="37">
        <f t="shared" si="3"/>
        <v>136743.63227692316</v>
      </c>
      <c r="N14" s="37">
        <f t="shared" si="4"/>
        <v>8.73</v>
      </c>
      <c r="O14" s="37">
        <f t="shared" si="5"/>
        <v>26.87</v>
      </c>
    </row>
    <row r="15" spans="1:15" x14ac:dyDescent="0.25">
      <c r="A15" s="40">
        <v>43983</v>
      </c>
      <c r="B15" s="27" t="s">
        <v>12</v>
      </c>
      <c r="C15" s="27">
        <v>11416.5</v>
      </c>
      <c r="D15" s="27">
        <v>1007742</v>
      </c>
      <c r="E15" s="27">
        <v>815296.88</v>
      </c>
      <c r="F15" s="28">
        <v>145147.84546153847</v>
      </c>
      <c r="G15" s="33">
        <f xml:space="preserve"> SUMIFS(Лист2!$C:$C,'Объединенные данные '!$A:$A,Лист2!A489,'Объединенные данные '!$B:$B,Лист2!B489)</f>
        <v>18</v>
      </c>
      <c r="H15">
        <f xml:space="preserve"> SUMIFS(Лист2!$D:$D,'Объединенные данные '!$A:$A,Лист2!A489,'Объединенные данные '!$B:$B,Лист2!B489)</f>
        <v>1505</v>
      </c>
      <c r="I15">
        <f xml:space="preserve"> SUMIFS(Лист2!$E:$E,'Объединенные данные '!$A:$A,Лист2!A489,'Объединенные данные '!$B:$B,Лист2!B489)</f>
        <v>1368</v>
      </c>
      <c r="J15" s="37">
        <f t="shared" si="0"/>
        <v>0.02</v>
      </c>
      <c r="K15" s="37">
        <f t="shared" si="1"/>
        <v>55985.7</v>
      </c>
      <c r="L15" s="37">
        <f t="shared" si="2"/>
        <v>23</v>
      </c>
      <c r="M15" s="37">
        <f t="shared" si="3"/>
        <v>47297.274538461526</v>
      </c>
      <c r="N15" s="37">
        <f t="shared" si="4"/>
        <v>4.6900000000000004</v>
      </c>
      <c r="O15" s="37">
        <f t="shared" si="5"/>
        <v>23.6</v>
      </c>
    </row>
    <row r="16" spans="1:15" x14ac:dyDescent="0.25">
      <c r="A16" s="42">
        <v>43983</v>
      </c>
      <c r="B16" s="29" t="s">
        <v>24</v>
      </c>
      <c r="C16" s="29">
        <v>9474</v>
      </c>
      <c r="D16" s="29">
        <v>802447.5</v>
      </c>
      <c r="E16" s="29">
        <v>682814.14599999995</v>
      </c>
      <c r="F16" s="30">
        <v>81560.983369230773</v>
      </c>
      <c r="G16" s="33">
        <f xml:space="preserve"> SUMIFS(Лист2!$C:$C,'Объединенные данные '!$A:$A,Лист2!A503,'Объединенные данные '!$B:$B,Лист2!B503)</f>
        <v>18</v>
      </c>
      <c r="H16">
        <f xml:space="preserve"> SUMIFS(Лист2!$D:$D,'Объединенные данные '!$A:$A,Лист2!A503,'Объединенные данные '!$B:$B,Лист2!B503)</f>
        <v>1684</v>
      </c>
      <c r="I16">
        <f xml:space="preserve"> SUMIFS(Лист2!$E:$E,'Объединенные данные '!$A:$A,Лист2!A503,'Объединенные данные '!$B:$B,Лист2!B503)</f>
        <v>1528</v>
      </c>
      <c r="J16" s="37">
        <f t="shared" si="0"/>
        <v>0.02</v>
      </c>
      <c r="K16" s="37">
        <f t="shared" si="1"/>
        <v>44580.4</v>
      </c>
      <c r="L16" s="37">
        <f t="shared" si="2"/>
        <v>23</v>
      </c>
      <c r="M16" s="37">
        <f t="shared" si="3"/>
        <v>38072.370630769277</v>
      </c>
      <c r="N16" s="37">
        <f t="shared" si="4"/>
        <v>4.74</v>
      </c>
      <c r="O16" s="37">
        <f t="shared" si="5"/>
        <v>17.52</v>
      </c>
    </row>
    <row r="17" spans="1:15" x14ac:dyDescent="0.25">
      <c r="A17" s="41">
        <v>43983</v>
      </c>
      <c r="B17" s="25" t="s">
        <v>9</v>
      </c>
      <c r="C17" s="25">
        <v>7816.5</v>
      </c>
      <c r="D17" s="25">
        <v>636345</v>
      </c>
      <c r="E17" s="25">
        <v>550528.66300000006</v>
      </c>
      <c r="F17" s="26">
        <v>190344.3008</v>
      </c>
      <c r="G17" s="33">
        <f xml:space="preserve"> SUMIFS(Лист2!$C:$C,'Объединенные данные '!$A:$A,Лист2!A388,'Объединенные данные '!$B:$B,Лист2!B388)</f>
        <v>21</v>
      </c>
      <c r="H17">
        <f xml:space="preserve"> SUMIFS(Лист2!$D:$D,'Объединенные данные '!$A:$A,Лист2!A388,'Объединенные данные '!$B:$B,Лист2!B388)</f>
        <v>1879</v>
      </c>
      <c r="I17">
        <f xml:space="preserve"> SUMIFS(Лист2!$E:$E,'Объединенные данные '!$A:$A,Лист2!A388,'Объединенные данные '!$B:$B,Лист2!B388)</f>
        <v>1695</v>
      </c>
      <c r="J17" s="37">
        <f t="shared" si="0"/>
        <v>0.01</v>
      </c>
      <c r="K17" s="37">
        <f t="shared" si="1"/>
        <v>30302.1</v>
      </c>
      <c r="L17" s="37">
        <f t="shared" si="2"/>
        <v>23</v>
      </c>
      <c r="M17" s="37">
        <f t="shared" si="3"/>
        <v>-104527.96380000006</v>
      </c>
      <c r="N17" s="37">
        <f t="shared" si="4"/>
        <v>-16.43</v>
      </c>
      <c r="O17" s="37">
        <f t="shared" si="5"/>
        <v>15.59</v>
      </c>
    </row>
    <row r="18" spans="1:15" x14ac:dyDescent="0.25">
      <c r="A18" s="42">
        <v>43983</v>
      </c>
      <c r="B18" s="29" t="s">
        <v>25</v>
      </c>
      <c r="C18" s="29">
        <v>5166</v>
      </c>
      <c r="D18" s="29">
        <v>389013</v>
      </c>
      <c r="E18" s="29">
        <v>357353.07299999997</v>
      </c>
      <c r="F18" s="30">
        <v>141592.70844615385</v>
      </c>
      <c r="G18" s="33">
        <f xml:space="preserve"> SUMIFS(Лист2!$C:$C,'Объединенные данные '!$A:$A,Лист2!A496,'Объединенные данные '!$B:$B,Лист2!B496)</f>
        <v>125</v>
      </c>
      <c r="H18">
        <f xml:space="preserve"> SUMIFS(Лист2!$D:$D,'Объединенные данные '!$A:$A,Лист2!A496,'Объединенные данные '!$B:$B,Лист2!B496)</f>
        <v>20914</v>
      </c>
      <c r="I18">
        <f xml:space="preserve"> SUMIFS(Лист2!$E:$E,'Объединенные данные '!$A:$A,Лист2!A496,'Объединенные данные '!$B:$B,Лист2!B496)</f>
        <v>19479</v>
      </c>
      <c r="J18" s="37">
        <f t="shared" si="0"/>
        <v>0.01</v>
      </c>
      <c r="K18" s="37">
        <f t="shared" si="1"/>
        <v>3112.1</v>
      </c>
      <c r="L18" s="37">
        <f t="shared" si="2"/>
        <v>23</v>
      </c>
      <c r="M18" s="37">
        <f t="shared" si="3"/>
        <v>-109932.78144615382</v>
      </c>
      <c r="N18" s="37">
        <f t="shared" si="4"/>
        <v>-28.26</v>
      </c>
      <c r="O18" s="37">
        <f t="shared" si="5"/>
        <v>8.86</v>
      </c>
    </row>
    <row r="19" spans="1:15" x14ac:dyDescent="0.25">
      <c r="A19" s="41">
        <v>43983</v>
      </c>
      <c r="B19" s="25" t="s">
        <v>26</v>
      </c>
      <c r="C19" s="25">
        <v>4408.5</v>
      </c>
      <c r="D19" s="25">
        <v>410892</v>
      </c>
      <c r="E19" s="25">
        <v>346029.05</v>
      </c>
      <c r="F19" s="26">
        <v>36168.753846153842</v>
      </c>
      <c r="G19" s="33">
        <f xml:space="preserve"> SUMIFS(Лист2!$C:$C,'Объединенные данные '!$A:$A,Лист2!A505,'Объединенные данные '!$B:$B,Лист2!B505)</f>
        <v>18</v>
      </c>
      <c r="H19">
        <f xml:space="preserve"> SUMIFS(Лист2!$D:$D,'Объединенные данные '!$A:$A,Лист2!A505,'Объединенные данные '!$B:$B,Лист2!B505)</f>
        <v>1599</v>
      </c>
      <c r="I19">
        <f xml:space="preserve"> SUMIFS(Лист2!$E:$E,'Объединенные данные '!$A:$A,Лист2!A505,'Объединенные данные '!$B:$B,Лист2!B505)</f>
        <v>1450</v>
      </c>
      <c r="J19" s="37">
        <f t="shared" si="0"/>
        <v>0.01</v>
      </c>
      <c r="K19" s="37">
        <f t="shared" si="1"/>
        <v>22827.3</v>
      </c>
      <c r="L19" s="37">
        <f t="shared" si="2"/>
        <v>23</v>
      </c>
      <c r="M19" s="37">
        <f t="shared" si="3"/>
        <v>28694.196153846169</v>
      </c>
      <c r="N19" s="37">
        <f t="shared" si="4"/>
        <v>6.98</v>
      </c>
      <c r="O19" s="37">
        <f t="shared" si="5"/>
        <v>18.739999999999998</v>
      </c>
    </row>
    <row r="20" spans="1:15" x14ac:dyDescent="0.25">
      <c r="A20" s="42">
        <v>43982</v>
      </c>
      <c r="B20" s="29" t="s">
        <v>15</v>
      </c>
      <c r="C20" s="29">
        <v>379663.5</v>
      </c>
      <c r="D20" s="29">
        <v>39380178</v>
      </c>
      <c r="E20" s="29">
        <v>29726473.223999996</v>
      </c>
      <c r="F20" s="30">
        <v>305744.98843076918</v>
      </c>
      <c r="G20" s="33">
        <f xml:space="preserve"> SUMIFS(Лист2!$C:$C,'Объединенные данные '!$A:$A,Лист2!A414,'Объединенные данные '!$B:$B,Лист2!B414)</f>
        <v>15</v>
      </c>
      <c r="H20">
        <f xml:space="preserve"> SUMIFS(Лист2!$D:$D,'Объединенные данные '!$A:$A,Лист2!A414,'Объединенные данные '!$B:$B,Лист2!B414)</f>
        <v>390</v>
      </c>
      <c r="I20">
        <f xml:space="preserve"> SUMIFS(Лист2!$E:$E,'Объединенные данные '!$A:$A,Лист2!A414,'Объединенные данные '!$B:$B,Лист2!B414)</f>
        <v>315</v>
      </c>
      <c r="J20" s="37">
        <f t="shared" si="0"/>
        <v>0.79</v>
      </c>
      <c r="K20" s="37">
        <f t="shared" si="1"/>
        <v>2625345.2000000002</v>
      </c>
      <c r="L20" s="37">
        <f t="shared" si="2"/>
        <v>22</v>
      </c>
      <c r="M20" s="37">
        <f t="shared" si="3"/>
        <v>9347959.787569236</v>
      </c>
      <c r="N20" s="37">
        <f t="shared" si="4"/>
        <v>23.74</v>
      </c>
      <c r="O20" s="37">
        <f t="shared" si="5"/>
        <v>32.479999999999997</v>
      </c>
    </row>
    <row r="21" spans="1:15" x14ac:dyDescent="0.25">
      <c r="A21" s="40">
        <v>43982</v>
      </c>
      <c r="B21" s="27" t="s">
        <v>14</v>
      </c>
      <c r="C21" s="27">
        <v>294337.5</v>
      </c>
      <c r="D21" s="27">
        <v>29327766</v>
      </c>
      <c r="E21" s="27">
        <v>22491044.692999996</v>
      </c>
      <c r="F21" s="28">
        <v>283716.73846153845</v>
      </c>
      <c r="G21" s="33">
        <f xml:space="preserve"> SUMIFS(Лист2!$C:$C,'Объединенные данные '!$A:$A,Лист2!A449,'Объединенные данные '!$B:$B,Лист2!B449)</f>
        <v>10</v>
      </c>
      <c r="H21">
        <f xml:space="preserve"> SUMIFS(Лист2!$D:$D,'Объединенные данные '!$A:$A,Лист2!A449,'Объединенные данные '!$B:$B,Лист2!B449)</f>
        <v>416</v>
      </c>
      <c r="I21">
        <f xml:space="preserve"> SUMIFS(Лист2!$E:$E,'Объединенные данные '!$A:$A,Лист2!A449,'Объединенные данные '!$B:$B,Лист2!B449)</f>
        <v>341</v>
      </c>
      <c r="J21" s="37">
        <f t="shared" si="0"/>
        <v>0.59</v>
      </c>
      <c r="K21" s="37">
        <f t="shared" si="1"/>
        <v>2932776.6</v>
      </c>
      <c r="L21" s="37">
        <f t="shared" si="2"/>
        <v>22</v>
      </c>
      <c r="M21" s="37">
        <f t="shared" si="3"/>
        <v>6553004.5685384655</v>
      </c>
      <c r="N21" s="37">
        <f t="shared" si="4"/>
        <v>22.34</v>
      </c>
      <c r="O21" s="37">
        <f t="shared" si="5"/>
        <v>30.4</v>
      </c>
    </row>
    <row r="22" spans="1:15" x14ac:dyDescent="0.25">
      <c r="A22" s="42">
        <v>43982</v>
      </c>
      <c r="B22" s="29" t="s">
        <v>21</v>
      </c>
      <c r="C22" s="29">
        <v>215277</v>
      </c>
      <c r="D22" s="29">
        <v>21585316.5</v>
      </c>
      <c r="E22" s="29">
        <v>16285354.714</v>
      </c>
      <c r="F22" s="30">
        <v>183249.26153846155</v>
      </c>
      <c r="G22" s="33">
        <f xml:space="preserve"> SUMIFS(Лист2!$C:$C,'Объединенные данные '!$A:$A,Лист2!A236,'Объединенные данные '!$B:$B,Лист2!B236)</f>
        <v>54</v>
      </c>
      <c r="H22">
        <f xml:space="preserve"> SUMIFS(Лист2!$D:$D,'Объединенные данные '!$A:$A,Лист2!A236,'Объединенные данные '!$B:$B,Лист2!B236)</f>
        <v>11128</v>
      </c>
      <c r="I22">
        <f xml:space="preserve"> SUMIFS(Лист2!$E:$E,'Объединенные данные '!$A:$A,Лист2!A236,'Объединенные данные '!$B:$B,Лист2!B236)</f>
        <v>10467</v>
      </c>
      <c r="J22" s="37">
        <f t="shared" si="0"/>
        <v>0.43</v>
      </c>
      <c r="K22" s="37">
        <f t="shared" si="1"/>
        <v>399728.1</v>
      </c>
      <c r="L22" s="37">
        <f t="shared" si="2"/>
        <v>22</v>
      </c>
      <c r="M22" s="37">
        <f t="shared" si="3"/>
        <v>5116712.5244615385</v>
      </c>
      <c r="N22" s="37">
        <f t="shared" si="4"/>
        <v>23.7</v>
      </c>
      <c r="O22" s="37">
        <f t="shared" si="5"/>
        <v>32.54</v>
      </c>
    </row>
    <row r="23" spans="1:15" x14ac:dyDescent="0.25">
      <c r="A23" s="41">
        <v>43982</v>
      </c>
      <c r="B23" s="25" t="s">
        <v>22</v>
      </c>
      <c r="C23" s="25">
        <v>206758.5</v>
      </c>
      <c r="D23" s="25">
        <v>20717248.5</v>
      </c>
      <c r="E23" s="25">
        <v>15667372.685999999</v>
      </c>
      <c r="F23" s="26">
        <v>180007.08753846152</v>
      </c>
      <c r="G23" s="33">
        <f xml:space="preserve"> SUMIFS(Лист2!$C:$C,'Объединенные данные '!$A:$A,Лист2!A201,'Объединенные данные '!$B:$B,Лист2!B201)</f>
        <v>19</v>
      </c>
      <c r="H23">
        <f xml:space="preserve"> SUMIFS(Лист2!$D:$D,'Объединенные данные '!$A:$A,Лист2!A201,'Объединенные данные '!$B:$B,Лист2!B201)</f>
        <v>1999</v>
      </c>
      <c r="I23">
        <f xml:space="preserve"> SUMIFS(Лист2!$E:$E,'Объединенные данные '!$A:$A,Лист2!A201,'Объединенные данные '!$B:$B,Лист2!B201)</f>
        <v>1799</v>
      </c>
      <c r="J23" s="37">
        <f t="shared" si="0"/>
        <v>0.42</v>
      </c>
      <c r="K23" s="37">
        <f t="shared" si="1"/>
        <v>1090381.5</v>
      </c>
      <c r="L23" s="37">
        <f t="shared" si="2"/>
        <v>22</v>
      </c>
      <c r="M23" s="37">
        <f t="shared" si="3"/>
        <v>4869868.72646154</v>
      </c>
      <c r="N23" s="37">
        <f t="shared" si="4"/>
        <v>23.51</v>
      </c>
      <c r="O23" s="37">
        <f t="shared" si="5"/>
        <v>32.229999999999997</v>
      </c>
    </row>
    <row r="24" spans="1:15" x14ac:dyDescent="0.25">
      <c r="A24" s="42">
        <v>43982</v>
      </c>
      <c r="B24" s="29" t="s">
        <v>11</v>
      </c>
      <c r="C24" s="29">
        <v>89149.5</v>
      </c>
      <c r="D24" s="29">
        <v>7512646.5</v>
      </c>
      <c r="E24" s="29">
        <v>5979210.0970000001</v>
      </c>
      <c r="F24" s="30">
        <v>47580.146153846152</v>
      </c>
      <c r="G24" s="33">
        <f xml:space="preserve"> SUMIFS(Лист2!$C:$C,'Объединенные данные '!$A:$A,Лист2!A61,'Объединенные данные '!$B:$B,Лист2!B61)</f>
        <v>20</v>
      </c>
      <c r="H24">
        <f xml:space="preserve"> SUMIFS(Лист2!$D:$D,'Объединенные данные '!$A:$A,Лист2!A61,'Объединенные данные '!$B:$B,Лист2!B61)</f>
        <v>2111</v>
      </c>
      <c r="I24">
        <f xml:space="preserve"> SUMIFS(Лист2!$E:$E,'Объединенные данные '!$A:$A,Лист2!A61,'Объединенные данные '!$B:$B,Лист2!B61)</f>
        <v>1917</v>
      </c>
      <c r="J24" s="37">
        <f t="shared" si="0"/>
        <v>0.15</v>
      </c>
      <c r="K24" s="37">
        <f t="shared" si="1"/>
        <v>375632.3</v>
      </c>
      <c r="L24" s="37">
        <f t="shared" si="2"/>
        <v>22</v>
      </c>
      <c r="M24" s="37">
        <f t="shared" si="3"/>
        <v>1485856.2568461539</v>
      </c>
      <c r="N24" s="37">
        <f t="shared" si="4"/>
        <v>19.78</v>
      </c>
      <c r="O24" s="37">
        <f t="shared" si="5"/>
        <v>25.65</v>
      </c>
    </row>
    <row r="25" spans="1:15" x14ac:dyDescent="0.25">
      <c r="A25" s="40">
        <v>43982</v>
      </c>
      <c r="B25" s="27" t="s">
        <v>16</v>
      </c>
      <c r="C25" s="27">
        <v>76234.5</v>
      </c>
      <c r="D25" s="27">
        <v>6500848.5</v>
      </c>
      <c r="E25" s="27">
        <v>5172874.4439999992</v>
      </c>
      <c r="F25" s="28">
        <v>60556.251538461533</v>
      </c>
      <c r="G25" s="33">
        <f xml:space="preserve"> SUMIFS(Лист2!$C:$C,'Объединенные данные '!$A:$A,Лист2!A26,'Объединенные данные '!$B:$B,Лист2!B26)</f>
        <v>15</v>
      </c>
      <c r="H25">
        <f xml:space="preserve"> SUMIFS(Лист2!$D:$D,'Объединенные данные '!$A:$A,Лист2!A26,'Объединенные данные '!$B:$B,Лист2!B26)</f>
        <v>441</v>
      </c>
      <c r="I25">
        <f xml:space="preserve"> SUMIFS(Лист2!$E:$E,'Объединенные данные '!$A:$A,Лист2!A26,'Объединенные данные '!$B:$B,Лист2!B26)</f>
        <v>368</v>
      </c>
      <c r="J25" s="37">
        <f t="shared" si="0"/>
        <v>0.13</v>
      </c>
      <c r="K25" s="37">
        <f t="shared" si="1"/>
        <v>433389.9</v>
      </c>
      <c r="L25" s="37">
        <f t="shared" si="2"/>
        <v>22</v>
      </c>
      <c r="M25" s="37">
        <f t="shared" si="3"/>
        <v>1267417.8044615393</v>
      </c>
      <c r="N25" s="37">
        <f t="shared" si="4"/>
        <v>19.5</v>
      </c>
      <c r="O25" s="37">
        <f t="shared" si="5"/>
        <v>25.67</v>
      </c>
    </row>
    <row r="26" spans="1:15" x14ac:dyDescent="0.25">
      <c r="A26" s="39">
        <v>43982</v>
      </c>
      <c r="B26" s="23" t="s">
        <v>17</v>
      </c>
      <c r="C26" s="23">
        <v>42423</v>
      </c>
      <c r="D26" s="23">
        <v>3994153.5</v>
      </c>
      <c r="E26" s="23">
        <v>3105853.9129999997</v>
      </c>
      <c r="F26" s="24">
        <v>53605.712153846151</v>
      </c>
      <c r="G26" s="33">
        <f xml:space="preserve"> SUMIFS(Лист2!$C:$C,'Объединенные данные '!$A:$A,Лист2!A96,'Объединенные данные '!$B:$B,Лист2!B96)</f>
        <v>20</v>
      </c>
      <c r="H26">
        <f xml:space="preserve"> SUMIFS(Лист2!$D:$D,'Объединенные данные '!$A:$A,Лист2!A96,'Объединенные данные '!$B:$B,Лист2!B96)</f>
        <v>1873</v>
      </c>
      <c r="I26">
        <f xml:space="preserve"> SUMIFS(Лист2!$E:$E,'Объединенные данные '!$A:$A,Лист2!A96,'Объединенные данные '!$B:$B,Лист2!B96)</f>
        <v>1715</v>
      </c>
      <c r="J26" s="37">
        <f t="shared" si="0"/>
        <v>0.08</v>
      </c>
      <c r="K26" s="37">
        <f t="shared" si="1"/>
        <v>199707.7</v>
      </c>
      <c r="L26" s="37">
        <f t="shared" si="2"/>
        <v>22</v>
      </c>
      <c r="M26" s="37">
        <f t="shared" si="3"/>
        <v>834693.87484615413</v>
      </c>
      <c r="N26" s="37">
        <f t="shared" si="4"/>
        <v>20.9</v>
      </c>
      <c r="O26" s="37">
        <f t="shared" si="5"/>
        <v>28.6</v>
      </c>
    </row>
    <row r="27" spans="1:15" x14ac:dyDescent="0.25">
      <c r="A27" s="41">
        <v>43982</v>
      </c>
      <c r="B27" s="25" t="s">
        <v>10</v>
      </c>
      <c r="C27" s="25">
        <v>36999</v>
      </c>
      <c r="D27" s="25">
        <v>3473895</v>
      </c>
      <c r="E27" s="25">
        <v>2757933.63</v>
      </c>
      <c r="F27" s="26">
        <v>112971.77692307692</v>
      </c>
      <c r="G27" s="33">
        <f xml:space="preserve"> SUMIFS(Лист2!$C:$C,'Объединенные данные '!$A:$A,Лист2!A131,'Объединенные данные '!$B:$B,Лист2!B131)</f>
        <v>20</v>
      </c>
      <c r="H27">
        <f xml:space="preserve"> SUMIFS(Лист2!$D:$D,'Объединенные данные '!$A:$A,Лист2!A131,'Объединенные данные '!$B:$B,Лист2!B131)</f>
        <v>2015</v>
      </c>
      <c r="I27">
        <f xml:space="preserve"> SUMIFS(Лист2!$E:$E,'Объединенные данные '!$A:$A,Лист2!A131,'Объединенные данные '!$B:$B,Лист2!B131)</f>
        <v>1803</v>
      </c>
      <c r="J27" s="37">
        <f t="shared" si="0"/>
        <v>7.0000000000000007E-2</v>
      </c>
      <c r="K27" s="37">
        <f t="shared" si="1"/>
        <v>173694.8</v>
      </c>
      <c r="L27" s="37">
        <f t="shared" si="2"/>
        <v>22</v>
      </c>
      <c r="M27" s="37">
        <f t="shared" si="3"/>
        <v>602989.59307692316</v>
      </c>
      <c r="N27" s="37">
        <f t="shared" si="4"/>
        <v>17.36</v>
      </c>
      <c r="O27" s="37">
        <f t="shared" si="5"/>
        <v>25.96</v>
      </c>
    </row>
    <row r="28" spans="1:15" x14ac:dyDescent="0.25">
      <c r="A28" s="42">
        <v>43982</v>
      </c>
      <c r="B28" s="29" t="s">
        <v>20</v>
      </c>
      <c r="C28" s="29">
        <v>31372.5</v>
      </c>
      <c r="D28" s="29">
        <v>2794324.5</v>
      </c>
      <c r="E28" s="29">
        <v>2251714.5490000001</v>
      </c>
      <c r="F28" s="30">
        <v>37852.04366923077</v>
      </c>
      <c r="G28" s="33">
        <f xml:space="preserve"> SUMIFS(Лист2!$C:$C,'Объединенные данные '!$A:$A,Лист2!A166,'Объединенные данные '!$B:$B,Лист2!B166)</f>
        <v>54</v>
      </c>
      <c r="H28">
        <f xml:space="preserve"> SUMIFS(Лист2!$D:$D,'Объединенные данные '!$A:$A,Лист2!A166,'Объединенные данные '!$B:$B,Лист2!B166)</f>
        <v>13014</v>
      </c>
      <c r="I28">
        <f xml:space="preserve"> SUMIFS(Лист2!$E:$E,'Объединенные данные '!$A:$A,Лист2!A166,'Объединенные данные '!$B:$B,Лист2!B166)</f>
        <v>12095</v>
      </c>
      <c r="J28" s="37">
        <f t="shared" si="0"/>
        <v>0.06</v>
      </c>
      <c r="K28" s="37">
        <f t="shared" si="1"/>
        <v>51746.8</v>
      </c>
      <c r="L28" s="37">
        <f t="shared" si="2"/>
        <v>22</v>
      </c>
      <c r="M28" s="37">
        <f t="shared" si="3"/>
        <v>504757.90733076911</v>
      </c>
      <c r="N28" s="37">
        <f t="shared" si="4"/>
        <v>18.059999999999999</v>
      </c>
      <c r="O28" s="37">
        <f t="shared" si="5"/>
        <v>24.1</v>
      </c>
    </row>
    <row r="29" spans="1:15" x14ac:dyDescent="0.25">
      <c r="A29" s="40">
        <v>43982</v>
      </c>
      <c r="B29" s="27" t="s">
        <v>13</v>
      </c>
      <c r="C29" s="27">
        <v>32359.5</v>
      </c>
      <c r="D29" s="27">
        <v>2991999</v>
      </c>
      <c r="E29" s="27">
        <v>2374135.6799999997</v>
      </c>
      <c r="F29" s="28">
        <v>106116.64615384616</v>
      </c>
      <c r="G29" s="33">
        <f xml:space="preserve"> SUMIFS(Лист2!$C:$C,'Объединенные данные '!$A:$A,Лист2!A271,'Объединенные данные '!$B:$B,Лист2!B271)</f>
        <v>19</v>
      </c>
      <c r="H29">
        <f xml:space="preserve"> SUMIFS(Лист2!$D:$D,'Объединенные данные '!$A:$A,Лист2!A271,'Объединенные данные '!$B:$B,Лист2!B271)</f>
        <v>1675</v>
      </c>
      <c r="I29">
        <f xml:space="preserve"> SUMIFS(Лист2!$E:$E,'Объединенные данные '!$A:$A,Лист2!A271,'Объединенные данные '!$B:$B,Лист2!B271)</f>
        <v>1475</v>
      </c>
      <c r="J29" s="37">
        <f t="shared" si="0"/>
        <v>0.06</v>
      </c>
      <c r="K29" s="37">
        <f t="shared" si="1"/>
        <v>157473.60000000001</v>
      </c>
      <c r="L29" s="37">
        <f t="shared" si="2"/>
        <v>22</v>
      </c>
      <c r="M29" s="37">
        <f t="shared" si="3"/>
        <v>511746.67384615412</v>
      </c>
      <c r="N29" s="37">
        <f t="shared" si="4"/>
        <v>17.100000000000001</v>
      </c>
      <c r="O29" s="37">
        <f t="shared" si="5"/>
        <v>26.02</v>
      </c>
    </row>
    <row r="30" spans="1:15" x14ac:dyDescent="0.25">
      <c r="A30" s="42">
        <v>43982</v>
      </c>
      <c r="B30" s="29" t="s">
        <v>23</v>
      </c>
      <c r="C30" s="29">
        <v>16143</v>
      </c>
      <c r="D30" s="29">
        <v>1423410</v>
      </c>
      <c r="E30" s="29">
        <v>1183524.9380000001</v>
      </c>
      <c r="F30" s="30">
        <v>41938.950392307692</v>
      </c>
      <c r="G30" s="33">
        <f xml:space="preserve"> SUMIFS(Лист2!$C:$C,'Объединенные данные '!$A:$A,Лист2!A308,'Объединенные данные '!$B:$B,Лист2!B308)</f>
        <v>15</v>
      </c>
      <c r="H30">
        <f xml:space="preserve"> SUMIFS(Лист2!$D:$D,'Объединенные данные '!$A:$A,Лист2!A308,'Объединенные данные '!$B:$B,Лист2!B308)</f>
        <v>812</v>
      </c>
      <c r="I30">
        <f xml:space="preserve"> SUMIFS(Лист2!$E:$E,'Объединенные данные '!$A:$A,Лист2!A308,'Объединенные данные '!$B:$B,Лист2!B308)</f>
        <v>714</v>
      </c>
      <c r="J30" s="37">
        <f t="shared" si="0"/>
        <v>0.03</v>
      </c>
      <c r="K30" s="37">
        <f t="shared" si="1"/>
        <v>94894</v>
      </c>
      <c r="L30" s="37">
        <f t="shared" si="2"/>
        <v>22</v>
      </c>
      <c r="M30" s="37">
        <f t="shared" si="3"/>
        <v>197946.11160769223</v>
      </c>
      <c r="N30" s="37">
        <f t="shared" si="4"/>
        <v>13.91</v>
      </c>
      <c r="O30" s="37">
        <f t="shared" si="5"/>
        <v>20.27</v>
      </c>
    </row>
    <row r="31" spans="1:15" x14ac:dyDescent="0.25">
      <c r="A31" s="40">
        <v>43982</v>
      </c>
      <c r="B31" s="27" t="s">
        <v>18</v>
      </c>
      <c r="C31" s="27">
        <v>17689.5</v>
      </c>
      <c r="D31" s="27">
        <v>1592119.5</v>
      </c>
      <c r="E31" s="27">
        <v>1279369.1529999999</v>
      </c>
      <c r="F31" s="28">
        <v>119890.85384615383</v>
      </c>
      <c r="G31" s="33">
        <f xml:space="preserve"> SUMIFS(Лист2!$C:$C,'Объединенные данные '!$A:$A,Лист2!A341,'Объединенные данные '!$B:$B,Лист2!B341)</f>
        <v>19</v>
      </c>
      <c r="H31">
        <f xml:space="preserve"> SUMIFS(Лист2!$D:$D,'Объединенные данные '!$A:$A,Лист2!A341,'Объединенные данные '!$B:$B,Лист2!B341)</f>
        <v>1851</v>
      </c>
      <c r="I31">
        <f xml:space="preserve"> SUMIFS(Лист2!$E:$E,'Объединенные данные '!$A:$A,Лист2!A341,'Объединенные данные '!$B:$B,Лист2!B341)</f>
        <v>1635</v>
      </c>
      <c r="J31" s="37">
        <f t="shared" si="0"/>
        <v>0.03</v>
      </c>
      <c r="K31" s="37">
        <f t="shared" si="1"/>
        <v>83795.8</v>
      </c>
      <c r="L31" s="37">
        <f t="shared" si="2"/>
        <v>22</v>
      </c>
      <c r="M31" s="37">
        <f t="shared" si="3"/>
        <v>192859.49315384624</v>
      </c>
      <c r="N31" s="37">
        <f t="shared" si="4"/>
        <v>12.11</v>
      </c>
      <c r="O31" s="37">
        <f t="shared" si="5"/>
        <v>24.45</v>
      </c>
    </row>
    <row r="32" spans="1:15" x14ac:dyDescent="0.25">
      <c r="A32" s="42">
        <v>43982</v>
      </c>
      <c r="B32" s="29" t="s">
        <v>19</v>
      </c>
      <c r="C32" s="29">
        <v>14808</v>
      </c>
      <c r="D32" s="29">
        <v>1336789.5</v>
      </c>
      <c r="E32" s="29">
        <v>1084824.9949999999</v>
      </c>
      <c r="F32" s="30">
        <v>167974.06755384614</v>
      </c>
      <c r="G32" s="33">
        <f xml:space="preserve"> SUMIFS(Лист2!$C:$C,'Объединенные данные '!$A:$A,Лист2!A374,'Объединенные данные '!$B:$B,Лист2!B374)</f>
        <v>21</v>
      </c>
      <c r="H32">
        <f xml:space="preserve"> SUMIFS(Лист2!$D:$D,'Объединенные данные '!$A:$A,Лист2!A374,'Объединенные данные '!$B:$B,Лист2!B374)</f>
        <v>1957</v>
      </c>
      <c r="I32">
        <f xml:space="preserve"> SUMIFS(Лист2!$E:$E,'Объединенные данные '!$A:$A,Лист2!A374,'Объединенные данные '!$B:$B,Лист2!B374)</f>
        <v>1755</v>
      </c>
      <c r="J32" s="37">
        <f t="shared" si="0"/>
        <v>0.03</v>
      </c>
      <c r="K32" s="37">
        <f t="shared" si="1"/>
        <v>63656.6</v>
      </c>
      <c r="L32" s="37">
        <f t="shared" si="2"/>
        <v>22</v>
      </c>
      <c r="M32" s="37">
        <f t="shared" si="3"/>
        <v>83990.437446153985</v>
      </c>
      <c r="N32" s="37">
        <f t="shared" si="4"/>
        <v>6.28</v>
      </c>
      <c r="O32" s="37">
        <f t="shared" si="5"/>
        <v>23.23</v>
      </c>
    </row>
    <row r="33" spans="1:15" x14ac:dyDescent="0.25">
      <c r="A33" s="41">
        <v>43982</v>
      </c>
      <c r="B33" s="25" t="s">
        <v>12</v>
      </c>
      <c r="C33" s="25">
        <v>12724.5</v>
      </c>
      <c r="D33" s="25">
        <v>1045515</v>
      </c>
      <c r="E33" s="25">
        <v>896490.07</v>
      </c>
      <c r="F33" s="26">
        <v>49463.982984615388</v>
      </c>
      <c r="G33" s="33">
        <f xml:space="preserve"> SUMIFS(Лист2!$C:$C,'Объединенные данные '!$A:$A,Лист2!A484,'Объединенные данные '!$B:$B,Лист2!B484)</f>
        <v>54</v>
      </c>
      <c r="H33">
        <f xml:space="preserve"> SUMIFS(Лист2!$D:$D,'Объединенные данные '!$A:$A,Лист2!A484,'Объединенные данные '!$B:$B,Лист2!B484)</f>
        <v>12817</v>
      </c>
      <c r="I33">
        <f xml:space="preserve"> SUMIFS(Лист2!$E:$E,'Объединенные данные '!$A:$A,Лист2!A484,'Объединенные данные '!$B:$B,Лист2!B484)</f>
        <v>11865</v>
      </c>
      <c r="J33" s="37">
        <f t="shared" si="0"/>
        <v>0.02</v>
      </c>
      <c r="K33" s="37">
        <f t="shared" si="1"/>
        <v>19361.400000000001</v>
      </c>
      <c r="L33" s="37">
        <f t="shared" si="2"/>
        <v>22</v>
      </c>
      <c r="M33" s="37">
        <f t="shared" si="3"/>
        <v>99560.947015384663</v>
      </c>
      <c r="N33" s="37">
        <f t="shared" si="4"/>
        <v>9.52</v>
      </c>
      <c r="O33" s="37">
        <f t="shared" si="5"/>
        <v>16.62</v>
      </c>
    </row>
    <row r="34" spans="1:15" x14ac:dyDescent="0.25">
      <c r="A34" s="39">
        <v>43982</v>
      </c>
      <c r="B34" s="23" t="s">
        <v>24</v>
      </c>
      <c r="C34" s="23">
        <v>10416</v>
      </c>
      <c r="D34" s="23">
        <v>866023.5</v>
      </c>
      <c r="E34" s="23">
        <v>744833.00199999998</v>
      </c>
      <c r="F34" s="24">
        <v>19998.63846153846</v>
      </c>
      <c r="G34" s="33">
        <f xml:space="preserve"> SUMIFS(Лист2!$C:$C,'Объединенные данные '!$A:$A,Лист2!A500,'Объединенные данные '!$B:$B,Лист2!B500)</f>
        <v>36</v>
      </c>
      <c r="H34">
        <f xml:space="preserve"> SUMIFS(Лист2!$D:$D,'Объединенные данные '!$A:$A,Лист2!A500,'Объединенные данные '!$B:$B,Лист2!B500)</f>
        <v>4923</v>
      </c>
      <c r="I34">
        <f xml:space="preserve"> SUMIFS(Лист2!$E:$E,'Объединенные данные '!$A:$A,Лист2!A500,'Объединенные данные '!$B:$B,Лист2!B500)</f>
        <v>4560</v>
      </c>
      <c r="J34" s="37">
        <f t="shared" si="0"/>
        <v>0.02</v>
      </c>
      <c r="K34" s="37">
        <f t="shared" si="1"/>
        <v>24056.2</v>
      </c>
      <c r="L34" s="37">
        <f t="shared" si="2"/>
        <v>22</v>
      </c>
      <c r="M34" s="37">
        <f t="shared" si="3"/>
        <v>101191.85953846156</v>
      </c>
      <c r="N34" s="37">
        <f t="shared" si="4"/>
        <v>11.68</v>
      </c>
      <c r="O34" s="37">
        <f t="shared" si="5"/>
        <v>16.27</v>
      </c>
    </row>
    <row r="35" spans="1:15" x14ac:dyDescent="0.25">
      <c r="A35" s="40">
        <v>43982</v>
      </c>
      <c r="B35" s="27" t="s">
        <v>9</v>
      </c>
      <c r="C35" s="27">
        <v>7944</v>
      </c>
      <c r="D35" s="27">
        <v>623971.5</v>
      </c>
      <c r="E35" s="27">
        <v>565363.01599999995</v>
      </c>
      <c r="F35" s="28">
        <v>64235.456923076919</v>
      </c>
      <c r="G35" s="33">
        <f xml:space="preserve"> SUMIFS(Лист2!$C:$C,'Объединенные данные '!$A:$A,Лист2!A385,'Объединенные данные '!$B:$B,Лист2!B385)</f>
        <v>129</v>
      </c>
      <c r="H35">
        <f xml:space="preserve"> SUMIFS(Лист2!$D:$D,'Объединенные данные '!$A:$A,Лист2!A385,'Объединенные данные '!$B:$B,Лист2!B385)</f>
        <v>16376</v>
      </c>
      <c r="I35">
        <f xml:space="preserve"> SUMIFS(Лист2!$E:$E,'Объединенные данные '!$A:$A,Лист2!A385,'Объединенные данные '!$B:$B,Лист2!B385)</f>
        <v>15197</v>
      </c>
      <c r="J35" s="37">
        <f t="shared" si="0"/>
        <v>0.01</v>
      </c>
      <c r="K35" s="37">
        <f t="shared" si="1"/>
        <v>4837</v>
      </c>
      <c r="L35" s="37">
        <f t="shared" si="2"/>
        <v>22</v>
      </c>
      <c r="M35" s="37">
        <f t="shared" si="3"/>
        <v>-5626.9729230768644</v>
      </c>
      <c r="N35" s="37">
        <f t="shared" si="4"/>
        <v>-0.9</v>
      </c>
      <c r="O35" s="37">
        <f t="shared" si="5"/>
        <v>10.37</v>
      </c>
    </row>
    <row r="36" spans="1:15" x14ac:dyDescent="0.25">
      <c r="A36" s="39">
        <v>43982</v>
      </c>
      <c r="B36" s="23" t="s">
        <v>25</v>
      </c>
      <c r="C36" s="23">
        <v>6409.5</v>
      </c>
      <c r="D36" s="23">
        <v>493893</v>
      </c>
      <c r="E36" s="23">
        <v>459762.61999999994</v>
      </c>
      <c r="F36" s="24">
        <v>28040.97692307692</v>
      </c>
      <c r="G36" s="33">
        <f xml:space="preserve"> SUMIFS(Лист2!$C:$C,'Объединенные данные '!$A:$A,Лист2!A495,'Объединенные данные '!$B:$B,Лист2!B495)</f>
        <v>15</v>
      </c>
      <c r="H36">
        <f xml:space="preserve"> SUMIFS(Лист2!$D:$D,'Объединенные данные '!$A:$A,Лист2!A495,'Объединенные данные '!$B:$B,Лист2!B495)</f>
        <v>636</v>
      </c>
      <c r="I36">
        <f xml:space="preserve"> SUMIFS(Лист2!$E:$E,'Объединенные данные '!$A:$A,Лист2!A495,'Объединенные данные '!$B:$B,Лист2!B495)</f>
        <v>547</v>
      </c>
      <c r="J36" s="37">
        <f t="shared" si="0"/>
        <v>0.01</v>
      </c>
      <c r="K36" s="37">
        <f t="shared" si="1"/>
        <v>32926.199999999997</v>
      </c>
      <c r="L36" s="37">
        <f t="shared" si="2"/>
        <v>22</v>
      </c>
      <c r="M36" s="37">
        <f t="shared" si="3"/>
        <v>6089.4030769231431</v>
      </c>
      <c r="N36" s="37">
        <f t="shared" si="4"/>
        <v>1.23</v>
      </c>
      <c r="O36" s="37">
        <f t="shared" si="5"/>
        <v>7.42</v>
      </c>
    </row>
    <row r="37" spans="1:15" x14ac:dyDescent="0.25">
      <c r="A37" s="40">
        <v>43982</v>
      </c>
      <c r="B37" s="27" t="s">
        <v>26</v>
      </c>
      <c r="C37" s="27">
        <v>5127</v>
      </c>
      <c r="D37" s="27">
        <v>468835.5</v>
      </c>
      <c r="E37" s="27">
        <v>412625.88699999999</v>
      </c>
      <c r="F37" s="28">
        <v>8642.376923076923</v>
      </c>
      <c r="G37" s="33">
        <f xml:space="preserve"> SUMIFS(Лист2!$C:$C,'Объединенные данные '!$A:$A,Лист2!A504,'Объединенные данные '!$B:$B,Лист2!B504)</f>
        <v>31</v>
      </c>
      <c r="H37">
        <f xml:space="preserve"> SUMIFS(Лист2!$D:$D,'Объединенные данные '!$A:$A,Лист2!A504,'Объединенные данные '!$B:$B,Лист2!B504)</f>
        <v>5378</v>
      </c>
      <c r="I37">
        <f xml:space="preserve"> SUMIFS(Лист2!$E:$E,'Объединенные данные '!$A:$A,Лист2!A504,'Объединенные данные '!$B:$B,Лист2!B504)</f>
        <v>4985</v>
      </c>
      <c r="J37" s="37">
        <f t="shared" si="0"/>
        <v>0.01</v>
      </c>
      <c r="K37" s="37">
        <f t="shared" si="1"/>
        <v>15123.7</v>
      </c>
      <c r="L37" s="37">
        <f t="shared" si="2"/>
        <v>22</v>
      </c>
      <c r="M37" s="37">
        <f t="shared" si="3"/>
        <v>47567.236076923087</v>
      </c>
      <c r="N37" s="37">
        <f t="shared" si="4"/>
        <v>10.15</v>
      </c>
      <c r="O37" s="37">
        <f t="shared" si="5"/>
        <v>13.62</v>
      </c>
    </row>
    <row r="38" spans="1:15" x14ac:dyDescent="0.25">
      <c r="A38" s="42">
        <v>43981</v>
      </c>
      <c r="B38" s="29" t="s">
        <v>15</v>
      </c>
      <c r="C38" s="29">
        <v>453123</v>
      </c>
      <c r="D38" s="29">
        <v>46370904</v>
      </c>
      <c r="E38" s="29">
        <v>35190775.285000004</v>
      </c>
      <c r="F38" s="30">
        <v>552625.80000000005</v>
      </c>
      <c r="G38" s="33">
        <f xml:space="preserve"> SUMIFS(Лист2!$C:$C,'Объединенные данные '!$A:$A,Лист2!A415,'Объединенные данные '!$B:$B,Лист2!B415)</f>
        <v>129</v>
      </c>
      <c r="H38">
        <f xml:space="preserve"> SUMIFS(Лист2!$D:$D,'Объединенные данные '!$A:$A,Лист2!A415,'Объединенные данные '!$B:$B,Лист2!B415)</f>
        <v>16525</v>
      </c>
      <c r="I38">
        <f xml:space="preserve"> SUMIFS(Лист2!$E:$E,'Объединенные данные '!$A:$A,Лист2!A415,'Объединенные данные '!$B:$B,Лист2!B415)</f>
        <v>15310</v>
      </c>
      <c r="J38" s="37">
        <f t="shared" si="0"/>
        <v>0.93</v>
      </c>
      <c r="K38" s="37">
        <f t="shared" si="1"/>
        <v>359464.4</v>
      </c>
      <c r="L38" s="37">
        <f t="shared" si="2"/>
        <v>22</v>
      </c>
      <c r="M38" s="37">
        <f t="shared" si="3"/>
        <v>10627502.914999995</v>
      </c>
      <c r="N38" s="37">
        <f t="shared" si="4"/>
        <v>22.92</v>
      </c>
      <c r="O38" s="37">
        <f t="shared" si="5"/>
        <v>31.77</v>
      </c>
    </row>
    <row r="39" spans="1:15" x14ac:dyDescent="0.25">
      <c r="A39" s="40">
        <v>43981</v>
      </c>
      <c r="B39" s="27" t="s">
        <v>14</v>
      </c>
      <c r="C39" s="27">
        <v>364882.5</v>
      </c>
      <c r="D39" s="27">
        <v>35724493.5</v>
      </c>
      <c r="E39" s="27">
        <v>27535617.434</v>
      </c>
      <c r="F39" s="28">
        <v>541116.6988461538</v>
      </c>
      <c r="G39" s="33">
        <f xml:space="preserve"> SUMIFS(Лист2!$C:$C,'Объединенные данные '!$A:$A,Лист2!A450,'Объединенные данные '!$B:$B,Лист2!B450)</f>
        <v>129</v>
      </c>
      <c r="H39">
        <f xml:space="preserve"> SUMIFS(Лист2!$D:$D,'Объединенные данные '!$A:$A,Лист2!A450,'Объединенные данные '!$B:$B,Лист2!B450)</f>
        <v>17002</v>
      </c>
      <c r="I39">
        <f xml:space="preserve"> SUMIFS(Лист2!$E:$E,'Объединенные данные '!$A:$A,Лист2!A450,'Объединенные данные '!$B:$B,Лист2!B450)</f>
        <v>15570</v>
      </c>
      <c r="J39" s="37">
        <f t="shared" si="0"/>
        <v>0.72</v>
      </c>
      <c r="K39" s="37">
        <f t="shared" si="1"/>
        <v>276934.09999999998</v>
      </c>
      <c r="L39" s="37">
        <f t="shared" si="2"/>
        <v>22</v>
      </c>
      <c r="M39" s="37">
        <f t="shared" si="3"/>
        <v>7647759.3671538457</v>
      </c>
      <c r="N39" s="37">
        <f t="shared" si="4"/>
        <v>21.41</v>
      </c>
      <c r="O39" s="37">
        <f t="shared" si="5"/>
        <v>29.74</v>
      </c>
    </row>
    <row r="40" spans="1:15" x14ac:dyDescent="0.25">
      <c r="A40" s="39">
        <v>43981</v>
      </c>
      <c r="B40" s="23" t="s">
        <v>22</v>
      </c>
      <c r="C40" s="23">
        <v>244734</v>
      </c>
      <c r="D40" s="23">
        <v>24151980</v>
      </c>
      <c r="E40" s="23">
        <v>18429449.488000002</v>
      </c>
      <c r="F40" s="24">
        <v>303444.36538461538</v>
      </c>
      <c r="G40" s="33">
        <f xml:space="preserve"> SUMIFS(Лист2!$C:$C,'Объединенные данные '!$A:$A,Лист2!A202,'Объединенные данные '!$B:$B,Лист2!B202)</f>
        <v>60</v>
      </c>
      <c r="H40">
        <f xml:space="preserve"> SUMIFS(Лист2!$D:$D,'Объединенные данные '!$A:$A,Лист2!A202,'Объединенные данные '!$B:$B,Лист2!B202)</f>
        <v>13867</v>
      </c>
      <c r="I40">
        <f xml:space="preserve"> SUMIFS(Лист2!$E:$E,'Объединенные данные '!$A:$A,Лист2!A202,'Объединенные данные '!$B:$B,Лист2!B202)</f>
        <v>12987</v>
      </c>
      <c r="J40" s="37">
        <f t="shared" si="0"/>
        <v>0.49</v>
      </c>
      <c r="K40" s="37">
        <f t="shared" si="1"/>
        <v>402533</v>
      </c>
      <c r="L40" s="37">
        <f t="shared" si="2"/>
        <v>22</v>
      </c>
      <c r="M40" s="37">
        <f t="shared" si="3"/>
        <v>5419086.1466153832</v>
      </c>
      <c r="N40" s="37">
        <f t="shared" si="4"/>
        <v>22.44</v>
      </c>
      <c r="O40" s="37">
        <f t="shared" si="5"/>
        <v>31.05</v>
      </c>
    </row>
    <row r="41" spans="1:15" x14ac:dyDescent="0.25">
      <c r="A41" s="41">
        <v>43981</v>
      </c>
      <c r="B41" s="25" t="s">
        <v>21</v>
      </c>
      <c r="C41" s="25">
        <v>246414</v>
      </c>
      <c r="D41" s="25">
        <v>24527245.5</v>
      </c>
      <c r="E41" s="25">
        <v>18595804.535</v>
      </c>
      <c r="F41" s="26">
        <v>282204.5230769231</v>
      </c>
      <c r="G41" s="33">
        <f xml:space="preserve"> SUMIFS(Лист2!$C:$C,'Объединенные данные '!$A:$A,Лист2!A237,'Объединенные данные '!$B:$B,Лист2!B237)</f>
        <v>21</v>
      </c>
      <c r="H41">
        <f xml:space="preserve"> SUMIFS(Лист2!$D:$D,'Объединенные данные '!$A:$A,Лист2!A237,'Объединенные данные '!$B:$B,Лист2!B237)</f>
        <v>1834</v>
      </c>
      <c r="I41">
        <f xml:space="preserve"> SUMIFS(Лист2!$E:$E,'Объединенные данные '!$A:$A,Лист2!A237,'Объединенные данные '!$B:$B,Лист2!B237)</f>
        <v>1660</v>
      </c>
      <c r="J41" s="37">
        <f t="shared" si="0"/>
        <v>0.49</v>
      </c>
      <c r="K41" s="37">
        <f t="shared" si="1"/>
        <v>1167964.1000000001</v>
      </c>
      <c r="L41" s="37">
        <f t="shared" si="2"/>
        <v>22</v>
      </c>
      <c r="M41" s="37">
        <f t="shared" si="3"/>
        <v>5649236.4419230763</v>
      </c>
      <c r="N41" s="37">
        <f t="shared" si="4"/>
        <v>23.03</v>
      </c>
      <c r="O41" s="37">
        <f t="shared" si="5"/>
        <v>31.9</v>
      </c>
    </row>
    <row r="42" spans="1:15" x14ac:dyDescent="0.25">
      <c r="A42" s="39">
        <v>43981</v>
      </c>
      <c r="B42" s="23" t="s">
        <v>16</v>
      </c>
      <c r="C42" s="23">
        <v>106926</v>
      </c>
      <c r="D42" s="23">
        <v>9098386.5</v>
      </c>
      <c r="E42" s="23">
        <v>7354572.0109999999</v>
      </c>
      <c r="F42" s="24">
        <v>193869.59292307691</v>
      </c>
      <c r="G42" s="33">
        <f xml:space="preserve"> SUMIFS(Лист2!$C:$C,'Объединенные данные '!$A:$A,Лист2!A27,'Объединенные данные '!$B:$B,Лист2!B27)</f>
        <v>21</v>
      </c>
      <c r="H42">
        <f xml:space="preserve"> SUMIFS(Лист2!$D:$D,'Объединенные данные '!$A:$A,Лист2!A27,'Объединенные данные '!$B:$B,Лист2!B27)</f>
        <v>1879</v>
      </c>
      <c r="I42">
        <f xml:space="preserve"> SUMIFS(Лист2!$E:$E,'Объединенные данные '!$A:$A,Лист2!A27,'Объединенные данные '!$B:$B,Лист2!B27)</f>
        <v>1720</v>
      </c>
      <c r="J42" s="37">
        <f t="shared" si="0"/>
        <v>0.18</v>
      </c>
      <c r="K42" s="37">
        <f t="shared" si="1"/>
        <v>433256.5</v>
      </c>
      <c r="L42" s="37">
        <f t="shared" si="2"/>
        <v>22</v>
      </c>
      <c r="M42" s="37">
        <f t="shared" si="3"/>
        <v>1549944.8960769232</v>
      </c>
      <c r="N42" s="37">
        <f t="shared" si="4"/>
        <v>17.04</v>
      </c>
      <c r="O42" s="37">
        <f t="shared" si="5"/>
        <v>23.71</v>
      </c>
    </row>
    <row r="43" spans="1:15" x14ac:dyDescent="0.25">
      <c r="A43" s="41">
        <v>43981</v>
      </c>
      <c r="B43" s="25" t="s">
        <v>11</v>
      </c>
      <c r="C43" s="25">
        <v>108123</v>
      </c>
      <c r="D43" s="25">
        <v>9164707.5</v>
      </c>
      <c r="E43" s="25">
        <v>7329868.665</v>
      </c>
      <c r="F43" s="26">
        <v>137418.15930769229</v>
      </c>
      <c r="G43" s="33">
        <f xml:space="preserve"> SUMIFS(Лист2!$C:$C,'Объединенные данные '!$A:$A,Лист2!A62,'Объединенные данные '!$B:$B,Лист2!B62)</f>
        <v>22</v>
      </c>
      <c r="H43">
        <f xml:space="preserve"> SUMIFS(Лист2!$D:$D,'Объединенные данные '!$A:$A,Лист2!A62,'Объединенные данные '!$B:$B,Лист2!B62)</f>
        <v>2597</v>
      </c>
      <c r="I43">
        <f xml:space="preserve"> SUMIFS(Лист2!$E:$E,'Объединенные данные '!$A:$A,Лист2!A62,'Объединенные данные '!$B:$B,Лист2!B62)</f>
        <v>2379</v>
      </c>
      <c r="J43" s="37">
        <f t="shared" si="0"/>
        <v>0.18</v>
      </c>
      <c r="K43" s="37">
        <f t="shared" si="1"/>
        <v>416577.6</v>
      </c>
      <c r="L43" s="37">
        <f t="shared" si="2"/>
        <v>22</v>
      </c>
      <c r="M43" s="37">
        <f t="shared" si="3"/>
        <v>1697420.6756923078</v>
      </c>
      <c r="N43" s="37">
        <f t="shared" si="4"/>
        <v>18.52</v>
      </c>
      <c r="O43" s="37">
        <f t="shared" si="5"/>
        <v>25.03</v>
      </c>
    </row>
    <row r="44" spans="1:15" x14ac:dyDescent="0.25">
      <c r="A44" s="42">
        <v>43981</v>
      </c>
      <c r="B44" s="29" t="s">
        <v>17</v>
      </c>
      <c r="C44" s="29">
        <v>48286.5</v>
      </c>
      <c r="D44" s="29">
        <v>4456441.5</v>
      </c>
      <c r="E44" s="29">
        <v>3473157.5449999999</v>
      </c>
      <c r="F44" s="30">
        <v>205639.55141538463</v>
      </c>
      <c r="G44" s="33">
        <f xml:space="preserve"> SUMIFS(Лист2!$C:$C,'Объединенные данные '!$A:$A,Лист2!A97,'Объединенные данные '!$B:$B,Лист2!B97)</f>
        <v>31</v>
      </c>
      <c r="H44">
        <f xml:space="preserve"> SUMIFS(Лист2!$D:$D,'Объединенные данные '!$A:$A,Лист2!A97,'Объединенные данные '!$B:$B,Лист2!B97)</f>
        <v>5355</v>
      </c>
      <c r="I44">
        <f xml:space="preserve"> SUMIFS(Лист2!$E:$E,'Объединенные данные '!$A:$A,Лист2!A97,'Объединенные данные '!$B:$B,Лист2!B97)</f>
        <v>4969</v>
      </c>
      <c r="J44" s="37">
        <f t="shared" si="0"/>
        <v>0.09</v>
      </c>
      <c r="K44" s="37">
        <f t="shared" si="1"/>
        <v>143756.20000000001</v>
      </c>
      <c r="L44" s="37">
        <f t="shared" si="2"/>
        <v>22</v>
      </c>
      <c r="M44" s="37">
        <f t="shared" si="3"/>
        <v>777644.40358461544</v>
      </c>
      <c r="N44" s="37">
        <f t="shared" si="4"/>
        <v>17.45</v>
      </c>
      <c r="O44" s="37">
        <f t="shared" si="5"/>
        <v>28.31</v>
      </c>
    </row>
    <row r="45" spans="1:15" x14ac:dyDescent="0.25">
      <c r="A45" s="40">
        <v>43981</v>
      </c>
      <c r="B45" s="27" t="s">
        <v>10</v>
      </c>
      <c r="C45" s="27">
        <v>44001</v>
      </c>
      <c r="D45" s="27">
        <v>3921784.5</v>
      </c>
      <c r="E45" s="27">
        <v>3132604.841</v>
      </c>
      <c r="F45" s="28">
        <v>242715.26253846151</v>
      </c>
      <c r="G45" s="33">
        <f xml:space="preserve"> SUMIFS(Лист2!$C:$C,'Объединенные данные '!$A:$A,Лист2!A132,'Объединенные данные '!$B:$B,Лист2!B132)</f>
        <v>60</v>
      </c>
      <c r="H45">
        <f xml:space="preserve"> SUMIFS(Лист2!$D:$D,'Объединенные данные '!$A:$A,Лист2!A132,'Объединенные данные '!$B:$B,Лист2!B132)</f>
        <v>12822</v>
      </c>
      <c r="I45">
        <f xml:space="preserve"> SUMIFS(Лист2!$E:$E,'Объединенные данные '!$A:$A,Лист2!A132,'Объединенные данные '!$B:$B,Лист2!B132)</f>
        <v>11916</v>
      </c>
      <c r="J45" s="37">
        <f t="shared" si="0"/>
        <v>0.08</v>
      </c>
      <c r="K45" s="37">
        <f t="shared" si="1"/>
        <v>65363.1</v>
      </c>
      <c r="L45" s="37">
        <f t="shared" si="2"/>
        <v>22</v>
      </c>
      <c r="M45" s="37">
        <f t="shared" si="3"/>
        <v>546464.3964615385</v>
      </c>
      <c r="N45" s="37">
        <f t="shared" si="4"/>
        <v>13.93</v>
      </c>
      <c r="O45" s="37">
        <f t="shared" si="5"/>
        <v>25.19</v>
      </c>
    </row>
    <row r="46" spans="1:15" x14ac:dyDescent="0.25">
      <c r="A46" s="42">
        <v>43981</v>
      </c>
      <c r="B46" s="29" t="s">
        <v>13</v>
      </c>
      <c r="C46" s="29">
        <v>39867</v>
      </c>
      <c r="D46" s="29">
        <v>3654166.5</v>
      </c>
      <c r="E46" s="29">
        <v>2919786.2949999999</v>
      </c>
      <c r="F46" s="30">
        <v>182639.11723076922</v>
      </c>
      <c r="G46" s="33">
        <f xml:space="preserve"> SUMIFS(Лист2!$C:$C,'Объединенные данные '!$A:$A,Лист2!A272,'Объединенные данные '!$B:$B,Лист2!B272)</f>
        <v>60</v>
      </c>
      <c r="H46">
        <f xml:space="preserve"> SUMIFS(Лист2!$D:$D,'Объединенные данные '!$A:$A,Лист2!A272,'Объединенные данные '!$B:$B,Лист2!B272)</f>
        <v>11935</v>
      </c>
      <c r="I46">
        <f xml:space="preserve"> SUMIFS(Лист2!$E:$E,'Объединенные данные '!$A:$A,Лист2!A272,'Объединенные данные '!$B:$B,Лист2!B272)</f>
        <v>11178</v>
      </c>
      <c r="J46" s="37">
        <f t="shared" si="0"/>
        <v>7.0000000000000007E-2</v>
      </c>
      <c r="K46" s="37">
        <f t="shared" si="1"/>
        <v>60902.8</v>
      </c>
      <c r="L46" s="37">
        <f t="shared" si="2"/>
        <v>22</v>
      </c>
      <c r="M46" s="37">
        <f t="shared" si="3"/>
        <v>551741.08776923083</v>
      </c>
      <c r="N46" s="37">
        <f t="shared" si="4"/>
        <v>15.1</v>
      </c>
      <c r="O46" s="37">
        <f t="shared" si="5"/>
        <v>25.15</v>
      </c>
    </row>
    <row r="47" spans="1:15" x14ac:dyDescent="0.25">
      <c r="A47" s="40">
        <v>43981</v>
      </c>
      <c r="B47" s="27" t="s">
        <v>20</v>
      </c>
      <c r="C47" s="27">
        <v>34681.5</v>
      </c>
      <c r="D47" s="27">
        <v>3005334</v>
      </c>
      <c r="E47" s="27">
        <v>2408136.8190000001</v>
      </c>
      <c r="F47" s="28">
        <v>113231.09230769232</v>
      </c>
      <c r="G47" s="33">
        <f xml:space="preserve"> SUMIFS(Лист2!$C:$C,'Объединенные данные '!$A:$A,Лист2!A167,'Объединенные данные '!$B:$B,Лист2!B167)</f>
        <v>21</v>
      </c>
      <c r="H47">
        <f xml:space="preserve"> SUMIFS(Лист2!$D:$D,'Объединенные данные '!$A:$A,Лист2!A167,'Объединенные данные '!$B:$B,Лист2!B167)</f>
        <v>2340</v>
      </c>
      <c r="I47">
        <f xml:space="preserve"> SUMIFS(Лист2!$E:$E,'Объединенные данные '!$A:$A,Лист2!A167,'Объединенные данные '!$B:$B,Лист2!B167)</f>
        <v>2146</v>
      </c>
      <c r="J47" s="37">
        <f t="shared" si="0"/>
        <v>0.06</v>
      </c>
      <c r="K47" s="37">
        <f t="shared" si="1"/>
        <v>143111.1</v>
      </c>
      <c r="L47" s="37">
        <f t="shared" si="2"/>
        <v>22</v>
      </c>
      <c r="M47" s="37">
        <f t="shared" si="3"/>
        <v>483966.08869230753</v>
      </c>
      <c r="N47" s="37">
        <f t="shared" si="4"/>
        <v>16.100000000000001</v>
      </c>
      <c r="O47" s="37">
        <f t="shared" si="5"/>
        <v>24.8</v>
      </c>
    </row>
    <row r="48" spans="1:15" x14ac:dyDescent="0.25">
      <c r="A48" s="39">
        <v>43981</v>
      </c>
      <c r="B48" s="23" t="s">
        <v>18</v>
      </c>
      <c r="C48" s="23">
        <v>27250.5</v>
      </c>
      <c r="D48" s="23">
        <v>2457252</v>
      </c>
      <c r="E48" s="23">
        <v>1983435.05</v>
      </c>
      <c r="F48" s="24">
        <v>175066.50692307693</v>
      </c>
      <c r="G48" s="33">
        <f xml:space="preserve"> SUMIFS(Лист2!$C:$C,'Объединенные данные '!$A:$A,Лист2!A342,'Объединенные данные '!$B:$B,Лист2!B342)</f>
        <v>59</v>
      </c>
      <c r="H48">
        <f xml:space="preserve"> SUMIFS(Лист2!$D:$D,'Объединенные данные '!$A:$A,Лист2!A342,'Объединенные данные '!$B:$B,Лист2!B342)</f>
        <v>12016</v>
      </c>
      <c r="I48">
        <f xml:space="preserve"> SUMIFS(Лист2!$E:$E,'Объединенные данные '!$A:$A,Лист2!A342,'Объединенные данные '!$B:$B,Лист2!B342)</f>
        <v>11137</v>
      </c>
      <c r="J48" s="37">
        <f t="shared" si="0"/>
        <v>0.05</v>
      </c>
      <c r="K48" s="37">
        <f t="shared" si="1"/>
        <v>41648.300000000003</v>
      </c>
      <c r="L48" s="37">
        <f t="shared" si="2"/>
        <v>22</v>
      </c>
      <c r="M48" s="37">
        <f t="shared" si="3"/>
        <v>298750.44307692302</v>
      </c>
      <c r="N48" s="37">
        <f t="shared" si="4"/>
        <v>12.16</v>
      </c>
      <c r="O48" s="37">
        <f t="shared" si="5"/>
        <v>23.89</v>
      </c>
    </row>
    <row r="49" spans="1:15" x14ac:dyDescent="0.25">
      <c r="A49" s="40">
        <v>43981</v>
      </c>
      <c r="B49" s="27" t="s">
        <v>23</v>
      </c>
      <c r="C49" s="27">
        <v>20688</v>
      </c>
      <c r="D49" s="27">
        <v>1773154.5</v>
      </c>
      <c r="E49" s="27">
        <v>1458979.4909999999</v>
      </c>
      <c r="F49" s="28">
        <v>98432.213407692296</v>
      </c>
      <c r="G49" s="33">
        <f xml:space="preserve"> SUMIFS(Лист2!$C:$C,'Объединенные данные '!$A:$A,Лист2!A306,'Объединенные данные '!$B:$B,Лист2!B306)</f>
        <v>54</v>
      </c>
      <c r="H49">
        <f xml:space="preserve"> SUMIFS(Лист2!$D:$D,'Объединенные данные '!$A:$A,Лист2!A306,'Объединенные данные '!$B:$B,Лист2!B306)</f>
        <v>11614</v>
      </c>
      <c r="I49">
        <f xml:space="preserve"> SUMIFS(Лист2!$E:$E,'Объединенные данные '!$A:$A,Лист2!A306,'Объединенные данные '!$B:$B,Лист2!B306)</f>
        <v>10862</v>
      </c>
      <c r="J49" s="37">
        <f t="shared" si="0"/>
        <v>0.04</v>
      </c>
      <c r="K49" s="37">
        <f t="shared" si="1"/>
        <v>32836.199999999997</v>
      </c>
      <c r="L49" s="37">
        <f t="shared" si="2"/>
        <v>22</v>
      </c>
      <c r="M49" s="37">
        <f t="shared" si="3"/>
        <v>215742.79559230778</v>
      </c>
      <c r="N49" s="37">
        <f t="shared" si="4"/>
        <v>12.17</v>
      </c>
      <c r="O49" s="37">
        <f t="shared" si="5"/>
        <v>21.53</v>
      </c>
    </row>
    <row r="50" spans="1:15" x14ac:dyDescent="0.25">
      <c r="A50" s="42">
        <v>43981</v>
      </c>
      <c r="B50" s="29" t="s">
        <v>19</v>
      </c>
      <c r="C50" s="29">
        <v>17946</v>
      </c>
      <c r="D50" s="29">
        <v>1609090.5</v>
      </c>
      <c r="E50" s="29">
        <v>1298844.2</v>
      </c>
      <c r="F50" s="30">
        <v>137945.5276</v>
      </c>
      <c r="G50" s="33">
        <f xml:space="preserve"> SUMIFS(Лист2!$C:$C,'Объединенные данные '!$A:$A,Лист2!A375,'Объединенные данные '!$B:$B,Лист2!B375)</f>
        <v>19</v>
      </c>
      <c r="H50">
        <f xml:space="preserve"> SUMIFS(Лист2!$D:$D,'Объединенные данные '!$A:$A,Лист2!A375,'Объединенные данные '!$B:$B,Лист2!B375)</f>
        <v>1580</v>
      </c>
      <c r="I50">
        <f xml:space="preserve"> SUMIFS(Лист2!$E:$E,'Объединенные данные '!$A:$A,Лист2!A375,'Объединенные данные '!$B:$B,Лист2!B375)</f>
        <v>1435</v>
      </c>
      <c r="J50" s="37">
        <f t="shared" si="0"/>
        <v>0.03</v>
      </c>
      <c r="K50" s="37">
        <f t="shared" si="1"/>
        <v>84689</v>
      </c>
      <c r="L50" s="37">
        <f t="shared" si="2"/>
        <v>22</v>
      </c>
      <c r="M50" s="37">
        <f t="shared" si="3"/>
        <v>172300.77240000005</v>
      </c>
      <c r="N50" s="37">
        <f t="shared" si="4"/>
        <v>10.71</v>
      </c>
      <c r="O50" s="37">
        <f t="shared" si="5"/>
        <v>23.89</v>
      </c>
    </row>
    <row r="51" spans="1:15" x14ac:dyDescent="0.25">
      <c r="A51" s="40">
        <v>43981</v>
      </c>
      <c r="B51" s="27" t="s">
        <v>12</v>
      </c>
      <c r="C51" s="27">
        <v>14728.5</v>
      </c>
      <c r="D51" s="27">
        <v>1260483</v>
      </c>
      <c r="E51" s="27">
        <v>1048221.1390000001</v>
      </c>
      <c r="F51" s="28">
        <v>86278.176699999996</v>
      </c>
      <c r="G51" s="33">
        <f xml:space="preserve"> SUMIFS(Лист2!$C:$C,'Объединенные данные '!$A:$A,Лист2!A485,'Объединенные данные '!$B:$B,Лист2!B485)</f>
        <v>15</v>
      </c>
      <c r="H51">
        <f xml:space="preserve"> SUMIFS(Лист2!$D:$D,'Объединенные данные '!$A:$A,Лист2!A485,'Объединенные данные '!$B:$B,Лист2!B485)</f>
        <v>644</v>
      </c>
      <c r="I51">
        <f xml:space="preserve"> SUMIFS(Лист2!$E:$E,'Объединенные данные '!$A:$A,Лист2!A485,'Объединенные данные '!$B:$B,Лист2!B485)</f>
        <v>550</v>
      </c>
      <c r="J51" s="37">
        <f t="shared" si="0"/>
        <v>0.03</v>
      </c>
      <c r="K51" s="37">
        <f t="shared" si="1"/>
        <v>84032.2</v>
      </c>
      <c r="L51" s="37">
        <f t="shared" si="2"/>
        <v>22</v>
      </c>
      <c r="M51" s="37">
        <f t="shared" si="3"/>
        <v>125983.68429999992</v>
      </c>
      <c r="N51" s="37">
        <f t="shared" si="4"/>
        <v>9.99</v>
      </c>
      <c r="O51" s="37">
        <f t="shared" si="5"/>
        <v>20.25</v>
      </c>
    </row>
    <row r="52" spans="1:15" x14ac:dyDescent="0.25">
      <c r="A52" s="42">
        <v>43981</v>
      </c>
      <c r="B52" s="29" t="s">
        <v>9</v>
      </c>
      <c r="C52" s="29">
        <v>10029</v>
      </c>
      <c r="D52" s="29">
        <v>787101</v>
      </c>
      <c r="E52" s="29">
        <v>707654.63099999994</v>
      </c>
      <c r="F52" s="30">
        <v>112379.26539999999</v>
      </c>
      <c r="G52" s="33">
        <f xml:space="preserve"> SUMIFS(Лист2!$C:$C,'Объединенные данные '!$A:$A,Лист2!A386,'Объединенные данные '!$B:$B,Лист2!B386)</f>
        <v>36</v>
      </c>
      <c r="H52">
        <f xml:space="preserve"> SUMIFS(Лист2!$D:$D,'Объединенные данные '!$A:$A,Лист2!A386,'Объединенные данные '!$B:$B,Лист2!B386)</f>
        <v>4826</v>
      </c>
      <c r="I52">
        <f xml:space="preserve"> SUMIFS(Лист2!$E:$E,'Объединенные данные '!$A:$A,Лист2!A386,'Объединенные данные '!$B:$B,Лист2!B386)</f>
        <v>4426</v>
      </c>
      <c r="J52" s="37">
        <f t="shared" si="0"/>
        <v>0.02</v>
      </c>
      <c r="K52" s="37">
        <f t="shared" si="1"/>
        <v>21863.9</v>
      </c>
      <c r="L52" s="37">
        <f t="shared" si="2"/>
        <v>22</v>
      </c>
      <c r="M52" s="37">
        <f t="shared" si="3"/>
        <v>-32932.896399999925</v>
      </c>
      <c r="N52" s="37">
        <f t="shared" si="4"/>
        <v>-4.18</v>
      </c>
      <c r="O52" s="37">
        <f t="shared" si="5"/>
        <v>11.23</v>
      </c>
    </row>
    <row r="53" spans="1:15" x14ac:dyDescent="0.25">
      <c r="A53" s="41">
        <v>43981</v>
      </c>
      <c r="B53" s="25" t="s">
        <v>24</v>
      </c>
      <c r="C53" s="25">
        <v>11220</v>
      </c>
      <c r="D53" s="25">
        <v>928675.5</v>
      </c>
      <c r="E53" s="25">
        <v>802403.80799999996</v>
      </c>
      <c r="F53" s="26">
        <v>136423.60523076923</v>
      </c>
      <c r="G53" s="33">
        <f xml:space="preserve"> SUMIFS(Лист2!$C:$C,'Объединенные данные '!$A:$A,Лист2!A498,'Объединенные данные '!$B:$B,Лист2!B498)</f>
        <v>10</v>
      </c>
      <c r="H53">
        <f xml:space="preserve"> SUMIFS(Лист2!$D:$D,'Объединенные данные '!$A:$A,Лист2!A498,'Объединенные данные '!$B:$B,Лист2!B498)</f>
        <v>580</v>
      </c>
      <c r="I53">
        <f xml:space="preserve"> SUMIFS(Лист2!$E:$E,'Объединенные данные '!$A:$A,Лист2!A498,'Объединенные данные '!$B:$B,Лист2!B498)</f>
        <v>506</v>
      </c>
      <c r="J53" s="37">
        <f t="shared" si="0"/>
        <v>0.02</v>
      </c>
      <c r="K53" s="37">
        <f t="shared" si="1"/>
        <v>92867.6</v>
      </c>
      <c r="L53" s="37">
        <f t="shared" si="2"/>
        <v>22</v>
      </c>
      <c r="M53" s="37">
        <f t="shared" si="3"/>
        <v>-10151.913230769191</v>
      </c>
      <c r="N53" s="37">
        <f t="shared" si="4"/>
        <v>-1.0900000000000001</v>
      </c>
      <c r="O53" s="37">
        <f t="shared" si="5"/>
        <v>15.74</v>
      </c>
    </row>
    <row r="54" spans="1:15" x14ac:dyDescent="0.25">
      <c r="A54" s="39">
        <v>43980</v>
      </c>
      <c r="B54" s="23" t="s">
        <v>15</v>
      </c>
      <c r="C54" s="23">
        <v>524481</v>
      </c>
      <c r="D54" s="23">
        <v>54172029</v>
      </c>
      <c r="E54" s="23">
        <v>41382275.210999995</v>
      </c>
      <c r="F54" s="24">
        <v>512623.0388076923</v>
      </c>
      <c r="G54" s="33">
        <f xml:space="preserve"> SUMIFS(Лист2!$C:$C,'Объединенные данные '!$A:$A,Лист2!A424,'Объединенные данные '!$B:$B,Лист2!B424)</f>
        <v>59</v>
      </c>
      <c r="H54">
        <f xml:space="preserve"> SUMIFS(Лист2!$D:$D,'Объединенные данные '!$A:$A,Лист2!A424,'Объединенные данные '!$B:$B,Лист2!B424)</f>
        <v>15277</v>
      </c>
      <c r="I54">
        <f xml:space="preserve"> SUMIFS(Лист2!$E:$E,'Объединенные данные '!$A:$A,Лист2!A424,'Объединенные данные '!$B:$B,Лист2!B424)</f>
        <v>14163</v>
      </c>
      <c r="J54" s="37">
        <f t="shared" si="0"/>
        <v>1.0900000000000001</v>
      </c>
      <c r="K54" s="37">
        <f t="shared" si="1"/>
        <v>918170</v>
      </c>
      <c r="L54" s="37">
        <f t="shared" si="2"/>
        <v>22</v>
      </c>
      <c r="M54" s="37">
        <f t="shared" si="3"/>
        <v>12277130.750192313</v>
      </c>
      <c r="N54" s="37">
        <f t="shared" si="4"/>
        <v>22.66</v>
      </c>
      <c r="O54" s="37">
        <f t="shared" si="5"/>
        <v>30.91</v>
      </c>
    </row>
    <row r="55" spans="1:15" x14ac:dyDescent="0.25">
      <c r="A55" s="40">
        <v>43980</v>
      </c>
      <c r="B55" s="27" t="s">
        <v>14</v>
      </c>
      <c r="C55" s="27">
        <v>422965.5</v>
      </c>
      <c r="D55" s="27">
        <v>41767140.105000004</v>
      </c>
      <c r="E55" s="27">
        <v>32361318.846999999</v>
      </c>
      <c r="F55" s="28">
        <v>525087.91538461542</v>
      </c>
      <c r="G55" s="33">
        <f xml:space="preserve"> SUMIFS(Лист2!$C:$C,'Объединенные данные '!$A:$A,Лист2!A459,'Объединенные данные '!$B:$B,Лист2!B459)</f>
        <v>129</v>
      </c>
      <c r="H55">
        <f xml:space="preserve"> SUMIFS(Лист2!$D:$D,'Объединенные данные '!$A:$A,Лист2!A459,'Объединенные данные '!$B:$B,Лист2!B459)</f>
        <v>18042</v>
      </c>
      <c r="I55">
        <f xml:space="preserve"> SUMIFS(Лист2!$E:$E,'Объединенные данные '!$A:$A,Лист2!A459,'Объединенные данные '!$B:$B,Лист2!B459)</f>
        <v>16631</v>
      </c>
      <c r="J55" s="37">
        <f t="shared" si="0"/>
        <v>0.84</v>
      </c>
      <c r="K55" s="37">
        <f t="shared" si="1"/>
        <v>323776.3</v>
      </c>
      <c r="L55" s="37">
        <f t="shared" si="2"/>
        <v>22</v>
      </c>
      <c r="M55" s="37">
        <f t="shared" si="3"/>
        <v>8880733.3426153902</v>
      </c>
      <c r="N55" s="37">
        <f t="shared" si="4"/>
        <v>21.26</v>
      </c>
      <c r="O55" s="37">
        <f t="shared" si="5"/>
        <v>29.07</v>
      </c>
    </row>
    <row r="56" spans="1:15" x14ac:dyDescent="0.25">
      <c r="A56" s="39">
        <v>43980</v>
      </c>
      <c r="B56" s="23" t="s">
        <v>21</v>
      </c>
      <c r="C56" s="23">
        <v>232102.5</v>
      </c>
      <c r="D56" s="23">
        <v>23120443.5</v>
      </c>
      <c r="E56" s="23">
        <v>17632080.519000001</v>
      </c>
      <c r="F56" s="24">
        <v>331721.66923076921</v>
      </c>
      <c r="G56" s="33">
        <f xml:space="preserve"> SUMIFS(Лист2!$C:$C,'Объединенные данные '!$A:$A,Лист2!A246,'Объединенные данные '!$B:$B,Лист2!B246)</f>
        <v>31</v>
      </c>
      <c r="H56">
        <f xml:space="preserve"> SUMIFS(Лист2!$D:$D,'Объединенные данные '!$A:$A,Лист2!A246,'Объединенные данные '!$B:$B,Лист2!B246)</f>
        <v>5206</v>
      </c>
      <c r="I56">
        <f xml:space="preserve"> SUMIFS(Лист2!$E:$E,'Объединенные данные '!$A:$A,Лист2!A246,'Объединенные данные '!$B:$B,Лист2!B246)</f>
        <v>4843</v>
      </c>
      <c r="J56" s="37">
        <f t="shared" si="0"/>
        <v>0.47</v>
      </c>
      <c r="K56" s="37">
        <f t="shared" si="1"/>
        <v>745820.8</v>
      </c>
      <c r="L56" s="37">
        <f t="shared" si="2"/>
        <v>22</v>
      </c>
      <c r="M56" s="37">
        <f t="shared" si="3"/>
        <v>5156641.3117692294</v>
      </c>
      <c r="N56" s="37">
        <f t="shared" si="4"/>
        <v>22.3</v>
      </c>
      <c r="O56" s="37">
        <f t="shared" si="5"/>
        <v>31.13</v>
      </c>
    </row>
    <row r="57" spans="1:15" x14ac:dyDescent="0.25">
      <c r="A57" s="40">
        <v>43980</v>
      </c>
      <c r="B57" s="27" t="s">
        <v>22</v>
      </c>
      <c r="C57" s="27">
        <v>226476</v>
      </c>
      <c r="D57" s="27">
        <v>22416151.5</v>
      </c>
      <c r="E57" s="27">
        <v>17175270.221000001</v>
      </c>
      <c r="F57" s="28">
        <v>306548.18846153846</v>
      </c>
      <c r="G57" s="33">
        <f xml:space="preserve"> SUMIFS(Лист2!$C:$C,'Объединенные данные '!$A:$A,Лист2!A211,'Объединенные данные '!$B:$B,Лист2!B211)</f>
        <v>16</v>
      </c>
      <c r="H57">
        <f xml:space="preserve"> SUMIFS(Лист2!$D:$D,'Объединенные данные '!$A:$A,Лист2!A211,'Объединенные данные '!$B:$B,Лист2!B211)</f>
        <v>864</v>
      </c>
      <c r="I57">
        <f xml:space="preserve"> SUMIFS(Лист2!$E:$E,'Объединенные данные '!$A:$A,Лист2!A211,'Объединенные данные '!$B:$B,Лист2!B211)</f>
        <v>765</v>
      </c>
      <c r="J57" s="37">
        <f t="shared" si="0"/>
        <v>0.45</v>
      </c>
      <c r="K57" s="37">
        <f t="shared" si="1"/>
        <v>1401009.5</v>
      </c>
      <c r="L57" s="37">
        <f t="shared" si="2"/>
        <v>22</v>
      </c>
      <c r="M57" s="37">
        <f t="shared" si="3"/>
        <v>4934333.0905384608</v>
      </c>
      <c r="N57" s="37">
        <f t="shared" si="4"/>
        <v>22.01</v>
      </c>
      <c r="O57" s="37">
        <f t="shared" si="5"/>
        <v>30.51</v>
      </c>
    </row>
    <row r="58" spans="1:15" x14ac:dyDescent="0.25">
      <c r="A58" s="39">
        <v>43980</v>
      </c>
      <c r="B58" s="23" t="s">
        <v>16</v>
      </c>
      <c r="C58" s="23">
        <v>84433.5</v>
      </c>
      <c r="D58" s="23">
        <v>7228395</v>
      </c>
      <c r="E58" s="23">
        <v>5795765.9359999998</v>
      </c>
      <c r="F58" s="24">
        <v>264121.66047692305</v>
      </c>
      <c r="G58" s="33">
        <f xml:space="preserve"> SUMIFS(Лист2!$C:$C,'Объединенные данные '!$A:$A,Лист2!A36,'Объединенные данные '!$B:$B,Лист2!B36)</f>
        <v>59</v>
      </c>
      <c r="H58">
        <f xml:space="preserve"> SUMIFS(Лист2!$D:$D,'Объединенные данные '!$A:$A,Лист2!A36,'Объединенные данные '!$B:$B,Лист2!B36)</f>
        <v>13684</v>
      </c>
      <c r="I58">
        <f xml:space="preserve"> SUMIFS(Лист2!$E:$E,'Объединенные данные '!$A:$A,Лист2!A36,'Объединенные данные '!$B:$B,Лист2!B36)</f>
        <v>12690</v>
      </c>
      <c r="J58" s="37">
        <f t="shared" si="0"/>
        <v>0.15</v>
      </c>
      <c r="K58" s="37">
        <f t="shared" si="1"/>
        <v>122515.2</v>
      </c>
      <c r="L58" s="37">
        <f t="shared" si="2"/>
        <v>22</v>
      </c>
      <c r="M58" s="37">
        <f t="shared" si="3"/>
        <v>1168507.4035230773</v>
      </c>
      <c r="N58" s="37">
        <f t="shared" si="4"/>
        <v>16.170000000000002</v>
      </c>
      <c r="O58" s="37">
        <f t="shared" si="5"/>
        <v>24.72</v>
      </c>
    </row>
    <row r="59" spans="1:15" x14ac:dyDescent="0.25">
      <c r="A59" s="40">
        <v>43980</v>
      </c>
      <c r="B59" s="27" t="s">
        <v>11</v>
      </c>
      <c r="C59" s="27">
        <v>87552</v>
      </c>
      <c r="D59" s="27">
        <v>7387116</v>
      </c>
      <c r="E59" s="27">
        <v>5815890.3319999995</v>
      </c>
      <c r="F59" s="28">
        <v>161811.89230769229</v>
      </c>
      <c r="G59" s="33">
        <f xml:space="preserve"> SUMIFS(Лист2!$C:$C,'Объединенные данные '!$A:$A,Лист2!A71,'Объединенные данные '!$B:$B,Лист2!B71)</f>
        <v>60</v>
      </c>
      <c r="H59">
        <f xml:space="preserve"> SUMIFS(Лист2!$D:$D,'Объединенные данные '!$A:$A,Лист2!A71,'Объединенные данные '!$B:$B,Лист2!B71)</f>
        <v>12854</v>
      </c>
      <c r="I59">
        <f xml:space="preserve"> SUMIFS(Лист2!$E:$E,'Объединенные данные '!$A:$A,Лист2!A71,'Объединенные данные '!$B:$B,Лист2!B71)</f>
        <v>11954</v>
      </c>
      <c r="J59" s="37">
        <f t="shared" si="0"/>
        <v>0.15</v>
      </c>
      <c r="K59" s="37">
        <f t="shared" si="1"/>
        <v>123118.6</v>
      </c>
      <c r="L59" s="37">
        <f t="shared" si="2"/>
        <v>22</v>
      </c>
      <c r="M59" s="37">
        <f t="shared" si="3"/>
        <v>1409413.7756923083</v>
      </c>
      <c r="N59" s="37">
        <f t="shared" si="4"/>
        <v>19.079999999999998</v>
      </c>
      <c r="O59" s="37">
        <f t="shared" si="5"/>
        <v>27.02</v>
      </c>
    </row>
    <row r="60" spans="1:15" x14ac:dyDescent="0.25">
      <c r="A60" s="39">
        <v>43980</v>
      </c>
      <c r="B60" s="23" t="s">
        <v>17</v>
      </c>
      <c r="C60" s="23">
        <v>44569.5</v>
      </c>
      <c r="D60" s="23">
        <v>4108596</v>
      </c>
      <c r="E60" s="23">
        <v>3229427.0830000001</v>
      </c>
      <c r="F60" s="24">
        <v>121448.35925384614</v>
      </c>
      <c r="G60" s="33">
        <f xml:space="preserve"> SUMIFS(Лист2!$C:$C,'Объединенные данные '!$A:$A,Лист2!A106,'Объединенные данные '!$B:$B,Лист2!B106)</f>
        <v>36</v>
      </c>
      <c r="H60">
        <f xml:space="preserve"> SUMIFS(Лист2!$D:$D,'Объединенные данные '!$A:$A,Лист2!A106,'Объединенные данные '!$B:$B,Лист2!B106)</f>
        <v>4951</v>
      </c>
      <c r="I60">
        <f xml:space="preserve"> SUMIFS(Лист2!$E:$E,'Объединенные данные '!$A:$A,Лист2!A106,'Объединенные данные '!$B:$B,Лист2!B106)</f>
        <v>4584</v>
      </c>
      <c r="J60" s="37">
        <f t="shared" si="0"/>
        <v>0.08</v>
      </c>
      <c r="K60" s="37">
        <f t="shared" si="1"/>
        <v>114127.7</v>
      </c>
      <c r="L60" s="37">
        <f t="shared" si="2"/>
        <v>22</v>
      </c>
      <c r="M60" s="37">
        <f t="shared" si="3"/>
        <v>757720.55774615379</v>
      </c>
      <c r="N60" s="37">
        <f t="shared" si="4"/>
        <v>18.440000000000001</v>
      </c>
      <c r="O60" s="37">
        <f t="shared" si="5"/>
        <v>27.22</v>
      </c>
    </row>
    <row r="61" spans="1:15" x14ac:dyDescent="0.25">
      <c r="A61" s="40">
        <v>43980</v>
      </c>
      <c r="B61" s="27" t="s">
        <v>13</v>
      </c>
      <c r="C61" s="27">
        <v>35346</v>
      </c>
      <c r="D61" s="27">
        <v>3258054</v>
      </c>
      <c r="E61" s="27">
        <v>2595610.66</v>
      </c>
      <c r="F61" s="28">
        <v>195198.78461538462</v>
      </c>
      <c r="G61" s="33">
        <f xml:space="preserve"> SUMIFS(Лист2!$C:$C,'Объединенные данные '!$A:$A,Лист2!A281,'Объединенные данные '!$B:$B,Лист2!B281)</f>
        <v>15</v>
      </c>
      <c r="H61">
        <f xml:space="preserve"> SUMIFS(Лист2!$D:$D,'Объединенные данные '!$A:$A,Лист2!A281,'Объединенные данные '!$B:$B,Лист2!B281)</f>
        <v>854</v>
      </c>
      <c r="I61">
        <f xml:space="preserve"> SUMIFS(Лист2!$E:$E,'Объединенные данные '!$A:$A,Лист2!A281,'Объединенные данные '!$B:$B,Лист2!B281)</f>
        <v>756</v>
      </c>
      <c r="J61" s="37">
        <f t="shared" si="0"/>
        <v>7.0000000000000007E-2</v>
      </c>
      <c r="K61" s="37">
        <f t="shared" si="1"/>
        <v>217203.6</v>
      </c>
      <c r="L61" s="37">
        <f t="shared" si="2"/>
        <v>22</v>
      </c>
      <c r="M61" s="37">
        <f t="shared" si="3"/>
        <v>467244.5553846152</v>
      </c>
      <c r="N61" s="37">
        <f t="shared" si="4"/>
        <v>14.34</v>
      </c>
      <c r="O61" s="37">
        <f t="shared" si="5"/>
        <v>25.52</v>
      </c>
    </row>
    <row r="62" spans="1:15" x14ac:dyDescent="0.25">
      <c r="A62" s="42">
        <v>43980</v>
      </c>
      <c r="B62" s="29" t="s">
        <v>10</v>
      </c>
      <c r="C62" s="29">
        <v>35431.5</v>
      </c>
      <c r="D62" s="29">
        <v>3193167</v>
      </c>
      <c r="E62" s="29">
        <v>2545757.0549999997</v>
      </c>
      <c r="F62" s="30">
        <v>202281.06923076924</v>
      </c>
      <c r="G62" s="33">
        <f xml:space="preserve"> SUMIFS(Лист2!$C:$C,'Объединенные данные '!$A:$A,Лист2!A141,'Объединенные данные '!$B:$B,Лист2!B141)</f>
        <v>18</v>
      </c>
      <c r="H62">
        <f xml:space="preserve"> SUMIFS(Лист2!$D:$D,'Объединенные данные '!$A:$A,Лист2!A141,'Объединенные данные '!$B:$B,Лист2!B141)</f>
        <v>1031</v>
      </c>
      <c r="I62">
        <f xml:space="preserve"> SUMIFS(Лист2!$E:$E,'Объединенные данные '!$A:$A,Лист2!A141,'Объединенные данные '!$B:$B,Лист2!B141)</f>
        <v>918</v>
      </c>
      <c r="J62" s="37">
        <f t="shared" si="0"/>
        <v>0.06</v>
      </c>
      <c r="K62" s="37">
        <f t="shared" si="1"/>
        <v>177398.2</v>
      </c>
      <c r="L62" s="37">
        <f t="shared" si="2"/>
        <v>22</v>
      </c>
      <c r="M62" s="37">
        <f t="shared" si="3"/>
        <v>445128.87576923106</v>
      </c>
      <c r="N62" s="37">
        <f t="shared" si="4"/>
        <v>13.94</v>
      </c>
      <c r="O62" s="37">
        <f t="shared" si="5"/>
        <v>25.43</v>
      </c>
    </row>
    <row r="63" spans="1:15" x14ac:dyDescent="0.25">
      <c r="A63" s="40">
        <v>43980</v>
      </c>
      <c r="B63" s="27" t="s">
        <v>20</v>
      </c>
      <c r="C63" s="27">
        <v>32782.5</v>
      </c>
      <c r="D63" s="27">
        <v>2854741.5</v>
      </c>
      <c r="E63" s="27">
        <v>2293738.9569999999</v>
      </c>
      <c r="F63" s="28">
        <v>58400.799200000001</v>
      </c>
      <c r="G63" s="33">
        <f xml:space="preserve"> SUMIFS(Лист2!$C:$C,'Объединенные данные '!$A:$A,Лист2!A176,'Объединенные данные '!$B:$B,Лист2!B176)</f>
        <v>31</v>
      </c>
      <c r="H63">
        <f xml:space="preserve"> SUMIFS(Лист2!$D:$D,'Объединенные данные '!$A:$A,Лист2!A176,'Объединенные данные '!$B:$B,Лист2!B176)</f>
        <v>5965</v>
      </c>
      <c r="I63">
        <f xml:space="preserve"> SUMIFS(Лист2!$E:$E,'Объединенные данные '!$A:$A,Лист2!A176,'Объединенные данные '!$B:$B,Лист2!B176)</f>
        <v>5533</v>
      </c>
      <c r="J63" s="37">
        <f t="shared" si="0"/>
        <v>0.06</v>
      </c>
      <c r="K63" s="37">
        <f t="shared" si="1"/>
        <v>92088.4</v>
      </c>
      <c r="L63" s="37">
        <f t="shared" si="2"/>
        <v>22</v>
      </c>
      <c r="M63" s="37">
        <f t="shared" si="3"/>
        <v>502601.74380000005</v>
      </c>
      <c r="N63" s="37">
        <f t="shared" si="4"/>
        <v>17.61</v>
      </c>
      <c r="O63" s="37">
        <f t="shared" si="5"/>
        <v>24.46</v>
      </c>
    </row>
    <row r="64" spans="1:15" x14ac:dyDescent="0.25">
      <c r="A64" s="39">
        <v>43980</v>
      </c>
      <c r="B64" s="23" t="s">
        <v>18</v>
      </c>
      <c r="C64" s="23">
        <v>19647</v>
      </c>
      <c r="D64" s="23">
        <v>1764669</v>
      </c>
      <c r="E64" s="23">
        <v>1409485.402</v>
      </c>
      <c r="F64" s="24">
        <v>182377.32307692306</v>
      </c>
      <c r="G64" s="33">
        <f xml:space="preserve"> SUMIFS(Лист2!$C:$C,'Объединенные данные '!$A:$A,Лист2!A351,'Объединенные данные '!$B:$B,Лист2!B351)</f>
        <v>15</v>
      </c>
      <c r="H64">
        <f xml:space="preserve"> SUMIFS(Лист2!$D:$D,'Объединенные данные '!$A:$A,Лист2!A351,'Объединенные данные '!$B:$B,Лист2!B351)</f>
        <v>703</v>
      </c>
      <c r="I64">
        <f xml:space="preserve"> SUMIFS(Лист2!$E:$E,'Объединенные данные '!$A:$A,Лист2!A351,'Объединенные данные '!$B:$B,Лист2!B351)</f>
        <v>609</v>
      </c>
      <c r="J64" s="37">
        <f t="shared" si="0"/>
        <v>0.04</v>
      </c>
      <c r="K64" s="37">
        <f t="shared" si="1"/>
        <v>117644.6</v>
      </c>
      <c r="L64" s="37">
        <f t="shared" si="2"/>
        <v>22</v>
      </c>
      <c r="M64" s="37">
        <f t="shared" si="3"/>
        <v>172806.27492307694</v>
      </c>
      <c r="N64" s="37">
        <f t="shared" si="4"/>
        <v>9.7899999999999991</v>
      </c>
      <c r="O64" s="37">
        <f t="shared" si="5"/>
        <v>25.2</v>
      </c>
    </row>
    <row r="65" spans="1:15" x14ac:dyDescent="0.25">
      <c r="A65" s="40">
        <v>43980</v>
      </c>
      <c r="B65" s="27" t="s">
        <v>23</v>
      </c>
      <c r="C65" s="27">
        <v>16878</v>
      </c>
      <c r="D65" s="27">
        <v>1438255.5</v>
      </c>
      <c r="E65" s="27">
        <v>1180692.7039999999</v>
      </c>
      <c r="F65" s="28">
        <v>102040.10621538461</v>
      </c>
      <c r="G65" s="33">
        <f xml:space="preserve"> SUMIFS(Лист2!$C:$C,'Объединенные данные '!$A:$A,Лист2!A315,'Объединенные данные '!$B:$B,Лист2!B315)</f>
        <v>10</v>
      </c>
      <c r="H65">
        <f xml:space="preserve"> SUMIFS(Лист2!$D:$D,'Объединенные данные '!$A:$A,Лист2!A315,'Объединенные данные '!$B:$B,Лист2!B315)</f>
        <v>494</v>
      </c>
      <c r="I65">
        <f xml:space="preserve"> SUMIFS(Лист2!$E:$E,'Объединенные данные '!$A:$A,Лист2!A315,'Объединенные данные '!$B:$B,Лист2!B315)</f>
        <v>421</v>
      </c>
      <c r="J65" s="37">
        <f t="shared" si="0"/>
        <v>0.03</v>
      </c>
      <c r="K65" s="37">
        <f t="shared" si="1"/>
        <v>143825.60000000001</v>
      </c>
      <c r="L65" s="37">
        <f t="shared" si="2"/>
        <v>22</v>
      </c>
      <c r="M65" s="37">
        <f t="shared" si="3"/>
        <v>155522.68978461548</v>
      </c>
      <c r="N65" s="37">
        <f t="shared" si="4"/>
        <v>10.81</v>
      </c>
      <c r="O65" s="37">
        <f t="shared" si="5"/>
        <v>21.81</v>
      </c>
    </row>
    <row r="66" spans="1:15" x14ac:dyDescent="0.25">
      <c r="A66" s="39">
        <v>43980</v>
      </c>
      <c r="B66" s="23" t="s">
        <v>19</v>
      </c>
      <c r="C66" s="23">
        <v>17052</v>
      </c>
      <c r="D66" s="23">
        <v>1549020</v>
      </c>
      <c r="E66" s="23">
        <v>1246591.997</v>
      </c>
      <c r="F66" s="24">
        <v>104864.4846153846</v>
      </c>
      <c r="G66" s="33">
        <f xml:space="preserve"> SUMIFS(Лист2!$C:$C,'Объединенные данные '!$A:$A,Лист2!A384,'Объединенные данные '!$B:$B,Лист2!B384)</f>
        <v>59</v>
      </c>
      <c r="H66">
        <f xml:space="preserve"> SUMIFS(Лист2!$D:$D,'Объединенные данные '!$A:$A,Лист2!A384,'Объединенные данные '!$B:$B,Лист2!B384)</f>
        <v>14103</v>
      </c>
      <c r="I66">
        <f xml:space="preserve"> SUMIFS(Лист2!$E:$E,'Объединенные данные '!$A:$A,Лист2!A384,'Объединенные данные '!$B:$B,Лист2!B384)</f>
        <v>13118</v>
      </c>
      <c r="J66" s="37">
        <f t="shared" ref="J66:J129" si="6">ROUND(D66/SUM(D:D)*100,2)</f>
        <v>0.03</v>
      </c>
      <c r="K66" s="37">
        <f t="shared" ref="K66:K129" si="7">ROUND(D66/G66,1)</f>
        <v>26254.6</v>
      </c>
      <c r="L66" s="37">
        <f t="shared" si="2"/>
        <v>22</v>
      </c>
      <c r="M66" s="37">
        <f t="shared" si="3"/>
        <v>197563.51838461543</v>
      </c>
      <c r="N66" s="37">
        <f t="shared" si="4"/>
        <v>12.75</v>
      </c>
      <c r="O66" s="37">
        <f t="shared" si="5"/>
        <v>24.26</v>
      </c>
    </row>
    <row r="67" spans="1:15" x14ac:dyDescent="0.25">
      <c r="A67" s="40">
        <v>43980</v>
      </c>
      <c r="B67" s="27" t="s">
        <v>12</v>
      </c>
      <c r="C67" s="27">
        <v>14823</v>
      </c>
      <c r="D67" s="27">
        <v>1273464</v>
      </c>
      <c r="E67" s="27">
        <v>1068326.9369999999</v>
      </c>
      <c r="F67" s="28">
        <v>76299.023384615386</v>
      </c>
      <c r="G67" s="33">
        <f xml:space="preserve"> SUMIFS(Лист2!$C:$C,'Объединенные данные '!$A:$A,Лист2!A494,'Объединенные данные '!$B:$B,Лист2!B494)</f>
        <v>19</v>
      </c>
      <c r="H67">
        <f xml:space="preserve"> SUMIFS(Лист2!$D:$D,'Объединенные данные '!$A:$A,Лист2!A494,'Объединенные данные '!$B:$B,Лист2!B494)</f>
        <v>1846</v>
      </c>
      <c r="I67">
        <f xml:space="preserve"> SUMIFS(Лист2!$E:$E,'Объединенные данные '!$A:$A,Лист2!A494,'Объединенные данные '!$B:$B,Лист2!B494)</f>
        <v>1681</v>
      </c>
      <c r="J67" s="37">
        <f t="shared" si="6"/>
        <v>0.03</v>
      </c>
      <c r="K67" s="37">
        <f t="shared" si="7"/>
        <v>67024.399999999994</v>
      </c>
      <c r="L67" s="37">
        <f t="shared" ref="L67:M130" si="8">WEEKNUM(A67,2)</f>
        <v>22</v>
      </c>
      <c r="M67" s="37">
        <f t="shared" ref="M67:M130" si="9">D67-E67-F67</f>
        <v>128838.0396153847</v>
      </c>
      <c r="N67" s="37">
        <f t="shared" ref="N67:N130" si="10">ROUND(M67/D67*100,2)</f>
        <v>10.119999999999999</v>
      </c>
      <c r="O67" s="37">
        <f t="shared" ref="O67:O130" si="11" xml:space="preserve"> ROUND((D67-E67)/E67*100,2)</f>
        <v>19.2</v>
      </c>
    </row>
    <row r="68" spans="1:15" x14ac:dyDescent="0.25">
      <c r="A68" s="39">
        <v>43980</v>
      </c>
      <c r="B68" s="23" t="s">
        <v>24</v>
      </c>
      <c r="C68" s="23">
        <v>9927</v>
      </c>
      <c r="D68" s="23">
        <v>850840.5</v>
      </c>
      <c r="E68" s="23">
        <v>733232.38899999997</v>
      </c>
      <c r="F68" s="24">
        <v>51066.353846153841</v>
      </c>
      <c r="G68" s="33">
        <f xml:space="preserve"> SUMIFS(Лист2!$C:$C,'Объединенные данные '!$A:$A,Лист2!A502,'Объединенные данные '!$B:$B,Лист2!B502)</f>
        <v>36</v>
      </c>
      <c r="H68">
        <f xml:space="preserve"> SUMIFS(Лист2!$D:$D,'Объединенные данные '!$A:$A,Лист2!A502,'Объединенные данные '!$B:$B,Лист2!B502)</f>
        <v>4937</v>
      </c>
      <c r="I68">
        <f xml:space="preserve"> SUMIFS(Лист2!$E:$E,'Объединенные данные '!$A:$A,Лист2!A502,'Объединенные данные '!$B:$B,Лист2!B502)</f>
        <v>4561</v>
      </c>
      <c r="J68" s="37">
        <f t="shared" si="6"/>
        <v>0.02</v>
      </c>
      <c r="K68" s="37">
        <f t="shared" si="7"/>
        <v>23634.5</v>
      </c>
      <c r="L68" s="37">
        <f t="shared" si="8"/>
        <v>22</v>
      </c>
      <c r="M68" s="37">
        <f t="shared" si="9"/>
        <v>66541.757153846193</v>
      </c>
      <c r="N68" s="37">
        <f t="shared" si="10"/>
        <v>7.82</v>
      </c>
      <c r="O68" s="37">
        <f t="shared" si="11"/>
        <v>16.04</v>
      </c>
    </row>
    <row r="69" spans="1:15" x14ac:dyDescent="0.25">
      <c r="A69" s="40">
        <v>43980</v>
      </c>
      <c r="B69" s="27" t="s">
        <v>9</v>
      </c>
      <c r="C69" s="27">
        <v>8350.5</v>
      </c>
      <c r="D69" s="27">
        <v>651237</v>
      </c>
      <c r="E69" s="27">
        <v>601485.12600000005</v>
      </c>
      <c r="F69" s="28">
        <v>83014.635053846156</v>
      </c>
      <c r="G69" s="33">
        <f xml:space="preserve"> SUMIFS(Лист2!$C:$C,'Объединенные данные '!$A:$A,Лист2!A389,'Объединенные данные '!$B:$B,Лист2!B389)</f>
        <v>19</v>
      </c>
      <c r="H69">
        <f xml:space="preserve"> SUMIFS(Лист2!$D:$D,'Объединенные данные '!$A:$A,Лист2!A389,'Объединенные данные '!$B:$B,Лист2!B389)</f>
        <v>1509</v>
      </c>
      <c r="I69">
        <f xml:space="preserve"> SUMIFS(Лист2!$E:$E,'Объединенные данные '!$A:$A,Лист2!A389,'Объединенные данные '!$B:$B,Лист2!B389)</f>
        <v>1374</v>
      </c>
      <c r="J69" s="37">
        <f t="shared" si="6"/>
        <v>0.01</v>
      </c>
      <c r="K69" s="37">
        <f t="shared" si="7"/>
        <v>34275.599999999999</v>
      </c>
      <c r="L69" s="37">
        <f t="shared" si="8"/>
        <v>22</v>
      </c>
      <c r="M69" s="37">
        <f t="shared" si="9"/>
        <v>-33262.761053846203</v>
      </c>
      <c r="N69" s="37">
        <f t="shared" si="10"/>
        <v>-5.1100000000000003</v>
      </c>
      <c r="O69" s="37">
        <f t="shared" si="11"/>
        <v>8.27</v>
      </c>
    </row>
    <row r="70" spans="1:15" x14ac:dyDescent="0.25">
      <c r="A70" s="39">
        <v>43979</v>
      </c>
      <c r="B70" s="23" t="s">
        <v>15</v>
      </c>
      <c r="C70" s="23">
        <v>364638</v>
      </c>
      <c r="D70" s="23">
        <v>37947688.5</v>
      </c>
      <c r="E70" s="23">
        <v>27829971.363000002</v>
      </c>
      <c r="F70" s="24">
        <v>628647.33076923073</v>
      </c>
      <c r="G70" s="33">
        <f xml:space="preserve"> SUMIFS(Лист2!$C:$C,'Объединенные данные '!$A:$A,Лист2!A416,'Объединенные данные '!$B:$B,Лист2!B416)</f>
        <v>10</v>
      </c>
      <c r="H70">
        <f xml:space="preserve"> SUMIFS(Лист2!$D:$D,'Объединенные данные '!$A:$A,Лист2!A416,'Объединенные данные '!$B:$B,Лист2!B416)</f>
        <v>462</v>
      </c>
      <c r="I70">
        <f xml:space="preserve"> SUMIFS(Лист2!$E:$E,'Объединенные данные '!$A:$A,Лист2!A416,'Объединенные данные '!$B:$B,Лист2!B416)</f>
        <v>396</v>
      </c>
      <c r="J70" s="37">
        <f t="shared" si="6"/>
        <v>0.76</v>
      </c>
      <c r="K70" s="37">
        <f t="shared" si="7"/>
        <v>3794768.9</v>
      </c>
      <c r="L70" s="37">
        <f t="shared" si="8"/>
        <v>22</v>
      </c>
      <c r="M70" s="37">
        <f t="shared" si="9"/>
        <v>9489069.8062307667</v>
      </c>
      <c r="N70" s="37">
        <f t="shared" si="10"/>
        <v>25.01</v>
      </c>
      <c r="O70" s="37">
        <f t="shared" si="11"/>
        <v>36.36</v>
      </c>
    </row>
    <row r="71" spans="1:15" x14ac:dyDescent="0.25">
      <c r="A71" s="41">
        <v>43979</v>
      </c>
      <c r="B71" s="25" t="s">
        <v>14</v>
      </c>
      <c r="C71" s="25">
        <v>278491.5</v>
      </c>
      <c r="D71" s="25">
        <v>28151004.75</v>
      </c>
      <c r="E71" s="25">
        <v>20806418.796</v>
      </c>
      <c r="F71" s="26">
        <v>591565.35384615383</v>
      </c>
      <c r="G71" s="33">
        <f xml:space="preserve"> SUMIFS(Лист2!$C:$C,'Объединенные данные '!$A:$A,Лист2!A451,'Объединенные данные '!$B:$B,Лист2!B451)</f>
        <v>10</v>
      </c>
      <c r="H71">
        <f xml:space="preserve"> SUMIFS(Лист2!$D:$D,'Объединенные данные '!$A:$A,Лист2!A451,'Объединенные данные '!$B:$B,Лист2!B451)</f>
        <v>554</v>
      </c>
      <c r="I71">
        <f xml:space="preserve"> SUMIFS(Лист2!$E:$E,'Объединенные данные '!$A:$A,Лист2!A451,'Объединенные данные '!$B:$B,Лист2!B451)</f>
        <v>472</v>
      </c>
      <c r="J71" s="37">
        <f t="shared" si="6"/>
        <v>0.56999999999999995</v>
      </c>
      <c r="K71" s="37">
        <f t="shared" si="7"/>
        <v>2815100.5</v>
      </c>
      <c r="L71" s="37">
        <f t="shared" si="8"/>
        <v>22</v>
      </c>
      <c r="M71" s="37">
        <f t="shared" si="9"/>
        <v>6753020.6001538457</v>
      </c>
      <c r="N71" s="37">
        <f t="shared" si="10"/>
        <v>23.99</v>
      </c>
      <c r="O71" s="37">
        <f t="shared" si="11"/>
        <v>35.299999999999997</v>
      </c>
    </row>
    <row r="72" spans="1:15" x14ac:dyDescent="0.25">
      <c r="A72" s="39">
        <v>43979</v>
      </c>
      <c r="B72" s="23" t="s">
        <v>21</v>
      </c>
      <c r="C72" s="23">
        <v>199753.5</v>
      </c>
      <c r="D72" s="23">
        <v>20535733.5</v>
      </c>
      <c r="E72" s="23">
        <v>15173462.744000001</v>
      </c>
      <c r="F72" s="24">
        <v>257491.36923076925</v>
      </c>
      <c r="G72" s="33">
        <f xml:space="preserve"> SUMIFS(Лист2!$C:$C,'Объединенные данные '!$A:$A,Лист2!A238,'Объединенные данные '!$B:$B,Лист2!B238)</f>
        <v>15</v>
      </c>
      <c r="H72">
        <f xml:space="preserve"> SUMIFS(Лист2!$D:$D,'Объединенные данные '!$A:$A,Лист2!A238,'Объединенные данные '!$B:$B,Лист2!B238)</f>
        <v>1111</v>
      </c>
      <c r="I72">
        <f xml:space="preserve"> SUMIFS(Лист2!$E:$E,'Объединенные данные '!$A:$A,Лист2!A238,'Объединенные данные '!$B:$B,Лист2!B238)</f>
        <v>992</v>
      </c>
      <c r="J72" s="37">
        <f t="shared" si="6"/>
        <v>0.41</v>
      </c>
      <c r="K72" s="37">
        <f t="shared" si="7"/>
        <v>1369048.9</v>
      </c>
      <c r="L72" s="37">
        <f t="shared" si="8"/>
        <v>22</v>
      </c>
      <c r="M72" s="37">
        <f t="shared" si="9"/>
        <v>5104779.3867692295</v>
      </c>
      <c r="N72" s="37">
        <f t="shared" si="10"/>
        <v>24.86</v>
      </c>
      <c r="O72" s="37">
        <f t="shared" si="11"/>
        <v>35.340000000000003</v>
      </c>
    </row>
    <row r="73" spans="1:15" x14ac:dyDescent="0.25">
      <c r="A73" s="41">
        <v>43979</v>
      </c>
      <c r="B73" s="25" t="s">
        <v>22</v>
      </c>
      <c r="C73" s="25">
        <v>191641.5</v>
      </c>
      <c r="D73" s="25">
        <v>19549036.5</v>
      </c>
      <c r="E73" s="25">
        <v>14481164.23</v>
      </c>
      <c r="F73" s="26">
        <v>266079.27846153843</v>
      </c>
      <c r="G73" s="33">
        <f xml:space="preserve"> SUMIFS(Лист2!$C:$C,'Объединенные данные '!$A:$A,Лист2!A203,'Объединенные данные '!$B:$B,Лист2!B203)</f>
        <v>10</v>
      </c>
      <c r="H73">
        <f xml:space="preserve"> SUMIFS(Лист2!$D:$D,'Объединенные данные '!$A:$A,Лист2!A203,'Объединенные данные '!$B:$B,Лист2!B203)</f>
        <v>649</v>
      </c>
      <c r="I73">
        <f xml:space="preserve"> SUMIFS(Лист2!$E:$E,'Объединенные данные '!$A:$A,Лист2!A203,'Объединенные данные '!$B:$B,Лист2!B203)</f>
        <v>568</v>
      </c>
      <c r="J73" s="37">
        <f t="shared" si="6"/>
        <v>0.39</v>
      </c>
      <c r="K73" s="37">
        <f t="shared" si="7"/>
        <v>1954903.7</v>
      </c>
      <c r="L73" s="37">
        <f t="shared" si="8"/>
        <v>22</v>
      </c>
      <c r="M73" s="37">
        <f t="shared" si="9"/>
        <v>4801792.9915384613</v>
      </c>
      <c r="N73" s="37">
        <f t="shared" si="10"/>
        <v>24.56</v>
      </c>
      <c r="O73" s="37">
        <f t="shared" si="11"/>
        <v>35</v>
      </c>
    </row>
    <row r="74" spans="1:15" x14ac:dyDescent="0.25">
      <c r="A74" s="39">
        <v>43979</v>
      </c>
      <c r="B74" s="23" t="s">
        <v>11</v>
      </c>
      <c r="C74" s="23">
        <v>78141</v>
      </c>
      <c r="D74" s="23">
        <v>6641569.5</v>
      </c>
      <c r="E74" s="23">
        <v>5084073.5159999998</v>
      </c>
      <c r="F74" s="24">
        <v>142499.01538461537</v>
      </c>
      <c r="G74" s="33">
        <f xml:space="preserve"> SUMIFS(Лист2!$C:$C,'Объединенные данные '!$A:$A,Лист2!A63,'Объединенные данные '!$B:$B,Лист2!B63)</f>
        <v>18</v>
      </c>
      <c r="H74">
        <f xml:space="preserve"> SUMIFS(Лист2!$D:$D,'Объединенные данные '!$A:$A,Лист2!A63,'Объединенные данные '!$B:$B,Лист2!B63)</f>
        <v>1014</v>
      </c>
      <c r="I74">
        <f xml:space="preserve"> SUMIFS(Лист2!$E:$E,'Объединенные данные '!$A:$A,Лист2!A63,'Объединенные данные '!$B:$B,Лист2!B63)</f>
        <v>893</v>
      </c>
      <c r="J74" s="37">
        <f t="shared" si="6"/>
        <v>0.13</v>
      </c>
      <c r="K74" s="37">
        <f t="shared" si="7"/>
        <v>368976.1</v>
      </c>
      <c r="L74" s="37">
        <f t="shared" si="8"/>
        <v>22</v>
      </c>
      <c r="M74" s="37">
        <f t="shared" si="9"/>
        <v>1414996.9686153848</v>
      </c>
      <c r="N74" s="37">
        <f t="shared" si="10"/>
        <v>21.31</v>
      </c>
      <c r="O74" s="37">
        <f t="shared" si="11"/>
        <v>30.63</v>
      </c>
    </row>
    <row r="75" spans="1:15" x14ac:dyDescent="0.25">
      <c r="A75" s="41">
        <v>43979</v>
      </c>
      <c r="B75" s="25" t="s">
        <v>16</v>
      </c>
      <c r="C75" s="25">
        <v>69945</v>
      </c>
      <c r="D75" s="25">
        <v>6101931</v>
      </c>
      <c r="E75" s="25">
        <v>4743581.9779999992</v>
      </c>
      <c r="F75" s="26">
        <v>226018.55243846151</v>
      </c>
      <c r="G75" s="33">
        <f xml:space="preserve"> SUMIFS(Лист2!$C:$C,'Объединенные данные '!$A:$A,Лист2!A28,'Объединенные данные '!$B:$B,Лист2!B28)</f>
        <v>37</v>
      </c>
      <c r="H75">
        <f xml:space="preserve"> SUMIFS(Лист2!$D:$D,'Объединенные данные '!$A:$A,Лист2!A28,'Объединенные данные '!$B:$B,Лист2!B28)</f>
        <v>5215</v>
      </c>
      <c r="I75">
        <f xml:space="preserve"> SUMIFS(Лист2!$E:$E,'Объединенные данные '!$A:$A,Лист2!A28,'Объединенные данные '!$B:$B,Лист2!B28)</f>
        <v>4848</v>
      </c>
      <c r="J75" s="37">
        <f t="shared" si="6"/>
        <v>0.12</v>
      </c>
      <c r="K75" s="37">
        <f t="shared" si="7"/>
        <v>164917.1</v>
      </c>
      <c r="L75" s="37">
        <f t="shared" si="8"/>
        <v>22</v>
      </c>
      <c r="M75" s="37">
        <f t="shared" si="9"/>
        <v>1132330.4695615394</v>
      </c>
      <c r="N75" s="37">
        <f t="shared" si="10"/>
        <v>18.559999999999999</v>
      </c>
      <c r="O75" s="37">
        <f t="shared" si="11"/>
        <v>28.64</v>
      </c>
    </row>
    <row r="76" spans="1:15" x14ac:dyDescent="0.25">
      <c r="A76" s="39">
        <v>43979</v>
      </c>
      <c r="B76" s="23" t="s">
        <v>17</v>
      </c>
      <c r="C76" s="23">
        <v>41442</v>
      </c>
      <c r="D76" s="23">
        <v>3893680.5</v>
      </c>
      <c r="E76" s="23">
        <v>3004872.3489999999</v>
      </c>
      <c r="F76" s="24">
        <v>190911.88401538462</v>
      </c>
      <c r="G76" s="33">
        <f xml:space="preserve"> SUMIFS(Лист2!$C:$C,'Объединенные данные '!$A:$A,Лист2!A98,'Объединенные данные '!$B:$B,Лист2!B98)</f>
        <v>17</v>
      </c>
      <c r="H76">
        <f xml:space="preserve"> SUMIFS(Лист2!$D:$D,'Объединенные данные '!$A:$A,Лист2!A98,'Объединенные данные '!$B:$B,Лист2!B98)</f>
        <v>1140</v>
      </c>
      <c r="I76">
        <f xml:space="preserve"> SUMIFS(Лист2!$E:$E,'Объединенные данные '!$A:$A,Лист2!A98,'Объединенные данные '!$B:$B,Лист2!B98)</f>
        <v>1016</v>
      </c>
      <c r="J76" s="37">
        <f t="shared" si="6"/>
        <v>0.08</v>
      </c>
      <c r="K76" s="37">
        <f t="shared" si="7"/>
        <v>229040</v>
      </c>
      <c r="L76" s="37">
        <f t="shared" si="8"/>
        <v>22</v>
      </c>
      <c r="M76" s="37">
        <f t="shared" si="9"/>
        <v>697896.26698461547</v>
      </c>
      <c r="N76" s="37">
        <f t="shared" si="10"/>
        <v>17.920000000000002</v>
      </c>
      <c r="O76" s="37">
        <f t="shared" si="11"/>
        <v>29.58</v>
      </c>
    </row>
    <row r="77" spans="1:15" x14ac:dyDescent="0.25">
      <c r="A77" s="41">
        <v>43979</v>
      </c>
      <c r="B77" s="25" t="s">
        <v>10</v>
      </c>
      <c r="C77" s="25">
        <v>30982.5</v>
      </c>
      <c r="D77" s="25">
        <v>2827773</v>
      </c>
      <c r="E77" s="25">
        <v>2232253.034</v>
      </c>
      <c r="F77" s="26">
        <v>343211.54262307688</v>
      </c>
      <c r="G77" s="33">
        <f xml:space="preserve"> SUMIFS(Лист2!$C:$C,'Объединенные данные '!$A:$A,Лист2!A133,'Объединенные данные '!$B:$B,Лист2!B133)</f>
        <v>10</v>
      </c>
      <c r="H77">
        <f xml:space="preserve"> SUMIFS(Лист2!$D:$D,'Объединенные данные '!$A:$A,Лист2!A133,'Объединенные данные '!$B:$B,Лист2!B133)</f>
        <v>639</v>
      </c>
      <c r="I77">
        <f xml:space="preserve"> SUMIFS(Лист2!$E:$E,'Объединенные данные '!$A:$A,Лист2!A133,'Объединенные данные '!$B:$B,Лист2!B133)</f>
        <v>557</v>
      </c>
      <c r="J77" s="37">
        <f t="shared" si="6"/>
        <v>0.06</v>
      </c>
      <c r="K77" s="37">
        <f t="shared" si="7"/>
        <v>282777.3</v>
      </c>
      <c r="L77" s="37">
        <f t="shared" si="8"/>
        <v>22</v>
      </c>
      <c r="M77" s="37">
        <f t="shared" si="9"/>
        <v>252308.42337692314</v>
      </c>
      <c r="N77" s="37">
        <f t="shared" si="10"/>
        <v>8.92</v>
      </c>
      <c r="O77" s="37">
        <f t="shared" si="11"/>
        <v>26.68</v>
      </c>
    </row>
    <row r="78" spans="1:15" x14ac:dyDescent="0.25">
      <c r="A78" s="39">
        <v>43979</v>
      </c>
      <c r="B78" s="23" t="s">
        <v>13</v>
      </c>
      <c r="C78" s="23">
        <v>31974</v>
      </c>
      <c r="D78" s="23">
        <v>3004213.5</v>
      </c>
      <c r="E78" s="23">
        <v>2389834.3129999996</v>
      </c>
      <c r="F78" s="24">
        <v>174780.66518461538</v>
      </c>
      <c r="G78" s="33">
        <f xml:space="preserve"> SUMIFS(Лист2!$C:$C,'Объединенные данные '!$A:$A,Лист2!A273,'Объединенные данные '!$B:$B,Лист2!B273)</f>
        <v>10</v>
      </c>
      <c r="H78">
        <f xml:space="preserve"> SUMIFS(Лист2!$D:$D,'Объединенные данные '!$A:$A,Лист2!A273,'Объединенные данные '!$B:$B,Лист2!B273)</f>
        <v>627</v>
      </c>
      <c r="I78">
        <f xml:space="preserve"> SUMIFS(Лист2!$E:$E,'Объединенные данные '!$A:$A,Лист2!A273,'Объединенные данные '!$B:$B,Лист2!B273)</f>
        <v>545</v>
      </c>
      <c r="J78" s="37">
        <f t="shared" si="6"/>
        <v>0.06</v>
      </c>
      <c r="K78" s="37">
        <f t="shared" si="7"/>
        <v>300421.40000000002</v>
      </c>
      <c r="L78" s="37">
        <f t="shared" si="8"/>
        <v>22</v>
      </c>
      <c r="M78" s="37">
        <f t="shared" si="9"/>
        <v>439598.52181538497</v>
      </c>
      <c r="N78" s="37">
        <f t="shared" si="10"/>
        <v>14.63</v>
      </c>
      <c r="O78" s="37">
        <f t="shared" si="11"/>
        <v>25.71</v>
      </c>
    </row>
    <row r="79" spans="1:15" x14ac:dyDescent="0.25">
      <c r="A79" s="41">
        <v>43979</v>
      </c>
      <c r="B79" s="25" t="s">
        <v>20</v>
      </c>
      <c r="C79" s="25">
        <v>28197</v>
      </c>
      <c r="D79" s="25">
        <v>2559211.5</v>
      </c>
      <c r="E79" s="25">
        <v>2038847.0090000001</v>
      </c>
      <c r="F79" s="26">
        <v>74270.530769230769</v>
      </c>
      <c r="G79" s="33">
        <f xml:space="preserve"> SUMIFS(Лист2!$C:$C,'Объединенные данные '!$A:$A,Лист2!A168,'Объединенные данные '!$B:$B,Лист2!B168)</f>
        <v>18</v>
      </c>
      <c r="H79">
        <f xml:space="preserve"> SUMIFS(Лист2!$D:$D,'Объединенные данные '!$A:$A,Лист2!A168,'Объединенные данные '!$B:$B,Лист2!B168)</f>
        <v>888</v>
      </c>
      <c r="I79">
        <f xml:space="preserve"> SUMIFS(Лист2!$E:$E,'Объединенные данные '!$A:$A,Лист2!A168,'Объединенные данные '!$B:$B,Лист2!B168)</f>
        <v>786</v>
      </c>
      <c r="J79" s="37">
        <f t="shared" si="6"/>
        <v>0.05</v>
      </c>
      <c r="K79" s="37">
        <f t="shared" si="7"/>
        <v>142178.4</v>
      </c>
      <c r="L79" s="37">
        <f t="shared" si="8"/>
        <v>22</v>
      </c>
      <c r="M79" s="37">
        <f t="shared" si="9"/>
        <v>446093.96023076912</v>
      </c>
      <c r="N79" s="37">
        <f t="shared" si="10"/>
        <v>17.43</v>
      </c>
      <c r="O79" s="37">
        <f t="shared" si="11"/>
        <v>25.52</v>
      </c>
    </row>
    <row r="80" spans="1:15" x14ac:dyDescent="0.25">
      <c r="A80" s="42">
        <v>43979</v>
      </c>
      <c r="B80" s="29" t="s">
        <v>23</v>
      </c>
      <c r="C80" s="29">
        <v>15678</v>
      </c>
      <c r="D80" s="29">
        <v>1387443</v>
      </c>
      <c r="E80" s="29">
        <v>1121336.507</v>
      </c>
      <c r="F80" s="30">
        <v>101620.2923076923</v>
      </c>
      <c r="G80" s="33">
        <f xml:space="preserve"> SUMIFS(Лист2!$C:$C,'Объединенные данные '!$A:$A,Лист2!A307,'Объединенные данные '!$B:$B,Лист2!B307)</f>
        <v>21</v>
      </c>
      <c r="H80">
        <f xml:space="preserve"> SUMIFS(Лист2!$D:$D,'Объединенные данные '!$A:$A,Лист2!A307,'Объединенные данные '!$B:$B,Лист2!B307)</f>
        <v>1698</v>
      </c>
      <c r="I80">
        <f xml:space="preserve"> SUMIFS(Лист2!$E:$E,'Объединенные данные '!$A:$A,Лист2!A307,'Объединенные данные '!$B:$B,Лист2!B307)</f>
        <v>1554</v>
      </c>
      <c r="J80" s="37">
        <f t="shared" si="6"/>
        <v>0.03</v>
      </c>
      <c r="K80" s="37">
        <f t="shared" si="7"/>
        <v>66068.7</v>
      </c>
      <c r="L80" s="37">
        <f t="shared" si="8"/>
        <v>22</v>
      </c>
      <c r="M80" s="37">
        <f t="shared" si="9"/>
        <v>164486.20069230773</v>
      </c>
      <c r="N80" s="37">
        <f t="shared" si="10"/>
        <v>11.86</v>
      </c>
      <c r="O80" s="37">
        <f t="shared" si="11"/>
        <v>23.73</v>
      </c>
    </row>
    <row r="81" spans="1:15" x14ac:dyDescent="0.25">
      <c r="A81" s="41">
        <v>43979</v>
      </c>
      <c r="B81" s="25" t="s">
        <v>18</v>
      </c>
      <c r="C81" s="25">
        <v>16500</v>
      </c>
      <c r="D81" s="25">
        <v>1487928</v>
      </c>
      <c r="E81" s="25">
        <v>1187884.8939999999</v>
      </c>
      <c r="F81" s="26">
        <v>279400.0153846154</v>
      </c>
      <c r="G81" s="33">
        <f xml:space="preserve"> SUMIFS(Лист2!$C:$C,'Объединенные данные '!$A:$A,Лист2!A343,'Объединенные данные '!$B:$B,Лист2!B343)</f>
        <v>125</v>
      </c>
      <c r="H81">
        <f xml:space="preserve"> SUMIFS(Лист2!$D:$D,'Объединенные данные '!$A:$A,Лист2!A343,'Объединенные данные '!$B:$B,Лист2!B343)</f>
        <v>20132</v>
      </c>
      <c r="I81">
        <f xml:space="preserve"> SUMIFS(Лист2!$E:$E,'Объединенные данные '!$A:$A,Лист2!A343,'Объединенные данные '!$B:$B,Лист2!B343)</f>
        <v>18617</v>
      </c>
      <c r="J81" s="37">
        <f t="shared" si="6"/>
        <v>0.03</v>
      </c>
      <c r="K81" s="37">
        <f t="shared" si="7"/>
        <v>11903.4</v>
      </c>
      <c r="L81" s="37">
        <f t="shared" si="8"/>
        <v>22</v>
      </c>
      <c r="M81" s="37">
        <f t="shared" si="9"/>
        <v>20643.090615384746</v>
      </c>
      <c r="N81" s="37">
        <f t="shared" si="10"/>
        <v>1.39</v>
      </c>
      <c r="O81" s="37">
        <f t="shared" si="11"/>
        <v>25.26</v>
      </c>
    </row>
    <row r="82" spans="1:15" x14ac:dyDescent="0.25">
      <c r="A82" s="39">
        <v>43979</v>
      </c>
      <c r="B82" s="23" t="s">
        <v>19</v>
      </c>
      <c r="C82" s="23">
        <v>13864.5</v>
      </c>
      <c r="D82" s="23">
        <v>1239747</v>
      </c>
      <c r="E82" s="23">
        <v>995597.5199999999</v>
      </c>
      <c r="F82" s="24">
        <v>216733.44615384613</v>
      </c>
      <c r="G82" s="33">
        <f xml:space="preserve"> SUMIFS(Лист2!$C:$C,'Объединенные данные '!$A:$A,Лист2!A376,'Объединенные данные '!$B:$B,Лист2!B376)</f>
        <v>54</v>
      </c>
      <c r="H82">
        <f xml:space="preserve"> SUMIFS(Лист2!$D:$D,'Объединенные данные '!$A:$A,Лист2!A376,'Объединенные данные '!$B:$B,Лист2!B376)</f>
        <v>12743</v>
      </c>
      <c r="I82">
        <f xml:space="preserve"> SUMIFS(Лист2!$E:$E,'Объединенные данные '!$A:$A,Лист2!A376,'Объединенные данные '!$B:$B,Лист2!B376)</f>
        <v>11858</v>
      </c>
      <c r="J82" s="37">
        <f t="shared" si="6"/>
        <v>0.02</v>
      </c>
      <c r="K82" s="37">
        <f t="shared" si="7"/>
        <v>22958.3</v>
      </c>
      <c r="L82" s="37">
        <f t="shared" si="8"/>
        <v>22</v>
      </c>
      <c r="M82" s="37">
        <f t="shared" si="9"/>
        <v>27416.033846153965</v>
      </c>
      <c r="N82" s="37">
        <f t="shared" si="10"/>
        <v>2.21</v>
      </c>
      <c r="O82" s="37">
        <f t="shared" si="11"/>
        <v>24.52</v>
      </c>
    </row>
    <row r="83" spans="1:15" x14ac:dyDescent="0.25">
      <c r="A83" s="41">
        <v>43979</v>
      </c>
      <c r="B83" s="25" t="s">
        <v>12</v>
      </c>
      <c r="C83" s="25">
        <v>13038</v>
      </c>
      <c r="D83" s="25">
        <v>1114552.5</v>
      </c>
      <c r="E83" s="25">
        <v>939269.56700000004</v>
      </c>
      <c r="F83" s="26">
        <v>74269.06047692307</v>
      </c>
      <c r="G83" s="33">
        <f xml:space="preserve"> SUMIFS(Лист2!$C:$C,'Объединенные данные '!$A:$A,Лист2!A486,'Объединенные данные '!$B:$B,Лист2!B486)</f>
        <v>59</v>
      </c>
      <c r="H83">
        <f xml:space="preserve"> SUMIFS(Лист2!$D:$D,'Объединенные данные '!$A:$A,Лист2!A486,'Объединенные данные '!$B:$B,Лист2!B486)</f>
        <v>13251</v>
      </c>
      <c r="I83">
        <f xml:space="preserve"> SUMIFS(Лист2!$E:$E,'Объединенные данные '!$A:$A,Лист2!A486,'Объединенные данные '!$B:$B,Лист2!B486)</f>
        <v>12255</v>
      </c>
      <c r="J83" s="37">
        <f t="shared" si="6"/>
        <v>0.02</v>
      </c>
      <c r="K83" s="37">
        <f t="shared" si="7"/>
        <v>18890.7</v>
      </c>
      <c r="L83" s="37">
        <f t="shared" si="8"/>
        <v>22</v>
      </c>
      <c r="M83" s="37">
        <f t="shared" si="9"/>
        <v>101013.87252307689</v>
      </c>
      <c r="N83" s="37">
        <f t="shared" si="10"/>
        <v>9.06</v>
      </c>
      <c r="O83" s="37">
        <f t="shared" si="11"/>
        <v>18.66</v>
      </c>
    </row>
    <row r="84" spans="1:15" x14ac:dyDescent="0.25">
      <c r="A84" s="39">
        <v>43979</v>
      </c>
      <c r="B84" s="23" t="s">
        <v>9</v>
      </c>
      <c r="C84" s="23">
        <v>8536.5</v>
      </c>
      <c r="D84" s="23">
        <v>643944</v>
      </c>
      <c r="E84" s="23">
        <v>640961.69299999997</v>
      </c>
      <c r="F84" s="24">
        <v>61475.592307692306</v>
      </c>
      <c r="G84" s="33">
        <f xml:space="preserve"> SUMIFS(Лист2!$C:$C,'Объединенные данные '!$A:$A,Лист2!A387,'Объединенные данные '!$B:$B,Лист2!B387)</f>
        <v>31</v>
      </c>
      <c r="H84">
        <f xml:space="preserve"> SUMIFS(Лист2!$D:$D,'Объединенные данные '!$A:$A,Лист2!A387,'Объединенные данные '!$B:$B,Лист2!B387)</f>
        <v>4903</v>
      </c>
      <c r="I84">
        <f xml:space="preserve"> SUMIFS(Лист2!$E:$E,'Объединенные данные '!$A:$A,Лист2!A387,'Объединенные данные '!$B:$B,Лист2!B387)</f>
        <v>4527</v>
      </c>
      <c r="J84" s="37">
        <f t="shared" si="6"/>
        <v>0.01</v>
      </c>
      <c r="K84" s="37">
        <f t="shared" si="7"/>
        <v>20772.400000000001</v>
      </c>
      <c r="L84" s="37">
        <f t="shared" si="8"/>
        <v>22</v>
      </c>
      <c r="M84" s="37">
        <f t="shared" si="9"/>
        <v>-58493.285307692277</v>
      </c>
      <c r="N84" s="37">
        <f t="shared" si="10"/>
        <v>-9.08</v>
      </c>
      <c r="O84" s="37">
        <f t="shared" si="11"/>
        <v>0.47</v>
      </c>
    </row>
    <row r="85" spans="1:15" x14ac:dyDescent="0.25">
      <c r="A85" s="41">
        <v>43979</v>
      </c>
      <c r="B85" s="25" t="s">
        <v>24</v>
      </c>
      <c r="C85" s="25">
        <v>8428.5</v>
      </c>
      <c r="D85" s="25">
        <v>694669.5</v>
      </c>
      <c r="E85" s="25">
        <v>594994.696</v>
      </c>
      <c r="F85" s="26">
        <v>42699.38461538461</v>
      </c>
      <c r="G85" s="33">
        <f xml:space="preserve"> SUMIFS(Лист2!$C:$C,'Объединенные данные '!$A:$A,Лист2!A499,'Объединенные данные '!$B:$B,Лист2!B499)</f>
        <v>19</v>
      </c>
      <c r="H85">
        <f xml:space="preserve"> SUMIFS(Лист2!$D:$D,'Объединенные данные '!$A:$A,Лист2!A499,'Объединенные данные '!$B:$B,Лист2!B499)</f>
        <v>1676</v>
      </c>
      <c r="I85">
        <f xml:space="preserve"> SUMIFS(Лист2!$E:$E,'Объединенные данные '!$A:$A,Лист2!A499,'Объединенные данные '!$B:$B,Лист2!B499)</f>
        <v>1516</v>
      </c>
      <c r="J85" s="37">
        <f t="shared" si="6"/>
        <v>0.01</v>
      </c>
      <c r="K85" s="37">
        <f t="shared" si="7"/>
        <v>36561.599999999999</v>
      </c>
      <c r="L85" s="37">
        <f t="shared" si="8"/>
        <v>22</v>
      </c>
      <c r="M85" s="37">
        <f t="shared" si="9"/>
        <v>56975.419384615394</v>
      </c>
      <c r="N85" s="37">
        <f t="shared" si="10"/>
        <v>8.1999999999999993</v>
      </c>
      <c r="O85" s="37">
        <f t="shared" si="11"/>
        <v>16.75</v>
      </c>
    </row>
    <row r="86" spans="1:15" x14ac:dyDescent="0.25">
      <c r="A86" s="39">
        <v>43978</v>
      </c>
      <c r="B86" s="23" t="s">
        <v>15</v>
      </c>
      <c r="C86" s="23">
        <v>370012.5</v>
      </c>
      <c r="D86" s="23">
        <v>39034861.5</v>
      </c>
      <c r="E86" s="23">
        <v>28040467.216000002</v>
      </c>
      <c r="F86" s="24">
        <v>681486.56664615381</v>
      </c>
      <c r="G86" s="33">
        <f xml:space="preserve"> SUMIFS(Лист2!$C:$C,'Объединенные данные '!$A:$A,Лист2!A417,'Объединенные данные '!$B:$B,Лист2!B417)</f>
        <v>36</v>
      </c>
      <c r="H86">
        <f xml:space="preserve"> SUMIFS(Лист2!$D:$D,'Объединенные данные '!$A:$A,Лист2!A417,'Объединенные данные '!$B:$B,Лист2!B417)</f>
        <v>4575</v>
      </c>
      <c r="I86">
        <f xml:space="preserve"> SUMIFS(Лист2!$E:$E,'Объединенные данные '!$A:$A,Лист2!A417,'Объединенные данные '!$B:$B,Лист2!B417)</f>
        <v>4206</v>
      </c>
      <c r="J86" s="37">
        <f t="shared" si="6"/>
        <v>0.79</v>
      </c>
      <c r="K86" s="37">
        <f t="shared" si="7"/>
        <v>1084301.7</v>
      </c>
      <c r="L86" s="37">
        <f t="shared" si="8"/>
        <v>22</v>
      </c>
      <c r="M86" s="37">
        <f t="shared" si="9"/>
        <v>10312907.717353845</v>
      </c>
      <c r="N86" s="37">
        <f t="shared" si="10"/>
        <v>26.42</v>
      </c>
      <c r="O86" s="37">
        <f t="shared" si="11"/>
        <v>39.21</v>
      </c>
    </row>
    <row r="87" spans="1:15" x14ac:dyDescent="0.25">
      <c r="A87" s="41">
        <v>43978</v>
      </c>
      <c r="B87" s="25" t="s">
        <v>14</v>
      </c>
      <c r="C87" s="25">
        <v>286558.5</v>
      </c>
      <c r="D87" s="25">
        <v>29256993</v>
      </c>
      <c r="E87" s="25">
        <v>21169527.457000002</v>
      </c>
      <c r="F87" s="26">
        <v>646741.28130000003</v>
      </c>
      <c r="G87" s="33">
        <f xml:space="preserve"> SUMIFS(Лист2!$C:$C,'Объединенные данные '!$A:$A,Лист2!A452,'Объединенные данные '!$B:$B,Лист2!B452)</f>
        <v>125</v>
      </c>
      <c r="H87">
        <f xml:space="preserve"> SUMIFS(Лист2!$D:$D,'Объединенные данные '!$A:$A,Лист2!A452,'Объединенные данные '!$B:$B,Лист2!B452)</f>
        <v>16932</v>
      </c>
      <c r="I87">
        <f xml:space="preserve"> SUMIFS(Лист2!$E:$E,'Объединенные данные '!$A:$A,Лист2!A452,'Объединенные данные '!$B:$B,Лист2!B452)</f>
        <v>15601</v>
      </c>
      <c r="J87" s="37">
        <f t="shared" si="6"/>
        <v>0.59</v>
      </c>
      <c r="K87" s="37">
        <f t="shared" si="7"/>
        <v>234055.9</v>
      </c>
      <c r="L87" s="37">
        <f t="shared" si="8"/>
        <v>22</v>
      </c>
      <c r="M87" s="37">
        <f t="shared" si="9"/>
        <v>7440724.2616999978</v>
      </c>
      <c r="N87" s="37">
        <f t="shared" si="10"/>
        <v>25.43</v>
      </c>
      <c r="O87" s="37">
        <f t="shared" si="11"/>
        <v>38.200000000000003</v>
      </c>
    </row>
    <row r="88" spans="1:15" x14ac:dyDescent="0.25">
      <c r="A88" s="42">
        <v>43978</v>
      </c>
      <c r="B88" s="29" t="s">
        <v>21</v>
      </c>
      <c r="C88" s="29">
        <v>215592</v>
      </c>
      <c r="D88" s="29">
        <v>22342300.5</v>
      </c>
      <c r="E88" s="29">
        <v>16240834.603999998</v>
      </c>
      <c r="F88" s="30">
        <v>285591.72307692305</v>
      </c>
      <c r="G88" s="33">
        <f xml:space="preserve"> SUMIFS(Лист2!$C:$C,'Объединенные данные '!$A:$A,Лист2!A239,'Объединенные данные '!$B:$B,Лист2!B239)</f>
        <v>16</v>
      </c>
      <c r="H88">
        <f xml:space="preserve"> SUMIFS(Лист2!$D:$D,'Объединенные данные '!$A:$A,Лист2!A239,'Объединенные данные '!$B:$B,Лист2!B239)</f>
        <v>920</v>
      </c>
      <c r="I88">
        <f xml:space="preserve"> SUMIFS(Лист2!$E:$E,'Объединенные данные '!$A:$A,Лист2!A239,'Объединенные данные '!$B:$B,Лист2!B239)</f>
        <v>818</v>
      </c>
      <c r="J88" s="37">
        <f t="shared" si="6"/>
        <v>0.45</v>
      </c>
      <c r="K88" s="37">
        <f t="shared" si="7"/>
        <v>1396393.8</v>
      </c>
      <c r="L88" s="37">
        <f t="shared" si="8"/>
        <v>22</v>
      </c>
      <c r="M88" s="37">
        <f t="shared" si="9"/>
        <v>5815874.1729230788</v>
      </c>
      <c r="N88" s="37">
        <f t="shared" si="10"/>
        <v>26.03</v>
      </c>
      <c r="O88" s="37">
        <f t="shared" si="11"/>
        <v>37.57</v>
      </c>
    </row>
    <row r="89" spans="1:15" x14ac:dyDescent="0.25">
      <c r="A89" s="40">
        <v>43978</v>
      </c>
      <c r="B89" s="27" t="s">
        <v>22</v>
      </c>
      <c r="C89" s="27">
        <v>203532</v>
      </c>
      <c r="D89" s="27">
        <v>20953324.5</v>
      </c>
      <c r="E89" s="27">
        <v>15301120.521000002</v>
      </c>
      <c r="F89" s="28">
        <v>356339.00384615385</v>
      </c>
      <c r="G89" s="33">
        <f xml:space="preserve"> SUMIFS(Лист2!$C:$C,'Объединенные данные '!$A:$A,Лист2!A204,'Объединенные данные '!$B:$B,Лист2!B204)</f>
        <v>36</v>
      </c>
      <c r="H89">
        <f xml:space="preserve"> SUMIFS(Лист2!$D:$D,'Объединенные данные '!$A:$A,Лист2!A204,'Объединенные данные '!$B:$B,Лист2!B204)</f>
        <v>5914</v>
      </c>
      <c r="I89">
        <f xml:space="preserve"> SUMIFS(Лист2!$E:$E,'Объединенные данные '!$A:$A,Лист2!A204,'Объединенные данные '!$B:$B,Лист2!B204)</f>
        <v>5384</v>
      </c>
      <c r="J89" s="37">
        <f t="shared" si="6"/>
        <v>0.42</v>
      </c>
      <c r="K89" s="37">
        <f t="shared" si="7"/>
        <v>582036.80000000005</v>
      </c>
      <c r="L89" s="37">
        <f t="shared" si="8"/>
        <v>22</v>
      </c>
      <c r="M89" s="37">
        <f t="shared" si="9"/>
        <v>5295864.9751538448</v>
      </c>
      <c r="N89" s="37">
        <f t="shared" si="10"/>
        <v>25.27</v>
      </c>
      <c r="O89" s="37">
        <f t="shared" si="11"/>
        <v>36.94</v>
      </c>
    </row>
    <row r="90" spans="1:15" x14ac:dyDescent="0.25">
      <c r="A90" s="39">
        <v>43978</v>
      </c>
      <c r="B90" s="23" t="s">
        <v>11</v>
      </c>
      <c r="C90" s="23">
        <v>78544.5</v>
      </c>
      <c r="D90" s="23">
        <v>6701083.5</v>
      </c>
      <c r="E90" s="23">
        <v>5109499.6169999996</v>
      </c>
      <c r="F90" s="24">
        <v>76226.26923076922</v>
      </c>
      <c r="G90" s="33">
        <f xml:space="preserve"> SUMIFS(Лист2!$C:$C,'Объединенные данные '!$A:$A,Лист2!A64,'Объединенные данные '!$B:$B,Лист2!B64)</f>
        <v>16</v>
      </c>
      <c r="H90">
        <f xml:space="preserve"> SUMIFS(Лист2!$D:$D,'Объединенные данные '!$A:$A,Лист2!A64,'Объединенные данные '!$B:$B,Лист2!B64)</f>
        <v>981</v>
      </c>
      <c r="I90">
        <f xml:space="preserve"> SUMIFS(Лист2!$E:$E,'Объединенные данные '!$A:$A,Лист2!A64,'Объединенные данные '!$B:$B,Лист2!B64)</f>
        <v>859</v>
      </c>
      <c r="J90" s="37">
        <f t="shared" si="6"/>
        <v>0.14000000000000001</v>
      </c>
      <c r="K90" s="37">
        <f t="shared" si="7"/>
        <v>418817.7</v>
      </c>
      <c r="L90" s="37">
        <f t="shared" si="8"/>
        <v>22</v>
      </c>
      <c r="M90" s="37">
        <f t="shared" si="9"/>
        <v>1515357.6137692311</v>
      </c>
      <c r="N90" s="37">
        <f t="shared" si="10"/>
        <v>22.61</v>
      </c>
      <c r="O90" s="37">
        <f t="shared" si="11"/>
        <v>31.15</v>
      </c>
    </row>
    <row r="91" spans="1:15" x14ac:dyDescent="0.25">
      <c r="A91" s="40">
        <v>43978</v>
      </c>
      <c r="B91" s="27" t="s">
        <v>16</v>
      </c>
      <c r="C91" s="27">
        <v>69010.5</v>
      </c>
      <c r="D91" s="27">
        <v>5985894</v>
      </c>
      <c r="E91" s="27">
        <v>4624968.49</v>
      </c>
      <c r="F91" s="28">
        <v>168769.33384615384</v>
      </c>
      <c r="G91" s="33">
        <f xml:space="preserve"> SUMIFS(Лист2!$C:$C,'Объединенные данные '!$A:$A,Лист2!A29,'Объединенные данные '!$B:$B,Лист2!B29)</f>
        <v>31</v>
      </c>
      <c r="H91">
        <f xml:space="preserve"> SUMIFS(Лист2!$D:$D,'Объединенные данные '!$A:$A,Лист2!A29,'Объединенные данные '!$B:$B,Лист2!B29)</f>
        <v>5760</v>
      </c>
      <c r="I91">
        <f xml:space="preserve"> SUMIFS(Лист2!$E:$E,'Объединенные данные '!$A:$A,Лист2!A29,'Объединенные данные '!$B:$B,Лист2!B29)</f>
        <v>5367</v>
      </c>
      <c r="J91" s="37">
        <f t="shared" si="6"/>
        <v>0.12</v>
      </c>
      <c r="K91" s="37">
        <f t="shared" si="7"/>
        <v>193093.4</v>
      </c>
      <c r="L91" s="37">
        <f t="shared" si="8"/>
        <v>22</v>
      </c>
      <c r="M91" s="37">
        <f t="shared" si="9"/>
        <v>1192156.1761538459</v>
      </c>
      <c r="N91" s="37">
        <f t="shared" si="10"/>
        <v>19.920000000000002</v>
      </c>
      <c r="O91" s="37">
        <f t="shared" si="11"/>
        <v>29.43</v>
      </c>
    </row>
    <row r="92" spans="1:15" x14ac:dyDescent="0.25">
      <c r="A92" s="39">
        <v>43978</v>
      </c>
      <c r="B92" s="23" t="s">
        <v>17</v>
      </c>
      <c r="C92" s="23">
        <v>40420.5</v>
      </c>
      <c r="D92" s="23">
        <v>3780852</v>
      </c>
      <c r="E92" s="23">
        <v>2893288.4459999995</v>
      </c>
      <c r="F92" s="24">
        <v>291528.45785384614</v>
      </c>
      <c r="G92" s="33">
        <f xml:space="preserve"> SUMIFS(Лист2!$C:$C,'Объединенные данные '!$A:$A,Лист2!A99,'Объединенные данные '!$B:$B,Лист2!B99)</f>
        <v>18</v>
      </c>
      <c r="H92">
        <f xml:space="preserve"> SUMIFS(Лист2!$D:$D,'Объединенные данные '!$A:$A,Лист2!A99,'Объединенные данные '!$B:$B,Лист2!B99)</f>
        <v>914</v>
      </c>
      <c r="I92">
        <f xml:space="preserve"> SUMIFS(Лист2!$E:$E,'Объединенные данные '!$A:$A,Лист2!A99,'Объединенные данные '!$B:$B,Лист2!B99)</f>
        <v>804</v>
      </c>
      <c r="J92" s="37">
        <f t="shared" si="6"/>
        <v>0.08</v>
      </c>
      <c r="K92" s="37">
        <f t="shared" si="7"/>
        <v>210047.3</v>
      </c>
      <c r="L92" s="37">
        <f t="shared" si="8"/>
        <v>22</v>
      </c>
      <c r="M92" s="37">
        <f t="shared" si="9"/>
        <v>596035.09614615433</v>
      </c>
      <c r="N92" s="37">
        <f t="shared" si="10"/>
        <v>15.76</v>
      </c>
      <c r="O92" s="37">
        <f t="shared" si="11"/>
        <v>30.68</v>
      </c>
    </row>
    <row r="93" spans="1:15" x14ac:dyDescent="0.25">
      <c r="A93" s="40">
        <v>43978</v>
      </c>
      <c r="B93" s="27" t="s">
        <v>10</v>
      </c>
      <c r="C93" s="27">
        <v>32817</v>
      </c>
      <c r="D93" s="27">
        <v>3015751.5</v>
      </c>
      <c r="E93" s="27">
        <v>2415980.7719999999</v>
      </c>
      <c r="F93" s="28">
        <v>346048.63569230767</v>
      </c>
      <c r="G93" s="33">
        <f xml:space="preserve"> SUMIFS(Лист2!$C:$C,'Объединенные данные '!$A:$A,Лист2!A134,'Объединенные данные '!$B:$B,Лист2!B134)</f>
        <v>36</v>
      </c>
      <c r="H93">
        <f xml:space="preserve"> SUMIFS(Лист2!$D:$D,'Объединенные данные '!$A:$A,Лист2!A134,'Объединенные данные '!$B:$B,Лист2!B134)</f>
        <v>4641</v>
      </c>
      <c r="I93">
        <f xml:space="preserve"> SUMIFS(Лист2!$E:$E,'Объединенные данные '!$A:$A,Лист2!A134,'Объединенные данные '!$B:$B,Лист2!B134)</f>
        <v>4274</v>
      </c>
      <c r="J93" s="37">
        <f t="shared" si="6"/>
        <v>0.06</v>
      </c>
      <c r="K93" s="37">
        <f t="shared" si="7"/>
        <v>83770.899999999994</v>
      </c>
      <c r="L93" s="37">
        <f t="shared" si="8"/>
        <v>22</v>
      </c>
      <c r="M93" s="37">
        <f t="shared" si="9"/>
        <v>253722.09230769245</v>
      </c>
      <c r="N93" s="37">
        <f t="shared" si="10"/>
        <v>8.41</v>
      </c>
      <c r="O93" s="37">
        <f t="shared" si="11"/>
        <v>24.83</v>
      </c>
    </row>
    <row r="94" spans="1:15" x14ac:dyDescent="0.25">
      <c r="A94" s="42">
        <v>43978</v>
      </c>
      <c r="B94" s="29" t="s">
        <v>13</v>
      </c>
      <c r="C94" s="29">
        <v>31257</v>
      </c>
      <c r="D94" s="29">
        <v>2924133</v>
      </c>
      <c r="E94" s="29">
        <v>2311405.017</v>
      </c>
      <c r="F94" s="30">
        <v>148582.33846153846</v>
      </c>
      <c r="G94" s="33">
        <f xml:space="preserve"> SUMIFS(Лист2!$C:$C,'Объединенные данные '!$A:$A,Лист2!A274,'Объединенные данные '!$B:$B,Лист2!B274)</f>
        <v>31</v>
      </c>
      <c r="H94">
        <f xml:space="preserve"> SUMIFS(Лист2!$D:$D,'Объединенные данные '!$A:$A,Лист2!A274,'Объединенные данные '!$B:$B,Лист2!B274)</f>
        <v>5184</v>
      </c>
      <c r="I94">
        <f xml:space="preserve"> SUMIFS(Лист2!$E:$E,'Объединенные данные '!$A:$A,Лист2!A274,'Объединенные данные '!$B:$B,Лист2!B274)</f>
        <v>4778</v>
      </c>
      <c r="J94" s="37">
        <f t="shared" si="6"/>
        <v>0.06</v>
      </c>
      <c r="K94" s="37">
        <f t="shared" si="7"/>
        <v>94326.9</v>
      </c>
      <c r="L94" s="37">
        <f t="shared" si="8"/>
        <v>22</v>
      </c>
      <c r="M94" s="37">
        <f t="shared" si="9"/>
        <v>464145.64453846158</v>
      </c>
      <c r="N94" s="37">
        <f t="shared" si="10"/>
        <v>15.87</v>
      </c>
      <c r="O94" s="37">
        <f t="shared" si="11"/>
        <v>26.51</v>
      </c>
    </row>
    <row r="95" spans="1:15" x14ac:dyDescent="0.25">
      <c r="A95" s="40">
        <v>43978</v>
      </c>
      <c r="B95" s="27" t="s">
        <v>20</v>
      </c>
      <c r="C95" s="27">
        <v>28050</v>
      </c>
      <c r="D95" s="27">
        <v>2458555.5</v>
      </c>
      <c r="E95" s="27">
        <v>1979227.4479999999</v>
      </c>
      <c r="F95" s="28">
        <v>122940.53466153846</v>
      </c>
      <c r="G95" s="33">
        <f xml:space="preserve"> SUMIFS(Лист2!$C:$C,'Объединенные данные '!$A:$A,Лист2!A169,'Объединенные данные '!$B:$B,Лист2!B169)</f>
        <v>17</v>
      </c>
      <c r="H95">
        <f xml:space="preserve"> SUMIFS(Лист2!$D:$D,'Объединенные данные '!$A:$A,Лист2!A169,'Объединенные данные '!$B:$B,Лист2!B169)</f>
        <v>1045</v>
      </c>
      <c r="I95">
        <f xml:space="preserve"> SUMIFS(Лист2!$E:$E,'Объединенные данные '!$A:$A,Лист2!A169,'Объединенные данные '!$B:$B,Лист2!B169)</f>
        <v>930</v>
      </c>
      <c r="J95" s="37">
        <f t="shared" si="6"/>
        <v>0.05</v>
      </c>
      <c r="K95" s="37">
        <f t="shared" si="7"/>
        <v>144620.9</v>
      </c>
      <c r="L95" s="37">
        <f t="shared" si="8"/>
        <v>22</v>
      </c>
      <c r="M95" s="37">
        <f t="shared" si="9"/>
        <v>356387.51733846171</v>
      </c>
      <c r="N95" s="37">
        <f t="shared" si="10"/>
        <v>14.5</v>
      </c>
      <c r="O95" s="37">
        <f t="shared" si="11"/>
        <v>24.22</v>
      </c>
    </row>
    <row r="96" spans="1:15" x14ac:dyDescent="0.25">
      <c r="A96" s="39">
        <v>43978</v>
      </c>
      <c r="B96" s="23" t="s">
        <v>23</v>
      </c>
      <c r="C96" s="23">
        <v>15276</v>
      </c>
      <c r="D96" s="23">
        <v>1350199.5</v>
      </c>
      <c r="E96" s="23">
        <v>1100106.21</v>
      </c>
      <c r="F96" s="24">
        <v>107692.85196923077</v>
      </c>
      <c r="G96" s="33">
        <f xml:space="preserve"> SUMIFS(Лист2!$C:$C,'Объединенные данные '!$A:$A,Лист2!A314,'Объединенные данные '!$B:$B,Лист2!B314)</f>
        <v>60</v>
      </c>
      <c r="H96">
        <f xml:space="preserve"> SUMIFS(Лист2!$D:$D,'Объединенные данные '!$A:$A,Лист2!A314,'Объединенные данные '!$B:$B,Лист2!B314)</f>
        <v>11100</v>
      </c>
      <c r="I96">
        <f xml:space="preserve"> SUMIFS(Лист2!$E:$E,'Объединенные данные '!$A:$A,Лист2!A314,'Объединенные данные '!$B:$B,Лист2!B314)</f>
        <v>10407</v>
      </c>
      <c r="J96" s="37">
        <f t="shared" si="6"/>
        <v>0.03</v>
      </c>
      <c r="K96" s="37">
        <f t="shared" si="7"/>
        <v>22503.3</v>
      </c>
      <c r="L96" s="37">
        <f t="shared" si="8"/>
        <v>22</v>
      </c>
      <c r="M96" s="37">
        <f t="shared" si="9"/>
        <v>142400.43803076926</v>
      </c>
      <c r="N96" s="37">
        <f t="shared" si="10"/>
        <v>10.55</v>
      </c>
      <c r="O96" s="37">
        <f t="shared" si="11"/>
        <v>22.73</v>
      </c>
    </row>
    <row r="97" spans="1:15" x14ac:dyDescent="0.25">
      <c r="A97" s="41">
        <v>43978</v>
      </c>
      <c r="B97" s="25" t="s">
        <v>18</v>
      </c>
      <c r="C97" s="25">
        <v>18069</v>
      </c>
      <c r="D97" s="25">
        <v>1603084.5</v>
      </c>
      <c r="E97" s="25">
        <v>1312709.0090000001</v>
      </c>
      <c r="F97" s="26">
        <v>241760.20769230771</v>
      </c>
      <c r="G97" s="33">
        <f xml:space="preserve"> SUMIFS(Лист2!$C:$C,'Объединенные данные '!$A:$A,Лист2!A344,'Объединенные данные '!$B:$B,Лист2!B344)</f>
        <v>31</v>
      </c>
      <c r="H97">
        <f xml:space="preserve"> SUMIFS(Лист2!$D:$D,'Объединенные данные '!$A:$A,Лист2!A344,'Объединенные данные '!$B:$B,Лист2!B344)</f>
        <v>5495</v>
      </c>
      <c r="I97">
        <f xml:space="preserve"> SUMIFS(Лист2!$E:$E,'Объединенные данные '!$A:$A,Лист2!A344,'Объединенные данные '!$B:$B,Лист2!B344)</f>
        <v>5093</v>
      </c>
      <c r="J97" s="37">
        <f t="shared" si="6"/>
        <v>0.03</v>
      </c>
      <c r="K97" s="37">
        <f t="shared" si="7"/>
        <v>51712.4</v>
      </c>
      <c r="L97" s="37">
        <f t="shared" si="8"/>
        <v>22</v>
      </c>
      <c r="M97" s="37">
        <f t="shared" si="9"/>
        <v>48615.283307692211</v>
      </c>
      <c r="N97" s="37">
        <f t="shared" si="10"/>
        <v>3.03</v>
      </c>
      <c r="O97" s="37">
        <f t="shared" si="11"/>
        <v>22.12</v>
      </c>
    </row>
    <row r="98" spans="1:15" x14ac:dyDescent="0.25">
      <c r="A98" s="39">
        <v>43978</v>
      </c>
      <c r="B98" s="23" t="s">
        <v>19</v>
      </c>
      <c r="C98" s="23">
        <v>13203</v>
      </c>
      <c r="D98" s="23">
        <v>1211457</v>
      </c>
      <c r="E98" s="23">
        <v>964554.21099999989</v>
      </c>
      <c r="F98" s="24">
        <v>156117.80846153846</v>
      </c>
      <c r="G98" s="33">
        <f xml:space="preserve"> SUMIFS(Лист2!$C:$C,'Объединенные данные '!$A:$A,Лист2!A377,'Объединенные данные '!$B:$B,Лист2!B377)</f>
        <v>21</v>
      </c>
      <c r="H98">
        <f xml:space="preserve"> SUMIFS(Лист2!$D:$D,'Объединенные данные '!$A:$A,Лист2!A377,'Объединенные данные '!$B:$B,Лист2!B377)</f>
        <v>1646</v>
      </c>
      <c r="I98">
        <f xml:space="preserve"> SUMIFS(Лист2!$E:$E,'Объединенные данные '!$A:$A,Лист2!A377,'Объединенные данные '!$B:$B,Лист2!B377)</f>
        <v>1492</v>
      </c>
      <c r="J98" s="37">
        <f t="shared" si="6"/>
        <v>0.02</v>
      </c>
      <c r="K98" s="37">
        <f t="shared" si="7"/>
        <v>57688.4</v>
      </c>
      <c r="L98" s="37">
        <f t="shared" si="8"/>
        <v>22</v>
      </c>
      <c r="M98" s="37">
        <f t="shared" si="9"/>
        <v>90784.980538461648</v>
      </c>
      <c r="N98" s="37">
        <f t="shared" si="10"/>
        <v>7.49</v>
      </c>
      <c r="O98" s="37">
        <f t="shared" si="11"/>
        <v>25.6</v>
      </c>
    </row>
    <row r="99" spans="1:15" x14ac:dyDescent="0.25">
      <c r="A99" s="40">
        <v>43978</v>
      </c>
      <c r="B99" s="27" t="s">
        <v>12</v>
      </c>
      <c r="C99" s="27">
        <v>12490.5</v>
      </c>
      <c r="D99" s="27">
        <v>1054798.5</v>
      </c>
      <c r="E99" s="27">
        <v>878389.06499999994</v>
      </c>
      <c r="F99" s="28">
        <v>67454.765369230765</v>
      </c>
      <c r="G99" s="33">
        <f xml:space="preserve"> SUMIFS(Лист2!$C:$C,'Объединенные данные '!$A:$A,Лист2!A487,'Объединенные данные '!$B:$B,Лист2!B487)</f>
        <v>15</v>
      </c>
      <c r="H99">
        <f xml:space="preserve"> SUMIFS(Лист2!$D:$D,'Объединенные данные '!$A:$A,Лист2!A487,'Объединенные данные '!$B:$B,Лист2!B487)</f>
        <v>791</v>
      </c>
      <c r="I99">
        <f xml:space="preserve"> SUMIFS(Лист2!$E:$E,'Объединенные данные '!$A:$A,Лист2!A487,'Объединенные данные '!$B:$B,Лист2!B487)</f>
        <v>691</v>
      </c>
      <c r="J99" s="37">
        <f t="shared" si="6"/>
        <v>0.02</v>
      </c>
      <c r="K99" s="37">
        <f t="shared" si="7"/>
        <v>70319.899999999994</v>
      </c>
      <c r="L99" s="37">
        <f t="shared" si="8"/>
        <v>22</v>
      </c>
      <c r="M99" s="37">
        <f t="shared" si="9"/>
        <v>108954.66963076929</v>
      </c>
      <c r="N99" s="37">
        <f t="shared" si="10"/>
        <v>10.33</v>
      </c>
      <c r="O99" s="37">
        <f t="shared" si="11"/>
        <v>20.079999999999998</v>
      </c>
    </row>
    <row r="100" spans="1:15" x14ac:dyDescent="0.25">
      <c r="A100" s="42">
        <v>43978</v>
      </c>
      <c r="B100" s="29" t="s">
        <v>24</v>
      </c>
      <c r="C100" s="29">
        <v>8362.5</v>
      </c>
      <c r="D100" s="29">
        <v>687684</v>
      </c>
      <c r="E100" s="29">
        <v>597300.38899999997</v>
      </c>
      <c r="F100" s="30">
        <v>48380.499253846152</v>
      </c>
      <c r="G100" s="33">
        <f xml:space="preserve"> SUMIFS(Лист2!$C:$C,'Объединенные данные '!$A:$A,Лист2!A501,'Объединенные данные '!$B:$B,Лист2!B501)</f>
        <v>31</v>
      </c>
      <c r="H100">
        <f xml:space="preserve"> SUMIFS(Лист2!$D:$D,'Объединенные данные '!$A:$A,Лист2!A501,'Объединенные данные '!$B:$B,Лист2!B501)</f>
        <v>5465</v>
      </c>
      <c r="I100">
        <f xml:space="preserve"> SUMIFS(Лист2!$E:$E,'Объединенные данные '!$A:$A,Лист2!A501,'Объединенные данные '!$B:$B,Лист2!B501)</f>
        <v>5096</v>
      </c>
      <c r="J100" s="37">
        <f t="shared" si="6"/>
        <v>0.01</v>
      </c>
      <c r="K100" s="37">
        <f t="shared" si="7"/>
        <v>22183.4</v>
      </c>
      <c r="L100" s="37">
        <f t="shared" si="8"/>
        <v>22</v>
      </c>
      <c r="M100" s="37">
        <f t="shared" si="9"/>
        <v>42003.111746153882</v>
      </c>
      <c r="N100" s="37">
        <f t="shared" si="10"/>
        <v>6.11</v>
      </c>
      <c r="O100" s="37">
        <f t="shared" si="11"/>
        <v>15.13</v>
      </c>
    </row>
    <row r="101" spans="1:15" x14ac:dyDescent="0.25">
      <c r="A101" s="40">
        <v>43977</v>
      </c>
      <c r="B101" s="27" t="s">
        <v>15</v>
      </c>
      <c r="C101" s="27">
        <v>369861</v>
      </c>
      <c r="D101" s="27">
        <v>38365960.5</v>
      </c>
      <c r="E101" s="27">
        <v>27592063.502999999</v>
      </c>
      <c r="F101" s="28">
        <v>589339.03384615376</v>
      </c>
      <c r="G101" s="33">
        <f xml:space="preserve"> SUMIFS(Лист2!$C:$C,'Объединенные данные '!$A:$A,Лист2!A397,'Объединенные данные '!$B:$B,Лист2!B397)</f>
        <v>59</v>
      </c>
      <c r="H101">
        <f xml:space="preserve"> SUMIFS(Лист2!$D:$D,'Объединенные данные '!$A:$A,Лист2!A397,'Объединенные данные '!$B:$B,Лист2!B397)</f>
        <v>13469</v>
      </c>
      <c r="I101">
        <f xml:space="preserve"> SUMIFS(Лист2!$E:$E,'Объединенные данные '!$A:$A,Лист2!A397,'Объединенные данные '!$B:$B,Лист2!B397)</f>
        <v>12486</v>
      </c>
      <c r="J101" s="37">
        <f t="shared" si="6"/>
        <v>0.77</v>
      </c>
      <c r="K101" s="37">
        <f t="shared" si="7"/>
        <v>650270.5</v>
      </c>
      <c r="L101" s="37">
        <f t="shared" si="8"/>
        <v>22</v>
      </c>
      <c r="M101" s="37">
        <f t="shared" si="9"/>
        <v>10184557.963153848</v>
      </c>
      <c r="N101" s="37">
        <f t="shared" si="10"/>
        <v>26.55</v>
      </c>
      <c r="O101" s="37">
        <f t="shared" si="11"/>
        <v>39.049999999999997</v>
      </c>
    </row>
    <row r="102" spans="1:15" x14ac:dyDescent="0.25">
      <c r="A102" s="39">
        <v>43977</v>
      </c>
      <c r="B102" s="23" t="s">
        <v>14</v>
      </c>
      <c r="C102" s="23">
        <v>276966</v>
      </c>
      <c r="D102" s="23">
        <v>27872617.898850001</v>
      </c>
      <c r="E102" s="23">
        <v>20223763.805</v>
      </c>
      <c r="F102" s="24">
        <v>645572.57826153841</v>
      </c>
      <c r="G102" s="33">
        <f xml:space="preserve"> SUMIFS(Лист2!$C:$C,'Объединенные данные '!$A:$A,Лист2!A432,'Объединенные данные '!$B:$B,Лист2!B432)</f>
        <v>129</v>
      </c>
      <c r="H102">
        <f xml:space="preserve"> SUMIFS(Лист2!$D:$D,'Объединенные данные '!$A:$A,Лист2!A432,'Объединенные данные '!$B:$B,Лист2!B432)</f>
        <v>15778</v>
      </c>
      <c r="I102">
        <f xml:space="preserve"> SUMIFS(Лист2!$E:$E,'Объединенные данные '!$A:$A,Лист2!A432,'Объединенные данные '!$B:$B,Лист2!B432)</f>
        <v>14624</v>
      </c>
      <c r="J102" s="37">
        <f t="shared" si="6"/>
        <v>0.56000000000000005</v>
      </c>
      <c r="K102" s="37">
        <f t="shared" si="7"/>
        <v>216066.8</v>
      </c>
      <c r="L102" s="37">
        <f t="shared" si="8"/>
        <v>22</v>
      </c>
      <c r="M102" s="37">
        <f t="shared" si="9"/>
        <v>7003281.5155884633</v>
      </c>
      <c r="N102" s="37">
        <f t="shared" si="10"/>
        <v>25.13</v>
      </c>
      <c r="O102" s="37">
        <f t="shared" si="11"/>
        <v>37.82</v>
      </c>
    </row>
    <row r="103" spans="1:15" x14ac:dyDescent="0.25">
      <c r="A103" s="41">
        <v>43977</v>
      </c>
      <c r="B103" s="25" t="s">
        <v>21</v>
      </c>
      <c r="C103" s="25">
        <v>244905</v>
      </c>
      <c r="D103" s="25">
        <v>25163431.5</v>
      </c>
      <c r="E103" s="25">
        <v>18210825.697000001</v>
      </c>
      <c r="F103" s="26">
        <v>272401.2</v>
      </c>
      <c r="G103" s="33">
        <f xml:space="preserve"> SUMIFS(Лист2!$C:$C,'Объединенные данные '!$A:$A,Лист2!A220,'Объединенные данные '!$B:$B,Лист2!B220)</f>
        <v>21</v>
      </c>
      <c r="H103">
        <f xml:space="preserve"> SUMIFS(Лист2!$D:$D,'Объединенные данные '!$A:$A,Лист2!A220,'Объединенные данные '!$B:$B,Лист2!B220)</f>
        <v>2245</v>
      </c>
      <c r="I103">
        <f xml:space="preserve"> SUMIFS(Лист2!$E:$E,'Объединенные данные '!$A:$A,Лист2!A220,'Объединенные данные '!$B:$B,Лист2!B220)</f>
        <v>2053</v>
      </c>
      <c r="J103" s="37">
        <f t="shared" si="6"/>
        <v>0.51</v>
      </c>
      <c r="K103" s="37">
        <f t="shared" si="7"/>
        <v>1198258.6000000001</v>
      </c>
      <c r="L103" s="37">
        <f t="shared" si="8"/>
        <v>22</v>
      </c>
      <c r="M103" s="37">
        <f t="shared" si="9"/>
        <v>6680204.6029999992</v>
      </c>
      <c r="N103" s="37">
        <f t="shared" si="10"/>
        <v>26.55</v>
      </c>
      <c r="O103" s="37">
        <f t="shared" si="11"/>
        <v>38.18</v>
      </c>
    </row>
    <row r="104" spans="1:15" x14ac:dyDescent="0.25">
      <c r="A104" s="39">
        <v>43977</v>
      </c>
      <c r="B104" s="23" t="s">
        <v>22</v>
      </c>
      <c r="C104" s="23">
        <v>232369.5</v>
      </c>
      <c r="D104" s="23">
        <v>23856345</v>
      </c>
      <c r="E104" s="23">
        <v>17297352.185000002</v>
      </c>
      <c r="F104" s="24">
        <v>279472.16153846151</v>
      </c>
      <c r="G104" s="33">
        <f xml:space="preserve"> SUMIFS(Лист2!$C:$C,'Объединенные данные '!$A:$A,Лист2!A185,'Объединенные данные '!$B:$B,Лист2!B185)</f>
        <v>129</v>
      </c>
      <c r="H104">
        <f xml:space="preserve"> SUMIFS(Лист2!$D:$D,'Объединенные данные '!$A:$A,Лист2!A185,'Объединенные данные '!$B:$B,Лист2!B185)</f>
        <v>17095</v>
      </c>
      <c r="I104">
        <f xml:space="preserve"> SUMIFS(Лист2!$E:$E,'Объединенные данные '!$A:$A,Лист2!A185,'Объединенные данные '!$B:$B,Лист2!B185)</f>
        <v>15919</v>
      </c>
      <c r="J104" s="37">
        <f t="shared" si="6"/>
        <v>0.48</v>
      </c>
      <c r="K104" s="37">
        <f t="shared" si="7"/>
        <v>184932.9</v>
      </c>
      <c r="L104" s="37">
        <f t="shared" si="8"/>
        <v>22</v>
      </c>
      <c r="M104" s="37">
        <f t="shared" si="9"/>
        <v>6279520.6534615364</v>
      </c>
      <c r="N104" s="37">
        <f t="shared" si="10"/>
        <v>26.32</v>
      </c>
      <c r="O104" s="37">
        <f t="shared" si="11"/>
        <v>37.92</v>
      </c>
    </row>
    <row r="105" spans="1:15" x14ac:dyDescent="0.25">
      <c r="A105" s="41">
        <v>43977</v>
      </c>
      <c r="B105" s="25" t="s">
        <v>11</v>
      </c>
      <c r="C105" s="25">
        <v>79975.5</v>
      </c>
      <c r="D105" s="25">
        <v>6676459.5</v>
      </c>
      <c r="E105" s="25">
        <v>5083946.1689999998</v>
      </c>
      <c r="F105" s="26">
        <v>141931.13193076922</v>
      </c>
      <c r="G105" s="33">
        <f xml:space="preserve"> SUMIFS(Лист2!$C:$C,'Объединенные данные '!$A:$A,Лист2!A44,'Объединенные данные '!$B:$B,Лист2!B44)</f>
        <v>20</v>
      </c>
      <c r="H105">
        <f xml:space="preserve"> SUMIFS(Лист2!$D:$D,'Объединенные данные '!$A:$A,Лист2!A44,'Объединенные данные '!$B:$B,Лист2!B44)</f>
        <v>2174</v>
      </c>
      <c r="I105">
        <f xml:space="preserve"> SUMIFS(Лист2!$E:$E,'Объединенные данные '!$A:$A,Лист2!A44,'Объединенные данные '!$B:$B,Лист2!B44)</f>
        <v>1957</v>
      </c>
      <c r="J105" s="37">
        <f t="shared" si="6"/>
        <v>0.13</v>
      </c>
      <c r="K105" s="37">
        <f t="shared" si="7"/>
        <v>333823</v>
      </c>
      <c r="L105" s="37">
        <f t="shared" si="8"/>
        <v>22</v>
      </c>
      <c r="M105" s="37">
        <f t="shared" si="9"/>
        <v>1450582.1990692311</v>
      </c>
      <c r="N105" s="37">
        <f t="shared" si="10"/>
        <v>21.73</v>
      </c>
      <c r="O105" s="37">
        <f t="shared" si="11"/>
        <v>31.32</v>
      </c>
    </row>
    <row r="106" spans="1:15" x14ac:dyDescent="0.25">
      <c r="A106" s="42">
        <v>43977</v>
      </c>
      <c r="B106" s="29" t="s">
        <v>16</v>
      </c>
      <c r="C106" s="29">
        <v>67726.5</v>
      </c>
      <c r="D106" s="29">
        <v>5864989.5</v>
      </c>
      <c r="E106" s="29">
        <v>4506085.4840000002</v>
      </c>
      <c r="F106" s="30">
        <v>167003.69436153845</v>
      </c>
      <c r="G106" s="33">
        <f xml:space="preserve"> SUMIFS(Лист2!$C:$C,'Объединенные данные '!$A:$A,Лист2!A9,'Объединенные данные '!$B:$B,Лист2!B9)</f>
        <v>10</v>
      </c>
      <c r="H106">
        <f xml:space="preserve"> SUMIFS(Лист2!$D:$D,'Объединенные данные '!$A:$A,Лист2!A9,'Объединенные данные '!$B:$B,Лист2!B9)</f>
        <v>719</v>
      </c>
      <c r="I106">
        <f xml:space="preserve"> SUMIFS(Лист2!$E:$E,'Объединенные данные '!$A:$A,Лист2!A9,'Объединенные данные '!$B:$B,Лист2!B9)</f>
        <v>627</v>
      </c>
      <c r="J106" s="37">
        <f t="shared" si="6"/>
        <v>0.12</v>
      </c>
      <c r="K106" s="37">
        <f t="shared" si="7"/>
        <v>586499</v>
      </c>
      <c r="L106" s="37">
        <f t="shared" si="8"/>
        <v>22</v>
      </c>
      <c r="M106" s="37">
        <f t="shared" si="9"/>
        <v>1191900.3216384614</v>
      </c>
      <c r="N106" s="37">
        <f t="shared" si="10"/>
        <v>20.32</v>
      </c>
      <c r="O106" s="37">
        <f t="shared" si="11"/>
        <v>30.16</v>
      </c>
    </row>
    <row r="107" spans="1:15" x14ac:dyDescent="0.25">
      <c r="A107" s="40">
        <v>43977</v>
      </c>
      <c r="B107" s="27" t="s">
        <v>17</v>
      </c>
      <c r="C107" s="27">
        <v>40744.5</v>
      </c>
      <c r="D107" s="27">
        <v>3700311</v>
      </c>
      <c r="E107" s="27">
        <v>2861069.8419999997</v>
      </c>
      <c r="F107" s="28">
        <v>170303.62015384613</v>
      </c>
      <c r="G107" s="33">
        <f xml:space="preserve"> SUMIFS(Лист2!$C:$C,'Объединенные данные '!$A:$A,Лист2!A79,'Объединенные данные '!$B:$B,Лист2!B79)</f>
        <v>129</v>
      </c>
      <c r="H107">
        <f xml:space="preserve"> SUMIFS(Лист2!$D:$D,'Объединенные данные '!$A:$A,Лист2!A79,'Объединенные данные '!$B:$B,Лист2!B79)</f>
        <v>16453</v>
      </c>
      <c r="I107">
        <f xml:space="preserve"> SUMIFS(Лист2!$E:$E,'Объединенные данные '!$A:$A,Лист2!A79,'Объединенные данные '!$B:$B,Лист2!B79)</f>
        <v>15289</v>
      </c>
      <c r="J107" s="37">
        <f t="shared" si="6"/>
        <v>7.0000000000000007E-2</v>
      </c>
      <c r="K107" s="37">
        <f t="shared" si="7"/>
        <v>28684.6</v>
      </c>
      <c r="L107" s="37">
        <f t="shared" si="8"/>
        <v>22</v>
      </c>
      <c r="M107" s="37">
        <f t="shared" si="9"/>
        <v>668937.53784615418</v>
      </c>
      <c r="N107" s="37">
        <f t="shared" si="10"/>
        <v>18.079999999999998</v>
      </c>
      <c r="O107" s="37">
        <f t="shared" si="11"/>
        <v>29.33</v>
      </c>
    </row>
    <row r="108" spans="1:15" x14ac:dyDescent="0.25">
      <c r="A108" s="39">
        <v>43977</v>
      </c>
      <c r="B108" s="23" t="s">
        <v>10</v>
      </c>
      <c r="C108" s="23">
        <v>33423</v>
      </c>
      <c r="D108" s="23">
        <v>2970330</v>
      </c>
      <c r="E108" s="23">
        <v>2395998.3769999999</v>
      </c>
      <c r="F108" s="24">
        <v>259067.63954615386</v>
      </c>
      <c r="G108" s="33">
        <f xml:space="preserve"> SUMIFS(Лист2!$C:$C,'Объединенные данные '!$A:$A,Лист2!A114,'Объединенные данные '!$B:$B,Лист2!B114)</f>
        <v>15</v>
      </c>
      <c r="H108">
        <f xml:space="preserve"> SUMIFS(Лист2!$D:$D,'Объединенные данные '!$A:$A,Лист2!A114,'Объединенные данные '!$B:$B,Лист2!B114)</f>
        <v>835</v>
      </c>
      <c r="I108">
        <f xml:space="preserve"> SUMIFS(Лист2!$E:$E,'Объединенные данные '!$A:$A,Лист2!A114,'Объединенные данные '!$B:$B,Лист2!B114)</f>
        <v>736</v>
      </c>
      <c r="J108" s="37">
        <f t="shared" si="6"/>
        <v>0.06</v>
      </c>
      <c r="K108" s="37">
        <f t="shared" si="7"/>
        <v>198022</v>
      </c>
      <c r="L108" s="37">
        <f t="shared" si="8"/>
        <v>22</v>
      </c>
      <c r="M108" s="37">
        <f t="shared" si="9"/>
        <v>315263.9834538463</v>
      </c>
      <c r="N108" s="37">
        <f t="shared" si="10"/>
        <v>10.61</v>
      </c>
      <c r="O108" s="37">
        <f t="shared" si="11"/>
        <v>23.97</v>
      </c>
    </row>
    <row r="109" spans="1:15" x14ac:dyDescent="0.25">
      <c r="A109" s="41">
        <v>43977</v>
      </c>
      <c r="B109" s="25" t="s">
        <v>13</v>
      </c>
      <c r="C109" s="25">
        <v>31407</v>
      </c>
      <c r="D109" s="25">
        <v>2907411</v>
      </c>
      <c r="E109" s="25">
        <v>2288433.4950000001</v>
      </c>
      <c r="F109" s="26">
        <v>193538.8704076923</v>
      </c>
      <c r="G109" s="33">
        <f xml:space="preserve"> SUMIFS(Лист2!$C:$C,'Объединенные данные '!$A:$A,Лист2!A254,'Объединенные данные '!$B:$B,Лист2!B254)</f>
        <v>15</v>
      </c>
      <c r="H109">
        <f xml:space="preserve"> SUMIFS(Лист2!$D:$D,'Объединенные данные '!$A:$A,Лист2!A254,'Объединенные данные '!$B:$B,Лист2!B254)</f>
        <v>688</v>
      </c>
      <c r="I109">
        <f xml:space="preserve"> SUMIFS(Лист2!$E:$E,'Объединенные данные '!$A:$A,Лист2!A254,'Объединенные данные '!$B:$B,Лист2!B254)</f>
        <v>598</v>
      </c>
      <c r="J109" s="37">
        <f t="shared" si="6"/>
        <v>0.06</v>
      </c>
      <c r="K109" s="37">
        <f t="shared" si="7"/>
        <v>193827.4</v>
      </c>
      <c r="L109" s="37">
        <f t="shared" si="8"/>
        <v>22</v>
      </c>
      <c r="M109" s="37">
        <f t="shared" si="9"/>
        <v>425438.63459230762</v>
      </c>
      <c r="N109" s="37">
        <f t="shared" si="10"/>
        <v>14.63</v>
      </c>
      <c r="O109" s="37">
        <f t="shared" si="11"/>
        <v>27.05</v>
      </c>
    </row>
    <row r="110" spans="1:15" x14ac:dyDescent="0.25">
      <c r="A110" s="39">
        <v>43977</v>
      </c>
      <c r="B110" s="23" t="s">
        <v>20</v>
      </c>
      <c r="C110" s="23">
        <v>27156</v>
      </c>
      <c r="D110" s="23">
        <v>2410803</v>
      </c>
      <c r="E110" s="23">
        <v>1897998.2520000001</v>
      </c>
      <c r="F110" s="24">
        <v>96303.4</v>
      </c>
      <c r="G110" s="33">
        <f xml:space="preserve"> SUMIFS(Лист2!$C:$C,'Объединенные данные '!$A:$A,Лист2!A150,'Объединенные данные '!$B:$B,Лист2!B150)</f>
        <v>21</v>
      </c>
      <c r="H110">
        <f xml:space="preserve"> SUMIFS(Лист2!$D:$D,'Объединенные данные '!$A:$A,Лист2!A150,'Объединенные данные '!$B:$B,Лист2!B150)</f>
        <v>2254</v>
      </c>
      <c r="I110">
        <f xml:space="preserve"> SUMIFS(Лист2!$E:$E,'Объединенные данные '!$A:$A,Лист2!A150,'Объединенные данные '!$B:$B,Лист2!B150)</f>
        <v>2061</v>
      </c>
      <c r="J110" s="37">
        <f t="shared" si="6"/>
        <v>0.05</v>
      </c>
      <c r="K110" s="37">
        <f t="shared" si="7"/>
        <v>114800.1</v>
      </c>
      <c r="L110" s="37">
        <f t="shared" si="8"/>
        <v>22</v>
      </c>
      <c r="M110" s="37">
        <f t="shared" si="9"/>
        <v>416501.34799999988</v>
      </c>
      <c r="N110" s="37">
        <f t="shared" si="10"/>
        <v>17.28</v>
      </c>
      <c r="O110" s="37">
        <f t="shared" si="11"/>
        <v>27.02</v>
      </c>
    </row>
    <row r="111" spans="1:15" x14ac:dyDescent="0.25">
      <c r="A111" s="40">
        <v>43977</v>
      </c>
      <c r="B111" s="27" t="s">
        <v>18</v>
      </c>
      <c r="C111" s="27">
        <v>17391</v>
      </c>
      <c r="D111" s="27">
        <v>1489132.5</v>
      </c>
      <c r="E111" s="27">
        <v>1209901.0159999998</v>
      </c>
      <c r="F111" s="28">
        <v>272121.81538461539</v>
      </c>
      <c r="G111" s="33">
        <f xml:space="preserve"> SUMIFS(Лист2!$C:$C,'Объединенные данные '!$A:$A,Лист2!A324,'Объединенные данные '!$B:$B,Лист2!B324)</f>
        <v>15</v>
      </c>
      <c r="H111">
        <f xml:space="preserve"> SUMIFS(Лист2!$D:$D,'Объединенные данные '!$A:$A,Лист2!A324,'Объединенные данные '!$B:$B,Лист2!B324)</f>
        <v>706</v>
      </c>
      <c r="I111">
        <f xml:space="preserve"> SUMIFS(Лист2!$E:$E,'Объединенные данные '!$A:$A,Лист2!A324,'Объединенные данные '!$B:$B,Лист2!B324)</f>
        <v>608</v>
      </c>
      <c r="J111" s="37">
        <f t="shared" si="6"/>
        <v>0.03</v>
      </c>
      <c r="K111" s="37">
        <f t="shared" si="7"/>
        <v>99275.5</v>
      </c>
      <c r="L111" s="37">
        <f t="shared" si="8"/>
        <v>22</v>
      </c>
      <c r="M111" s="37">
        <f t="shared" si="9"/>
        <v>7109.6686153847841</v>
      </c>
      <c r="N111" s="37">
        <f t="shared" si="10"/>
        <v>0.48</v>
      </c>
      <c r="O111" s="37">
        <f t="shared" si="11"/>
        <v>23.08</v>
      </c>
    </row>
    <row r="112" spans="1:15" x14ac:dyDescent="0.25">
      <c r="A112" s="39">
        <v>43977</v>
      </c>
      <c r="B112" s="23" t="s">
        <v>23</v>
      </c>
      <c r="C112" s="23">
        <v>14419.5</v>
      </c>
      <c r="D112" s="23">
        <v>1210456.5</v>
      </c>
      <c r="E112" s="23">
        <v>970917.12399999995</v>
      </c>
      <c r="F112" s="24">
        <v>88147.13846153846</v>
      </c>
      <c r="G112" s="33">
        <f xml:space="preserve"> SUMIFS(Лист2!$C:$C,'Объединенные данные '!$A:$A,Лист2!A305,'Объединенные данные '!$B:$B,Лист2!B305)</f>
        <v>19</v>
      </c>
      <c r="H112">
        <f xml:space="preserve"> SUMIFS(Лист2!$D:$D,'Объединенные данные '!$A:$A,Лист2!A305,'Объединенные данные '!$B:$B,Лист2!B305)</f>
        <v>1598</v>
      </c>
      <c r="I112">
        <f xml:space="preserve"> SUMIFS(Лист2!$E:$E,'Объединенные данные '!$A:$A,Лист2!A305,'Объединенные данные '!$B:$B,Лист2!B305)</f>
        <v>1454</v>
      </c>
      <c r="J112" s="37">
        <f t="shared" si="6"/>
        <v>0.02</v>
      </c>
      <c r="K112" s="37">
        <f t="shared" si="7"/>
        <v>63708.2</v>
      </c>
      <c r="L112" s="37">
        <f t="shared" si="8"/>
        <v>22</v>
      </c>
      <c r="M112" s="37">
        <f t="shared" si="9"/>
        <v>151392.23753846157</v>
      </c>
      <c r="N112" s="37">
        <f t="shared" si="10"/>
        <v>12.51</v>
      </c>
      <c r="O112" s="37">
        <f t="shared" si="11"/>
        <v>24.67</v>
      </c>
    </row>
    <row r="113" spans="1:15" x14ac:dyDescent="0.25">
      <c r="A113" s="40">
        <v>43977</v>
      </c>
      <c r="B113" s="27" t="s">
        <v>19</v>
      </c>
      <c r="C113" s="27">
        <v>12259.5</v>
      </c>
      <c r="D113" s="27">
        <v>1152054</v>
      </c>
      <c r="E113" s="27">
        <v>906579.62099999993</v>
      </c>
      <c r="F113" s="28">
        <v>217611.18753846153</v>
      </c>
      <c r="G113" s="33">
        <f xml:space="preserve"> SUMIFS(Лист2!$C:$C,'Объединенные данные '!$A:$A,Лист2!A358,'Объединенные данные '!$B:$B,Лист2!B358)</f>
        <v>31</v>
      </c>
      <c r="H113">
        <f xml:space="preserve"> SUMIFS(Лист2!$D:$D,'Объединенные данные '!$A:$A,Лист2!A358,'Объединенные данные '!$B:$B,Лист2!B358)</f>
        <v>4556</v>
      </c>
      <c r="I113">
        <f xml:space="preserve"> SUMIFS(Лист2!$E:$E,'Объединенные данные '!$A:$A,Лист2!A358,'Объединенные данные '!$B:$B,Лист2!B358)</f>
        <v>4220</v>
      </c>
      <c r="J113" s="37">
        <f t="shared" si="6"/>
        <v>0.02</v>
      </c>
      <c r="K113" s="37">
        <f t="shared" si="7"/>
        <v>37163</v>
      </c>
      <c r="L113" s="37">
        <f t="shared" si="8"/>
        <v>22</v>
      </c>
      <c r="M113" s="37">
        <f t="shared" si="9"/>
        <v>27863.191461538547</v>
      </c>
      <c r="N113" s="37">
        <f t="shared" si="10"/>
        <v>2.42</v>
      </c>
      <c r="O113" s="37">
        <f t="shared" si="11"/>
        <v>27.08</v>
      </c>
    </row>
    <row r="114" spans="1:15" x14ac:dyDescent="0.25">
      <c r="A114" s="42">
        <v>43977</v>
      </c>
      <c r="B114" s="29" t="s">
        <v>12</v>
      </c>
      <c r="C114" s="29">
        <v>11835</v>
      </c>
      <c r="D114" s="29">
        <v>983109</v>
      </c>
      <c r="E114" s="29">
        <v>825345.05300000007</v>
      </c>
      <c r="F114" s="30">
        <v>109486.33076923077</v>
      </c>
      <c r="G114" s="33">
        <f xml:space="preserve"> SUMIFS(Лист2!$C:$C,'Объединенные данные '!$A:$A,Лист2!A467,'Объединенные данные '!$B:$B,Лист2!B467)</f>
        <v>125</v>
      </c>
      <c r="H114">
        <f xml:space="preserve"> SUMIFS(Лист2!$D:$D,'Объединенные данные '!$A:$A,Лист2!A467,'Объединенные данные '!$B:$B,Лист2!B467)</f>
        <v>22368</v>
      </c>
      <c r="I114">
        <f xml:space="preserve"> SUMIFS(Лист2!$E:$E,'Объединенные данные '!$A:$A,Лист2!A467,'Объединенные данные '!$B:$B,Лист2!B467)</f>
        <v>20625</v>
      </c>
      <c r="J114" s="37">
        <f t="shared" si="6"/>
        <v>0.02</v>
      </c>
      <c r="K114" s="37">
        <f t="shared" si="7"/>
        <v>7864.9</v>
      </c>
      <c r="L114" s="37">
        <f t="shared" si="8"/>
        <v>22</v>
      </c>
      <c r="M114" s="37">
        <f t="shared" si="9"/>
        <v>48277.616230769156</v>
      </c>
      <c r="N114" s="37">
        <f t="shared" si="10"/>
        <v>4.91</v>
      </c>
      <c r="O114" s="37">
        <f t="shared" si="11"/>
        <v>19.11</v>
      </c>
    </row>
    <row r="115" spans="1:15" x14ac:dyDescent="0.25">
      <c r="A115" s="40">
        <v>43977</v>
      </c>
      <c r="B115" s="27" t="s">
        <v>24</v>
      </c>
      <c r="C115" s="27">
        <v>10437</v>
      </c>
      <c r="D115" s="27">
        <v>833815.5</v>
      </c>
      <c r="E115" s="27">
        <v>737888.36599999992</v>
      </c>
      <c r="F115" s="28">
        <v>39424.853846153841</v>
      </c>
      <c r="G115" s="33">
        <f xml:space="preserve"> SUMIFS(Лист2!$C:$C,'Объединенные данные '!$A:$A,Лист2!A497,'Объединенные данные '!$B:$B,Лист2!B497)</f>
        <v>128</v>
      </c>
      <c r="H115">
        <f xml:space="preserve"> SUMIFS(Лист2!$D:$D,'Объединенные данные '!$A:$A,Лист2!A497,'Объединенные данные '!$B:$B,Лист2!B497)</f>
        <v>16450</v>
      </c>
      <c r="I115">
        <f xml:space="preserve"> SUMIFS(Лист2!$E:$E,'Объединенные данные '!$A:$A,Лист2!A497,'Объединенные данные '!$B:$B,Лист2!B497)</f>
        <v>15320</v>
      </c>
      <c r="J115" s="37">
        <f t="shared" si="6"/>
        <v>0.02</v>
      </c>
      <c r="K115" s="37">
        <f t="shared" si="7"/>
        <v>6514.2</v>
      </c>
      <c r="L115" s="37">
        <f t="shared" si="8"/>
        <v>22</v>
      </c>
      <c r="M115" s="37">
        <f t="shared" si="9"/>
        <v>56502.280153846237</v>
      </c>
      <c r="N115" s="37">
        <f t="shared" si="10"/>
        <v>6.78</v>
      </c>
      <c r="O115" s="37">
        <f t="shared" si="11"/>
        <v>13</v>
      </c>
    </row>
    <row r="116" spans="1:15" x14ac:dyDescent="0.25">
      <c r="A116" s="39">
        <v>43976</v>
      </c>
      <c r="B116" s="23" t="s">
        <v>15</v>
      </c>
      <c r="C116" s="23">
        <v>349734</v>
      </c>
      <c r="D116" s="23">
        <v>36883428</v>
      </c>
      <c r="E116" s="23">
        <v>26438356.802999999</v>
      </c>
      <c r="F116" s="24">
        <v>742420.26923076913</v>
      </c>
      <c r="G116" s="33">
        <f xml:space="preserve"> SUMIFS(Лист2!$C:$C,'Объединенные данные '!$A:$A,Лист2!A408,'Объединенные данные '!$B:$B,Лист2!B408)</f>
        <v>59</v>
      </c>
      <c r="H116">
        <f xml:space="preserve"> SUMIFS(Лист2!$D:$D,'Объединенные данные '!$A:$A,Лист2!A408,'Объединенные данные '!$B:$B,Лист2!B408)</f>
        <v>14423</v>
      </c>
      <c r="I116">
        <f xml:space="preserve"> SUMIFS(Лист2!$E:$E,'Объединенные данные '!$A:$A,Лист2!A408,'Объединенные данные '!$B:$B,Лист2!B408)</f>
        <v>13432</v>
      </c>
      <c r="J116" s="37">
        <f t="shared" si="6"/>
        <v>0.74</v>
      </c>
      <c r="K116" s="37">
        <f t="shared" si="7"/>
        <v>625142.80000000005</v>
      </c>
      <c r="L116" s="37">
        <f t="shared" si="8"/>
        <v>22</v>
      </c>
      <c r="M116" s="37">
        <f t="shared" si="9"/>
        <v>9702650.9277692307</v>
      </c>
      <c r="N116" s="37">
        <f t="shared" si="10"/>
        <v>26.31</v>
      </c>
      <c r="O116" s="37">
        <f t="shared" si="11"/>
        <v>39.51</v>
      </c>
    </row>
    <row r="117" spans="1:15" x14ac:dyDescent="0.25">
      <c r="A117" s="41">
        <v>43976</v>
      </c>
      <c r="B117" s="25" t="s">
        <v>14</v>
      </c>
      <c r="C117" s="25">
        <v>266983.5</v>
      </c>
      <c r="D117" s="25">
        <v>27165913.5</v>
      </c>
      <c r="E117" s="25">
        <v>19659432.722999997</v>
      </c>
      <c r="F117" s="26">
        <v>698314.9846153846</v>
      </c>
      <c r="G117" s="33">
        <f xml:space="preserve"> SUMIFS(Лист2!$C:$C,'Объединенные данные '!$A:$A,Лист2!A443,'Объединенные данные '!$B:$B,Лист2!B443)</f>
        <v>31</v>
      </c>
      <c r="H117">
        <f xml:space="preserve"> SUMIFS(Лист2!$D:$D,'Объединенные данные '!$A:$A,Лист2!A443,'Объединенные данные '!$B:$B,Лист2!B443)</f>
        <v>4157</v>
      </c>
      <c r="I117">
        <f xml:space="preserve"> SUMIFS(Лист2!$E:$E,'Объединенные данные '!$A:$A,Лист2!A443,'Объединенные данные '!$B:$B,Лист2!B443)</f>
        <v>3823</v>
      </c>
      <c r="J117" s="37">
        <f t="shared" si="6"/>
        <v>0.55000000000000004</v>
      </c>
      <c r="K117" s="37">
        <f t="shared" si="7"/>
        <v>876319.8</v>
      </c>
      <c r="L117" s="37">
        <f t="shared" si="8"/>
        <v>22</v>
      </c>
      <c r="M117" s="37">
        <f t="shared" si="9"/>
        <v>6808165.792384618</v>
      </c>
      <c r="N117" s="37">
        <f t="shared" si="10"/>
        <v>25.06</v>
      </c>
      <c r="O117" s="37">
        <f t="shared" si="11"/>
        <v>38.18</v>
      </c>
    </row>
    <row r="118" spans="1:15" x14ac:dyDescent="0.25">
      <c r="A118" s="39">
        <v>43976</v>
      </c>
      <c r="B118" s="23" t="s">
        <v>21</v>
      </c>
      <c r="C118" s="23">
        <v>198751.5</v>
      </c>
      <c r="D118" s="23">
        <v>20582743.5</v>
      </c>
      <c r="E118" s="23">
        <v>14894008.652000001</v>
      </c>
      <c r="F118" s="24">
        <v>316452.66153846157</v>
      </c>
      <c r="G118" s="33">
        <f xml:space="preserve"> SUMIFS(Лист2!$C:$C,'Объединенные данные '!$A:$A,Лист2!A230,'Объединенные данные '!$B:$B,Лист2!B230)</f>
        <v>60</v>
      </c>
      <c r="H118">
        <f xml:space="preserve"> SUMIFS(Лист2!$D:$D,'Объединенные данные '!$A:$A,Лист2!A230,'Объединенные данные '!$B:$B,Лист2!B230)</f>
        <v>11698</v>
      </c>
      <c r="I118">
        <f xml:space="preserve"> SUMIFS(Лист2!$E:$E,'Объединенные данные '!$A:$A,Лист2!A230,'Объединенные данные '!$B:$B,Лист2!B230)</f>
        <v>10989</v>
      </c>
      <c r="J118" s="37">
        <f t="shared" si="6"/>
        <v>0.41</v>
      </c>
      <c r="K118" s="37">
        <f t="shared" si="7"/>
        <v>343045.7</v>
      </c>
      <c r="L118" s="37">
        <f t="shared" si="8"/>
        <v>22</v>
      </c>
      <c r="M118" s="37">
        <f t="shared" si="9"/>
        <v>5372282.1864615381</v>
      </c>
      <c r="N118" s="37">
        <f t="shared" si="10"/>
        <v>26.1</v>
      </c>
      <c r="O118" s="37">
        <f t="shared" si="11"/>
        <v>38.19</v>
      </c>
    </row>
    <row r="119" spans="1:15" x14ac:dyDescent="0.25">
      <c r="A119" s="41">
        <v>43976</v>
      </c>
      <c r="B119" s="25" t="s">
        <v>22</v>
      </c>
      <c r="C119" s="25">
        <v>192948</v>
      </c>
      <c r="D119" s="25">
        <v>19806927</v>
      </c>
      <c r="E119" s="25">
        <v>14358653.389999999</v>
      </c>
      <c r="F119" s="26">
        <v>319377.7946153846</v>
      </c>
      <c r="G119" s="33">
        <f xml:space="preserve"> SUMIFS(Лист2!$C:$C,'Объединенные данные '!$A:$A,Лист2!A195,'Объединенные данные '!$B:$B,Лист2!B195)</f>
        <v>21</v>
      </c>
      <c r="H119">
        <f xml:space="preserve"> SUMIFS(Лист2!$D:$D,'Объединенные данные '!$A:$A,Лист2!A195,'Объединенные данные '!$B:$B,Лист2!B195)</f>
        <v>1787</v>
      </c>
      <c r="I119">
        <f xml:space="preserve"> SUMIFS(Лист2!$E:$E,'Объединенные данные '!$A:$A,Лист2!A195,'Объединенные данные '!$B:$B,Лист2!B195)</f>
        <v>1626</v>
      </c>
      <c r="J119" s="37">
        <f t="shared" si="6"/>
        <v>0.4</v>
      </c>
      <c r="K119" s="37">
        <f t="shared" si="7"/>
        <v>943187</v>
      </c>
      <c r="L119" s="37">
        <f t="shared" si="8"/>
        <v>22</v>
      </c>
      <c r="M119" s="37">
        <f t="shared" si="9"/>
        <v>5128895.8153846171</v>
      </c>
      <c r="N119" s="37">
        <f t="shared" si="10"/>
        <v>25.89</v>
      </c>
      <c r="O119" s="37">
        <f t="shared" si="11"/>
        <v>37.94</v>
      </c>
    </row>
    <row r="120" spans="1:15" x14ac:dyDescent="0.25">
      <c r="A120" s="39">
        <v>43976</v>
      </c>
      <c r="B120" s="23" t="s">
        <v>11</v>
      </c>
      <c r="C120" s="23">
        <v>76999.5</v>
      </c>
      <c r="D120" s="23">
        <v>6645603</v>
      </c>
      <c r="E120" s="23">
        <v>5032216.1889999993</v>
      </c>
      <c r="F120" s="24">
        <v>100883.95384615385</v>
      </c>
      <c r="G120" s="33">
        <f xml:space="preserve"> SUMIFS(Лист2!$C:$C,'Объединенные данные '!$A:$A,Лист2!A55,'Объединенные данные '!$B:$B,Лист2!B55)</f>
        <v>16</v>
      </c>
      <c r="H120">
        <f xml:space="preserve"> SUMIFS(Лист2!$D:$D,'Объединенные данные '!$A:$A,Лист2!A55,'Объединенные данные '!$B:$B,Лист2!B55)</f>
        <v>1048</v>
      </c>
      <c r="I120">
        <f xml:space="preserve"> SUMIFS(Лист2!$E:$E,'Объединенные данные '!$A:$A,Лист2!A55,'Объединенные данные '!$B:$B,Лист2!B55)</f>
        <v>918</v>
      </c>
      <c r="J120" s="37">
        <f t="shared" si="6"/>
        <v>0.13</v>
      </c>
      <c r="K120" s="37">
        <f t="shared" si="7"/>
        <v>415350.2</v>
      </c>
      <c r="L120" s="37">
        <f t="shared" si="8"/>
        <v>22</v>
      </c>
      <c r="M120" s="37">
        <f t="shared" si="9"/>
        <v>1512502.8571538469</v>
      </c>
      <c r="N120" s="37">
        <f t="shared" si="10"/>
        <v>22.76</v>
      </c>
      <c r="O120" s="37">
        <f t="shared" si="11"/>
        <v>32.06</v>
      </c>
    </row>
    <row r="121" spans="1:15" x14ac:dyDescent="0.25">
      <c r="A121" s="41">
        <v>43976</v>
      </c>
      <c r="B121" s="25" t="s">
        <v>16</v>
      </c>
      <c r="C121" s="25">
        <v>66316.5</v>
      </c>
      <c r="D121" s="25">
        <v>5704650</v>
      </c>
      <c r="E121" s="25">
        <v>4375924.2359999996</v>
      </c>
      <c r="F121" s="26">
        <v>135246.95929230767</v>
      </c>
      <c r="G121" s="33">
        <f xml:space="preserve"> SUMIFS(Лист2!$C:$C,'Объединенные данные '!$A:$A,Лист2!A20,'Объединенные данные '!$B:$B,Лист2!B20)</f>
        <v>129</v>
      </c>
      <c r="H121">
        <f xml:space="preserve"> SUMIFS(Лист2!$D:$D,'Объединенные данные '!$A:$A,Лист2!A20,'Объединенные данные '!$B:$B,Лист2!B20)</f>
        <v>17235</v>
      </c>
      <c r="I121">
        <f xml:space="preserve"> SUMIFS(Лист2!$E:$E,'Объединенные данные '!$A:$A,Лист2!A20,'Объединенные данные '!$B:$B,Лист2!B20)</f>
        <v>16052</v>
      </c>
      <c r="J121" s="37">
        <f t="shared" si="6"/>
        <v>0.11</v>
      </c>
      <c r="K121" s="37">
        <f t="shared" si="7"/>
        <v>44222.1</v>
      </c>
      <c r="L121" s="37">
        <f t="shared" si="8"/>
        <v>22</v>
      </c>
      <c r="M121" s="37">
        <f t="shared" si="9"/>
        <v>1193478.8047076927</v>
      </c>
      <c r="N121" s="37">
        <f t="shared" si="10"/>
        <v>20.92</v>
      </c>
      <c r="O121" s="37">
        <f t="shared" si="11"/>
        <v>30.36</v>
      </c>
    </row>
    <row r="122" spans="1:15" x14ac:dyDescent="0.25">
      <c r="A122" s="39">
        <v>43976</v>
      </c>
      <c r="B122" s="23" t="s">
        <v>17</v>
      </c>
      <c r="C122" s="23">
        <v>38740.5</v>
      </c>
      <c r="D122" s="23">
        <v>3561655.5</v>
      </c>
      <c r="E122" s="23">
        <v>2769041.2770000002</v>
      </c>
      <c r="F122" s="24">
        <v>180495.52483076922</v>
      </c>
      <c r="G122" s="33">
        <f xml:space="preserve"> SUMIFS(Лист2!$C:$C,'Объединенные данные '!$A:$A,Лист2!A90,'Объединенные данные '!$B:$B,Лист2!B90)</f>
        <v>54</v>
      </c>
      <c r="H122">
        <f xml:space="preserve"> SUMIFS(Лист2!$D:$D,'Объединенные данные '!$A:$A,Лист2!A90,'Объединенные данные '!$B:$B,Лист2!B90)</f>
        <v>13091</v>
      </c>
      <c r="I122">
        <f xml:space="preserve"> SUMIFS(Лист2!$E:$E,'Объединенные данные '!$A:$A,Лист2!A90,'Объединенные данные '!$B:$B,Лист2!B90)</f>
        <v>12216</v>
      </c>
      <c r="J122" s="37">
        <f t="shared" si="6"/>
        <v>7.0000000000000007E-2</v>
      </c>
      <c r="K122" s="37">
        <f t="shared" si="7"/>
        <v>65956.600000000006</v>
      </c>
      <c r="L122" s="37">
        <f t="shared" si="8"/>
        <v>22</v>
      </c>
      <c r="M122" s="37">
        <f t="shared" si="9"/>
        <v>612118.69816923048</v>
      </c>
      <c r="N122" s="37">
        <f t="shared" si="10"/>
        <v>17.190000000000001</v>
      </c>
      <c r="O122" s="37">
        <f t="shared" si="11"/>
        <v>28.62</v>
      </c>
    </row>
    <row r="123" spans="1:15" x14ac:dyDescent="0.25">
      <c r="A123" s="41">
        <v>43976</v>
      </c>
      <c r="B123" s="25" t="s">
        <v>10</v>
      </c>
      <c r="C123" s="25">
        <v>35592</v>
      </c>
      <c r="D123" s="25">
        <v>3176580</v>
      </c>
      <c r="E123" s="25">
        <v>2540760.0409999997</v>
      </c>
      <c r="F123" s="26">
        <v>351098.05384615384</v>
      </c>
      <c r="G123" s="33">
        <f xml:space="preserve"> SUMIFS(Лист2!$C:$C,'Объединенные данные '!$A:$A,Лист2!A125,'Объединенные данные '!$B:$B,Лист2!B125)</f>
        <v>20</v>
      </c>
      <c r="H123">
        <f xml:space="preserve"> SUMIFS(Лист2!$D:$D,'Объединенные данные '!$A:$A,Лист2!A125,'Объединенные данные '!$B:$B,Лист2!B125)</f>
        <v>2044</v>
      </c>
      <c r="I123">
        <f xml:space="preserve"> SUMIFS(Лист2!$E:$E,'Объединенные данные '!$A:$A,Лист2!A125,'Объединенные данные '!$B:$B,Лист2!B125)</f>
        <v>1863</v>
      </c>
      <c r="J123" s="37">
        <f t="shared" si="6"/>
        <v>0.06</v>
      </c>
      <c r="K123" s="37">
        <f t="shared" si="7"/>
        <v>158829</v>
      </c>
      <c r="L123" s="37">
        <f t="shared" si="8"/>
        <v>22</v>
      </c>
      <c r="M123" s="37">
        <f t="shared" si="9"/>
        <v>284721.90515384643</v>
      </c>
      <c r="N123" s="37">
        <f t="shared" si="10"/>
        <v>8.9600000000000009</v>
      </c>
      <c r="O123" s="37">
        <f t="shared" si="11"/>
        <v>25.02</v>
      </c>
    </row>
    <row r="124" spans="1:15" x14ac:dyDescent="0.25">
      <c r="A124" s="39">
        <v>43976</v>
      </c>
      <c r="B124" s="23" t="s">
        <v>13</v>
      </c>
      <c r="C124" s="23">
        <v>30603</v>
      </c>
      <c r="D124" s="23">
        <v>2865727.5</v>
      </c>
      <c r="E124" s="23">
        <v>2288224.429</v>
      </c>
      <c r="F124" s="24">
        <v>167381.28187692308</v>
      </c>
      <c r="G124" s="33">
        <f xml:space="preserve"> SUMIFS(Лист2!$C:$C,'Объединенные данные '!$A:$A,Лист2!A265,'Объединенные данные '!$B:$B,Лист2!B265)</f>
        <v>21</v>
      </c>
      <c r="H124">
        <f xml:space="preserve"> SUMIFS(Лист2!$D:$D,'Объединенные данные '!$A:$A,Лист2!A265,'Объединенные данные '!$B:$B,Лист2!B265)</f>
        <v>2145</v>
      </c>
      <c r="I124">
        <f xml:space="preserve"> SUMIFS(Лист2!$E:$E,'Объединенные данные '!$A:$A,Лист2!A265,'Объединенные данные '!$B:$B,Лист2!B265)</f>
        <v>1947</v>
      </c>
      <c r="J124" s="37">
        <f t="shared" si="6"/>
        <v>0.06</v>
      </c>
      <c r="K124" s="37">
        <f t="shared" si="7"/>
        <v>136463.20000000001</v>
      </c>
      <c r="L124" s="37">
        <f t="shared" si="8"/>
        <v>22</v>
      </c>
      <c r="M124" s="37">
        <f t="shared" si="9"/>
        <v>410121.78912307695</v>
      </c>
      <c r="N124" s="37">
        <f t="shared" si="10"/>
        <v>14.31</v>
      </c>
      <c r="O124" s="37">
        <f t="shared" si="11"/>
        <v>25.24</v>
      </c>
    </row>
    <row r="125" spans="1:15" x14ac:dyDescent="0.25">
      <c r="A125" s="41">
        <v>43976</v>
      </c>
      <c r="B125" s="25" t="s">
        <v>20</v>
      </c>
      <c r="C125" s="25">
        <v>28494</v>
      </c>
      <c r="D125" s="25">
        <v>2512803</v>
      </c>
      <c r="E125" s="25">
        <v>1972327.267</v>
      </c>
      <c r="F125" s="26">
        <v>174025.3846153846</v>
      </c>
      <c r="G125" s="33">
        <f xml:space="preserve"> SUMIFS(Лист2!$C:$C,'Объединенные данные '!$A:$A,Лист2!A160,'Объединенные данные '!$B:$B,Лист2!B160)</f>
        <v>60</v>
      </c>
      <c r="H125">
        <f xml:space="preserve"> SUMIFS(Лист2!$D:$D,'Объединенные данные '!$A:$A,Лист2!A160,'Объединенные данные '!$B:$B,Лист2!B160)</f>
        <v>14050</v>
      </c>
      <c r="I125">
        <f xml:space="preserve"> SUMIFS(Лист2!$E:$E,'Объединенные данные '!$A:$A,Лист2!A160,'Объединенные данные '!$B:$B,Лист2!B160)</f>
        <v>13027</v>
      </c>
      <c r="J125" s="37">
        <f t="shared" si="6"/>
        <v>0.05</v>
      </c>
      <c r="K125" s="37">
        <f t="shared" si="7"/>
        <v>41880.1</v>
      </c>
      <c r="L125" s="37">
        <f t="shared" si="8"/>
        <v>22</v>
      </c>
      <c r="M125" s="37">
        <f t="shared" si="9"/>
        <v>366450.34838461538</v>
      </c>
      <c r="N125" s="37">
        <f t="shared" si="10"/>
        <v>14.58</v>
      </c>
      <c r="O125" s="37">
        <f t="shared" si="11"/>
        <v>27.4</v>
      </c>
    </row>
    <row r="126" spans="1:15" x14ac:dyDescent="0.25">
      <c r="A126" s="39">
        <v>43976</v>
      </c>
      <c r="B126" s="23" t="s">
        <v>23</v>
      </c>
      <c r="C126" s="23">
        <v>15807</v>
      </c>
      <c r="D126" s="23">
        <v>1326705</v>
      </c>
      <c r="E126" s="23">
        <v>1070563.6439999999</v>
      </c>
      <c r="F126" s="24">
        <v>123343.24153846155</v>
      </c>
      <c r="G126" s="33">
        <f xml:space="preserve"> SUMIFS(Лист2!$C:$C,'Объединенные данные '!$A:$A,Лист2!A299,'Объединенные данные '!$B:$B,Лист2!B299)</f>
        <v>19</v>
      </c>
      <c r="H126">
        <f xml:space="preserve"> SUMIFS(Лист2!$D:$D,'Объединенные данные '!$A:$A,Лист2!A299,'Объединенные данные '!$B:$B,Лист2!B299)</f>
        <v>1649</v>
      </c>
      <c r="I126">
        <f xml:space="preserve"> SUMIFS(Лист2!$E:$E,'Объединенные данные '!$A:$A,Лист2!A299,'Объединенные данные '!$B:$B,Лист2!B299)</f>
        <v>1460</v>
      </c>
      <c r="J126" s="37">
        <f t="shared" si="6"/>
        <v>0.03</v>
      </c>
      <c r="K126" s="37">
        <f t="shared" si="7"/>
        <v>69826.600000000006</v>
      </c>
      <c r="L126" s="37">
        <f t="shared" si="8"/>
        <v>22</v>
      </c>
      <c r="M126" s="37">
        <f t="shared" si="9"/>
        <v>132798.11446153861</v>
      </c>
      <c r="N126" s="37">
        <f t="shared" si="10"/>
        <v>10.01</v>
      </c>
      <c r="O126" s="37">
        <f t="shared" si="11"/>
        <v>23.93</v>
      </c>
    </row>
    <row r="127" spans="1:15" x14ac:dyDescent="0.25">
      <c r="A127" s="41">
        <v>43976</v>
      </c>
      <c r="B127" s="25" t="s">
        <v>18</v>
      </c>
      <c r="C127" s="25">
        <v>17211</v>
      </c>
      <c r="D127" s="25">
        <v>1507867.5</v>
      </c>
      <c r="E127" s="25">
        <v>1217527.6069999998</v>
      </c>
      <c r="F127" s="26">
        <v>246242.8615384615</v>
      </c>
      <c r="G127" s="33">
        <f xml:space="preserve"> SUMIFS(Лист2!$C:$C,'Объединенные данные '!$A:$A,Лист2!A335,'Объединенные данные '!$B:$B,Лист2!B335)</f>
        <v>21</v>
      </c>
      <c r="H127">
        <f xml:space="preserve"> SUMIFS(Лист2!$D:$D,'Объединенные данные '!$A:$A,Лист2!A335,'Объединенные данные '!$B:$B,Лист2!B335)</f>
        <v>1597</v>
      </c>
      <c r="I127">
        <f xml:space="preserve"> SUMIFS(Лист2!$E:$E,'Объединенные данные '!$A:$A,Лист2!A335,'Объединенные данные '!$B:$B,Лист2!B335)</f>
        <v>1457</v>
      </c>
      <c r="J127" s="37">
        <f t="shared" si="6"/>
        <v>0.03</v>
      </c>
      <c r="K127" s="37">
        <f t="shared" si="7"/>
        <v>71803.199999999997</v>
      </c>
      <c r="L127" s="37">
        <f t="shared" si="8"/>
        <v>22</v>
      </c>
      <c r="M127" s="37">
        <f t="shared" si="9"/>
        <v>44097.03146153866</v>
      </c>
      <c r="N127" s="37">
        <f t="shared" si="10"/>
        <v>2.92</v>
      </c>
      <c r="O127" s="37">
        <f t="shared" si="11"/>
        <v>23.85</v>
      </c>
    </row>
    <row r="128" spans="1:15" x14ac:dyDescent="0.25">
      <c r="A128" s="39">
        <v>43976</v>
      </c>
      <c r="B128" s="23" t="s">
        <v>19</v>
      </c>
      <c r="C128" s="23">
        <v>13260</v>
      </c>
      <c r="D128" s="23">
        <v>1230687</v>
      </c>
      <c r="E128" s="23">
        <v>985675.48699999996</v>
      </c>
      <c r="F128" s="24">
        <v>224353.45695384615</v>
      </c>
      <c r="G128" s="33">
        <f xml:space="preserve"> SUMIFS(Лист2!$C:$C,'Объединенные данные '!$A:$A,Лист2!A368,'Объединенные данные '!$B:$B,Лист2!B368)</f>
        <v>10</v>
      </c>
      <c r="H128">
        <f xml:space="preserve"> SUMIFS(Лист2!$D:$D,'Объединенные данные '!$A:$A,Лист2!A368,'Объединенные данные '!$B:$B,Лист2!B368)</f>
        <v>563</v>
      </c>
      <c r="I128">
        <f xml:space="preserve"> SUMIFS(Лист2!$E:$E,'Объединенные данные '!$A:$A,Лист2!A368,'Объединенные данные '!$B:$B,Лист2!B368)</f>
        <v>486</v>
      </c>
      <c r="J128" s="37">
        <f t="shared" si="6"/>
        <v>0.02</v>
      </c>
      <c r="K128" s="37">
        <f t="shared" si="7"/>
        <v>123068.7</v>
      </c>
      <c r="L128" s="37">
        <f t="shared" si="8"/>
        <v>22</v>
      </c>
      <c r="M128" s="37">
        <f t="shared" si="9"/>
        <v>20658.056046153884</v>
      </c>
      <c r="N128" s="37">
        <f t="shared" si="10"/>
        <v>1.68</v>
      </c>
      <c r="O128" s="37">
        <f t="shared" si="11"/>
        <v>24.86</v>
      </c>
    </row>
    <row r="129" spans="1:15" x14ac:dyDescent="0.25">
      <c r="A129" s="41">
        <v>43976</v>
      </c>
      <c r="B129" s="25" t="s">
        <v>12</v>
      </c>
      <c r="C129" s="25">
        <v>12280.5</v>
      </c>
      <c r="D129" s="25">
        <v>1030440</v>
      </c>
      <c r="E129" s="25">
        <v>871047.598</v>
      </c>
      <c r="F129" s="26">
        <v>85172.084615384621</v>
      </c>
      <c r="G129" s="33">
        <f xml:space="preserve"> SUMIFS(Лист2!$C:$C,'Объединенные данные '!$A:$A,Лист2!A478,'Объединенные данные '!$B:$B,Лист2!B478)</f>
        <v>20</v>
      </c>
      <c r="H129">
        <f xml:space="preserve"> SUMIFS(Лист2!$D:$D,'Объединенные данные '!$A:$A,Лист2!A478,'Объединенные данные '!$B:$B,Лист2!B478)</f>
        <v>1756</v>
      </c>
      <c r="I129">
        <f xml:space="preserve"> SUMIFS(Лист2!$E:$E,'Объединенные данные '!$A:$A,Лист2!A478,'Объединенные данные '!$B:$B,Лист2!B478)</f>
        <v>1586</v>
      </c>
      <c r="J129" s="37">
        <f t="shared" si="6"/>
        <v>0.02</v>
      </c>
      <c r="K129" s="37">
        <f t="shared" si="7"/>
        <v>51522</v>
      </c>
      <c r="L129" s="37">
        <f t="shared" si="8"/>
        <v>22</v>
      </c>
      <c r="M129" s="37">
        <f t="shared" si="9"/>
        <v>74220.31738461538</v>
      </c>
      <c r="N129" s="37">
        <f t="shared" si="10"/>
        <v>7.2</v>
      </c>
      <c r="O129" s="37">
        <f t="shared" si="11"/>
        <v>18.3</v>
      </c>
    </row>
    <row r="130" spans="1:15" x14ac:dyDescent="0.25">
      <c r="A130" s="42">
        <v>43975</v>
      </c>
      <c r="B130" s="29" t="s">
        <v>15</v>
      </c>
      <c r="C130" s="29">
        <v>375744</v>
      </c>
      <c r="D130" s="29">
        <v>38191381.5</v>
      </c>
      <c r="E130" s="29">
        <v>28822960.470999997</v>
      </c>
      <c r="F130" s="30">
        <v>574198.11538461538</v>
      </c>
      <c r="G130" s="33">
        <f xml:space="preserve"> SUMIFS(Лист2!$C:$C,'Объединенные данные '!$A:$A,Лист2!A413,'Объединенные данные '!$B:$B,Лист2!B413)</f>
        <v>19</v>
      </c>
      <c r="H130">
        <f xml:space="preserve"> SUMIFS(Лист2!$D:$D,'Объединенные данные '!$A:$A,Лист2!A413,'Объединенные данные '!$B:$B,Лист2!B413)</f>
        <v>1479</v>
      </c>
      <c r="I130">
        <f xml:space="preserve"> SUMIFS(Лист2!$E:$E,'Объединенные данные '!$A:$A,Лист2!A413,'Объединенные данные '!$B:$B,Лист2!B413)</f>
        <v>1346</v>
      </c>
      <c r="J130" s="37">
        <f t="shared" ref="J130:J193" si="12">ROUND(D130/SUM(D:D)*100,2)</f>
        <v>0.77</v>
      </c>
      <c r="K130" s="37">
        <f t="shared" ref="K130:K193" si="13">ROUND(D130/G130,1)</f>
        <v>2010072.7</v>
      </c>
      <c r="L130" s="37">
        <f t="shared" si="8"/>
        <v>21</v>
      </c>
      <c r="M130" s="37">
        <f t="shared" si="9"/>
        <v>8794222.9136153869</v>
      </c>
      <c r="N130" s="37">
        <f t="shared" si="10"/>
        <v>23.03</v>
      </c>
      <c r="O130" s="37">
        <f t="shared" si="11"/>
        <v>32.5</v>
      </c>
    </row>
    <row r="131" spans="1:15" x14ac:dyDescent="0.25">
      <c r="A131" s="40">
        <v>43975</v>
      </c>
      <c r="B131" s="27" t="s">
        <v>14</v>
      </c>
      <c r="C131" s="27">
        <v>287740.5</v>
      </c>
      <c r="D131" s="27">
        <v>28188534</v>
      </c>
      <c r="E131" s="27">
        <v>21369401.386999998</v>
      </c>
      <c r="F131" s="28">
        <v>607679.34615384613</v>
      </c>
      <c r="G131" s="33">
        <f xml:space="preserve"> SUMIFS(Лист2!$C:$C,'Объединенные данные '!$A:$A,Лист2!A448,'Объединенные данные '!$B:$B,Лист2!B448)</f>
        <v>15</v>
      </c>
      <c r="H131">
        <f xml:space="preserve"> SUMIFS(Лист2!$D:$D,'Объединенные данные '!$A:$A,Лист2!A448,'Объединенные данные '!$B:$B,Лист2!B448)</f>
        <v>274</v>
      </c>
      <c r="I131">
        <f xml:space="preserve"> SUMIFS(Лист2!$E:$E,'Объединенные данные '!$A:$A,Лист2!A448,'Объединенные данные '!$B:$B,Лист2!B448)</f>
        <v>203</v>
      </c>
      <c r="J131" s="37">
        <f t="shared" si="12"/>
        <v>0.56999999999999995</v>
      </c>
      <c r="K131" s="37">
        <f t="shared" si="13"/>
        <v>1879235.6</v>
      </c>
      <c r="L131" s="37">
        <f t="shared" ref="L131:M194" si="14">WEEKNUM(A131,2)</f>
        <v>21</v>
      </c>
      <c r="M131" s="37">
        <f t="shared" ref="M131:M194" si="15">D131-E131-F131</f>
        <v>6211453.2668461557</v>
      </c>
      <c r="N131" s="37">
        <f t="shared" ref="N131:N194" si="16">ROUND(M131/D131*100,2)</f>
        <v>22.04</v>
      </c>
      <c r="O131" s="37">
        <f t="shared" ref="O131:O194" si="17" xml:space="preserve"> ROUND((D131-E131)/E131*100,2)</f>
        <v>31.91</v>
      </c>
    </row>
    <row r="132" spans="1:15" x14ac:dyDescent="0.25">
      <c r="A132" s="42">
        <v>43975</v>
      </c>
      <c r="B132" s="29" t="s">
        <v>21</v>
      </c>
      <c r="C132" s="29">
        <v>200029.5</v>
      </c>
      <c r="D132" s="29">
        <v>19959801</v>
      </c>
      <c r="E132" s="29">
        <v>15125624.641999999</v>
      </c>
      <c r="F132" s="30">
        <v>318671.85465384612</v>
      </c>
      <c r="G132" s="33">
        <f xml:space="preserve"> SUMIFS(Лист2!$C:$C,'Объединенные данные '!$A:$A,Лист2!A235,'Объединенные данные '!$B:$B,Лист2!B235)</f>
        <v>19</v>
      </c>
      <c r="H132">
        <f xml:space="preserve"> SUMIFS(Лист2!$D:$D,'Объединенные данные '!$A:$A,Лист2!A235,'Объединенные данные '!$B:$B,Лист2!B235)</f>
        <v>1790</v>
      </c>
      <c r="I132">
        <f xml:space="preserve"> SUMIFS(Лист2!$E:$E,'Объединенные данные '!$A:$A,Лист2!A235,'Объединенные данные '!$B:$B,Лист2!B235)</f>
        <v>1633</v>
      </c>
      <c r="J132" s="37">
        <f t="shared" si="12"/>
        <v>0.4</v>
      </c>
      <c r="K132" s="37">
        <f t="shared" si="13"/>
        <v>1050515.8</v>
      </c>
      <c r="L132" s="37">
        <f t="shared" si="14"/>
        <v>21</v>
      </c>
      <c r="M132" s="37">
        <f t="shared" si="15"/>
        <v>4515504.5033461545</v>
      </c>
      <c r="N132" s="37">
        <f t="shared" si="16"/>
        <v>22.62</v>
      </c>
      <c r="O132" s="37">
        <f t="shared" si="17"/>
        <v>31.96</v>
      </c>
    </row>
    <row r="133" spans="1:15" x14ac:dyDescent="0.25">
      <c r="A133" s="40">
        <v>43975</v>
      </c>
      <c r="B133" s="27" t="s">
        <v>22</v>
      </c>
      <c r="C133" s="27">
        <v>193719</v>
      </c>
      <c r="D133" s="27">
        <v>19071117</v>
      </c>
      <c r="E133" s="27">
        <v>14541424.877999999</v>
      </c>
      <c r="F133" s="28">
        <v>304806.9854230769</v>
      </c>
      <c r="G133" s="33">
        <f xml:space="preserve"> SUMIFS(Лист2!$C:$C,'Объединенные данные '!$A:$A,Лист2!A200,'Объединенные данные '!$B:$B,Лист2!B200)</f>
        <v>129</v>
      </c>
      <c r="H133">
        <f xml:space="preserve"> SUMIFS(Лист2!$D:$D,'Объединенные данные '!$A:$A,Лист2!A200,'Объединенные данные '!$B:$B,Лист2!B200)</f>
        <v>16191</v>
      </c>
      <c r="I133">
        <f xml:space="preserve"> SUMIFS(Лист2!$E:$E,'Объединенные данные '!$A:$A,Лист2!A200,'Объединенные данные '!$B:$B,Лист2!B200)</f>
        <v>15102</v>
      </c>
      <c r="J133" s="37">
        <f t="shared" si="12"/>
        <v>0.38</v>
      </c>
      <c r="K133" s="37">
        <f t="shared" si="13"/>
        <v>147838.1</v>
      </c>
      <c r="L133" s="37">
        <f t="shared" si="14"/>
        <v>21</v>
      </c>
      <c r="M133" s="37">
        <f t="shared" si="15"/>
        <v>4224885.1365769245</v>
      </c>
      <c r="N133" s="37">
        <f t="shared" si="16"/>
        <v>22.15</v>
      </c>
      <c r="O133" s="37">
        <f t="shared" si="17"/>
        <v>31.15</v>
      </c>
    </row>
    <row r="134" spans="1:15" x14ac:dyDescent="0.25">
      <c r="A134" s="42">
        <v>43975</v>
      </c>
      <c r="B134" s="29" t="s">
        <v>11</v>
      </c>
      <c r="C134" s="29">
        <v>76663.5</v>
      </c>
      <c r="D134" s="29">
        <v>6451032</v>
      </c>
      <c r="E134" s="29">
        <v>5048965.7960000001</v>
      </c>
      <c r="F134" s="30">
        <v>94608.146153846144</v>
      </c>
      <c r="G134" s="33">
        <f xml:space="preserve"> SUMIFS(Лист2!$C:$C,'Объединенные данные '!$A:$A,Лист2!A60,'Объединенные данные '!$B:$B,Лист2!B60)</f>
        <v>17</v>
      </c>
      <c r="H134">
        <f xml:space="preserve"> SUMIFS(Лист2!$D:$D,'Объединенные данные '!$A:$A,Лист2!A60,'Объединенные данные '!$B:$B,Лист2!B60)</f>
        <v>1296</v>
      </c>
      <c r="I134">
        <f xml:space="preserve"> SUMIFS(Лист2!$E:$E,'Объединенные данные '!$A:$A,Лист2!A60,'Объединенные данные '!$B:$B,Лист2!B60)</f>
        <v>1153</v>
      </c>
      <c r="J134" s="37">
        <f t="shared" si="12"/>
        <v>0.13</v>
      </c>
      <c r="K134" s="37">
        <f t="shared" si="13"/>
        <v>379472.5</v>
      </c>
      <c r="L134" s="37">
        <f t="shared" si="14"/>
        <v>21</v>
      </c>
      <c r="M134" s="37">
        <f t="shared" si="15"/>
        <v>1307458.0578461539</v>
      </c>
      <c r="N134" s="37">
        <f t="shared" si="16"/>
        <v>20.27</v>
      </c>
      <c r="O134" s="37">
        <f t="shared" si="17"/>
        <v>27.77</v>
      </c>
    </row>
    <row r="135" spans="1:15" x14ac:dyDescent="0.25">
      <c r="A135" s="40">
        <v>43975</v>
      </c>
      <c r="B135" s="27" t="s">
        <v>16</v>
      </c>
      <c r="C135" s="27">
        <v>74649</v>
      </c>
      <c r="D135" s="27">
        <v>6098236.5</v>
      </c>
      <c r="E135" s="27">
        <v>5042435.841</v>
      </c>
      <c r="F135" s="28">
        <v>156805.83461538461</v>
      </c>
      <c r="G135" s="33">
        <f xml:space="preserve"> SUMIFS(Лист2!$C:$C,'Объединенные данные '!$A:$A,Лист2!A25,'Объединенные данные '!$B:$B,Лист2!B25)</f>
        <v>16</v>
      </c>
      <c r="H135">
        <f xml:space="preserve"> SUMIFS(Лист2!$D:$D,'Объединенные данные '!$A:$A,Лист2!A25,'Объединенные данные '!$B:$B,Лист2!B25)</f>
        <v>917</v>
      </c>
      <c r="I135">
        <f xml:space="preserve"> SUMIFS(Лист2!$E:$E,'Объединенные данные '!$A:$A,Лист2!A25,'Объединенные данные '!$B:$B,Лист2!B25)</f>
        <v>802</v>
      </c>
      <c r="J135" s="37">
        <f t="shared" si="12"/>
        <v>0.12</v>
      </c>
      <c r="K135" s="37">
        <f t="shared" si="13"/>
        <v>381139.8</v>
      </c>
      <c r="L135" s="37">
        <f t="shared" si="14"/>
        <v>21</v>
      </c>
      <c r="M135" s="37">
        <f t="shared" si="15"/>
        <v>898994.82438461541</v>
      </c>
      <c r="N135" s="37">
        <f t="shared" si="16"/>
        <v>14.74</v>
      </c>
      <c r="O135" s="37">
        <f t="shared" si="17"/>
        <v>20.94</v>
      </c>
    </row>
    <row r="136" spans="1:15" x14ac:dyDescent="0.25">
      <c r="A136" s="42">
        <v>43975</v>
      </c>
      <c r="B136" s="29" t="s">
        <v>17</v>
      </c>
      <c r="C136" s="29">
        <v>38194.5</v>
      </c>
      <c r="D136" s="29">
        <v>3449302.5</v>
      </c>
      <c r="E136" s="29">
        <v>2798056.2479999997</v>
      </c>
      <c r="F136" s="30">
        <v>174707.83838461537</v>
      </c>
      <c r="G136" s="33">
        <f xml:space="preserve"> SUMIFS(Лист2!$C:$C,'Объединенные данные '!$A:$A,Лист2!A95,'Объединенные данные '!$B:$B,Лист2!B95)</f>
        <v>20</v>
      </c>
      <c r="H136">
        <f xml:space="preserve"> SUMIFS(Лист2!$D:$D,'Объединенные данные '!$A:$A,Лист2!A95,'Объединенные данные '!$B:$B,Лист2!B95)</f>
        <v>2079</v>
      </c>
      <c r="I136">
        <f xml:space="preserve"> SUMIFS(Лист2!$E:$E,'Объединенные данные '!$A:$A,Лист2!A95,'Объединенные данные '!$B:$B,Лист2!B95)</f>
        <v>1893</v>
      </c>
      <c r="J136" s="37">
        <f t="shared" si="12"/>
        <v>7.0000000000000007E-2</v>
      </c>
      <c r="K136" s="37">
        <f t="shared" si="13"/>
        <v>172465.1</v>
      </c>
      <c r="L136" s="37">
        <f t="shared" si="14"/>
        <v>21</v>
      </c>
      <c r="M136" s="37">
        <f t="shared" si="15"/>
        <v>476538.41361538495</v>
      </c>
      <c r="N136" s="37">
        <f t="shared" si="16"/>
        <v>13.82</v>
      </c>
      <c r="O136" s="37">
        <f t="shared" si="17"/>
        <v>23.27</v>
      </c>
    </row>
    <row r="137" spans="1:15" x14ac:dyDescent="0.25">
      <c r="A137" s="40">
        <v>43975</v>
      </c>
      <c r="B137" s="27" t="s">
        <v>10</v>
      </c>
      <c r="C137" s="27">
        <v>34303.5</v>
      </c>
      <c r="D137" s="27">
        <v>2924746.5</v>
      </c>
      <c r="E137" s="27">
        <v>2399312.9350000001</v>
      </c>
      <c r="F137" s="28">
        <v>282325.24615384615</v>
      </c>
      <c r="G137" s="33">
        <f xml:space="preserve"> SUMIFS(Лист2!$C:$C,'Объединенные данные '!$A:$A,Лист2!A130,'Объединенные данные '!$B:$B,Лист2!B130)</f>
        <v>129</v>
      </c>
      <c r="H137">
        <f xml:space="preserve"> SUMIFS(Лист2!$D:$D,'Объединенные данные '!$A:$A,Лист2!A130,'Объединенные данные '!$B:$B,Лист2!B130)</f>
        <v>16432</v>
      </c>
      <c r="I137">
        <f xml:space="preserve"> SUMIFS(Лист2!$E:$E,'Объединенные данные '!$A:$A,Лист2!A130,'Объединенные данные '!$B:$B,Лист2!B130)</f>
        <v>15345</v>
      </c>
      <c r="J137" s="37">
        <f t="shared" si="12"/>
        <v>0.06</v>
      </c>
      <c r="K137" s="37">
        <f t="shared" si="13"/>
        <v>22672.5</v>
      </c>
      <c r="L137" s="37">
        <f t="shared" si="14"/>
        <v>21</v>
      </c>
      <c r="M137" s="37">
        <f t="shared" si="15"/>
        <v>243108.31884615379</v>
      </c>
      <c r="N137" s="37">
        <f t="shared" si="16"/>
        <v>8.31</v>
      </c>
      <c r="O137" s="37">
        <f t="shared" si="17"/>
        <v>21.9</v>
      </c>
    </row>
    <row r="138" spans="1:15" x14ac:dyDescent="0.25">
      <c r="A138" s="42">
        <v>43975</v>
      </c>
      <c r="B138" s="29" t="s">
        <v>13</v>
      </c>
      <c r="C138" s="29">
        <v>31854</v>
      </c>
      <c r="D138" s="29">
        <v>2915533.5</v>
      </c>
      <c r="E138" s="29">
        <v>2431800.3939999999</v>
      </c>
      <c r="F138" s="30">
        <v>155421.87692307692</v>
      </c>
      <c r="G138" s="33">
        <f xml:space="preserve"> SUMIFS(Лист2!$C:$C,'Объединенные данные '!$A:$A,Лист2!A270,'Объединенные данные '!$B:$B,Лист2!B270)</f>
        <v>129</v>
      </c>
      <c r="H138">
        <f xml:space="preserve"> SUMIFS(Лист2!$D:$D,'Объединенные данные '!$A:$A,Лист2!A270,'Объединенные данные '!$B:$B,Лист2!B270)</f>
        <v>15804</v>
      </c>
      <c r="I138">
        <f xml:space="preserve"> SUMIFS(Лист2!$E:$E,'Объединенные данные '!$A:$A,Лист2!A270,'Объединенные данные '!$B:$B,Лист2!B270)</f>
        <v>14738</v>
      </c>
      <c r="J138" s="37">
        <f t="shared" si="12"/>
        <v>0.06</v>
      </c>
      <c r="K138" s="37">
        <f t="shared" si="13"/>
        <v>22601</v>
      </c>
      <c r="L138" s="37">
        <f t="shared" si="14"/>
        <v>21</v>
      </c>
      <c r="M138" s="37">
        <f t="shared" si="15"/>
        <v>328311.22907692322</v>
      </c>
      <c r="N138" s="37">
        <f t="shared" si="16"/>
        <v>11.26</v>
      </c>
      <c r="O138" s="37">
        <f t="shared" si="17"/>
        <v>19.89</v>
      </c>
    </row>
    <row r="139" spans="1:15" x14ac:dyDescent="0.25">
      <c r="A139" s="40">
        <v>43975</v>
      </c>
      <c r="B139" s="27" t="s">
        <v>20</v>
      </c>
      <c r="C139" s="27">
        <v>29824.5</v>
      </c>
      <c r="D139" s="27">
        <v>2526909</v>
      </c>
      <c r="E139" s="27">
        <v>2092407.26</v>
      </c>
      <c r="F139" s="28">
        <v>62346.415384615379</v>
      </c>
      <c r="G139" s="33">
        <f xml:space="preserve"> SUMIFS(Лист2!$C:$C,'Объединенные данные '!$A:$A,Лист2!A165,'Объединенные данные '!$B:$B,Лист2!B165)</f>
        <v>19</v>
      </c>
      <c r="H139">
        <f xml:space="preserve"> SUMIFS(Лист2!$D:$D,'Объединенные данные '!$A:$A,Лист2!A165,'Объединенные данные '!$B:$B,Лист2!B165)</f>
        <v>1859</v>
      </c>
      <c r="I139">
        <f xml:space="preserve"> SUMIFS(Лист2!$E:$E,'Объединенные данные '!$A:$A,Лист2!A165,'Объединенные данные '!$B:$B,Лист2!B165)</f>
        <v>1697</v>
      </c>
      <c r="J139" s="37">
        <f t="shared" si="12"/>
        <v>0.05</v>
      </c>
      <c r="K139" s="37">
        <f t="shared" si="13"/>
        <v>132995.20000000001</v>
      </c>
      <c r="L139" s="37">
        <f t="shared" si="14"/>
        <v>21</v>
      </c>
      <c r="M139" s="37">
        <f t="shared" si="15"/>
        <v>372155.32461538463</v>
      </c>
      <c r="N139" s="37">
        <f t="shared" si="16"/>
        <v>14.73</v>
      </c>
      <c r="O139" s="37">
        <f t="shared" si="17"/>
        <v>20.77</v>
      </c>
    </row>
    <row r="140" spans="1:15" x14ac:dyDescent="0.25">
      <c r="A140" s="42">
        <v>43975</v>
      </c>
      <c r="B140" s="29" t="s">
        <v>23</v>
      </c>
      <c r="C140" s="29">
        <v>17197.5</v>
      </c>
      <c r="D140" s="29">
        <v>1386262.5</v>
      </c>
      <c r="E140" s="29">
        <v>1130117.3810000001</v>
      </c>
      <c r="F140" s="30">
        <v>121581.84923076924</v>
      </c>
      <c r="G140" s="33">
        <f xml:space="preserve"> SUMIFS(Лист2!$C:$C,'Объединенные данные '!$A:$A,Лист2!A304,'Объединенные данные '!$B:$B,Лист2!B304)</f>
        <v>31</v>
      </c>
      <c r="H140">
        <f xml:space="preserve"> SUMIFS(Лист2!$D:$D,'Объединенные данные '!$A:$A,Лист2!A304,'Объединенные данные '!$B:$B,Лист2!B304)</f>
        <v>5251</v>
      </c>
      <c r="I140">
        <f xml:space="preserve"> SUMIFS(Лист2!$E:$E,'Объединенные данные '!$A:$A,Лист2!A304,'Объединенные данные '!$B:$B,Лист2!B304)</f>
        <v>4853</v>
      </c>
      <c r="J140" s="37">
        <f t="shared" si="12"/>
        <v>0.03</v>
      </c>
      <c r="K140" s="37">
        <f t="shared" si="13"/>
        <v>44718.1</v>
      </c>
      <c r="L140" s="37">
        <f t="shared" si="14"/>
        <v>21</v>
      </c>
      <c r="M140" s="37">
        <f t="shared" si="15"/>
        <v>134563.26976923071</v>
      </c>
      <c r="N140" s="37">
        <f t="shared" si="16"/>
        <v>9.7100000000000009</v>
      </c>
      <c r="O140" s="37">
        <f t="shared" si="17"/>
        <v>22.67</v>
      </c>
    </row>
    <row r="141" spans="1:15" x14ac:dyDescent="0.25">
      <c r="A141" s="40">
        <v>43975</v>
      </c>
      <c r="B141" s="27" t="s">
        <v>18</v>
      </c>
      <c r="C141" s="27">
        <v>18075</v>
      </c>
      <c r="D141" s="27">
        <v>1548099</v>
      </c>
      <c r="E141" s="27">
        <v>1256993.4810000001</v>
      </c>
      <c r="F141" s="28">
        <v>213288.93846153846</v>
      </c>
      <c r="G141" s="33">
        <f xml:space="preserve"> SUMIFS(Лист2!$C:$C,'Объединенные данные '!$A:$A,Лист2!A340,'Объединенные данные '!$B:$B,Лист2!B340)</f>
        <v>10</v>
      </c>
      <c r="H141">
        <f xml:space="preserve"> SUMIFS(Лист2!$D:$D,'Объединенные данные '!$A:$A,Лист2!A340,'Объединенные данные '!$B:$B,Лист2!B340)</f>
        <v>644</v>
      </c>
      <c r="I141">
        <f xml:space="preserve"> SUMIFS(Лист2!$E:$E,'Объединенные данные '!$A:$A,Лист2!A340,'Объединенные данные '!$B:$B,Лист2!B340)</f>
        <v>559</v>
      </c>
      <c r="J141" s="37">
        <f t="shared" si="12"/>
        <v>0.03</v>
      </c>
      <c r="K141" s="37">
        <f t="shared" si="13"/>
        <v>154809.9</v>
      </c>
      <c r="L141" s="37">
        <f t="shared" si="14"/>
        <v>21</v>
      </c>
      <c r="M141" s="37">
        <f t="shared" si="15"/>
        <v>77816.580538461392</v>
      </c>
      <c r="N141" s="37">
        <f t="shared" si="16"/>
        <v>5.03</v>
      </c>
      <c r="O141" s="37">
        <f t="shared" si="17"/>
        <v>23.16</v>
      </c>
    </row>
    <row r="142" spans="1:15" x14ac:dyDescent="0.25">
      <c r="A142" s="42">
        <v>43975</v>
      </c>
      <c r="B142" s="29" t="s">
        <v>19</v>
      </c>
      <c r="C142" s="29">
        <v>12666</v>
      </c>
      <c r="D142" s="29">
        <v>1184865</v>
      </c>
      <c r="E142" s="29">
        <v>953822.62099999993</v>
      </c>
      <c r="F142" s="30">
        <v>340158.78723076923</v>
      </c>
      <c r="G142" s="33">
        <f xml:space="preserve"> SUMIFS(Лист2!$C:$C,'Объединенные данные '!$A:$A,Лист2!A373,'Объединенные данные '!$B:$B,Лист2!B373)</f>
        <v>31</v>
      </c>
      <c r="H142">
        <f xml:space="preserve"> SUMIFS(Лист2!$D:$D,'Объединенные данные '!$A:$A,Лист2!A373,'Объединенные данные '!$B:$B,Лист2!B373)</f>
        <v>4635</v>
      </c>
      <c r="I142">
        <f xml:space="preserve"> SUMIFS(Лист2!$E:$E,'Объединенные данные '!$A:$A,Лист2!A373,'Объединенные данные '!$B:$B,Лист2!B373)</f>
        <v>4266</v>
      </c>
      <c r="J142" s="37">
        <f t="shared" si="12"/>
        <v>0.02</v>
      </c>
      <c r="K142" s="37">
        <f t="shared" si="13"/>
        <v>38221.5</v>
      </c>
      <c r="L142" s="37">
        <f t="shared" si="14"/>
        <v>21</v>
      </c>
      <c r="M142" s="37">
        <f t="shared" si="15"/>
        <v>-109116.40823076916</v>
      </c>
      <c r="N142" s="37">
        <f t="shared" si="16"/>
        <v>-9.2100000000000009</v>
      </c>
      <c r="O142" s="37">
        <f t="shared" si="17"/>
        <v>24.22</v>
      </c>
    </row>
    <row r="143" spans="1:15" x14ac:dyDescent="0.25">
      <c r="A143" s="40">
        <v>43975</v>
      </c>
      <c r="B143" s="27" t="s">
        <v>12</v>
      </c>
      <c r="C143" s="27">
        <v>9994.5</v>
      </c>
      <c r="D143" s="27">
        <v>828984</v>
      </c>
      <c r="E143" s="27">
        <v>702631.81099999999</v>
      </c>
      <c r="F143" s="28">
        <v>82264.567169230766</v>
      </c>
      <c r="G143" s="33">
        <f xml:space="preserve"> SUMIFS(Лист2!$C:$C,'Объединенные данные '!$A:$A,Лист2!A483,'Объединенные данные '!$B:$B,Лист2!B483)</f>
        <v>59</v>
      </c>
      <c r="H143">
        <f xml:space="preserve"> SUMIFS(Лист2!$D:$D,'Объединенные данные '!$A:$A,Лист2!A483,'Объединенные данные '!$B:$B,Лист2!B483)</f>
        <v>13186</v>
      </c>
      <c r="I143">
        <f xml:space="preserve"> SUMIFS(Лист2!$E:$E,'Объединенные данные '!$A:$A,Лист2!A483,'Объединенные данные '!$B:$B,Лист2!B483)</f>
        <v>12251</v>
      </c>
      <c r="J143" s="37">
        <f t="shared" si="12"/>
        <v>0.02</v>
      </c>
      <c r="K143" s="37">
        <f t="shared" si="13"/>
        <v>14050.6</v>
      </c>
      <c r="L143" s="37">
        <f t="shared" si="14"/>
        <v>21</v>
      </c>
      <c r="M143" s="37">
        <f t="shared" si="15"/>
        <v>44087.621830769247</v>
      </c>
      <c r="N143" s="37">
        <f t="shared" si="16"/>
        <v>5.32</v>
      </c>
      <c r="O143" s="37">
        <f t="shared" si="17"/>
        <v>17.98</v>
      </c>
    </row>
    <row r="144" spans="1:15" x14ac:dyDescent="0.25">
      <c r="A144" s="39">
        <v>43974</v>
      </c>
      <c r="B144" s="23" t="s">
        <v>15</v>
      </c>
      <c r="C144" s="23">
        <v>456885</v>
      </c>
      <c r="D144" s="23">
        <v>46408080</v>
      </c>
      <c r="E144" s="23">
        <v>34793888.932999998</v>
      </c>
      <c r="F144" s="24">
        <v>595793.09065384604</v>
      </c>
      <c r="G144" s="33">
        <f xml:space="preserve"> SUMIFS(Лист2!$C:$C,'Объединенные данные '!$A:$A,Лист2!A407,'Объединенные данные '!$B:$B,Лист2!B407)</f>
        <v>19</v>
      </c>
      <c r="H144">
        <f xml:space="preserve"> SUMIFS(Лист2!$D:$D,'Объединенные данные '!$A:$A,Лист2!A407,'Объединенные данные '!$B:$B,Лист2!B407)</f>
        <v>1582</v>
      </c>
      <c r="I144">
        <f xml:space="preserve"> SUMIFS(Лист2!$E:$E,'Объединенные данные '!$A:$A,Лист2!A407,'Объединенные данные '!$B:$B,Лист2!B407)</f>
        <v>1403</v>
      </c>
      <c r="J144" s="37">
        <f t="shared" si="12"/>
        <v>0.94</v>
      </c>
      <c r="K144" s="37">
        <f t="shared" si="13"/>
        <v>2442530.5</v>
      </c>
      <c r="L144" s="37">
        <f t="shared" si="14"/>
        <v>21</v>
      </c>
      <c r="M144" s="37">
        <f t="shared" si="15"/>
        <v>11018397.976346156</v>
      </c>
      <c r="N144" s="37">
        <f t="shared" si="16"/>
        <v>23.74</v>
      </c>
      <c r="O144" s="37">
        <f t="shared" si="17"/>
        <v>33.380000000000003</v>
      </c>
    </row>
    <row r="145" spans="1:15" x14ac:dyDescent="0.25">
      <c r="A145" s="40">
        <v>43974</v>
      </c>
      <c r="B145" s="27" t="s">
        <v>14</v>
      </c>
      <c r="C145" s="27">
        <v>356982</v>
      </c>
      <c r="D145" s="27">
        <v>35103926.711549997</v>
      </c>
      <c r="E145" s="27">
        <v>26357141.036999997</v>
      </c>
      <c r="F145" s="28">
        <v>601482.07692307688</v>
      </c>
      <c r="G145" s="33">
        <f xml:space="preserve"> SUMIFS(Лист2!$C:$C,'Объединенные данные '!$A:$A,Лист2!A442,'Объединенные данные '!$B:$B,Лист2!B442)</f>
        <v>19</v>
      </c>
      <c r="H145">
        <f xml:space="preserve"> SUMIFS(Лист2!$D:$D,'Объединенные данные '!$A:$A,Лист2!A442,'Объединенные данные '!$B:$B,Лист2!B442)</f>
        <v>1217</v>
      </c>
      <c r="I145">
        <f xml:space="preserve"> SUMIFS(Лист2!$E:$E,'Объединенные данные '!$A:$A,Лист2!A442,'Объединенные данные '!$B:$B,Лист2!B442)</f>
        <v>1048</v>
      </c>
      <c r="J145" s="37">
        <f t="shared" si="12"/>
        <v>0.71</v>
      </c>
      <c r="K145" s="37">
        <f t="shared" si="13"/>
        <v>1847575.1</v>
      </c>
      <c r="L145" s="37">
        <f t="shared" si="14"/>
        <v>21</v>
      </c>
      <c r="M145" s="37">
        <f t="shared" si="15"/>
        <v>8145303.5976269236</v>
      </c>
      <c r="N145" s="37">
        <f t="shared" si="16"/>
        <v>23.2</v>
      </c>
      <c r="O145" s="37">
        <f t="shared" si="17"/>
        <v>33.19</v>
      </c>
    </row>
    <row r="146" spans="1:15" x14ac:dyDescent="0.25">
      <c r="A146" s="42">
        <v>43974</v>
      </c>
      <c r="B146" s="29" t="s">
        <v>21</v>
      </c>
      <c r="C146" s="29">
        <v>292018.5</v>
      </c>
      <c r="D146" s="29">
        <v>28590910.5</v>
      </c>
      <c r="E146" s="29">
        <v>21740920.338999998</v>
      </c>
      <c r="F146" s="30">
        <v>206427.73076923075</v>
      </c>
      <c r="G146" s="33">
        <f xml:space="preserve"> SUMIFS(Лист2!$C:$C,'Объединенные данные '!$A:$A,Лист2!A229,'Объединенные данные '!$B:$B,Лист2!B229)</f>
        <v>19</v>
      </c>
      <c r="H146">
        <f xml:space="preserve"> SUMIFS(Лист2!$D:$D,'Объединенные данные '!$A:$A,Лист2!A229,'Объединенные данные '!$B:$B,Лист2!B229)</f>
        <v>1871</v>
      </c>
      <c r="I146">
        <f xml:space="preserve"> SUMIFS(Лист2!$E:$E,'Объединенные данные '!$A:$A,Лист2!A229,'Объединенные данные '!$B:$B,Лист2!B229)</f>
        <v>1660</v>
      </c>
      <c r="J146" s="37">
        <f t="shared" si="12"/>
        <v>0.57999999999999996</v>
      </c>
      <c r="K146" s="37">
        <f t="shared" si="13"/>
        <v>1504784.8</v>
      </c>
      <c r="L146" s="37">
        <f t="shared" si="14"/>
        <v>21</v>
      </c>
      <c r="M146" s="37">
        <f t="shared" si="15"/>
        <v>6643562.4302307712</v>
      </c>
      <c r="N146" s="37">
        <f t="shared" si="16"/>
        <v>23.24</v>
      </c>
      <c r="O146" s="37">
        <f t="shared" si="17"/>
        <v>31.51</v>
      </c>
    </row>
    <row r="147" spans="1:15" x14ac:dyDescent="0.25">
      <c r="A147" s="41">
        <v>43974</v>
      </c>
      <c r="B147" s="25" t="s">
        <v>22</v>
      </c>
      <c r="C147" s="25">
        <v>275793</v>
      </c>
      <c r="D147" s="25">
        <v>26806626</v>
      </c>
      <c r="E147" s="25">
        <v>20508194.544999998</v>
      </c>
      <c r="F147" s="26">
        <v>239346.81538461536</v>
      </c>
      <c r="G147" s="33">
        <f xml:space="preserve"> SUMIFS(Лист2!$C:$C,'Объединенные данные '!$A:$A,Лист2!A194,'Объединенные данные '!$B:$B,Лист2!B194)</f>
        <v>54</v>
      </c>
      <c r="H147">
        <f xml:space="preserve"> SUMIFS(Лист2!$D:$D,'Объединенные данные '!$A:$A,Лист2!A194,'Объединенные данные '!$B:$B,Лист2!B194)</f>
        <v>13298</v>
      </c>
      <c r="I147">
        <f xml:space="preserve"> SUMIFS(Лист2!$E:$E,'Объединенные данные '!$A:$A,Лист2!A194,'Объединенные данные '!$B:$B,Лист2!B194)</f>
        <v>12428</v>
      </c>
      <c r="J147" s="37">
        <f t="shared" si="12"/>
        <v>0.54</v>
      </c>
      <c r="K147" s="37">
        <f t="shared" si="13"/>
        <v>496419</v>
      </c>
      <c r="L147" s="37">
        <f t="shared" si="14"/>
        <v>21</v>
      </c>
      <c r="M147" s="37">
        <f t="shared" si="15"/>
        <v>6059084.6396153867</v>
      </c>
      <c r="N147" s="37">
        <f t="shared" si="16"/>
        <v>22.6</v>
      </c>
      <c r="O147" s="37">
        <f t="shared" si="17"/>
        <v>30.71</v>
      </c>
    </row>
    <row r="148" spans="1:15" x14ac:dyDescent="0.25">
      <c r="A148" s="42">
        <v>43974</v>
      </c>
      <c r="B148" s="29" t="s">
        <v>11</v>
      </c>
      <c r="C148" s="29">
        <v>102889.5</v>
      </c>
      <c r="D148" s="29">
        <v>8089143</v>
      </c>
      <c r="E148" s="29">
        <v>6673236.3720000004</v>
      </c>
      <c r="F148" s="30">
        <v>127223.84583076923</v>
      </c>
      <c r="G148" s="33">
        <f xml:space="preserve"> SUMIFS(Лист2!$C:$C,'Объединенные данные '!$A:$A,Лист2!A54,'Объединенные данные '!$B:$B,Лист2!B54)</f>
        <v>7</v>
      </c>
      <c r="H148">
        <f xml:space="preserve"> SUMIFS(Лист2!$D:$D,'Объединенные данные '!$A:$A,Лист2!A54,'Объединенные данные '!$B:$B,Лист2!B54)</f>
        <v>491</v>
      </c>
      <c r="I148">
        <f xml:space="preserve"> SUMIFS(Лист2!$E:$E,'Объединенные данные '!$A:$A,Лист2!A54,'Объединенные данные '!$B:$B,Лист2!B54)</f>
        <v>411</v>
      </c>
      <c r="J148" s="37">
        <f t="shared" si="12"/>
        <v>0.16</v>
      </c>
      <c r="K148" s="37">
        <f t="shared" si="13"/>
        <v>1155591.8999999999</v>
      </c>
      <c r="L148" s="37">
        <f t="shared" si="14"/>
        <v>21</v>
      </c>
      <c r="M148" s="37">
        <f t="shared" si="15"/>
        <v>1288682.7821692303</v>
      </c>
      <c r="N148" s="37">
        <f t="shared" si="16"/>
        <v>15.93</v>
      </c>
      <c r="O148" s="37">
        <f t="shared" si="17"/>
        <v>21.22</v>
      </c>
    </row>
    <row r="149" spans="1:15" x14ac:dyDescent="0.25">
      <c r="A149" s="41">
        <v>43974</v>
      </c>
      <c r="B149" s="25" t="s">
        <v>16</v>
      </c>
      <c r="C149" s="25">
        <v>89556</v>
      </c>
      <c r="D149" s="25">
        <v>7173117</v>
      </c>
      <c r="E149" s="25">
        <v>6068194.523</v>
      </c>
      <c r="F149" s="26">
        <v>139983.69019999998</v>
      </c>
      <c r="G149" s="33">
        <f xml:space="preserve"> SUMIFS(Лист2!$C:$C,'Объединенные данные '!$A:$A,Лист2!A19,'Объединенные данные '!$B:$B,Лист2!B19)</f>
        <v>37</v>
      </c>
      <c r="H149">
        <f xml:space="preserve"> SUMIFS(Лист2!$D:$D,'Объединенные данные '!$A:$A,Лист2!A19,'Объединенные данные '!$B:$B,Лист2!B19)</f>
        <v>4722</v>
      </c>
      <c r="I149">
        <f xml:space="preserve"> SUMIFS(Лист2!$E:$E,'Объединенные данные '!$A:$A,Лист2!A19,'Объединенные данные '!$B:$B,Лист2!B19)</f>
        <v>4352</v>
      </c>
      <c r="J149" s="37">
        <f t="shared" si="12"/>
        <v>0.14000000000000001</v>
      </c>
      <c r="K149" s="37">
        <f t="shared" si="13"/>
        <v>193868</v>
      </c>
      <c r="L149" s="37">
        <f t="shared" si="14"/>
        <v>21</v>
      </c>
      <c r="M149" s="37">
        <f t="shared" si="15"/>
        <v>964938.7868</v>
      </c>
      <c r="N149" s="37">
        <f t="shared" si="16"/>
        <v>13.45</v>
      </c>
      <c r="O149" s="37">
        <f t="shared" si="17"/>
        <v>18.21</v>
      </c>
    </row>
    <row r="150" spans="1:15" x14ac:dyDescent="0.25">
      <c r="A150" s="39">
        <v>43974</v>
      </c>
      <c r="B150" s="23" t="s">
        <v>17</v>
      </c>
      <c r="C150" s="23">
        <v>42999</v>
      </c>
      <c r="D150" s="23">
        <v>3883215</v>
      </c>
      <c r="E150" s="23">
        <v>3151914.3419999997</v>
      </c>
      <c r="F150" s="24">
        <v>162279.9956153846</v>
      </c>
      <c r="G150" s="33">
        <f xml:space="preserve"> SUMIFS(Лист2!$C:$C,'Объединенные данные '!$A:$A,Лист2!A89,'Объединенные данные '!$B:$B,Лист2!B89)</f>
        <v>59</v>
      </c>
      <c r="H150">
        <f xml:space="preserve"> SUMIFS(Лист2!$D:$D,'Объединенные данные '!$A:$A,Лист2!A89,'Объединенные данные '!$B:$B,Лист2!B89)</f>
        <v>13942</v>
      </c>
      <c r="I150">
        <f xml:space="preserve"> SUMIFS(Лист2!$E:$E,'Объединенные данные '!$A:$A,Лист2!A89,'Объединенные данные '!$B:$B,Лист2!B89)</f>
        <v>12986</v>
      </c>
      <c r="J150" s="37">
        <f t="shared" si="12"/>
        <v>0.08</v>
      </c>
      <c r="K150" s="37">
        <f t="shared" si="13"/>
        <v>65817.2</v>
      </c>
      <c r="L150" s="37">
        <f t="shared" si="14"/>
        <v>21</v>
      </c>
      <c r="M150" s="37">
        <f t="shared" si="15"/>
        <v>569020.66238461575</v>
      </c>
      <c r="N150" s="37">
        <f t="shared" si="16"/>
        <v>14.65</v>
      </c>
      <c r="O150" s="37">
        <f t="shared" si="17"/>
        <v>23.2</v>
      </c>
    </row>
    <row r="151" spans="1:15" x14ac:dyDescent="0.25">
      <c r="A151" s="40">
        <v>43974</v>
      </c>
      <c r="B151" s="27" t="s">
        <v>10</v>
      </c>
      <c r="C151" s="27">
        <v>42703.5</v>
      </c>
      <c r="D151" s="27">
        <v>3628726.5</v>
      </c>
      <c r="E151" s="27">
        <v>3056063.7349999999</v>
      </c>
      <c r="F151" s="28">
        <v>223670.01693846151</v>
      </c>
      <c r="G151" s="33">
        <f xml:space="preserve"> SUMIFS(Лист2!$C:$C,'Объединенные данные '!$A:$A,Лист2!A124,'Объединенные данные '!$B:$B,Лист2!B124)</f>
        <v>54</v>
      </c>
      <c r="H151">
        <f xml:space="preserve"> SUMIFS(Лист2!$D:$D,'Объединенные данные '!$A:$A,Лист2!A124,'Объединенные данные '!$B:$B,Лист2!B124)</f>
        <v>12336</v>
      </c>
      <c r="I151">
        <f xml:space="preserve"> SUMIFS(Лист2!$E:$E,'Объединенные данные '!$A:$A,Лист2!A124,'Объединенные данные '!$B:$B,Лист2!B124)</f>
        <v>11519</v>
      </c>
      <c r="J151" s="37">
        <f t="shared" si="12"/>
        <v>7.0000000000000007E-2</v>
      </c>
      <c r="K151" s="37">
        <f t="shared" si="13"/>
        <v>67198.600000000006</v>
      </c>
      <c r="L151" s="37">
        <f t="shared" si="14"/>
        <v>21</v>
      </c>
      <c r="M151" s="37">
        <f t="shared" si="15"/>
        <v>348992.74806153862</v>
      </c>
      <c r="N151" s="37">
        <f t="shared" si="16"/>
        <v>9.6199999999999992</v>
      </c>
      <c r="O151" s="37">
        <f t="shared" si="17"/>
        <v>18.739999999999998</v>
      </c>
    </row>
    <row r="152" spans="1:15" x14ac:dyDescent="0.25">
      <c r="A152" s="42">
        <v>43974</v>
      </c>
      <c r="B152" s="29" t="s">
        <v>13</v>
      </c>
      <c r="C152" s="29">
        <v>38176.5</v>
      </c>
      <c r="D152" s="29">
        <v>3385372.5</v>
      </c>
      <c r="E152" s="29">
        <v>2831498.2739999997</v>
      </c>
      <c r="F152" s="30">
        <v>146460.30097692306</v>
      </c>
      <c r="G152" s="33">
        <f xml:space="preserve"> SUMIFS(Лист2!$C:$C,'Объединенные данные '!$A:$A,Лист2!A264,'Объединенные данные '!$B:$B,Лист2!B264)</f>
        <v>54</v>
      </c>
      <c r="H152">
        <f xml:space="preserve"> SUMIFS(Лист2!$D:$D,'Объединенные данные '!$A:$A,Лист2!A264,'Объединенные данные '!$B:$B,Лист2!B264)</f>
        <v>12791</v>
      </c>
      <c r="I152">
        <f xml:space="preserve"> SUMIFS(Лист2!$E:$E,'Объединенные данные '!$A:$A,Лист2!A264,'Объединенные данные '!$B:$B,Лист2!B264)</f>
        <v>11950</v>
      </c>
      <c r="J152" s="37">
        <f t="shared" si="12"/>
        <v>7.0000000000000007E-2</v>
      </c>
      <c r="K152" s="37">
        <f t="shared" si="13"/>
        <v>62692.1</v>
      </c>
      <c r="L152" s="37">
        <f t="shared" si="14"/>
        <v>21</v>
      </c>
      <c r="M152" s="37">
        <f t="shared" si="15"/>
        <v>407413.92502307717</v>
      </c>
      <c r="N152" s="37">
        <f t="shared" si="16"/>
        <v>12.03</v>
      </c>
      <c r="O152" s="37">
        <f t="shared" si="17"/>
        <v>19.559999999999999</v>
      </c>
    </row>
    <row r="153" spans="1:15" x14ac:dyDescent="0.25">
      <c r="A153" s="41">
        <v>43974</v>
      </c>
      <c r="B153" s="25" t="s">
        <v>20</v>
      </c>
      <c r="C153" s="25">
        <v>36997.5</v>
      </c>
      <c r="D153" s="25">
        <v>3089140.5</v>
      </c>
      <c r="E153" s="25">
        <v>2533823.1740000001</v>
      </c>
      <c r="F153" s="26">
        <v>109891.53846153845</v>
      </c>
      <c r="G153" s="33">
        <f xml:space="preserve"> SUMIFS(Лист2!$C:$C,'Объединенные данные '!$A:$A,Лист2!A159,'Объединенные данные '!$B:$B,Лист2!B159)</f>
        <v>20</v>
      </c>
      <c r="H153">
        <f xml:space="preserve"> SUMIFS(Лист2!$D:$D,'Объединенные данные '!$A:$A,Лист2!A159,'Объединенные данные '!$B:$B,Лист2!B159)</f>
        <v>2306</v>
      </c>
      <c r="I153">
        <f xml:space="preserve"> SUMIFS(Лист2!$E:$E,'Объединенные данные '!$A:$A,Лист2!A159,'Объединенные данные '!$B:$B,Лист2!B159)</f>
        <v>2054</v>
      </c>
      <c r="J153" s="37">
        <f t="shared" si="12"/>
        <v>0.06</v>
      </c>
      <c r="K153" s="37">
        <f t="shared" si="13"/>
        <v>154457</v>
      </c>
      <c r="L153" s="37">
        <f t="shared" si="14"/>
        <v>21</v>
      </c>
      <c r="M153" s="37">
        <f t="shared" si="15"/>
        <v>445425.78753846145</v>
      </c>
      <c r="N153" s="37">
        <f t="shared" si="16"/>
        <v>14.42</v>
      </c>
      <c r="O153" s="37">
        <f t="shared" si="17"/>
        <v>21.92</v>
      </c>
    </row>
    <row r="154" spans="1:15" x14ac:dyDescent="0.25">
      <c r="A154" s="39">
        <v>43974</v>
      </c>
      <c r="B154" s="23" t="s">
        <v>18</v>
      </c>
      <c r="C154" s="23">
        <v>21958.5</v>
      </c>
      <c r="D154" s="23">
        <v>1854001.5</v>
      </c>
      <c r="E154" s="23">
        <v>1515956.368</v>
      </c>
      <c r="F154" s="24">
        <v>206787.93638461537</v>
      </c>
      <c r="G154" s="33">
        <f xml:space="preserve"> SUMIFS(Лист2!$C:$C,'Объединенные данные '!$A:$A,Лист2!A334,'Объединенные данные '!$B:$B,Лист2!B334)</f>
        <v>54</v>
      </c>
      <c r="H154">
        <f xml:space="preserve"> SUMIFS(Лист2!$D:$D,'Объединенные данные '!$A:$A,Лист2!A334,'Объединенные данные '!$B:$B,Лист2!B334)</f>
        <v>13832</v>
      </c>
      <c r="I154">
        <f xml:space="preserve"> SUMIFS(Лист2!$E:$E,'Объединенные данные '!$A:$A,Лист2!A334,'Объединенные данные '!$B:$B,Лист2!B334)</f>
        <v>12864</v>
      </c>
      <c r="J154" s="37">
        <f t="shared" si="12"/>
        <v>0.04</v>
      </c>
      <c r="K154" s="37">
        <f t="shared" si="13"/>
        <v>34333.4</v>
      </c>
      <c r="L154" s="37">
        <f t="shared" si="14"/>
        <v>21</v>
      </c>
      <c r="M154" s="37">
        <f t="shared" si="15"/>
        <v>131257.19561538461</v>
      </c>
      <c r="N154" s="37">
        <f t="shared" si="16"/>
        <v>7.08</v>
      </c>
      <c r="O154" s="37">
        <f t="shared" si="17"/>
        <v>22.3</v>
      </c>
    </row>
    <row r="155" spans="1:15" x14ac:dyDescent="0.25">
      <c r="A155" s="41">
        <v>43974</v>
      </c>
      <c r="B155" s="25" t="s">
        <v>23</v>
      </c>
      <c r="C155" s="25">
        <v>17943</v>
      </c>
      <c r="D155" s="25">
        <v>1457391</v>
      </c>
      <c r="E155" s="25">
        <v>1194154.7659999998</v>
      </c>
      <c r="F155" s="26">
        <v>124621.03076923077</v>
      </c>
      <c r="G155" s="33">
        <f xml:space="preserve"> SUMIFS(Лист2!$C:$C,'Объединенные данные '!$A:$A,Лист2!A298,'Объединенные данные '!$B:$B,Лист2!B298)</f>
        <v>10</v>
      </c>
      <c r="H155">
        <f xml:space="preserve"> SUMIFS(Лист2!$D:$D,'Объединенные данные '!$A:$A,Лист2!A298,'Объединенные данные '!$B:$B,Лист2!B298)</f>
        <v>526</v>
      </c>
      <c r="I155">
        <f xml:space="preserve"> SUMIFS(Лист2!$E:$E,'Объединенные данные '!$A:$A,Лист2!A298,'Объединенные данные '!$B:$B,Лист2!B298)</f>
        <v>448</v>
      </c>
      <c r="J155" s="37">
        <f t="shared" si="12"/>
        <v>0.03</v>
      </c>
      <c r="K155" s="37">
        <f t="shared" si="13"/>
        <v>145739.1</v>
      </c>
      <c r="L155" s="37">
        <f t="shared" si="14"/>
        <v>21</v>
      </c>
      <c r="M155" s="37">
        <f t="shared" si="15"/>
        <v>138615.2032307694</v>
      </c>
      <c r="N155" s="37">
        <f t="shared" si="16"/>
        <v>9.51</v>
      </c>
      <c r="O155" s="37">
        <f t="shared" si="17"/>
        <v>22.04</v>
      </c>
    </row>
    <row r="156" spans="1:15" x14ac:dyDescent="0.25">
      <c r="A156" s="39">
        <v>43974</v>
      </c>
      <c r="B156" s="23" t="s">
        <v>19</v>
      </c>
      <c r="C156" s="23">
        <v>14167.5</v>
      </c>
      <c r="D156" s="23">
        <v>1315075.5</v>
      </c>
      <c r="E156" s="23">
        <v>1074904.135</v>
      </c>
      <c r="F156" s="24">
        <v>269233.34436923079</v>
      </c>
      <c r="G156" s="33">
        <f xml:space="preserve"> SUMIFS(Лист2!$C:$C,'Объединенные данные '!$A:$A,Лист2!A367,'Объединенные данные '!$B:$B,Лист2!B367)</f>
        <v>125</v>
      </c>
      <c r="H156">
        <f xml:space="preserve"> SUMIFS(Лист2!$D:$D,'Объединенные данные '!$A:$A,Лист2!A367,'Объединенные данные '!$B:$B,Лист2!B367)</f>
        <v>18014</v>
      </c>
      <c r="I156">
        <f xml:space="preserve"> SUMIFS(Лист2!$E:$E,'Объединенные данные '!$A:$A,Лист2!A367,'Объединенные данные '!$B:$B,Лист2!B367)</f>
        <v>16675</v>
      </c>
      <c r="J156" s="37">
        <f t="shared" si="12"/>
        <v>0.03</v>
      </c>
      <c r="K156" s="37">
        <f t="shared" si="13"/>
        <v>10520.6</v>
      </c>
      <c r="L156" s="37">
        <f t="shared" si="14"/>
        <v>21</v>
      </c>
      <c r="M156" s="37">
        <f t="shared" si="15"/>
        <v>-29061.979369230801</v>
      </c>
      <c r="N156" s="37">
        <f t="shared" si="16"/>
        <v>-2.21</v>
      </c>
      <c r="O156" s="37">
        <f t="shared" si="17"/>
        <v>22.34</v>
      </c>
    </row>
    <row r="157" spans="1:15" x14ac:dyDescent="0.25">
      <c r="A157" s="41">
        <v>43974</v>
      </c>
      <c r="B157" s="25" t="s">
        <v>12</v>
      </c>
      <c r="C157" s="25">
        <v>14773.5</v>
      </c>
      <c r="D157" s="25">
        <v>1241383.5</v>
      </c>
      <c r="E157" s="25">
        <v>1069622.507</v>
      </c>
      <c r="F157" s="26">
        <v>74049.523076923084</v>
      </c>
      <c r="G157" s="33">
        <f xml:space="preserve"> SUMIFS(Лист2!$C:$C,'Объединенные данные '!$A:$A,Лист2!A477,'Объединенные данные '!$B:$B,Лист2!B477)</f>
        <v>31</v>
      </c>
      <c r="H157">
        <f xml:space="preserve"> SUMIFS(Лист2!$D:$D,'Объединенные данные '!$A:$A,Лист2!A477,'Объединенные данные '!$B:$B,Лист2!B477)</f>
        <v>5120</v>
      </c>
      <c r="I157">
        <f xml:space="preserve"> SUMIFS(Лист2!$E:$E,'Объединенные данные '!$A:$A,Лист2!A477,'Объединенные данные '!$B:$B,Лист2!B477)</f>
        <v>4737</v>
      </c>
      <c r="J157" s="37">
        <f t="shared" si="12"/>
        <v>0.03</v>
      </c>
      <c r="K157" s="37">
        <f t="shared" si="13"/>
        <v>40044.6</v>
      </c>
      <c r="L157" s="37">
        <f t="shared" si="14"/>
        <v>21</v>
      </c>
      <c r="M157" s="37">
        <f t="shared" si="15"/>
        <v>97711.469923076933</v>
      </c>
      <c r="N157" s="37">
        <f t="shared" si="16"/>
        <v>7.87</v>
      </c>
      <c r="O157" s="37">
        <f t="shared" si="17"/>
        <v>16.059999999999999</v>
      </c>
    </row>
    <row r="158" spans="1:15" x14ac:dyDescent="0.25">
      <c r="A158" s="42">
        <v>43973</v>
      </c>
      <c r="B158" s="29" t="s">
        <v>15</v>
      </c>
      <c r="C158" s="29">
        <v>393018</v>
      </c>
      <c r="D158" s="29">
        <v>39498373.5</v>
      </c>
      <c r="E158" s="29">
        <v>29683782.432999995</v>
      </c>
      <c r="F158" s="30">
        <v>636230.32011538453</v>
      </c>
      <c r="G158" s="33">
        <f xml:space="preserve"> SUMIFS(Лист2!$C:$C,'Объединенные данные '!$A:$A,Лист2!A418,'Объединенные данные '!$B:$B,Лист2!B418)</f>
        <v>20</v>
      </c>
      <c r="H158">
        <f xml:space="preserve"> SUMIFS(Лист2!$D:$D,'Объединенные данные '!$A:$A,Лист2!A418,'Объединенные данные '!$B:$B,Лист2!B418)</f>
        <v>1804</v>
      </c>
      <c r="I158">
        <f xml:space="preserve"> SUMIFS(Лист2!$E:$E,'Объединенные данные '!$A:$A,Лист2!A418,'Объединенные данные '!$B:$B,Лист2!B418)</f>
        <v>1638</v>
      </c>
      <c r="J158" s="37">
        <f t="shared" si="12"/>
        <v>0.8</v>
      </c>
      <c r="K158" s="37">
        <f t="shared" si="13"/>
        <v>1974918.7</v>
      </c>
      <c r="L158" s="37">
        <f t="shared" si="14"/>
        <v>21</v>
      </c>
      <c r="M158" s="37">
        <f t="shared" si="15"/>
        <v>9178360.7468846217</v>
      </c>
      <c r="N158" s="37">
        <f t="shared" si="16"/>
        <v>23.24</v>
      </c>
      <c r="O158" s="37">
        <f t="shared" si="17"/>
        <v>33.06</v>
      </c>
    </row>
    <row r="159" spans="1:15" x14ac:dyDescent="0.25">
      <c r="A159" s="40">
        <v>43973</v>
      </c>
      <c r="B159" s="27" t="s">
        <v>14</v>
      </c>
      <c r="C159" s="27">
        <v>304092</v>
      </c>
      <c r="D159" s="27">
        <v>29465769</v>
      </c>
      <c r="E159" s="27">
        <v>22276452.264999997</v>
      </c>
      <c r="F159" s="28">
        <v>570447.6369538462</v>
      </c>
      <c r="G159" s="33">
        <f xml:space="preserve"> SUMIFS(Лист2!$C:$C,'Объединенные данные '!$A:$A,Лист2!A453,'Объединенные данные '!$B:$B,Лист2!B453)</f>
        <v>129</v>
      </c>
      <c r="H159">
        <f xml:space="preserve"> SUMIFS(Лист2!$D:$D,'Объединенные данные '!$A:$A,Лист2!A453,'Объединенные данные '!$B:$B,Лист2!B453)</f>
        <v>14009</v>
      </c>
      <c r="I159">
        <f xml:space="preserve"> SUMIFS(Лист2!$E:$E,'Объединенные данные '!$A:$A,Лист2!A453,'Объединенные данные '!$B:$B,Лист2!B453)</f>
        <v>12920</v>
      </c>
      <c r="J159" s="37">
        <f t="shared" si="12"/>
        <v>0.59</v>
      </c>
      <c r="K159" s="37">
        <f t="shared" si="13"/>
        <v>228416.8</v>
      </c>
      <c r="L159" s="37">
        <f t="shared" si="14"/>
        <v>21</v>
      </c>
      <c r="M159" s="37">
        <f t="shared" si="15"/>
        <v>6618869.0980461566</v>
      </c>
      <c r="N159" s="37">
        <f t="shared" si="16"/>
        <v>22.46</v>
      </c>
      <c r="O159" s="37">
        <f t="shared" si="17"/>
        <v>32.270000000000003</v>
      </c>
    </row>
    <row r="160" spans="1:15" x14ac:dyDescent="0.25">
      <c r="A160" s="39">
        <v>43973</v>
      </c>
      <c r="B160" s="23" t="s">
        <v>21</v>
      </c>
      <c r="C160" s="23">
        <v>228334.5</v>
      </c>
      <c r="D160" s="23">
        <v>22380772.5</v>
      </c>
      <c r="E160" s="23">
        <v>17031004.072999999</v>
      </c>
      <c r="F160" s="24">
        <v>275436.23846153845</v>
      </c>
      <c r="G160" s="33">
        <f xml:space="preserve"> SUMIFS(Лист2!$C:$C,'Объединенные данные '!$A:$A,Лист2!A240,'Объединенные данные '!$B:$B,Лист2!B240)</f>
        <v>15</v>
      </c>
      <c r="H160">
        <f xml:space="preserve"> SUMIFS(Лист2!$D:$D,'Объединенные данные '!$A:$A,Лист2!A240,'Объединенные данные '!$B:$B,Лист2!B240)</f>
        <v>747</v>
      </c>
      <c r="I160">
        <f xml:space="preserve"> SUMIFS(Лист2!$E:$E,'Объединенные данные '!$A:$A,Лист2!A240,'Объединенные данные '!$B:$B,Лист2!B240)</f>
        <v>647</v>
      </c>
      <c r="J160" s="37">
        <f t="shared" si="12"/>
        <v>0.45</v>
      </c>
      <c r="K160" s="37">
        <f t="shared" si="13"/>
        <v>1492051.5</v>
      </c>
      <c r="L160" s="37">
        <f t="shared" si="14"/>
        <v>21</v>
      </c>
      <c r="M160" s="37">
        <f t="shared" si="15"/>
        <v>5074332.1885384629</v>
      </c>
      <c r="N160" s="37">
        <f t="shared" si="16"/>
        <v>22.67</v>
      </c>
      <c r="O160" s="37">
        <f t="shared" si="17"/>
        <v>31.41</v>
      </c>
    </row>
    <row r="161" spans="1:15" x14ac:dyDescent="0.25">
      <c r="A161" s="41">
        <v>43973</v>
      </c>
      <c r="B161" s="25" t="s">
        <v>22</v>
      </c>
      <c r="C161" s="25">
        <v>214428</v>
      </c>
      <c r="D161" s="25">
        <v>20812585.5</v>
      </c>
      <c r="E161" s="25">
        <v>15857489.721000001</v>
      </c>
      <c r="F161" s="26">
        <v>256649.16153846151</v>
      </c>
      <c r="G161" s="33">
        <f xml:space="preserve"> SUMIFS(Лист2!$C:$C,'Объединенные данные '!$A:$A,Лист2!A205,'Объединенные данные '!$B:$B,Лист2!B205)</f>
        <v>31</v>
      </c>
      <c r="H161">
        <f xml:space="preserve"> SUMIFS(Лист2!$D:$D,'Объединенные данные '!$A:$A,Лист2!A205,'Объединенные данные '!$B:$B,Лист2!B205)</f>
        <v>5698</v>
      </c>
      <c r="I161">
        <f xml:space="preserve"> SUMIFS(Лист2!$E:$E,'Объединенные данные '!$A:$A,Лист2!A205,'Объединенные данные '!$B:$B,Лист2!B205)</f>
        <v>5258</v>
      </c>
      <c r="J161" s="37">
        <f t="shared" si="12"/>
        <v>0.42</v>
      </c>
      <c r="K161" s="37">
        <f t="shared" si="13"/>
        <v>671373.7</v>
      </c>
      <c r="L161" s="37">
        <f t="shared" si="14"/>
        <v>21</v>
      </c>
      <c r="M161" s="37">
        <f t="shared" si="15"/>
        <v>4698446.6174615379</v>
      </c>
      <c r="N161" s="37">
        <f t="shared" si="16"/>
        <v>22.58</v>
      </c>
      <c r="O161" s="37">
        <f t="shared" si="17"/>
        <v>31.25</v>
      </c>
    </row>
    <row r="162" spans="1:15" x14ac:dyDescent="0.25">
      <c r="A162" s="42">
        <v>43973</v>
      </c>
      <c r="B162" s="29" t="s">
        <v>11</v>
      </c>
      <c r="C162" s="29">
        <v>97963.5</v>
      </c>
      <c r="D162" s="29">
        <v>7728465</v>
      </c>
      <c r="E162" s="29">
        <v>6415904.9240000006</v>
      </c>
      <c r="F162" s="30">
        <v>150138.82307692309</v>
      </c>
      <c r="G162" s="33">
        <f xml:space="preserve"> SUMIFS(Лист2!$C:$C,'Объединенные данные '!$A:$A,Лист2!A65,'Объединенные данные '!$B:$B,Лист2!B65)</f>
        <v>15</v>
      </c>
      <c r="H162">
        <f xml:space="preserve"> SUMIFS(Лист2!$D:$D,'Объединенные данные '!$A:$A,Лист2!A65,'Объединенные данные '!$B:$B,Лист2!B65)</f>
        <v>400</v>
      </c>
      <c r="I162">
        <f xml:space="preserve"> SUMIFS(Лист2!$E:$E,'Объединенные данные '!$A:$A,Лист2!A65,'Объединенные данные '!$B:$B,Лист2!B65)</f>
        <v>329</v>
      </c>
      <c r="J162" s="37">
        <f t="shared" si="12"/>
        <v>0.16</v>
      </c>
      <c r="K162" s="37">
        <f t="shared" si="13"/>
        <v>515231</v>
      </c>
      <c r="L162" s="37">
        <f t="shared" si="14"/>
        <v>21</v>
      </c>
      <c r="M162" s="37">
        <f t="shared" si="15"/>
        <v>1162421.2529230763</v>
      </c>
      <c r="N162" s="37">
        <f t="shared" si="16"/>
        <v>15.04</v>
      </c>
      <c r="O162" s="37">
        <f t="shared" si="17"/>
        <v>20.46</v>
      </c>
    </row>
    <row r="163" spans="1:15" x14ac:dyDescent="0.25">
      <c r="A163" s="41">
        <v>43973</v>
      </c>
      <c r="B163" s="25" t="s">
        <v>16</v>
      </c>
      <c r="C163" s="25">
        <v>75820.5</v>
      </c>
      <c r="D163" s="25">
        <v>5943489</v>
      </c>
      <c r="E163" s="25">
        <v>5046963.6720000003</v>
      </c>
      <c r="F163" s="26">
        <v>196334.07284615384</v>
      </c>
      <c r="G163" s="33">
        <f xml:space="preserve"> SUMIFS(Лист2!$C:$C,'Объединенные данные '!$A:$A,Лист2!A30,'Объединенные данные '!$B:$B,Лист2!B30)</f>
        <v>23</v>
      </c>
      <c r="H163">
        <f xml:space="preserve"> SUMIFS(Лист2!$D:$D,'Объединенные данные '!$A:$A,Лист2!A30,'Объединенные данные '!$B:$B,Лист2!B30)</f>
        <v>2522</v>
      </c>
      <c r="I163">
        <f xml:space="preserve"> SUMIFS(Лист2!$E:$E,'Объединенные данные '!$A:$A,Лист2!A30,'Объединенные данные '!$B:$B,Лист2!B30)</f>
        <v>2295</v>
      </c>
      <c r="J163" s="37">
        <f t="shared" si="12"/>
        <v>0.12</v>
      </c>
      <c r="K163" s="37">
        <f t="shared" si="13"/>
        <v>258412.6</v>
      </c>
      <c r="L163" s="37">
        <f t="shared" si="14"/>
        <v>21</v>
      </c>
      <c r="M163" s="37">
        <f t="shared" si="15"/>
        <v>700191.25515384588</v>
      </c>
      <c r="N163" s="37">
        <f t="shared" si="16"/>
        <v>11.78</v>
      </c>
      <c r="O163" s="37">
        <f t="shared" si="17"/>
        <v>17.760000000000002</v>
      </c>
    </row>
    <row r="164" spans="1:15" x14ac:dyDescent="0.25">
      <c r="A164" s="42">
        <v>43973</v>
      </c>
      <c r="B164" s="29" t="s">
        <v>17</v>
      </c>
      <c r="C164" s="29">
        <v>53838</v>
      </c>
      <c r="D164" s="29">
        <v>4840833</v>
      </c>
      <c r="E164" s="29">
        <v>4017247.747</v>
      </c>
      <c r="F164" s="30">
        <v>147709.19777692307</v>
      </c>
      <c r="G164" s="33">
        <f xml:space="preserve"> SUMIFS(Лист2!$C:$C,'Объединенные данные '!$A:$A,Лист2!A100,'Объединенные данные '!$B:$B,Лист2!B100)</f>
        <v>124</v>
      </c>
      <c r="H164">
        <f xml:space="preserve"> SUMIFS(Лист2!$D:$D,'Объединенные данные '!$A:$A,Лист2!A100,'Объединенные данные '!$B:$B,Лист2!B100)</f>
        <v>21153</v>
      </c>
      <c r="I164">
        <f xml:space="preserve"> SUMIFS(Лист2!$E:$E,'Объединенные данные '!$A:$A,Лист2!A100,'Объединенные данные '!$B:$B,Лист2!B100)</f>
        <v>19673</v>
      </c>
      <c r="J164" s="37">
        <f t="shared" si="12"/>
        <v>0.1</v>
      </c>
      <c r="K164" s="37">
        <f t="shared" si="13"/>
        <v>39039</v>
      </c>
      <c r="L164" s="37">
        <f t="shared" si="14"/>
        <v>21</v>
      </c>
      <c r="M164" s="37">
        <f t="shared" si="15"/>
        <v>675876.05522307695</v>
      </c>
      <c r="N164" s="37">
        <f t="shared" si="16"/>
        <v>13.96</v>
      </c>
      <c r="O164" s="37">
        <f t="shared" si="17"/>
        <v>20.5</v>
      </c>
    </row>
    <row r="165" spans="1:15" x14ac:dyDescent="0.25">
      <c r="A165" s="40">
        <v>43973</v>
      </c>
      <c r="B165" s="27" t="s">
        <v>13</v>
      </c>
      <c r="C165" s="27">
        <v>38074.5</v>
      </c>
      <c r="D165" s="27">
        <v>3414180</v>
      </c>
      <c r="E165" s="27">
        <v>2805831.5209999997</v>
      </c>
      <c r="F165" s="28">
        <v>124540.74078461538</v>
      </c>
      <c r="G165" s="33">
        <f xml:space="preserve"> SUMIFS(Лист2!$C:$C,'Объединенные данные '!$A:$A,Лист2!A275,'Объединенные данные '!$B:$B,Лист2!B275)</f>
        <v>36</v>
      </c>
      <c r="H165">
        <f xml:space="preserve"> SUMIFS(Лист2!$D:$D,'Объединенные данные '!$A:$A,Лист2!A275,'Объединенные данные '!$B:$B,Лист2!B275)</f>
        <v>4862</v>
      </c>
      <c r="I165">
        <f xml:space="preserve"> SUMIFS(Лист2!$E:$E,'Объединенные данные '!$A:$A,Лист2!A275,'Объединенные данные '!$B:$B,Лист2!B275)</f>
        <v>4476</v>
      </c>
      <c r="J165" s="37">
        <f t="shared" si="12"/>
        <v>7.0000000000000007E-2</v>
      </c>
      <c r="K165" s="37">
        <f t="shared" si="13"/>
        <v>94838.3</v>
      </c>
      <c r="L165" s="37">
        <f t="shared" si="14"/>
        <v>21</v>
      </c>
      <c r="M165" s="37">
        <f t="shared" si="15"/>
        <v>483807.73821538489</v>
      </c>
      <c r="N165" s="37">
        <f t="shared" si="16"/>
        <v>14.17</v>
      </c>
      <c r="O165" s="37">
        <f t="shared" si="17"/>
        <v>21.68</v>
      </c>
    </row>
    <row r="166" spans="1:15" x14ac:dyDescent="0.25">
      <c r="A166" s="42">
        <v>43973</v>
      </c>
      <c r="B166" s="29" t="s">
        <v>10</v>
      </c>
      <c r="C166" s="29">
        <v>36031.5</v>
      </c>
      <c r="D166" s="29">
        <v>3091069.5</v>
      </c>
      <c r="E166" s="29">
        <v>2549333.4129999997</v>
      </c>
      <c r="F166" s="30">
        <v>289900.09384615382</v>
      </c>
      <c r="G166" s="33">
        <f xml:space="preserve"> SUMIFS(Лист2!$C:$C,'Объединенные данные '!$A:$A,Лист2!A135,'Объединенные данные '!$B:$B,Лист2!B135)</f>
        <v>31</v>
      </c>
      <c r="H166">
        <f xml:space="preserve"> SUMIFS(Лист2!$D:$D,'Объединенные данные '!$A:$A,Лист2!A135,'Объединенные данные '!$B:$B,Лист2!B135)</f>
        <v>5210</v>
      </c>
      <c r="I166">
        <f xml:space="preserve"> SUMIFS(Лист2!$E:$E,'Объединенные данные '!$A:$A,Лист2!A135,'Объединенные данные '!$B:$B,Лист2!B135)</f>
        <v>4841</v>
      </c>
      <c r="J166" s="37">
        <f t="shared" si="12"/>
        <v>0.06</v>
      </c>
      <c r="K166" s="37">
        <f t="shared" si="13"/>
        <v>99711.9</v>
      </c>
      <c r="L166" s="37">
        <f t="shared" si="14"/>
        <v>21</v>
      </c>
      <c r="M166" s="37">
        <f t="shared" si="15"/>
        <v>251835.99315384647</v>
      </c>
      <c r="N166" s="37">
        <f t="shared" si="16"/>
        <v>8.15</v>
      </c>
      <c r="O166" s="37">
        <f t="shared" si="17"/>
        <v>21.25</v>
      </c>
    </row>
    <row r="167" spans="1:15" x14ac:dyDescent="0.25">
      <c r="A167" s="41">
        <v>43973</v>
      </c>
      <c r="B167" s="25" t="s">
        <v>20</v>
      </c>
      <c r="C167" s="25">
        <v>30781.5</v>
      </c>
      <c r="D167" s="25">
        <v>2540715</v>
      </c>
      <c r="E167" s="25">
        <v>2108065.5690000001</v>
      </c>
      <c r="F167" s="26">
        <v>90381.169230769228</v>
      </c>
      <c r="G167" s="33">
        <f xml:space="preserve"> SUMIFS(Лист2!$C:$C,'Объединенные данные '!$A:$A,Лист2!A170,'Объединенные данные '!$B:$B,Лист2!B170)</f>
        <v>15</v>
      </c>
      <c r="H167">
        <f xml:space="preserve"> SUMIFS(Лист2!$D:$D,'Объединенные данные '!$A:$A,Лист2!A170,'Объединенные данные '!$B:$B,Лист2!B170)</f>
        <v>749</v>
      </c>
      <c r="I167">
        <f xml:space="preserve"> SUMIFS(Лист2!$E:$E,'Объединенные данные '!$A:$A,Лист2!A170,'Объединенные данные '!$B:$B,Лист2!B170)</f>
        <v>652</v>
      </c>
      <c r="J167" s="37">
        <f t="shared" si="12"/>
        <v>0.05</v>
      </c>
      <c r="K167" s="37">
        <f t="shared" si="13"/>
        <v>169381</v>
      </c>
      <c r="L167" s="37">
        <f t="shared" si="14"/>
        <v>21</v>
      </c>
      <c r="M167" s="37">
        <f t="shared" si="15"/>
        <v>342268.26176923065</v>
      </c>
      <c r="N167" s="37">
        <f t="shared" si="16"/>
        <v>13.47</v>
      </c>
      <c r="O167" s="37">
        <f t="shared" si="17"/>
        <v>20.52</v>
      </c>
    </row>
    <row r="168" spans="1:15" x14ac:dyDescent="0.25">
      <c r="A168" s="39">
        <v>43973</v>
      </c>
      <c r="B168" s="23" t="s">
        <v>18</v>
      </c>
      <c r="C168" s="23">
        <v>21483</v>
      </c>
      <c r="D168" s="23">
        <v>1774329</v>
      </c>
      <c r="E168" s="23">
        <v>1460215.51</v>
      </c>
      <c r="F168" s="24">
        <v>181509.9923076923</v>
      </c>
      <c r="G168" s="33">
        <f xml:space="preserve"> SUMIFS(Лист2!$C:$C,'Объединенные данные '!$A:$A,Лист2!A345,'Объединенные данные '!$B:$B,Лист2!B345)</f>
        <v>36</v>
      </c>
      <c r="H168">
        <f xml:space="preserve"> SUMIFS(Лист2!$D:$D,'Объединенные данные '!$A:$A,Лист2!A345,'Объединенные данные '!$B:$B,Лист2!B345)</f>
        <v>5746</v>
      </c>
      <c r="I168">
        <f xml:space="preserve"> SUMIFS(Лист2!$E:$E,'Объединенные данные '!$A:$A,Лист2!A345,'Объединенные данные '!$B:$B,Лист2!B345)</f>
        <v>5277</v>
      </c>
      <c r="J168" s="37">
        <f t="shared" si="12"/>
        <v>0.04</v>
      </c>
      <c r="K168" s="37">
        <f t="shared" si="13"/>
        <v>49286.9</v>
      </c>
      <c r="L168" s="37">
        <f t="shared" si="14"/>
        <v>21</v>
      </c>
      <c r="M168" s="37">
        <f t="shared" si="15"/>
        <v>132603.49769230769</v>
      </c>
      <c r="N168" s="37">
        <f t="shared" si="16"/>
        <v>7.47</v>
      </c>
      <c r="O168" s="37">
        <f t="shared" si="17"/>
        <v>21.51</v>
      </c>
    </row>
    <row r="169" spans="1:15" x14ac:dyDescent="0.25">
      <c r="A169" s="40">
        <v>43973</v>
      </c>
      <c r="B169" s="27" t="s">
        <v>23</v>
      </c>
      <c r="C169" s="27">
        <v>17008.5</v>
      </c>
      <c r="D169" s="27">
        <v>1398771</v>
      </c>
      <c r="E169" s="27">
        <v>1144986.3970000001</v>
      </c>
      <c r="F169" s="28">
        <v>158820.4117</v>
      </c>
      <c r="G169" s="33">
        <f xml:space="preserve"> SUMIFS(Лист2!$C:$C,'Объединенные данные '!$A:$A,Лист2!A309,'Объединенные данные '!$B:$B,Лист2!B309)</f>
        <v>15</v>
      </c>
      <c r="H169">
        <f xml:space="preserve"> SUMIFS(Лист2!$D:$D,'Объединенные данные '!$A:$A,Лист2!A309,'Объединенные данные '!$B:$B,Лист2!B309)</f>
        <v>654</v>
      </c>
      <c r="I169">
        <f xml:space="preserve"> SUMIFS(Лист2!$E:$E,'Объединенные данные '!$A:$A,Лист2!A309,'Объединенные данные '!$B:$B,Лист2!B309)</f>
        <v>564</v>
      </c>
      <c r="J169" s="37">
        <f t="shared" si="12"/>
        <v>0.03</v>
      </c>
      <c r="K169" s="37">
        <f t="shared" si="13"/>
        <v>93251.4</v>
      </c>
      <c r="L169" s="37">
        <f t="shared" si="14"/>
        <v>21</v>
      </c>
      <c r="M169" s="37">
        <f t="shared" si="15"/>
        <v>94964.191299999889</v>
      </c>
      <c r="N169" s="37">
        <f t="shared" si="16"/>
        <v>6.79</v>
      </c>
      <c r="O169" s="37">
        <f t="shared" si="17"/>
        <v>22.16</v>
      </c>
    </row>
    <row r="170" spans="1:15" x14ac:dyDescent="0.25">
      <c r="A170" s="42">
        <v>43973</v>
      </c>
      <c r="B170" s="29" t="s">
        <v>19</v>
      </c>
      <c r="C170" s="29">
        <v>15802.5</v>
      </c>
      <c r="D170" s="29">
        <v>1411909.5</v>
      </c>
      <c r="E170" s="29">
        <v>1158841.584</v>
      </c>
      <c r="F170" s="30">
        <v>186035.59738461539</v>
      </c>
      <c r="G170" s="33">
        <f xml:space="preserve"> SUMIFS(Лист2!$C:$C,'Объединенные данные '!$A:$A,Лист2!A378,'Объединенные данные '!$B:$B,Лист2!B378)</f>
        <v>15</v>
      </c>
      <c r="H170">
        <f xml:space="preserve"> SUMIFS(Лист2!$D:$D,'Объединенные данные '!$A:$A,Лист2!A378,'Объединенные данные '!$B:$B,Лист2!B378)</f>
        <v>839</v>
      </c>
      <c r="I170">
        <f xml:space="preserve"> SUMIFS(Лист2!$E:$E,'Объединенные данные '!$A:$A,Лист2!A378,'Объединенные данные '!$B:$B,Лист2!B378)</f>
        <v>733</v>
      </c>
      <c r="J170" s="37">
        <f t="shared" si="12"/>
        <v>0.03</v>
      </c>
      <c r="K170" s="37">
        <f t="shared" si="13"/>
        <v>94127.3</v>
      </c>
      <c r="L170" s="37">
        <f t="shared" si="14"/>
        <v>21</v>
      </c>
      <c r="M170" s="37">
        <f t="shared" si="15"/>
        <v>67032.318615384575</v>
      </c>
      <c r="N170" s="37">
        <f t="shared" si="16"/>
        <v>4.75</v>
      </c>
      <c r="O170" s="37">
        <f t="shared" si="17"/>
        <v>21.84</v>
      </c>
    </row>
    <row r="171" spans="1:15" x14ac:dyDescent="0.25">
      <c r="A171" s="41">
        <v>43973</v>
      </c>
      <c r="B171" s="25" t="s">
        <v>12</v>
      </c>
      <c r="C171" s="25">
        <v>18036</v>
      </c>
      <c r="D171" s="25">
        <v>1455049.5</v>
      </c>
      <c r="E171" s="25">
        <v>1301439.284</v>
      </c>
      <c r="F171" s="26">
        <v>69189.123076923075</v>
      </c>
      <c r="G171" s="33">
        <f xml:space="preserve"> SUMIFS(Лист2!$C:$C,'Объединенные данные '!$A:$A,Лист2!A488,'Объединенные данные '!$B:$B,Лист2!B488)</f>
        <v>54</v>
      </c>
      <c r="H171">
        <f xml:space="preserve"> SUMIFS(Лист2!$D:$D,'Объединенные данные '!$A:$A,Лист2!A488,'Объединенные данные '!$B:$B,Лист2!B488)</f>
        <v>12306</v>
      </c>
      <c r="I171">
        <f xml:space="preserve"> SUMIFS(Лист2!$E:$E,'Объединенные данные '!$A:$A,Лист2!A488,'Объединенные данные '!$B:$B,Лист2!B488)</f>
        <v>11532</v>
      </c>
      <c r="J171" s="37">
        <f t="shared" si="12"/>
        <v>0.03</v>
      </c>
      <c r="K171" s="37">
        <f t="shared" si="13"/>
        <v>26945.4</v>
      </c>
      <c r="L171" s="37">
        <f t="shared" si="14"/>
        <v>21</v>
      </c>
      <c r="M171" s="37">
        <f t="shared" si="15"/>
        <v>84421.09292307694</v>
      </c>
      <c r="N171" s="37">
        <f t="shared" si="16"/>
        <v>5.8</v>
      </c>
      <c r="O171" s="37">
        <f t="shared" si="17"/>
        <v>11.8</v>
      </c>
    </row>
    <row r="172" spans="1:15" x14ac:dyDescent="0.25">
      <c r="A172" s="42">
        <v>43972</v>
      </c>
      <c r="B172" s="29" t="s">
        <v>15</v>
      </c>
      <c r="C172" s="29">
        <v>378043.5</v>
      </c>
      <c r="D172" s="29">
        <v>37902156.57</v>
      </c>
      <c r="E172" s="29">
        <v>28083686.689999998</v>
      </c>
      <c r="F172" s="30">
        <v>713697.60769230768</v>
      </c>
      <c r="G172" s="33">
        <f xml:space="preserve"> SUMIFS(Лист2!$C:$C,'Объединенные данные '!$A:$A,Лист2!A400,'Объединенные данные '!$B:$B,Лист2!B400)</f>
        <v>36</v>
      </c>
      <c r="H172">
        <f xml:space="preserve"> SUMIFS(Лист2!$D:$D,'Объединенные данные '!$A:$A,Лист2!A400,'Объединенные данные '!$B:$B,Лист2!B400)</f>
        <v>4384</v>
      </c>
      <c r="I172">
        <f xml:space="preserve"> SUMIFS(Лист2!$E:$E,'Объединенные данные '!$A:$A,Лист2!A400,'Объединенные данные '!$B:$B,Лист2!B400)</f>
        <v>4025</v>
      </c>
      <c r="J172" s="37">
        <f t="shared" si="12"/>
        <v>0.76</v>
      </c>
      <c r="K172" s="37">
        <f t="shared" si="13"/>
        <v>1052837.7</v>
      </c>
      <c r="L172" s="37">
        <f t="shared" si="14"/>
        <v>21</v>
      </c>
      <c r="M172" s="37">
        <f t="shared" si="15"/>
        <v>9104772.2723076958</v>
      </c>
      <c r="N172" s="37">
        <f t="shared" si="16"/>
        <v>24.02</v>
      </c>
      <c r="O172" s="37">
        <f t="shared" si="17"/>
        <v>34.96</v>
      </c>
    </row>
    <row r="173" spans="1:15" x14ac:dyDescent="0.25">
      <c r="A173" s="41">
        <v>43972</v>
      </c>
      <c r="B173" s="25" t="s">
        <v>14</v>
      </c>
      <c r="C173" s="25">
        <v>288936</v>
      </c>
      <c r="D173" s="25">
        <v>27852900</v>
      </c>
      <c r="E173" s="25">
        <v>20824687.999000002</v>
      </c>
      <c r="F173" s="26">
        <v>822353.43936153851</v>
      </c>
      <c r="G173" s="33">
        <f xml:space="preserve"> SUMIFS(Лист2!$C:$C,'Объединенные данные '!$A:$A,Лист2!A435,'Объединенные данные '!$B:$B,Лист2!B435)</f>
        <v>31</v>
      </c>
      <c r="H173">
        <f xml:space="preserve"> SUMIFS(Лист2!$D:$D,'Объединенные данные '!$A:$A,Лист2!A435,'Объединенные данные '!$B:$B,Лист2!B435)</f>
        <v>5155</v>
      </c>
      <c r="I173">
        <f xml:space="preserve"> SUMIFS(Лист2!$E:$E,'Объединенные данные '!$A:$A,Лист2!A435,'Объединенные данные '!$B:$B,Лист2!B435)</f>
        <v>4762</v>
      </c>
      <c r="J173" s="37">
        <f t="shared" si="12"/>
        <v>0.56000000000000005</v>
      </c>
      <c r="K173" s="37">
        <f t="shared" si="13"/>
        <v>898480.6</v>
      </c>
      <c r="L173" s="37">
        <f t="shared" si="14"/>
        <v>21</v>
      </c>
      <c r="M173" s="37">
        <f t="shared" si="15"/>
        <v>6205858.5616384596</v>
      </c>
      <c r="N173" s="37">
        <f t="shared" si="16"/>
        <v>22.28</v>
      </c>
      <c r="O173" s="37">
        <f t="shared" si="17"/>
        <v>33.75</v>
      </c>
    </row>
    <row r="174" spans="1:15" x14ac:dyDescent="0.25">
      <c r="A174" s="39">
        <v>43972</v>
      </c>
      <c r="B174" s="23" t="s">
        <v>21</v>
      </c>
      <c r="C174" s="23">
        <v>224233.5</v>
      </c>
      <c r="D174" s="23">
        <v>22253295</v>
      </c>
      <c r="E174" s="23">
        <v>16496134.313999999</v>
      </c>
      <c r="F174" s="24">
        <v>334550.50769230764</v>
      </c>
      <c r="G174" s="33">
        <f xml:space="preserve"> SUMIFS(Лист2!$C:$C,'Объединенные данные '!$A:$A,Лист2!A223,'Объединенные данные '!$B:$B,Лист2!B223)</f>
        <v>21</v>
      </c>
      <c r="H174">
        <f xml:space="preserve"> SUMIFS(Лист2!$D:$D,'Объединенные данные '!$A:$A,Лист2!A223,'Объединенные данные '!$B:$B,Лист2!B223)</f>
        <v>1860</v>
      </c>
      <c r="I174">
        <f xml:space="preserve"> SUMIFS(Лист2!$E:$E,'Объединенные данные '!$A:$A,Лист2!A223,'Объединенные данные '!$B:$B,Лист2!B223)</f>
        <v>1704</v>
      </c>
      <c r="J174" s="37">
        <f t="shared" si="12"/>
        <v>0.45</v>
      </c>
      <c r="K174" s="37">
        <f t="shared" si="13"/>
        <v>1059680.7</v>
      </c>
      <c r="L174" s="37">
        <f t="shared" si="14"/>
        <v>21</v>
      </c>
      <c r="M174" s="37">
        <f t="shared" si="15"/>
        <v>5422610.1783076935</v>
      </c>
      <c r="N174" s="37">
        <f t="shared" si="16"/>
        <v>24.37</v>
      </c>
      <c r="O174" s="37">
        <f t="shared" si="17"/>
        <v>34.9</v>
      </c>
    </row>
    <row r="175" spans="1:15" x14ac:dyDescent="0.25">
      <c r="A175" s="41">
        <v>43972</v>
      </c>
      <c r="B175" s="25" t="s">
        <v>22</v>
      </c>
      <c r="C175" s="25">
        <v>213640.5</v>
      </c>
      <c r="D175" s="25">
        <v>21042673.5</v>
      </c>
      <c r="E175" s="25">
        <v>15681371.557000002</v>
      </c>
      <c r="F175" s="26">
        <v>296732.59615384613</v>
      </c>
      <c r="G175" s="33">
        <f xml:space="preserve"> SUMIFS(Лист2!$C:$C,'Объединенные данные '!$A:$A,Лист2!A188,'Объединенные данные '!$B:$B,Лист2!B188)</f>
        <v>60</v>
      </c>
      <c r="H175">
        <f xml:space="preserve"> SUMIFS(Лист2!$D:$D,'Объединенные данные '!$A:$A,Лист2!A188,'Объединенные данные '!$B:$B,Лист2!B188)</f>
        <v>13792</v>
      </c>
      <c r="I175">
        <f xml:space="preserve"> SUMIFS(Лист2!$E:$E,'Объединенные данные '!$A:$A,Лист2!A188,'Объединенные данные '!$B:$B,Лист2!B188)</f>
        <v>12834</v>
      </c>
      <c r="J175" s="37">
        <f t="shared" si="12"/>
        <v>0.42</v>
      </c>
      <c r="K175" s="37">
        <f t="shared" si="13"/>
        <v>350711.2</v>
      </c>
      <c r="L175" s="37">
        <f t="shared" si="14"/>
        <v>21</v>
      </c>
      <c r="M175" s="37">
        <f t="shared" si="15"/>
        <v>5064569.3468461521</v>
      </c>
      <c r="N175" s="37">
        <f t="shared" si="16"/>
        <v>24.07</v>
      </c>
      <c r="O175" s="37">
        <f t="shared" si="17"/>
        <v>34.19</v>
      </c>
    </row>
    <row r="176" spans="1:15" x14ac:dyDescent="0.25">
      <c r="A176" s="39">
        <v>43972</v>
      </c>
      <c r="B176" s="23" t="s">
        <v>11</v>
      </c>
      <c r="C176" s="23">
        <v>79485</v>
      </c>
      <c r="D176" s="23">
        <v>6633847.5</v>
      </c>
      <c r="E176" s="23">
        <v>5212858.58</v>
      </c>
      <c r="F176" s="24">
        <v>120955.33846153846</v>
      </c>
      <c r="G176" s="33">
        <f xml:space="preserve"> SUMIFS(Лист2!$C:$C,'Объединенные данные '!$A:$A,Лист2!A47,'Объединенные данные '!$B:$B,Лист2!B47)</f>
        <v>31</v>
      </c>
      <c r="H176">
        <f xml:space="preserve"> SUMIFS(Лист2!$D:$D,'Объединенные данные '!$A:$A,Лист2!A47,'Объединенные данные '!$B:$B,Лист2!B47)</f>
        <v>6735</v>
      </c>
      <c r="I176">
        <f xml:space="preserve"> SUMIFS(Лист2!$E:$E,'Объединенные данные '!$A:$A,Лист2!A47,'Объединенные данные '!$B:$B,Лист2!B47)</f>
        <v>6264</v>
      </c>
      <c r="J176" s="37">
        <f t="shared" si="12"/>
        <v>0.13</v>
      </c>
      <c r="K176" s="37">
        <f t="shared" si="13"/>
        <v>213995.1</v>
      </c>
      <c r="L176" s="37">
        <f t="shared" si="14"/>
        <v>21</v>
      </c>
      <c r="M176" s="37">
        <f t="shared" si="15"/>
        <v>1300033.5815384614</v>
      </c>
      <c r="N176" s="37">
        <f t="shared" si="16"/>
        <v>19.600000000000001</v>
      </c>
      <c r="O176" s="37">
        <f t="shared" si="17"/>
        <v>27.26</v>
      </c>
    </row>
    <row r="177" spans="1:15" x14ac:dyDescent="0.25">
      <c r="A177" s="40">
        <v>43972</v>
      </c>
      <c r="B177" s="27" t="s">
        <v>16</v>
      </c>
      <c r="C177" s="27">
        <v>73126.5</v>
      </c>
      <c r="D177" s="27">
        <v>5864085</v>
      </c>
      <c r="E177" s="27">
        <v>4847142.9859999996</v>
      </c>
      <c r="F177" s="28">
        <v>142998.2095</v>
      </c>
      <c r="G177" s="33">
        <f xml:space="preserve"> SUMIFS(Лист2!$C:$C,'Объединенные данные '!$A:$A,Лист2!A12,'Объединенные данные '!$B:$B,Лист2!B12)</f>
        <v>54</v>
      </c>
      <c r="H177">
        <f xml:space="preserve"> SUMIFS(Лист2!$D:$D,'Объединенные данные '!$A:$A,Лист2!A12,'Объединенные данные '!$B:$B,Лист2!B12)</f>
        <v>11864</v>
      </c>
      <c r="I177">
        <f xml:space="preserve"> SUMIFS(Лист2!$E:$E,'Объединенные данные '!$A:$A,Лист2!A12,'Объединенные данные '!$B:$B,Лист2!B12)</f>
        <v>11071</v>
      </c>
      <c r="J177" s="37">
        <f t="shared" si="12"/>
        <v>0.12</v>
      </c>
      <c r="K177" s="37">
        <f t="shared" si="13"/>
        <v>108594.2</v>
      </c>
      <c r="L177" s="37">
        <f t="shared" si="14"/>
        <v>21</v>
      </c>
      <c r="M177" s="37">
        <f t="shared" si="15"/>
        <v>873943.80450000043</v>
      </c>
      <c r="N177" s="37">
        <f t="shared" si="16"/>
        <v>14.9</v>
      </c>
      <c r="O177" s="37">
        <f t="shared" si="17"/>
        <v>20.98</v>
      </c>
    </row>
    <row r="178" spans="1:15" x14ac:dyDescent="0.25">
      <c r="A178" s="42">
        <v>43972</v>
      </c>
      <c r="B178" s="29" t="s">
        <v>17</v>
      </c>
      <c r="C178" s="29">
        <v>40819.5</v>
      </c>
      <c r="D178" s="29">
        <v>3810394.5</v>
      </c>
      <c r="E178" s="29">
        <v>3046897.7940000002</v>
      </c>
      <c r="F178" s="30">
        <v>144594.40769230769</v>
      </c>
      <c r="G178" s="33">
        <f xml:space="preserve"> SUMIFS(Лист2!$C:$C,'Объединенные данные '!$A:$A,Лист2!A82,'Объединенные данные '!$B:$B,Лист2!B82)</f>
        <v>20</v>
      </c>
      <c r="H178">
        <f xml:space="preserve"> SUMIFS(Лист2!$D:$D,'Объединенные данные '!$A:$A,Лист2!A82,'Объединенные данные '!$B:$B,Лист2!B82)</f>
        <v>1886</v>
      </c>
      <c r="I178">
        <f xml:space="preserve"> SUMIFS(Лист2!$E:$E,'Объединенные данные '!$A:$A,Лист2!A82,'Объединенные данные '!$B:$B,Лист2!B82)</f>
        <v>1736</v>
      </c>
      <c r="J178" s="37">
        <f t="shared" si="12"/>
        <v>0.08</v>
      </c>
      <c r="K178" s="37">
        <f t="shared" si="13"/>
        <v>190519.7</v>
      </c>
      <c r="L178" s="37">
        <f t="shared" si="14"/>
        <v>21</v>
      </c>
      <c r="M178" s="37">
        <f t="shared" si="15"/>
        <v>618902.29830769205</v>
      </c>
      <c r="N178" s="37">
        <f t="shared" si="16"/>
        <v>16.239999999999998</v>
      </c>
      <c r="O178" s="37">
        <f t="shared" si="17"/>
        <v>25.06</v>
      </c>
    </row>
    <row r="179" spans="1:15" x14ac:dyDescent="0.25">
      <c r="A179" s="41">
        <v>43972</v>
      </c>
      <c r="B179" s="25" t="s">
        <v>10</v>
      </c>
      <c r="C179" s="25">
        <v>31272</v>
      </c>
      <c r="D179" s="25">
        <v>2744382</v>
      </c>
      <c r="E179" s="25">
        <v>2257728.2139999997</v>
      </c>
      <c r="F179" s="26">
        <v>301623.79230769229</v>
      </c>
      <c r="G179" s="33">
        <f xml:space="preserve"> SUMIFS(Лист2!$C:$C,'Объединенные данные '!$A:$A,Лист2!A117,'Объединенные данные '!$B:$B,Лист2!B117)</f>
        <v>20</v>
      </c>
      <c r="H179">
        <f xml:space="preserve"> SUMIFS(Лист2!$D:$D,'Объединенные данные '!$A:$A,Лист2!A117,'Объединенные данные '!$B:$B,Лист2!B117)</f>
        <v>2011</v>
      </c>
      <c r="I179">
        <f xml:space="preserve"> SUMIFS(Лист2!$E:$E,'Объединенные данные '!$A:$A,Лист2!A117,'Объединенные данные '!$B:$B,Лист2!B117)</f>
        <v>1791</v>
      </c>
      <c r="J179" s="37">
        <f t="shared" si="12"/>
        <v>0.06</v>
      </c>
      <c r="K179" s="37">
        <f t="shared" si="13"/>
        <v>137219.1</v>
      </c>
      <c r="L179" s="37">
        <f t="shared" si="14"/>
        <v>21</v>
      </c>
      <c r="M179" s="37">
        <f t="shared" si="15"/>
        <v>185029.99369230802</v>
      </c>
      <c r="N179" s="37">
        <f t="shared" si="16"/>
        <v>6.74</v>
      </c>
      <c r="O179" s="37">
        <f t="shared" si="17"/>
        <v>21.56</v>
      </c>
    </row>
    <row r="180" spans="1:15" x14ac:dyDescent="0.25">
      <c r="A180" s="39">
        <v>43972</v>
      </c>
      <c r="B180" s="23" t="s">
        <v>13</v>
      </c>
      <c r="C180" s="23">
        <v>31707</v>
      </c>
      <c r="D180" s="23">
        <v>2853181.5</v>
      </c>
      <c r="E180" s="23">
        <v>2349459.5</v>
      </c>
      <c r="F180" s="24">
        <v>187617.05315384615</v>
      </c>
      <c r="G180" s="33">
        <f xml:space="preserve"> SUMIFS(Лист2!$C:$C,'Объединенные данные '!$A:$A,Лист2!A257,'Объединенные данные '!$B:$B,Лист2!B257)</f>
        <v>19</v>
      </c>
      <c r="H180">
        <f xml:space="preserve"> SUMIFS(Лист2!$D:$D,'Объединенные данные '!$A:$A,Лист2!A257,'Объединенные данные '!$B:$B,Лист2!B257)</f>
        <v>1940</v>
      </c>
      <c r="I180">
        <f xml:space="preserve"> SUMIFS(Лист2!$E:$E,'Объединенные данные '!$A:$A,Лист2!A257,'Объединенные данные '!$B:$B,Лист2!B257)</f>
        <v>1715</v>
      </c>
      <c r="J180" s="37">
        <f t="shared" si="12"/>
        <v>0.06</v>
      </c>
      <c r="K180" s="37">
        <f t="shared" si="13"/>
        <v>150167.4</v>
      </c>
      <c r="L180" s="37">
        <f t="shared" si="14"/>
        <v>21</v>
      </c>
      <c r="M180" s="37">
        <f t="shared" si="15"/>
        <v>316104.94684615382</v>
      </c>
      <c r="N180" s="37">
        <f t="shared" si="16"/>
        <v>11.08</v>
      </c>
      <c r="O180" s="37">
        <f t="shared" si="17"/>
        <v>21.44</v>
      </c>
    </row>
    <row r="181" spans="1:15" x14ac:dyDescent="0.25">
      <c r="A181" s="41">
        <v>43972</v>
      </c>
      <c r="B181" s="25" t="s">
        <v>20</v>
      </c>
      <c r="C181" s="25">
        <v>25362</v>
      </c>
      <c r="D181" s="25">
        <v>2198935.5</v>
      </c>
      <c r="E181" s="25">
        <v>1755958.3049999999</v>
      </c>
      <c r="F181" s="26">
        <v>102833.37792307691</v>
      </c>
      <c r="G181" s="33">
        <f xml:space="preserve"> SUMIFS(Лист2!$C:$C,'Объединенные данные '!$A:$A,Лист2!A153,'Объединенные данные '!$B:$B,Лист2!B153)</f>
        <v>20</v>
      </c>
      <c r="H181">
        <f xml:space="preserve"> SUMIFS(Лист2!$D:$D,'Объединенные данные '!$A:$A,Лист2!A153,'Объединенные данные '!$B:$B,Лист2!B153)</f>
        <v>1999</v>
      </c>
      <c r="I181">
        <f xml:space="preserve"> SUMIFS(Лист2!$E:$E,'Объединенные данные '!$A:$A,Лист2!A153,'Объединенные данные '!$B:$B,Лист2!B153)</f>
        <v>1829</v>
      </c>
      <c r="J181" s="37">
        <f t="shared" si="12"/>
        <v>0.04</v>
      </c>
      <c r="K181" s="37">
        <f t="shared" si="13"/>
        <v>109946.8</v>
      </c>
      <c r="L181" s="37">
        <f t="shared" si="14"/>
        <v>21</v>
      </c>
      <c r="M181" s="37">
        <f t="shared" si="15"/>
        <v>340143.81707692315</v>
      </c>
      <c r="N181" s="37">
        <f t="shared" si="16"/>
        <v>15.47</v>
      </c>
      <c r="O181" s="37">
        <f t="shared" si="17"/>
        <v>25.23</v>
      </c>
    </row>
    <row r="182" spans="1:15" x14ac:dyDescent="0.25">
      <c r="A182" s="42">
        <v>43972</v>
      </c>
      <c r="B182" s="29" t="s">
        <v>18</v>
      </c>
      <c r="C182" s="29">
        <v>16554</v>
      </c>
      <c r="D182" s="29">
        <v>1380751.5</v>
      </c>
      <c r="E182" s="29">
        <v>1137748.7319999998</v>
      </c>
      <c r="F182" s="30">
        <v>227139.51416923077</v>
      </c>
      <c r="G182" s="33">
        <f xml:space="preserve"> SUMIFS(Лист2!$C:$C,'Объединенные данные '!$A:$A,Лист2!A327,'Объединенные данные '!$B:$B,Лист2!B327)</f>
        <v>19</v>
      </c>
      <c r="H182">
        <f xml:space="preserve"> SUMIFS(Лист2!$D:$D,'Объединенные данные '!$A:$A,Лист2!A327,'Объединенные данные '!$B:$B,Лист2!B327)</f>
        <v>1848</v>
      </c>
      <c r="I182">
        <f xml:space="preserve"> SUMIFS(Лист2!$E:$E,'Объединенные данные '!$A:$A,Лист2!A327,'Объединенные данные '!$B:$B,Лист2!B327)</f>
        <v>1649</v>
      </c>
      <c r="J182" s="37">
        <f t="shared" si="12"/>
        <v>0.03</v>
      </c>
      <c r="K182" s="37">
        <f t="shared" si="13"/>
        <v>72671.100000000006</v>
      </c>
      <c r="L182" s="37">
        <f t="shared" si="14"/>
        <v>21</v>
      </c>
      <c r="M182" s="37">
        <f t="shared" si="15"/>
        <v>15863.25383076939</v>
      </c>
      <c r="N182" s="37">
        <f t="shared" si="16"/>
        <v>1.1499999999999999</v>
      </c>
      <c r="O182" s="37">
        <f t="shared" si="17"/>
        <v>21.36</v>
      </c>
    </row>
    <row r="183" spans="1:15" x14ac:dyDescent="0.25">
      <c r="A183" s="41">
        <v>43972</v>
      </c>
      <c r="B183" s="25" t="s">
        <v>23</v>
      </c>
      <c r="C183" s="25">
        <v>14182.5</v>
      </c>
      <c r="D183" s="25">
        <v>1172574</v>
      </c>
      <c r="E183" s="25">
        <v>968784.86499999987</v>
      </c>
      <c r="F183" s="26">
        <v>94547</v>
      </c>
      <c r="G183" s="33">
        <f xml:space="preserve"> SUMIFS(Лист2!$C:$C,'Объединенные данные '!$A:$A,Лист2!A292,'Объединенные данные '!$B:$B,Лист2!B292)</f>
        <v>54</v>
      </c>
      <c r="H183">
        <f xml:space="preserve"> SUMIFS(Лист2!$D:$D,'Объединенные данные '!$A:$A,Лист2!A292,'Объединенные данные '!$B:$B,Лист2!B292)</f>
        <v>11522</v>
      </c>
      <c r="I183">
        <f xml:space="preserve"> SUMIFS(Лист2!$E:$E,'Объединенные данные '!$A:$A,Лист2!A292,'Объединенные данные '!$B:$B,Лист2!B292)</f>
        <v>10803</v>
      </c>
      <c r="J183" s="37">
        <f t="shared" si="12"/>
        <v>0.02</v>
      </c>
      <c r="K183" s="37">
        <f t="shared" si="13"/>
        <v>21714.3</v>
      </c>
      <c r="L183" s="37">
        <f t="shared" si="14"/>
        <v>21</v>
      </c>
      <c r="M183" s="37">
        <f t="shared" si="15"/>
        <v>109242.13500000013</v>
      </c>
      <c r="N183" s="37">
        <f t="shared" si="16"/>
        <v>9.32</v>
      </c>
      <c r="O183" s="37">
        <f t="shared" si="17"/>
        <v>21.04</v>
      </c>
    </row>
    <row r="184" spans="1:15" x14ac:dyDescent="0.25">
      <c r="A184" s="42">
        <v>43972</v>
      </c>
      <c r="B184" s="29" t="s">
        <v>19</v>
      </c>
      <c r="C184" s="29">
        <v>12135</v>
      </c>
      <c r="D184" s="29">
        <v>1103623.5</v>
      </c>
      <c r="E184" s="29">
        <v>899589.3060000001</v>
      </c>
      <c r="F184" s="30">
        <v>184440.53076923077</v>
      </c>
      <c r="G184" s="33">
        <f xml:space="preserve"> SUMIFS(Лист2!$C:$C,'Объединенные данные '!$A:$A,Лист2!A361,'Объединенные данные '!$B:$B,Лист2!B361)</f>
        <v>19</v>
      </c>
      <c r="H184">
        <f xml:space="preserve"> SUMIFS(Лист2!$D:$D,'Объединенные данные '!$A:$A,Лист2!A361,'Объединенные данные '!$B:$B,Лист2!B361)</f>
        <v>1520</v>
      </c>
      <c r="I184">
        <f xml:space="preserve"> SUMIFS(Лист2!$E:$E,'Объединенные данные '!$A:$A,Лист2!A361,'Объединенные данные '!$B:$B,Лист2!B361)</f>
        <v>1380</v>
      </c>
      <c r="J184" s="37">
        <f t="shared" si="12"/>
        <v>0.02</v>
      </c>
      <c r="K184" s="37">
        <f t="shared" si="13"/>
        <v>58085.4</v>
      </c>
      <c r="L184" s="37">
        <f t="shared" si="14"/>
        <v>21</v>
      </c>
      <c r="M184" s="37">
        <f t="shared" si="15"/>
        <v>19593.663230769132</v>
      </c>
      <c r="N184" s="37">
        <f t="shared" si="16"/>
        <v>1.78</v>
      </c>
      <c r="O184" s="37">
        <f t="shared" si="17"/>
        <v>22.68</v>
      </c>
    </row>
    <row r="185" spans="1:15" x14ac:dyDescent="0.25">
      <c r="A185" s="40">
        <v>43972</v>
      </c>
      <c r="B185" s="27" t="s">
        <v>12</v>
      </c>
      <c r="C185" s="27">
        <v>11250</v>
      </c>
      <c r="D185" s="27">
        <v>935523</v>
      </c>
      <c r="E185" s="27">
        <v>808524.505</v>
      </c>
      <c r="F185" s="28">
        <v>94344.953846153847</v>
      </c>
      <c r="G185" s="33">
        <f xml:space="preserve"> SUMIFS(Лист2!$C:$C,'Объединенные данные '!$A:$A,Лист2!A470,'Объединенные данные '!$B:$B,Лист2!B470)</f>
        <v>125</v>
      </c>
      <c r="H185">
        <f xml:space="preserve"> SUMIFS(Лист2!$D:$D,'Объединенные данные '!$A:$A,Лист2!A470,'Объединенные данные '!$B:$B,Лист2!B470)</f>
        <v>21863</v>
      </c>
      <c r="I185">
        <f xml:space="preserve"> SUMIFS(Лист2!$E:$E,'Объединенные данные '!$A:$A,Лист2!A470,'Объединенные данные '!$B:$B,Лист2!B470)</f>
        <v>20160</v>
      </c>
      <c r="J185" s="37">
        <f t="shared" si="12"/>
        <v>0.02</v>
      </c>
      <c r="K185" s="37">
        <f t="shared" si="13"/>
        <v>7484.2</v>
      </c>
      <c r="L185" s="37">
        <f t="shared" si="14"/>
        <v>21</v>
      </c>
      <c r="M185" s="37">
        <f t="shared" si="15"/>
        <v>32653.541153846149</v>
      </c>
      <c r="N185" s="37">
        <f t="shared" si="16"/>
        <v>3.49</v>
      </c>
      <c r="O185" s="37">
        <f t="shared" si="17"/>
        <v>15.71</v>
      </c>
    </row>
    <row r="186" spans="1:15" x14ac:dyDescent="0.25">
      <c r="A186" s="39">
        <v>43971</v>
      </c>
      <c r="B186" s="23" t="s">
        <v>15</v>
      </c>
      <c r="C186" s="23">
        <v>388668</v>
      </c>
      <c r="D186" s="23">
        <v>39639309</v>
      </c>
      <c r="E186" s="23">
        <v>28736966.634</v>
      </c>
      <c r="F186" s="24">
        <v>997757.75384615385</v>
      </c>
      <c r="G186" s="33">
        <f xml:space="preserve"> SUMIFS(Лист2!$C:$C,'Объединенные данные '!$A:$A,Лист2!A401,'Объединенные данные '!$B:$B,Лист2!B401)</f>
        <v>10</v>
      </c>
      <c r="H186">
        <f xml:space="preserve"> SUMIFS(Лист2!$D:$D,'Объединенные данные '!$A:$A,Лист2!A401,'Объединенные данные '!$B:$B,Лист2!B401)</f>
        <v>511</v>
      </c>
      <c r="I186">
        <f xml:space="preserve"> SUMIFS(Лист2!$E:$E,'Объединенные данные '!$A:$A,Лист2!A401,'Объединенные данные '!$B:$B,Лист2!B401)</f>
        <v>437</v>
      </c>
      <c r="J186" s="37">
        <f t="shared" si="12"/>
        <v>0.8</v>
      </c>
      <c r="K186" s="37">
        <f t="shared" si="13"/>
        <v>3963930.9</v>
      </c>
      <c r="L186" s="37">
        <f t="shared" si="14"/>
        <v>21</v>
      </c>
      <c r="M186" s="37">
        <f t="shared" si="15"/>
        <v>9904584.6121538468</v>
      </c>
      <c r="N186" s="37">
        <f t="shared" si="16"/>
        <v>24.99</v>
      </c>
      <c r="O186" s="37">
        <f t="shared" si="17"/>
        <v>37.94</v>
      </c>
    </row>
    <row r="187" spans="1:15" x14ac:dyDescent="0.25">
      <c r="A187" s="40">
        <v>43971</v>
      </c>
      <c r="B187" s="27" t="s">
        <v>14</v>
      </c>
      <c r="C187" s="27">
        <v>300151.5</v>
      </c>
      <c r="D187" s="27">
        <v>29368771.617449999</v>
      </c>
      <c r="E187" s="27">
        <v>21545834.136</v>
      </c>
      <c r="F187" s="28">
        <v>1052145.9026769232</v>
      </c>
      <c r="G187" s="33">
        <f xml:space="preserve"> SUMIFS(Лист2!$C:$C,'Объединенные данные '!$A:$A,Лист2!A436,'Объединенные данные '!$B:$B,Лист2!B436)</f>
        <v>10</v>
      </c>
      <c r="H187">
        <f xml:space="preserve"> SUMIFS(Лист2!$D:$D,'Объединенные данные '!$A:$A,Лист2!A436,'Объединенные данные '!$B:$B,Лист2!B436)</f>
        <v>402</v>
      </c>
      <c r="I187">
        <f xml:space="preserve"> SUMIFS(Лист2!$E:$E,'Объединенные данные '!$A:$A,Лист2!A436,'Объединенные данные '!$B:$B,Лист2!B436)</f>
        <v>333</v>
      </c>
      <c r="J187" s="37">
        <f t="shared" si="12"/>
        <v>0.59</v>
      </c>
      <c r="K187" s="37">
        <f t="shared" si="13"/>
        <v>2936877.2</v>
      </c>
      <c r="L187" s="37">
        <f t="shared" si="14"/>
        <v>21</v>
      </c>
      <c r="M187" s="37">
        <f t="shared" si="15"/>
        <v>6770791.5787730757</v>
      </c>
      <c r="N187" s="37">
        <f t="shared" si="16"/>
        <v>23.05</v>
      </c>
      <c r="O187" s="37">
        <f t="shared" si="17"/>
        <v>36.31</v>
      </c>
    </row>
    <row r="188" spans="1:15" x14ac:dyDescent="0.25">
      <c r="A188" s="42">
        <v>43971</v>
      </c>
      <c r="B188" s="29" t="s">
        <v>21</v>
      </c>
      <c r="C188" s="29">
        <v>219622.5</v>
      </c>
      <c r="D188" s="29">
        <v>21959286</v>
      </c>
      <c r="E188" s="29">
        <v>15958453.927999999</v>
      </c>
      <c r="F188" s="30">
        <v>417117.17692307686</v>
      </c>
      <c r="G188" s="33">
        <f xml:space="preserve"> SUMIFS(Лист2!$C:$C,'Объединенные данные '!$A:$A,Лист2!A224,'Объединенные данные '!$B:$B,Лист2!B224)</f>
        <v>15</v>
      </c>
      <c r="H188">
        <f xml:space="preserve"> SUMIFS(Лист2!$D:$D,'Объединенные данные '!$A:$A,Лист2!A224,'Объединенные данные '!$B:$B,Лист2!B224)</f>
        <v>971</v>
      </c>
      <c r="I188">
        <f xml:space="preserve"> SUMIFS(Лист2!$E:$E,'Объединенные данные '!$A:$A,Лист2!A224,'Объединенные данные '!$B:$B,Лист2!B224)</f>
        <v>856</v>
      </c>
      <c r="J188" s="37">
        <f t="shared" si="12"/>
        <v>0.44</v>
      </c>
      <c r="K188" s="37">
        <f t="shared" si="13"/>
        <v>1463952.4</v>
      </c>
      <c r="L188" s="37">
        <f t="shared" si="14"/>
        <v>21</v>
      </c>
      <c r="M188" s="37">
        <f t="shared" si="15"/>
        <v>5583714.895076924</v>
      </c>
      <c r="N188" s="37">
        <f t="shared" si="16"/>
        <v>25.43</v>
      </c>
      <c r="O188" s="37">
        <f t="shared" si="17"/>
        <v>37.6</v>
      </c>
    </row>
    <row r="189" spans="1:15" x14ac:dyDescent="0.25">
      <c r="A189" s="40">
        <v>43971</v>
      </c>
      <c r="B189" s="27" t="s">
        <v>22</v>
      </c>
      <c r="C189" s="27">
        <v>214885.5</v>
      </c>
      <c r="D189" s="27">
        <v>21411349.5</v>
      </c>
      <c r="E189" s="27">
        <v>15600701.422999999</v>
      </c>
      <c r="F189" s="28">
        <v>410370.5153846154</v>
      </c>
      <c r="G189" s="33">
        <f xml:space="preserve"> SUMIFS(Лист2!$C:$C,'Объединенные данные '!$A:$A,Лист2!A189,'Объединенные данные '!$B:$B,Лист2!B189)</f>
        <v>15</v>
      </c>
      <c r="H189">
        <f xml:space="preserve"> SUMIFS(Лист2!$D:$D,'Объединенные данные '!$A:$A,Лист2!A189,'Объединенные данные '!$B:$B,Лист2!B189)</f>
        <v>760</v>
      </c>
      <c r="I189">
        <f xml:space="preserve"> SUMIFS(Лист2!$E:$E,'Объединенные данные '!$A:$A,Лист2!A189,'Объединенные данные '!$B:$B,Лист2!B189)</f>
        <v>664</v>
      </c>
      <c r="J189" s="37">
        <f t="shared" si="12"/>
        <v>0.43</v>
      </c>
      <c r="K189" s="37">
        <f t="shared" si="13"/>
        <v>1427423.3</v>
      </c>
      <c r="L189" s="37">
        <f t="shared" si="14"/>
        <v>21</v>
      </c>
      <c r="M189" s="37">
        <f t="shared" si="15"/>
        <v>5400277.561615386</v>
      </c>
      <c r="N189" s="37">
        <f t="shared" si="16"/>
        <v>25.22</v>
      </c>
      <c r="O189" s="37">
        <f t="shared" si="17"/>
        <v>37.25</v>
      </c>
    </row>
    <row r="190" spans="1:15" x14ac:dyDescent="0.25">
      <c r="A190" s="42">
        <v>43971</v>
      </c>
      <c r="B190" s="29" t="s">
        <v>11</v>
      </c>
      <c r="C190" s="29">
        <v>93313.5</v>
      </c>
      <c r="D190" s="29">
        <v>7247575.5</v>
      </c>
      <c r="E190" s="29">
        <v>5922822.6779999994</v>
      </c>
      <c r="F190" s="30">
        <v>714758.2</v>
      </c>
      <c r="G190" s="33">
        <f xml:space="preserve"> SUMIFS(Лист2!$C:$C,'Объединенные данные '!$A:$A,Лист2!A48,'Объединенные данные '!$B:$B,Лист2!B48)</f>
        <v>37</v>
      </c>
      <c r="H190">
        <f xml:space="preserve"> SUMIFS(Лист2!$D:$D,'Объединенные данные '!$A:$A,Лист2!A48,'Объединенные данные '!$B:$B,Лист2!B48)</f>
        <v>6645</v>
      </c>
      <c r="I190">
        <f xml:space="preserve"> SUMIFS(Лист2!$E:$E,'Объединенные данные '!$A:$A,Лист2!A48,'Объединенные данные '!$B:$B,Лист2!B48)</f>
        <v>6122</v>
      </c>
      <c r="J190" s="37">
        <f t="shared" si="12"/>
        <v>0.15</v>
      </c>
      <c r="K190" s="37">
        <f t="shared" si="13"/>
        <v>195880.4</v>
      </c>
      <c r="L190" s="37">
        <f t="shared" si="14"/>
        <v>21</v>
      </c>
      <c r="M190" s="37">
        <f t="shared" si="15"/>
        <v>609994.62200000067</v>
      </c>
      <c r="N190" s="37">
        <f t="shared" si="16"/>
        <v>8.42</v>
      </c>
      <c r="O190" s="37">
        <f t="shared" si="17"/>
        <v>22.37</v>
      </c>
    </row>
    <row r="191" spans="1:15" x14ac:dyDescent="0.25">
      <c r="A191" s="41">
        <v>43971</v>
      </c>
      <c r="B191" s="25" t="s">
        <v>16</v>
      </c>
      <c r="C191" s="25">
        <v>99631.5</v>
      </c>
      <c r="D191" s="25">
        <v>7121946</v>
      </c>
      <c r="E191" s="25">
        <v>6279205.8499999996</v>
      </c>
      <c r="F191" s="26">
        <v>279127.27602307691</v>
      </c>
      <c r="G191" s="33">
        <f xml:space="preserve"> SUMIFS(Лист2!$C:$C,'Объединенные данные '!$A:$A,Лист2!A13,'Объединенные данные '!$B:$B,Лист2!B13)</f>
        <v>59</v>
      </c>
      <c r="H191">
        <f xml:space="preserve"> SUMIFS(Лист2!$D:$D,'Объединенные данные '!$A:$A,Лист2!A13,'Объединенные данные '!$B:$B,Лист2!B13)</f>
        <v>12299</v>
      </c>
      <c r="I191">
        <f xml:space="preserve"> SUMIFS(Лист2!$E:$E,'Объединенные данные '!$A:$A,Лист2!A13,'Объединенные данные '!$B:$B,Лист2!B13)</f>
        <v>11448</v>
      </c>
      <c r="J191" s="37">
        <f t="shared" si="12"/>
        <v>0.14000000000000001</v>
      </c>
      <c r="K191" s="37">
        <f t="shared" si="13"/>
        <v>120710.9</v>
      </c>
      <c r="L191" s="37">
        <f t="shared" si="14"/>
        <v>21</v>
      </c>
      <c r="M191" s="37">
        <f t="shared" si="15"/>
        <v>563612.87397692353</v>
      </c>
      <c r="N191" s="37">
        <f t="shared" si="16"/>
        <v>7.91</v>
      </c>
      <c r="O191" s="37">
        <f t="shared" si="17"/>
        <v>13.42</v>
      </c>
    </row>
    <row r="192" spans="1:15" x14ac:dyDescent="0.25">
      <c r="A192" s="39">
        <v>43971</v>
      </c>
      <c r="B192" s="23" t="s">
        <v>17</v>
      </c>
      <c r="C192" s="23">
        <v>41391</v>
      </c>
      <c r="D192" s="23">
        <v>3918987</v>
      </c>
      <c r="E192" s="23">
        <v>3141103.9569999999</v>
      </c>
      <c r="F192" s="24">
        <v>205451.17950769232</v>
      </c>
      <c r="G192" s="33">
        <f xml:space="preserve"> SUMIFS(Лист2!$C:$C,'Объединенные данные '!$A:$A,Лист2!A83,'Объединенные данные '!$B:$B,Лист2!B83)</f>
        <v>7</v>
      </c>
      <c r="H192">
        <f xml:space="preserve"> SUMIFS(Лист2!$D:$D,'Объединенные данные '!$A:$A,Лист2!A83,'Объединенные данные '!$B:$B,Лист2!B83)</f>
        <v>420</v>
      </c>
      <c r="I192">
        <f xml:space="preserve"> SUMIFS(Лист2!$E:$E,'Объединенные данные '!$A:$A,Лист2!A83,'Объединенные данные '!$B:$B,Лист2!B83)</f>
        <v>347</v>
      </c>
      <c r="J192" s="37">
        <f t="shared" si="12"/>
        <v>0.08</v>
      </c>
      <c r="K192" s="37">
        <f t="shared" si="13"/>
        <v>559855.30000000005</v>
      </c>
      <c r="L192" s="37">
        <f t="shared" si="14"/>
        <v>21</v>
      </c>
      <c r="M192" s="37">
        <f t="shared" si="15"/>
        <v>572431.86349230772</v>
      </c>
      <c r="N192" s="37">
        <f t="shared" si="16"/>
        <v>14.61</v>
      </c>
      <c r="O192" s="37">
        <f t="shared" si="17"/>
        <v>24.76</v>
      </c>
    </row>
    <row r="193" spans="1:15" x14ac:dyDescent="0.25">
      <c r="A193" s="40">
        <v>43971</v>
      </c>
      <c r="B193" s="27" t="s">
        <v>10</v>
      </c>
      <c r="C193" s="27">
        <v>34077</v>
      </c>
      <c r="D193" s="27">
        <v>2929330.5</v>
      </c>
      <c r="E193" s="27">
        <v>2389543.5279999999</v>
      </c>
      <c r="F193" s="28">
        <v>459604.90796153841</v>
      </c>
      <c r="G193" s="33">
        <f xml:space="preserve"> SUMIFS(Лист2!$C:$C,'Объединенные данные '!$A:$A,Лист2!A118,'Объединенные данные '!$B:$B,Лист2!B118)</f>
        <v>59</v>
      </c>
      <c r="H193">
        <f xml:space="preserve"> SUMIFS(Лист2!$D:$D,'Объединенные данные '!$A:$A,Лист2!A118,'Объединенные данные '!$B:$B,Лист2!B118)</f>
        <v>12983</v>
      </c>
      <c r="I193">
        <f xml:space="preserve"> SUMIFS(Лист2!$E:$E,'Объединенные данные '!$A:$A,Лист2!A118,'Объединенные данные '!$B:$B,Лист2!B118)</f>
        <v>12056</v>
      </c>
      <c r="J193" s="37">
        <f t="shared" si="12"/>
        <v>0.06</v>
      </c>
      <c r="K193" s="37">
        <f t="shared" si="13"/>
        <v>49649.7</v>
      </c>
      <c r="L193" s="37">
        <f t="shared" si="14"/>
        <v>21</v>
      </c>
      <c r="M193" s="37">
        <f t="shared" si="15"/>
        <v>80182.064038461656</v>
      </c>
      <c r="N193" s="37">
        <f t="shared" si="16"/>
        <v>2.74</v>
      </c>
      <c r="O193" s="37">
        <f t="shared" si="17"/>
        <v>22.59</v>
      </c>
    </row>
    <row r="194" spans="1:15" x14ac:dyDescent="0.25">
      <c r="A194" s="39">
        <v>43971</v>
      </c>
      <c r="B194" s="23" t="s">
        <v>20</v>
      </c>
      <c r="C194" s="23">
        <v>28849.5</v>
      </c>
      <c r="D194" s="23">
        <v>2520759</v>
      </c>
      <c r="E194" s="23">
        <v>2010739.0729999999</v>
      </c>
      <c r="F194" s="24">
        <v>106300.0107076923</v>
      </c>
      <c r="G194" s="33">
        <f xml:space="preserve"> SUMIFS(Лист2!$C:$C,'Объединенные данные '!$A:$A,Лист2!A154,'Объединенные данные '!$B:$B,Лист2!B154)</f>
        <v>18</v>
      </c>
      <c r="H194">
        <f xml:space="preserve"> SUMIFS(Лист2!$D:$D,'Объединенные данные '!$A:$A,Лист2!A154,'Объединенные данные '!$B:$B,Лист2!B154)</f>
        <v>985</v>
      </c>
      <c r="I194">
        <f xml:space="preserve"> SUMIFS(Лист2!$E:$E,'Объединенные данные '!$A:$A,Лист2!A154,'Объединенные данные '!$B:$B,Лист2!B154)</f>
        <v>861</v>
      </c>
      <c r="J194" s="37">
        <f t="shared" ref="J194:J257" si="18">ROUND(D194/SUM(D:D)*100,2)</f>
        <v>0.05</v>
      </c>
      <c r="K194" s="37">
        <f t="shared" ref="K194:K257" si="19">ROUND(D194/G194,1)</f>
        <v>140042.20000000001</v>
      </c>
      <c r="L194" s="37">
        <f t="shared" si="14"/>
        <v>21</v>
      </c>
      <c r="M194" s="37">
        <f t="shared" si="15"/>
        <v>403719.91629230784</v>
      </c>
      <c r="N194" s="37">
        <f t="shared" si="16"/>
        <v>16.02</v>
      </c>
      <c r="O194" s="37">
        <f t="shared" si="17"/>
        <v>25.36</v>
      </c>
    </row>
    <row r="195" spans="1:15" x14ac:dyDescent="0.25">
      <c r="A195" s="41">
        <v>43971</v>
      </c>
      <c r="B195" s="25" t="s">
        <v>13</v>
      </c>
      <c r="C195" s="25">
        <v>29955</v>
      </c>
      <c r="D195" s="25">
        <v>2692230</v>
      </c>
      <c r="E195" s="25">
        <v>2195766.1209999998</v>
      </c>
      <c r="F195" s="26">
        <v>202002.14775384613</v>
      </c>
      <c r="G195" s="33">
        <f xml:space="preserve"> SUMIFS(Лист2!$C:$C,'Объединенные данные '!$A:$A,Лист2!A258,'Объединенные данные '!$B:$B,Лист2!B258)</f>
        <v>60</v>
      </c>
      <c r="H195">
        <f xml:space="preserve"> SUMIFS(Лист2!$D:$D,'Объединенные данные '!$A:$A,Лист2!A258,'Объединенные данные '!$B:$B,Лист2!B258)</f>
        <v>13544</v>
      </c>
      <c r="I195">
        <f xml:space="preserve"> SUMIFS(Лист2!$E:$E,'Объединенные данные '!$A:$A,Лист2!A258,'Объединенные данные '!$B:$B,Лист2!B258)</f>
        <v>12643</v>
      </c>
      <c r="J195" s="37">
        <f t="shared" si="18"/>
        <v>0.05</v>
      </c>
      <c r="K195" s="37">
        <f t="shared" si="19"/>
        <v>44870.5</v>
      </c>
      <c r="L195" s="37">
        <f t="shared" ref="L195:M258" si="20">WEEKNUM(A195,2)</f>
        <v>21</v>
      </c>
      <c r="M195" s="37">
        <f t="shared" ref="M195:M258" si="21">D195-E195-F195</f>
        <v>294461.73124615406</v>
      </c>
      <c r="N195" s="37">
        <f t="shared" ref="N195:N258" si="22">ROUND(M195/D195*100,2)</f>
        <v>10.94</v>
      </c>
      <c r="O195" s="37">
        <f t="shared" ref="O195:O258" si="23" xml:space="preserve"> ROUND((D195-E195)/E195*100,2)</f>
        <v>22.61</v>
      </c>
    </row>
    <row r="196" spans="1:15" x14ac:dyDescent="0.25">
      <c r="A196" s="39">
        <v>43971</v>
      </c>
      <c r="B196" s="23" t="s">
        <v>18</v>
      </c>
      <c r="C196" s="23">
        <v>17329.5</v>
      </c>
      <c r="D196" s="23">
        <v>1430254.5</v>
      </c>
      <c r="E196" s="23">
        <v>1175778.8370000001</v>
      </c>
      <c r="F196" s="24">
        <v>286968.87692307692</v>
      </c>
      <c r="G196" s="33">
        <f xml:space="preserve"> SUMIFS(Лист2!$C:$C,'Объединенные данные '!$A:$A,Лист2!A328,'Объединенные данные '!$B:$B,Лист2!B328)</f>
        <v>59</v>
      </c>
      <c r="H196">
        <f xml:space="preserve"> SUMIFS(Лист2!$D:$D,'Объединенные данные '!$A:$A,Лист2!A328,'Объединенные данные '!$B:$B,Лист2!B328)</f>
        <v>14569</v>
      </c>
      <c r="I196">
        <f xml:space="preserve"> SUMIFS(Лист2!$E:$E,'Объединенные данные '!$A:$A,Лист2!A328,'Объединенные данные '!$B:$B,Лист2!B328)</f>
        <v>13566</v>
      </c>
      <c r="J196" s="37">
        <f t="shared" si="18"/>
        <v>0.03</v>
      </c>
      <c r="K196" s="37">
        <f t="shared" si="19"/>
        <v>24241.599999999999</v>
      </c>
      <c r="L196" s="37">
        <f t="shared" si="20"/>
        <v>21</v>
      </c>
      <c r="M196" s="37">
        <f t="shared" si="21"/>
        <v>-32493.213923076983</v>
      </c>
      <c r="N196" s="37">
        <f t="shared" si="22"/>
        <v>-2.27</v>
      </c>
      <c r="O196" s="37">
        <f t="shared" si="23"/>
        <v>21.64</v>
      </c>
    </row>
    <row r="197" spans="1:15" x14ac:dyDescent="0.25">
      <c r="A197" s="40">
        <v>43971</v>
      </c>
      <c r="B197" s="27" t="s">
        <v>23</v>
      </c>
      <c r="C197" s="27">
        <v>14928</v>
      </c>
      <c r="D197" s="27">
        <v>1217749.5</v>
      </c>
      <c r="E197" s="27">
        <v>1025585.5199999999</v>
      </c>
      <c r="F197" s="28">
        <v>84618.754369230766</v>
      </c>
      <c r="G197" s="33">
        <f xml:space="preserve"> SUMIFS(Лист2!$C:$C,'Объединенные данные '!$A:$A,Лист2!A293,'Объединенные данные '!$B:$B,Лист2!B293)</f>
        <v>21</v>
      </c>
      <c r="H197">
        <f xml:space="preserve"> SUMIFS(Лист2!$D:$D,'Объединенные данные '!$A:$A,Лист2!A293,'Объединенные данные '!$B:$B,Лист2!B293)</f>
        <v>1706</v>
      </c>
      <c r="I197">
        <f xml:space="preserve"> SUMIFS(Лист2!$E:$E,'Объединенные данные '!$A:$A,Лист2!A293,'Объединенные данные '!$B:$B,Лист2!B293)</f>
        <v>1548</v>
      </c>
      <c r="J197" s="37">
        <f t="shared" si="18"/>
        <v>0.02</v>
      </c>
      <c r="K197" s="37">
        <f t="shared" si="19"/>
        <v>57988.1</v>
      </c>
      <c r="L197" s="37">
        <f t="shared" si="20"/>
        <v>21</v>
      </c>
      <c r="M197" s="37">
        <f t="shared" si="21"/>
        <v>107545.22563076933</v>
      </c>
      <c r="N197" s="37">
        <f t="shared" si="22"/>
        <v>8.83</v>
      </c>
      <c r="O197" s="37">
        <f t="shared" si="23"/>
        <v>18.739999999999998</v>
      </c>
    </row>
    <row r="198" spans="1:15" x14ac:dyDescent="0.25">
      <c r="A198" s="39">
        <v>43971</v>
      </c>
      <c r="B198" s="23" t="s">
        <v>19</v>
      </c>
      <c r="C198" s="23">
        <v>12630</v>
      </c>
      <c r="D198" s="23">
        <v>1104858</v>
      </c>
      <c r="E198" s="23">
        <v>915994.11899999983</v>
      </c>
      <c r="F198" s="24">
        <v>161654.46923076923</v>
      </c>
      <c r="G198" s="33">
        <f xml:space="preserve"> SUMIFS(Лист2!$C:$C,'Объединенные данные '!$A:$A,Лист2!A362,'Объединенные данные '!$B:$B,Лист2!B362)</f>
        <v>54</v>
      </c>
      <c r="H198">
        <f xml:space="preserve"> SUMIFS(Лист2!$D:$D,'Объединенные данные '!$A:$A,Лист2!A362,'Объединенные данные '!$B:$B,Лист2!B362)</f>
        <v>13563</v>
      </c>
      <c r="I198">
        <f xml:space="preserve"> SUMIFS(Лист2!$E:$E,'Объединенные данные '!$A:$A,Лист2!A362,'Объединенные данные '!$B:$B,Лист2!B362)</f>
        <v>12604</v>
      </c>
      <c r="J198" s="37">
        <f t="shared" si="18"/>
        <v>0.02</v>
      </c>
      <c r="K198" s="37">
        <f t="shared" si="19"/>
        <v>20460.3</v>
      </c>
      <c r="L198" s="37">
        <f t="shared" si="20"/>
        <v>21</v>
      </c>
      <c r="M198" s="37">
        <f t="shared" si="21"/>
        <v>27209.411769230937</v>
      </c>
      <c r="N198" s="37">
        <f t="shared" si="22"/>
        <v>2.46</v>
      </c>
      <c r="O198" s="37">
        <f t="shared" si="23"/>
        <v>20.62</v>
      </c>
    </row>
    <row r="199" spans="1:15" x14ac:dyDescent="0.25">
      <c r="A199" s="41">
        <v>43971</v>
      </c>
      <c r="B199" s="25" t="s">
        <v>12</v>
      </c>
      <c r="C199" s="25">
        <v>13063.5</v>
      </c>
      <c r="D199" s="25">
        <v>1037247</v>
      </c>
      <c r="E199" s="25">
        <v>910480.6449999999</v>
      </c>
      <c r="F199" s="26">
        <v>64430.964123076919</v>
      </c>
      <c r="G199" s="33">
        <f xml:space="preserve"> SUMIFS(Лист2!$C:$C,'Объединенные данные '!$A:$A,Лист2!A471,'Объединенные данные '!$B:$B,Лист2!B471)</f>
        <v>15</v>
      </c>
      <c r="H199">
        <f xml:space="preserve"> SUMIFS(Лист2!$D:$D,'Объединенные данные '!$A:$A,Лист2!A471,'Объединенные данные '!$B:$B,Лист2!B471)</f>
        <v>786</v>
      </c>
      <c r="I199">
        <f xml:space="preserve"> SUMIFS(Лист2!$E:$E,'Объединенные данные '!$A:$A,Лист2!A471,'Объединенные данные '!$B:$B,Лист2!B471)</f>
        <v>695</v>
      </c>
      <c r="J199" s="37">
        <f t="shared" si="18"/>
        <v>0.02</v>
      </c>
      <c r="K199" s="37">
        <f t="shared" si="19"/>
        <v>69149.8</v>
      </c>
      <c r="L199" s="37">
        <f t="shared" si="20"/>
        <v>21</v>
      </c>
      <c r="M199" s="37">
        <f t="shared" si="21"/>
        <v>62335.390876923178</v>
      </c>
      <c r="N199" s="37">
        <f t="shared" si="22"/>
        <v>6.01</v>
      </c>
      <c r="O199" s="37">
        <f t="shared" si="23"/>
        <v>13.92</v>
      </c>
    </row>
    <row r="200" spans="1:15" x14ac:dyDescent="0.25">
      <c r="A200" s="39">
        <v>43970</v>
      </c>
      <c r="B200" s="23" t="s">
        <v>15</v>
      </c>
      <c r="C200" s="23">
        <v>362536.5</v>
      </c>
      <c r="D200" s="23">
        <v>37023243</v>
      </c>
      <c r="E200" s="23">
        <v>26762183.377</v>
      </c>
      <c r="F200" s="24">
        <v>650375.76849230775</v>
      </c>
      <c r="G200" s="33">
        <f xml:space="preserve"> SUMIFS(Лист2!$C:$C,'Объединенные данные '!$A:$A,Лист2!A391,'Объединенные данные '!$B:$B,Лист2!B391)</f>
        <v>21</v>
      </c>
      <c r="H200">
        <f xml:space="preserve"> SUMIFS(Лист2!$D:$D,'Объединенные данные '!$A:$A,Лист2!A391,'Объединенные данные '!$B:$B,Лист2!B391)</f>
        <v>1542</v>
      </c>
      <c r="I200">
        <f xml:space="preserve"> SUMIFS(Лист2!$E:$E,'Объединенные данные '!$A:$A,Лист2!A391,'Объединенные данные '!$B:$B,Лист2!B391)</f>
        <v>1405</v>
      </c>
      <c r="J200" s="37">
        <f t="shared" si="18"/>
        <v>0.75</v>
      </c>
      <c r="K200" s="37">
        <f t="shared" si="19"/>
        <v>1763011.6</v>
      </c>
      <c r="L200" s="37">
        <f t="shared" si="20"/>
        <v>21</v>
      </c>
      <c r="M200" s="37">
        <f t="shared" si="21"/>
        <v>9610683.8545076922</v>
      </c>
      <c r="N200" s="37">
        <f t="shared" si="22"/>
        <v>25.96</v>
      </c>
      <c r="O200" s="37">
        <f t="shared" si="23"/>
        <v>38.340000000000003</v>
      </c>
    </row>
    <row r="201" spans="1:15" x14ac:dyDescent="0.25">
      <c r="A201" s="40">
        <v>43970</v>
      </c>
      <c r="B201" s="27" t="s">
        <v>14</v>
      </c>
      <c r="C201" s="27">
        <v>276568.5</v>
      </c>
      <c r="D201" s="27">
        <v>27093624</v>
      </c>
      <c r="E201" s="27">
        <v>19768696.5</v>
      </c>
      <c r="F201" s="28">
        <v>759335.80469230772</v>
      </c>
      <c r="G201" s="33">
        <f xml:space="preserve"> SUMIFS(Лист2!$C:$C,'Объединенные данные '!$A:$A,Лист2!A426,'Объединенные данные '!$B:$B,Лист2!B426)</f>
        <v>15</v>
      </c>
      <c r="H201">
        <f xml:space="preserve"> SUMIFS(Лист2!$D:$D,'Объединенные данные '!$A:$A,Лист2!A426,'Объединенные данные '!$B:$B,Лист2!B426)</f>
        <v>784</v>
      </c>
      <c r="I201">
        <f xml:space="preserve"> SUMIFS(Лист2!$E:$E,'Объединенные данные '!$A:$A,Лист2!A426,'Объединенные данные '!$B:$B,Лист2!B426)</f>
        <v>696</v>
      </c>
      <c r="J201" s="37">
        <f t="shared" si="18"/>
        <v>0.55000000000000004</v>
      </c>
      <c r="K201" s="37">
        <f t="shared" si="19"/>
        <v>1806241.6</v>
      </c>
      <c r="L201" s="37">
        <f t="shared" si="20"/>
        <v>21</v>
      </c>
      <c r="M201" s="37">
        <f t="shared" si="21"/>
        <v>6565591.6953076925</v>
      </c>
      <c r="N201" s="37">
        <f t="shared" si="22"/>
        <v>24.23</v>
      </c>
      <c r="O201" s="37">
        <f t="shared" si="23"/>
        <v>37.049999999999997</v>
      </c>
    </row>
    <row r="202" spans="1:15" x14ac:dyDescent="0.25">
      <c r="A202" s="42">
        <v>43970</v>
      </c>
      <c r="B202" s="29" t="s">
        <v>21</v>
      </c>
      <c r="C202" s="29">
        <v>223597.5</v>
      </c>
      <c r="D202" s="29">
        <v>21945858</v>
      </c>
      <c r="E202" s="29">
        <v>15975681.728</v>
      </c>
      <c r="F202" s="30">
        <v>296759.42307692306</v>
      </c>
      <c r="G202" s="33">
        <f xml:space="preserve"> SUMIFS(Лист2!$C:$C,'Объединенные данные '!$A:$A,Лист2!A215,'Объединенные данные '!$B:$B,Лист2!B215)</f>
        <v>19</v>
      </c>
      <c r="H202">
        <f xml:space="preserve"> SUMIFS(Лист2!$D:$D,'Объединенные данные '!$A:$A,Лист2!A215,'Объединенные данные '!$B:$B,Лист2!B215)</f>
        <v>1858</v>
      </c>
      <c r="I202">
        <f xml:space="preserve"> SUMIFS(Лист2!$E:$E,'Объединенные данные '!$A:$A,Лист2!A215,'Объединенные данные '!$B:$B,Лист2!B215)</f>
        <v>1648</v>
      </c>
      <c r="J202" s="37">
        <f t="shared" si="18"/>
        <v>0.44</v>
      </c>
      <c r="K202" s="37">
        <f t="shared" si="19"/>
        <v>1155045.2</v>
      </c>
      <c r="L202" s="37">
        <f t="shared" si="20"/>
        <v>21</v>
      </c>
      <c r="M202" s="37">
        <f t="shared" si="21"/>
        <v>5673416.8489230769</v>
      </c>
      <c r="N202" s="37">
        <f t="shared" si="22"/>
        <v>25.85</v>
      </c>
      <c r="O202" s="37">
        <f t="shared" si="23"/>
        <v>37.369999999999997</v>
      </c>
    </row>
    <row r="203" spans="1:15" x14ac:dyDescent="0.25">
      <c r="A203" s="41">
        <v>43970</v>
      </c>
      <c r="B203" s="25" t="s">
        <v>22</v>
      </c>
      <c r="C203" s="25">
        <v>211453.5</v>
      </c>
      <c r="D203" s="25">
        <v>20590072.5</v>
      </c>
      <c r="E203" s="25">
        <v>15078027.685000001</v>
      </c>
      <c r="F203" s="26">
        <v>293452.29237692308</v>
      </c>
      <c r="G203" s="33">
        <f xml:space="preserve"> SUMIFS(Лист2!$C:$C,'Объединенные данные '!$A:$A,Лист2!A180,'Объединенные данные '!$B:$B,Лист2!B180)</f>
        <v>54</v>
      </c>
      <c r="H203">
        <f xml:space="preserve"> SUMIFS(Лист2!$D:$D,'Объединенные данные '!$A:$A,Лист2!A180,'Объединенные данные '!$B:$B,Лист2!B180)</f>
        <v>13240</v>
      </c>
      <c r="I203">
        <f xml:space="preserve"> SUMIFS(Лист2!$E:$E,'Объединенные данные '!$A:$A,Лист2!A180,'Объединенные данные '!$B:$B,Лист2!B180)</f>
        <v>12360</v>
      </c>
      <c r="J203" s="37">
        <f t="shared" si="18"/>
        <v>0.41</v>
      </c>
      <c r="K203" s="37">
        <f t="shared" si="19"/>
        <v>381297.6</v>
      </c>
      <c r="L203" s="37">
        <f t="shared" si="20"/>
        <v>21</v>
      </c>
      <c r="M203" s="37">
        <f t="shared" si="21"/>
        <v>5218592.5226230761</v>
      </c>
      <c r="N203" s="37">
        <f t="shared" si="22"/>
        <v>25.35</v>
      </c>
      <c r="O203" s="37">
        <f t="shared" si="23"/>
        <v>36.56</v>
      </c>
    </row>
    <row r="204" spans="1:15" x14ac:dyDescent="0.25">
      <c r="A204" s="42">
        <v>43970</v>
      </c>
      <c r="B204" s="29" t="s">
        <v>11</v>
      </c>
      <c r="C204" s="29">
        <v>84024</v>
      </c>
      <c r="D204" s="29">
        <v>6815511</v>
      </c>
      <c r="E204" s="29">
        <v>5426339.5819999995</v>
      </c>
      <c r="F204" s="30">
        <v>195070.25003076921</v>
      </c>
      <c r="G204" s="33">
        <f xml:space="preserve"> SUMIFS(Лист2!$C:$C,'Объединенные данные '!$A:$A,Лист2!A38,'Объединенные данные '!$B:$B,Лист2!B38)</f>
        <v>18</v>
      </c>
      <c r="H204">
        <f xml:space="preserve"> SUMIFS(Лист2!$D:$D,'Объединенные данные '!$A:$A,Лист2!A38,'Объединенные данные '!$B:$B,Лист2!B38)</f>
        <v>1029</v>
      </c>
      <c r="I204">
        <f xml:space="preserve"> SUMIFS(Лист2!$E:$E,'Объединенные данные '!$A:$A,Лист2!A38,'Объединенные данные '!$B:$B,Лист2!B38)</f>
        <v>925</v>
      </c>
      <c r="J204" s="37">
        <f t="shared" si="18"/>
        <v>0.14000000000000001</v>
      </c>
      <c r="K204" s="37">
        <f t="shared" si="19"/>
        <v>378639.5</v>
      </c>
      <c r="L204" s="37">
        <f t="shared" si="20"/>
        <v>21</v>
      </c>
      <c r="M204" s="37">
        <f t="shared" si="21"/>
        <v>1194101.1679692313</v>
      </c>
      <c r="N204" s="37">
        <f t="shared" si="22"/>
        <v>17.52</v>
      </c>
      <c r="O204" s="37">
        <f t="shared" si="23"/>
        <v>25.6</v>
      </c>
    </row>
    <row r="205" spans="1:15" x14ac:dyDescent="0.25">
      <c r="A205" s="41">
        <v>43970</v>
      </c>
      <c r="B205" s="25" t="s">
        <v>16</v>
      </c>
      <c r="C205" s="25">
        <v>75796.5</v>
      </c>
      <c r="D205" s="25">
        <v>6173463</v>
      </c>
      <c r="E205" s="25">
        <v>4915101.7949999999</v>
      </c>
      <c r="F205" s="26">
        <v>253686.7171923077</v>
      </c>
      <c r="G205" s="33">
        <f xml:space="preserve"> SUMIFS(Лист2!$C:$C,'Объединенные данные '!$A:$A,Лист2!A3,'Объединенные данные '!$B:$B,Лист2!B3)</f>
        <v>17</v>
      </c>
      <c r="H205">
        <f xml:space="preserve"> SUMIFS(Лист2!$D:$D,'Объединенные данные '!$A:$A,Лист2!A3,'Объединенные данные '!$B:$B,Лист2!B3)</f>
        <v>1185</v>
      </c>
      <c r="I205">
        <f xml:space="preserve"> SUMIFS(Лист2!$E:$E,'Объединенные данные '!$A:$A,Лист2!A3,'Объединенные данные '!$B:$B,Лист2!B3)</f>
        <v>1042</v>
      </c>
      <c r="J205" s="37">
        <f t="shared" si="18"/>
        <v>0.12</v>
      </c>
      <c r="K205" s="37">
        <f t="shared" si="19"/>
        <v>363144.9</v>
      </c>
      <c r="L205" s="37">
        <f t="shared" si="20"/>
        <v>21</v>
      </c>
      <c r="M205" s="37">
        <f t="shared" si="21"/>
        <v>1004674.4878076924</v>
      </c>
      <c r="N205" s="37">
        <f t="shared" si="22"/>
        <v>16.27</v>
      </c>
      <c r="O205" s="37">
        <f t="shared" si="23"/>
        <v>25.6</v>
      </c>
    </row>
    <row r="206" spans="1:15" x14ac:dyDescent="0.25">
      <c r="A206" s="39">
        <v>43970</v>
      </c>
      <c r="B206" s="23" t="s">
        <v>17</v>
      </c>
      <c r="C206" s="23">
        <v>38250</v>
      </c>
      <c r="D206" s="23">
        <v>3552937.5</v>
      </c>
      <c r="E206" s="23">
        <v>2795344.17</v>
      </c>
      <c r="F206" s="24">
        <v>245048.26007692309</v>
      </c>
      <c r="G206" s="33">
        <f xml:space="preserve"> SUMIFS(Лист2!$C:$C,'Объединенные данные '!$A:$A,Лист2!A73,'Объединенные данные '!$B:$B,Лист2!B73)</f>
        <v>17</v>
      </c>
      <c r="H206">
        <f xml:space="preserve"> SUMIFS(Лист2!$D:$D,'Объединенные данные '!$A:$A,Лист2!A73,'Объединенные данные '!$B:$B,Лист2!B73)</f>
        <v>1097</v>
      </c>
      <c r="I206">
        <f xml:space="preserve"> SUMIFS(Лист2!$E:$E,'Объединенные данные '!$A:$A,Лист2!A73,'Объединенные данные '!$B:$B,Лист2!B73)</f>
        <v>968</v>
      </c>
      <c r="J206" s="37">
        <f t="shared" si="18"/>
        <v>7.0000000000000007E-2</v>
      </c>
      <c r="K206" s="37">
        <f t="shared" si="19"/>
        <v>208996.3</v>
      </c>
      <c r="L206" s="37">
        <f t="shared" si="20"/>
        <v>21</v>
      </c>
      <c r="M206" s="37">
        <f t="shared" si="21"/>
        <v>512545.06992307701</v>
      </c>
      <c r="N206" s="37">
        <f t="shared" si="22"/>
        <v>14.43</v>
      </c>
      <c r="O206" s="37">
        <f t="shared" si="23"/>
        <v>27.1</v>
      </c>
    </row>
    <row r="207" spans="1:15" x14ac:dyDescent="0.25">
      <c r="A207" s="40">
        <v>43970</v>
      </c>
      <c r="B207" s="27" t="s">
        <v>10</v>
      </c>
      <c r="C207" s="27">
        <v>31842</v>
      </c>
      <c r="D207" s="27">
        <v>2771116.5</v>
      </c>
      <c r="E207" s="27">
        <v>2269371.4459999995</v>
      </c>
      <c r="F207" s="28">
        <v>328803.84615384613</v>
      </c>
      <c r="G207" s="33">
        <f xml:space="preserve"> SUMIFS(Лист2!$C:$C,'Объединенные данные '!$A:$A,Лист2!A108,'Объединенные данные '!$B:$B,Лист2!B108)</f>
        <v>21</v>
      </c>
      <c r="H207">
        <f xml:space="preserve"> SUMIFS(Лист2!$D:$D,'Объединенные данные '!$A:$A,Лист2!A108,'Объединенные данные '!$B:$B,Лист2!B108)</f>
        <v>2430</v>
      </c>
      <c r="I207">
        <f xml:space="preserve"> SUMIFS(Лист2!$E:$E,'Объединенные данные '!$A:$A,Лист2!A108,'Объединенные данные '!$B:$B,Лист2!B108)</f>
        <v>2216</v>
      </c>
      <c r="J207" s="37">
        <f t="shared" si="18"/>
        <v>0.06</v>
      </c>
      <c r="K207" s="37">
        <f t="shared" si="19"/>
        <v>131957.9</v>
      </c>
      <c r="L207" s="37">
        <f t="shared" si="20"/>
        <v>21</v>
      </c>
      <c r="M207" s="37">
        <f t="shared" si="21"/>
        <v>172941.20784615434</v>
      </c>
      <c r="N207" s="37">
        <f t="shared" si="22"/>
        <v>6.24</v>
      </c>
      <c r="O207" s="37">
        <f t="shared" si="23"/>
        <v>22.11</v>
      </c>
    </row>
    <row r="208" spans="1:15" x14ac:dyDescent="0.25">
      <c r="A208" s="42">
        <v>43970</v>
      </c>
      <c r="B208" s="29" t="s">
        <v>13</v>
      </c>
      <c r="C208" s="29">
        <v>32434.5</v>
      </c>
      <c r="D208" s="29">
        <v>2865337.5</v>
      </c>
      <c r="E208" s="29">
        <v>2368028.6850000001</v>
      </c>
      <c r="F208" s="30">
        <v>225452.89078461539</v>
      </c>
      <c r="G208" s="33">
        <f xml:space="preserve"> SUMIFS(Лист2!$C:$C,'Объединенные данные '!$A:$A,Лист2!A248,'Объединенные данные '!$B:$B,Лист2!B248)</f>
        <v>21</v>
      </c>
      <c r="H208">
        <f xml:space="preserve"> SUMIFS(Лист2!$D:$D,'Объединенные данные '!$A:$A,Лист2!A248,'Объединенные данные '!$B:$B,Лист2!B248)</f>
        <v>2054</v>
      </c>
      <c r="I208">
        <f xml:space="preserve"> SUMIFS(Лист2!$E:$E,'Объединенные данные '!$A:$A,Лист2!A248,'Объединенные данные '!$B:$B,Лист2!B248)</f>
        <v>1883</v>
      </c>
      <c r="J208" s="37">
        <f t="shared" si="18"/>
        <v>0.06</v>
      </c>
      <c r="K208" s="37">
        <f t="shared" si="19"/>
        <v>136444.6</v>
      </c>
      <c r="L208" s="37">
        <f t="shared" si="20"/>
        <v>21</v>
      </c>
      <c r="M208" s="37">
        <f t="shared" si="21"/>
        <v>271855.92421538453</v>
      </c>
      <c r="N208" s="37">
        <f t="shared" si="22"/>
        <v>9.49</v>
      </c>
      <c r="O208" s="37">
        <f t="shared" si="23"/>
        <v>21</v>
      </c>
    </row>
    <row r="209" spans="1:15" x14ac:dyDescent="0.25">
      <c r="A209" s="41">
        <v>43970</v>
      </c>
      <c r="B209" s="25" t="s">
        <v>20</v>
      </c>
      <c r="C209" s="25">
        <v>28882.5</v>
      </c>
      <c r="D209" s="25">
        <v>2446530</v>
      </c>
      <c r="E209" s="25">
        <v>1956748.2629999998</v>
      </c>
      <c r="F209" s="26">
        <v>108543.03143076923</v>
      </c>
      <c r="G209" s="33">
        <f xml:space="preserve"> SUMIFS(Лист2!$C:$C,'Объединенные данные '!$A:$A,Лист2!A145,'Объединенные данные '!$B:$B,Лист2!B145)</f>
        <v>20</v>
      </c>
      <c r="H209">
        <f xml:space="preserve"> SUMIFS(Лист2!$D:$D,'Объединенные данные '!$A:$A,Лист2!A145,'Объединенные данные '!$B:$B,Лист2!B145)</f>
        <v>2266</v>
      </c>
      <c r="I209">
        <f xml:space="preserve"> SUMIFS(Лист2!$E:$E,'Объединенные данные '!$A:$A,Лист2!A145,'Объединенные данные '!$B:$B,Лист2!B145)</f>
        <v>1993</v>
      </c>
      <c r="J209" s="37">
        <f t="shared" si="18"/>
        <v>0.05</v>
      </c>
      <c r="K209" s="37">
        <f t="shared" si="19"/>
        <v>122326.5</v>
      </c>
      <c r="L209" s="37">
        <f t="shared" si="20"/>
        <v>21</v>
      </c>
      <c r="M209" s="37">
        <f t="shared" si="21"/>
        <v>381238.70556923095</v>
      </c>
      <c r="N209" s="37">
        <f t="shared" si="22"/>
        <v>15.58</v>
      </c>
      <c r="O209" s="37">
        <f t="shared" si="23"/>
        <v>25.03</v>
      </c>
    </row>
    <row r="210" spans="1:15" x14ac:dyDescent="0.25">
      <c r="A210" s="39">
        <v>43970</v>
      </c>
      <c r="B210" s="23" t="s">
        <v>18</v>
      </c>
      <c r="C210" s="23">
        <v>16638</v>
      </c>
      <c r="D210" s="23">
        <v>1364847</v>
      </c>
      <c r="E210" s="23">
        <v>1137103.412</v>
      </c>
      <c r="F210" s="24">
        <v>258642.5153846154</v>
      </c>
      <c r="G210" s="33">
        <f xml:space="preserve"> SUMIFS(Лист2!$C:$C,'Объединенные данные '!$A:$A,Лист2!A318,'Объединенные данные '!$B:$B,Лист2!B318)</f>
        <v>21</v>
      </c>
      <c r="H210">
        <f xml:space="preserve"> SUMIFS(Лист2!$D:$D,'Объединенные данные '!$A:$A,Лист2!A318,'Объединенные данные '!$B:$B,Лист2!B318)</f>
        <v>1926</v>
      </c>
      <c r="I210">
        <f xml:space="preserve"> SUMIFS(Лист2!$E:$E,'Объединенные данные '!$A:$A,Лист2!A318,'Объединенные данные '!$B:$B,Лист2!B318)</f>
        <v>1745</v>
      </c>
      <c r="J210" s="37">
        <f t="shared" si="18"/>
        <v>0.03</v>
      </c>
      <c r="K210" s="37">
        <f t="shared" si="19"/>
        <v>64992.7</v>
      </c>
      <c r="L210" s="37">
        <f t="shared" si="20"/>
        <v>21</v>
      </c>
      <c r="M210" s="37">
        <f t="shared" si="21"/>
        <v>-30898.92738461541</v>
      </c>
      <c r="N210" s="37">
        <f t="shared" si="22"/>
        <v>-2.2599999999999998</v>
      </c>
      <c r="O210" s="37">
        <f t="shared" si="23"/>
        <v>20.03</v>
      </c>
    </row>
    <row r="211" spans="1:15" x14ac:dyDescent="0.25">
      <c r="A211" s="40">
        <v>43970</v>
      </c>
      <c r="B211" s="27" t="s">
        <v>19</v>
      </c>
      <c r="C211" s="27">
        <v>16237.5</v>
      </c>
      <c r="D211" s="27">
        <v>1403047.5</v>
      </c>
      <c r="E211" s="27">
        <v>1195875.8800000001</v>
      </c>
      <c r="F211" s="28">
        <v>173178.52204615384</v>
      </c>
      <c r="G211" s="33">
        <f xml:space="preserve"> SUMIFS(Лист2!$C:$C,'Объединенные данные '!$A:$A,Лист2!A353,'Объединенные данные '!$B:$B,Лист2!B353)</f>
        <v>125</v>
      </c>
      <c r="H211">
        <f xml:space="preserve"> SUMIFS(Лист2!$D:$D,'Объединенные данные '!$A:$A,Лист2!A353,'Объединенные данные '!$B:$B,Лист2!B353)</f>
        <v>24620</v>
      </c>
      <c r="I211">
        <f xml:space="preserve"> SUMIFS(Лист2!$E:$E,'Объединенные данные '!$A:$A,Лист2!A353,'Объединенные данные '!$B:$B,Лист2!B353)</f>
        <v>22641</v>
      </c>
      <c r="J211" s="37">
        <f t="shared" si="18"/>
        <v>0.03</v>
      </c>
      <c r="K211" s="37">
        <f t="shared" si="19"/>
        <v>11224.4</v>
      </c>
      <c r="L211" s="37">
        <f t="shared" si="20"/>
        <v>21</v>
      </c>
      <c r="M211" s="37">
        <f t="shared" si="21"/>
        <v>33993.097953846038</v>
      </c>
      <c r="N211" s="37">
        <f t="shared" si="22"/>
        <v>2.42</v>
      </c>
      <c r="O211" s="37">
        <f t="shared" si="23"/>
        <v>17.32</v>
      </c>
    </row>
    <row r="212" spans="1:15" x14ac:dyDescent="0.25">
      <c r="A212" s="42">
        <v>43970</v>
      </c>
      <c r="B212" s="29" t="s">
        <v>23</v>
      </c>
      <c r="C212" s="29">
        <v>14427</v>
      </c>
      <c r="D212" s="29">
        <v>1126810.5</v>
      </c>
      <c r="E212" s="29">
        <v>963035.41399999999</v>
      </c>
      <c r="F212" s="30">
        <v>202056.34519230769</v>
      </c>
      <c r="G212" s="33">
        <f xml:space="preserve"> SUMIFS(Лист2!$C:$C,'Объединенные данные '!$A:$A,Лист2!A285,'Объединенные данные '!$B:$B,Лист2!B285)</f>
        <v>19</v>
      </c>
      <c r="H212">
        <f xml:space="preserve"> SUMIFS(Лист2!$D:$D,'Объединенные данные '!$A:$A,Лист2!A285,'Объединенные данные '!$B:$B,Лист2!B285)</f>
        <v>1625</v>
      </c>
      <c r="I212">
        <f xml:space="preserve"> SUMIFS(Лист2!$E:$E,'Объединенные данные '!$A:$A,Лист2!A285,'Объединенные данные '!$B:$B,Лист2!B285)</f>
        <v>1444</v>
      </c>
      <c r="J212" s="37">
        <f t="shared" si="18"/>
        <v>0.02</v>
      </c>
      <c r="K212" s="37">
        <f t="shared" si="19"/>
        <v>59305.8</v>
      </c>
      <c r="L212" s="37">
        <f t="shared" si="20"/>
        <v>21</v>
      </c>
      <c r="M212" s="37">
        <f t="shared" si="21"/>
        <v>-38281.259192307683</v>
      </c>
      <c r="N212" s="37">
        <f t="shared" si="22"/>
        <v>-3.4</v>
      </c>
      <c r="O212" s="37">
        <f t="shared" si="23"/>
        <v>17.010000000000002</v>
      </c>
    </row>
    <row r="213" spans="1:15" x14ac:dyDescent="0.25">
      <c r="A213" s="41">
        <v>43970</v>
      </c>
      <c r="B213" s="25" t="s">
        <v>12</v>
      </c>
      <c r="C213" s="25">
        <v>11526</v>
      </c>
      <c r="D213" s="25">
        <v>938764.5</v>
      </c>
      <c r="E213" s="25">
        <v>820018.375</v>
      </c>
      <c r="F213" s="26">
        <v>77816.215384615381</v>
      </c>
      <c r="G213" s="33">
        <f xml:space="preserve"> SUMIFS(Лист2!$C:$C,'Объединенные данные '!$A:$A,Лист2!A461,'Объединенные данные '!$B:$B,Лист2!B461)</f>
        <v>19</v>
      </c>
      <c r="H213">
        <f xml:space="preserve"> SUMIFS(Лист2!$D:$D,'Объединенные данные '!$A:$A,Лист2!A461,'Объединенные данные '!$B:$B,Лист2!B461)</f>
        <v>1987</v>
      </c>
      <c r="I213">
        <f xml:space="preserve"> SUMIFS(Лист2!$E:$E,'Объединенные данные '!$A:$A,Лист2!A461,'Объединенные данные '!$B:$B,Лист2!B461)</f>
        <v>1791</v>
      </c>
      <c r="J213" s="37">
        <f t="shared" si="18"/>
        <v>0.02</v>
      </c>
      <c r="K213" s="37">
        <f t="shared" si="19"/>
        <v>49408.7</v>
      </c>
      <c r="L213" s="37">
        <f t="shared" si="20"/>
        <v>21</v>
      </c>
      <c r="M213" s="37">
        <f t="shared" si="21"/>
        <v>40929.909615384619</v>
      </c>
      <c r="N213" s="37">
        <f t="shared" si="22"/>
        <v>4.3600000000000003</v>
      </c>
      <c r="O213" s="37">
        <f t="shared" si="23"/>
        <v>14.48</v>
      </c>
    </row>
    <row r="214" spans="1:15" x14ac:dyDescent="0.25">
      <c r="A214" s="42">
        <v>43969</v>
      </c>
      <c r="B214" s="29" t="s">
        <v>15</v>
      </c>
      <c r="C214" s="29">
        <v>355081.5</v>
      </c>
      <c r="D214" s="29">
        <v>36876888</v>
      </c>
      <c r="E214" s="29">
        <v>26228948.559</v>
      </c>
      <c r="F214" s="30">
        <v>898617.75030769221</v>
      </c>
      <c r="G214" s="33">
        <f xml:space="preserve"> SUMIFS(Лист2!$C:$C,'Объединенные данные '!$A:$A,Лист2!A421,'Объединенные данные '!$B:$B,Лист2!B421)</f>
        <v>20</v>
      </c>
      <c r="H214">
        <f xml:space="preserve"> SUMIFS(Лист2!$D:$D,'Объединенные данные '!$A:$A,Лист2!A421,'Объединенные данные '!$B:$B,Лист2!B421)</f>
        <v>1757</v>
      </c>
      <c r="I214">
        <f xml:space="preserve"> SUMIFS(Лист2!$E:$E,'Объединенные данные '!$A:$A,Лист2!A421,'Объединенные данные '!$B:$B,Лист2!B421)</f>
        <v>1596</v>
      </c>
      <c r="J214" s="37">
        <f t="shared" si="18"/>
        <v>0.74</v>
      </c>
      <c r="K214" s="37">
        <f t="shared" si="19"/>
        <v>1843844.4</v>
      </c>
      <c r="L214" s="37">
        <f t="shared" si="20"/>
        <v>21</v>
      </c>
      <c r="M214" s="37">
        <f t="shared" si="21"/>
        <v>9749321.6906923074</v>
      </c>
      <c r="N214" s="37">
        <f t="shared" si="22"/>
        <v>26.44</v>
      </c>
      <c r="O214" s="37">
        <f t="shared" si="23"/>
        <v>40.6</v>
      </c>
    </row>
    <row r="215" spans="1:15" x14ac:dyDescent="0.25">
      <c r="A215" s="41">
        <v>43969</v>
      </c>
      <c r="B215" s="25" t="s">
        <v>14</v>
      </c>
      <c r="C215" s="25">
        <v>273900</v>
      </c>
      <c r="D215" s="25">
        <v>27535284.147600003</v>
      </c>
      <c r="E215" s="25">
        <v>19680985.969000001</v>
      </c>
      <c r="F215" s="26">
        <v>764540.58792307694</v>
      </c>
      <c r="G215" s="33">
        <f xml:space="preserve"> SUMIFS(Лист2!$C:$C,'Объединенные данные '!$A:$A,Лист2!A456,'Объединенные данные '!$B:$B,Лист2!B456)</f>
        <v>20</v>
      </c>
      <c r="H215">
        <f xml:space="preserve"> SUMIFS(Лист2!$D:$D,'Объединенные данные '!$A:$A,Лист2!A456,'Объединенные данные '!$B:$B,Лист2!B456)</f>
        <v>2468</v>
      </c>
      <c r="I215">
        <f xml:space="preserve"> SUMIFS(Лист2!$E:$E,'Объединенные данные '!$A:$A,Лист2!A456,'Объединенные данные '!$B:$B,Лист2!B456)</f>
        <v>2221</v>
      </c>
      <c r="J215" s="37">
        <f t="shared" si="18"/>
        <v>0.55000000000000004</v>
      </c>
      <c r="K215" s="37">
        <f t="shared" si="19"/>
        <v>1376764.2</v>
      </c>
      <c r="L215" s="37">
        <f t="shared" si="20"/>
        <v>21</v>
      </c>
      <c r="M215" s="37">
        <f t="shared" si="21"/>
        <v>7089757.5906769251</v>
      </c>
      <c r="N215" s="37">
        <f t="shared" si="22"/>
        <v>25.75</v>
      </c>
      <c r="O215" s="37">
        <f t="shared" si="23"/>
        <v>39.909999999999997</v>
      </c>
    </row>
    <row r="216" spans="1:15" x14ac:dyDescent="0.25">
      <c r="A216" s="42">
        <v>43969</v>
      </c>
      <c r="B216" s="29" t="s">
        <v>21</v>
      </c>
      <c r="C216" s="29">
        <v>201999</v>
      </c>
      <c r="D216" s="29">
        <v>20422435.5</v>
      </c>
      <c r="E216" s="29">
        <v>14541626.939999998</v>
      </c>
      <c r="F216" s="30">
        <v>279597.86153846153</v>
      </c>
      <c r="G216" s="33">
        <f xml:space="preserve"> SUMIFS(Лист2!$C:$C,'Объединенные данные '!$A:$A,Лист2!A243,'Объединенные данные '!$B:$B,Лист2!B243)</f>
        <v>19</v>
      </c>
      <c r="H216">
        <f xml:space="preserve"> SUMIFS(Лист2!$D:$D,'Объединенные данные '!$A:$A,Лист2!A243,'Объединенные данные '!$B:$B,Лист2!B243)</f>
        <v>2080</v>
      </c>
      <c r="I216">
        <f xml:space="preserve"> SUMIFS(Лист2!$E:$E,'Объединенные данные '!$A:$A,Лист2!A243,'Объединенные данные '!$B:$B,Лист2!B243)</f>
        <v>1844</v>
      </c>
      <c r="J216" s="37">
        <f t="shared" si="18"/>
        <v>0.41</v>
      </c>
      <c r="K216" s="37">
        <f t="shared" si="19"/>
        <v>1074865</v>
      </c>
      <c r="L216" s="37">
        <f t="shared" si="20"/>
        <v>21</v>
      </c>
      <c r="M216" s="37">
        <f t="shared" si="21"/>
        <v>5601210.698461541</v>
      </c>
      <c r="N216" s="37">
        <f t="shared" si="22"/>
        <v>27.43</v>
      </c>
      <c r="O216" s="37">
        <f t="shared" si="23"/>
        <v>40.44</v>
      </c>
    </row>
    <row r="217" spans="1:15" x14ac:dyDescent="0.25">
      <c r="A217" s="41">
        <v>43969</v>
      </c>
      <c r="B217" s="25" t="s">
        <v>22</v>
      </c>
      <c r="C217" s="25">
        <v>196560</v>
      </c>
      <c r="D217" s="25">
        <v>19855122</v>
      </c>
      <c r="E217" s="25">
        <v>14172342.450999999</v>
      </c>
      <c r="F217" s="26">
        <v>269626.30769230769</v>
      </c>
      <c r="G217" s="33">
        <f xml:space="preserve"> SUMIFS(Лист2!$C:$C,'Объединенные данные '!$A:$A,Лист2!A208,'Объединенные данные '!$B:$B,Лист2!B208)</f>
        <v>54</v>
      </c>
      <c r="H217">
        <f xml:space="preserve"> SUMIFS(Лист2!$D:$D,'Объединенные данные '!$A:$A,Лист2!A208,'Объединенные данные '!$B:$B,Лист2!B208)</f>
        <v>13070</v>
      </c>
      <c r="I217">
        <f xml:space="preserve"> SUMIFS(Лист2!$E:$E,'Объединенные данные '!$A:$A,Лист2!A208,'Объединенные данные '!$B:$B,Лист2!B208)</f>
        <v>12244</v>
      </c>
      <c r="J217" s="37">
        <f t="shared" si="18"/>
        <v>0.4</v>
      </c>
      <c r="K217" s="37">
        <f t="shared" si="19"/>
        <v>367687.4</v>
      </c>
      <c r="L217" s="37">
        <f t="shared" si="20"/>
        <v>21</v>
      </c>
      <c r="M217" s="37">
        <f t="shared" si="21"/>
        <v>5413153.2413076926</v>
      </c>
      <c r="N217" s="37">
        <f t="shared" si="22"/>
        <v>27.26</v>
      </c>
      <c r="O217" s="37">
        <f t="shared" si="23"/>
        <v>40.1</v>
      </c>
    </row>
    <row r="218" spans="1:15" x14ac:dyDescent="0.25">
      <c r="A218" s="42">
        <v>43969</v>
      </c>
      <c r="B218" s="29" t="s">
        <v>11</v>
      </c>
      <c r="C218" s="29">
        <v>78058.5</v>
      </c>
      <c r="D218" s="29">
        <v>6609714</v>
      </c>
      <c r="E218" s="29">
        <v>5024858.7929999996</v>
      </c>
      <c r="F218" s="30">
        <v>140406.07692307691</v>
      </c>
      <c r="G218" s="33">
        <f xml:space="preserve"> SUMIFS(Лист2!$C:$C,'Объединенные данные '!$A:$A,Лист2!A68,'Объединенные данные '!$B:$B,Лист2!B68)</f>
        <v>31</v>
      </c>
      <c r="H218">
        <f xml:space="preserve"> SUMIFS(Лист2!$D:$D,'Объединенные данные '!$A:$A,Лист2!A68,'Объединенные данные '!$B:$B,Лист2!B68)</f>
        <v>5751</v>
      </c>
      <c r="I218">
        <f xml:space="preserve"> SUMIFS(Лист2!$E:$E,'Объединенные данные '!$A:$A,Лист2!A68,'Объединенные данные '!$B:$B,Лист2!B68)</f>
        <v>5319</v>
      </c>
      <c r="J218" s="37">
        <f t="shared" si="18"/>
        <v>0.13</v>
      </c>
      <c r="K218" s="37">
        <f t="shared" si="19"/>
        <v>213216.6</v>
      </c>
      <c r="L218" s="37">
        <f t="shared" si="20"/>
        <v>21</v>
      </c>
      <c r="M218" s="37">
        <f t="shared" si="21"/>
        <v>1444449.1300769234</v>
      </c>
      <c r="N218" s="37">
        <f t="shared" si="22"/>
        <v>21.85</v>
      </c>
      <c r="O218" s="37">
        <f t="shared" si="23"/>
        <v>31.54</v>
      </c>
    </row>
    <row r="219" spans="1:15" x14ac:dyDescent="0.25">
      <c r="A219" s="41">
        <v>43969</v>
      </c>
      <c r="B219" s="25" t="s">
        <v>16</v>
      </c>
      <c r="C219" s="25">
        <v>70278</v>
      </c>
      <c r="D219" s="25">
        <v>5798476.5</v>
      </c>
      <c r="E219" s="25">
        <v>4485664.5060000001</v>
      </c>
      <c r="F219" s="26">
        <v>182019.63597692308</v>
      </c>
      <c r="G219" s="33">
        <f xml:space="preserve"> SUMIFS(Лист2!$C:$C,'Объединенные данные '!$A:$A,Лист2!A33,'Объединенные данные '!$B:$B,Лист2!B33)</f>
        <v>7</v>
      </c>
      <c r="H219">
        <f xml:space="preserve"> SUMIFS(Лист2!$D:$D,'Объединенные данные '!$A:$A,Лист2!A33,'Объединенные данные '!$B:$B,Лист2!B33)</f>
        <v>532</v>
      </c>
      <c r="I219">
        <f xml:space="preserve"> SUMIFS(Лист2!$E:$E,'Объединенные данные '!$A:$A,Лист2!A33,'Объединенные данные '!$B:$B,Лист2!B33)</f>
        <v>449</v>
      </c>
      <c r="J219" s="37">
        <f t="shared" si="18"/>
        <v>0.12</v>
      </c>
      <c r="K219" s="37">
        <f t="shared" si="19"/>
        <v>828353.8</v>
      </c>
      <c r="L219" s="37">
        <f t="shared" si="20"/>
        <v>21</v>
      </c>
      <c r="M219" s="37">
        <f t="shared" si="21"/>
        <v>1130792.3580230768</v>
      </c>
      <c r="N219" s="37">
        <f t="shared" si="22"/>
        <v>19.5</v>
      </c>
      <c r="O219" s="37">
        <f t="shared" si="23"/>
        <v>29.27</v>
      </c>
    </row>
    <row r="220" spans="1:15" x14ac:dyDescent="0.25">
      <c r="A220" s="42">
        <v>43969</v>
      </c>
      <c r="B220" s="29" t="s">
        <v>17</v>
      </c>
      <c r="C220" s="29">
        <v>36655.5</v>
      </c>
      <c r="D220" s="29">
        <v>3360135</v>
      </c>
      <c r="E220" s="29">
        <v>2596293.8219999997</v>
      </c>
      <c r="F220" s="30">
        <v>202175.53846153847</v>
      </c>
      <c r="G220" s="33">
        <f xml:space="preserve"> SUMIFS(Лист2!$C:$C,'Объединенные данные '!$A:$A,Лист2!A103,'Объединенные данные '!$B:$B,Лист2!B103)</f>
        <v>20</v>
      </c>
      <c r="H220">
        <f xml:space="preserve"> SUMIFS(Лист2!$D:$D,'Объединенные данные '!$A:$A,Лист2!A103,'Объединенные данные '!$B:$B,Лист2!B103)</f>
        <v>2036</v>
      </c>
      <c r="I220">
        <f xml:space="preserve"> SUMIFS(Лист2!$E:$E,'Объединенные данные '!$A:$A,Лист2!A103,'Объединенные данные '!$B:$B,Лист2!B103)</f>
        <v>1790</v>
      </c>
      <c r="J220" s="37">
        <f t="shared" si="18"/>
        <v>7.0000000000000007E-2</v>
      </c>
      <c r="K220" s="37">
        <f t="shared" si="19"/>
        <v>168006.8</v>
      </c>
      <c r="L220" s="37">
        <f t="shared" si="20"/>
        <v>21</v>
      </c>
      <c r="M220" s="37">
        <f t="shared" si="21"/>
        <v>561665.63953846181</v>
      </c>
      <c r="N220" s="37">
        <f t="shared" si="22"/>
        <v>16.72</v>
      </c>
      <c r="O220" s="37">
        <f t="shared" si="23"/>
        <v>29.42</v>
      </c>
    </row>
    <row r="221" spans="1:15" x14ac:dyDescent="0.25">
      <c r="A221" s="40">
        <v>43969</v>
      </c>
      <c r="B221" s="27" t="s">
        <v>10</v>
      </c>
      <c r="C221" s="27">
        <v>31329</v>
      </c>
      <c r="D221" s="27">
        <v>2826379.5</v>
      </c>
      <c r="E221" s="27">
        <v>2229453.5079999999</v>
      </c>
      <c r="F221" s="28">
        <v>331756.18072307692</v>
      </c>
      <c r="G221" s="33">
        <f xml:space="preserve"> SUMIFS(Лист2!$C:$C,'Объединенные данные '!$A:$A,Лист2!A137,'Объединенные данные '!$B:$B,Лист2!B137)</f>
        <v>19</v>
      </c>
      <c r="H221">
        <f xml:space="preserve"> SUMIFS(Лист2!$D:$D,'Объединенные данные '!$A:$A,Лист2!A137,'Объединенные данные '!$B:$B,Лист2!B137)</f>
        <v>1868</v>
      </c>
      <c r="I221">
        <f xml:space="preserve"> SUMIFS(Лист2!$E:$E,'Объединенные данные '!$A:$A,Лист2!A137,'Объединенные данные '!$B:$B,Лист2!B137)</f>
        <v>1706</v>
      </c>
      <c r="J221" s="37">
        <f t="shared" si="18"/>
        <v>0.06</v>
      </c>
      <c r="K221" s="37">
        <f t="shared" si="19"/>
        <v>148756.79999999999</v>
      </c>
      <c r="L221" s="37">
        <f t="shared" si="20"/>
        <v>21</v>
      </c>
      <c r="M221" s="37">
        <f t="shared" si="21"/>
        <v>265169.81127692317</v>
      </c>
      <c r="N221" s="37">
        <f t="shared" si="22"/>
        <v>9.3800000000000008</v>
      </c>
      <c r="O221" s="37">
        <f t="shared" si="23"/>
        <v>26.77</v>
      </c>
    </row>
    <row r="222" spans="1:15" x14ac:dyDescent="0.25">
      <c r="A222" s="42">
        <v>43969</v>
      </c>
      <c r="B222" s="29" t="s">
        <v>20</v>
      </c>
      <c r="C222" s="29">
        <v>27181.5</v>
      </c>
      <c r="D222" s="29">
        <v>2324490</v>
      </c>
      <c r="E222" s="29">
        <v>1796459.4790000001</v>
      </c>
      <c r="F222" s="30">
        <v>129793.76153846155</v>
      </c>
      <c r="G222" s="33">
        <f xml:space="preserve"> SUMIFS(Лист2!$C:$C,'Объединенные данные '!$A:$A,Лист2!A173,'Объединенные данные '!$B:$B,Лист2!B173)</f>
        <v>19</v>
      </c>
      <c r="H222">
        <f xml:space="preserve"> SUMIFS(Лист2!$D:$D,'Объединенные данные '!$A:$A,Лист2!A173,'Объединенные данные '!$B:$B,Лист2!B173)</f>
        <v>1949</v>
      </c>
      <c r="I222">
        <f xml:space="preserve"> SUMIFS(Лист2!$E:$E,'Объединенные данные '!$A:$A,Лист2!A173,'Объединенные данные '!$B:$B,Лист2!B173)</f>
        <v>1724</v>
      </c>
      <c r="J222" s="37">
        <f t="shared" si="18"/>
        <v>0.05</v>
      </c>
      <c r="K222" s="37">
        <f t="shared" si="19"/>
        <v>122341.6</v>
      </c>
      <c r="L222" s="37">
        <f t="shared" si="20"/>
        <v>21</v>
      </c>
      <c r="M222" s="37">
        <f t="shared" si="21"/>
        <v>398236.7594615384</v>
      </c>
      <c r="N222" s="37">
        <f t="shared" si="22"/>
        <v>17.13</v>
      </c>
      <c r="O222" s="37">
        <f t="shared" si="23"/>
        <v>29.39</v>
      </c>
    </row>
    <row r="223" spans="1:15" x14ac:dyDescent="0.25">
      <c r="A223" s="41">
        <v>43969</v>
      </c>
      <c r="B223" s="25" t="s">
        <v>13</v>
      </c>
      <c r="C223" s="25">
        <v>28668</v>
      </c>
      <c r="D223" s="25">
        <v>2588148</v>
      </c>
      <c r="E223" s="25">
        <v>2042294.1669999999</v>
      </c>
      <c r="F223" s="26">
        <v>160977.42935384615</v>
      </c>
      <c r="G223" s="33">
        <f xml:space="preserve"> SUMIFS(Лист2!$C:$C,'Объединенные данные '!$A:$A,Лист2!A278,'Объединенные данные '!$B:$B,Лист2!B278)</f>
        <v>54</v>
      </c>
      <c r="H223">
        <f xml:space="preserve"> SUMIFS(Лист2!$D:$D,'Объединенные данные '!$A:$A,Лист2!A278,'Объединенные данные '!$B:$B,Лист2!B278)</f>
        <v>11194</v>
      </c>
      <c r="I223">
        <f xml:space="preserve"> SUMIFS(Лист2!$E:$E,'Объединенные данные '!$A:$A,Лист2!A278,'Объединенные данные '!$B:$B,Лист2!B278)</f>
        <v>10554</v>
      </c>
      <c r="J223" s="37">
        <f t="shared" si="18"/>
        <v>0.05</v>
      </c>
      <c r="K223" s="37">
        <f t="shared" si="19"/>
        <v>47928.7</v>
      </c>
      <c r="L223" s="37">
        <f t="shared" si="20"/>
        <v>21</v>
      </c>
      <c r="M223" s="37">
        <f t="shared" si="21"/>
        <v>384876.40364615398</v>
      </c>
      <c r="N223" s="37">
        <f t="shared" si="22"/>
        <v>14.87</v>
      </c>
      <c r="O223" s="37">
        <f t="shared" si="23"/>
        <v>26.73</v>
      </c>
    </row>
    <row r="224" spans="1:15" x14ac:dyDescent="0.25">
      <c r="A224" s="42">
        <v>43969</v>
      </c>
      <c r="B224" s="29" t="s">
        <v>18</v>
      </c>
      <c r="C224" s="29">
        <v>14290.5</v>
      </c>
      <c r="D224" s="29">
        <v>1246162.5</v>
      </c>
      <c r="E224" s="29">
        <v>983143.48999999987</v>
      </c>
      <c r="F224" s="30">
        <v>263823.34615384613</v>
      </c>
      <c r="G224" s="33">
        <f xml:space="preserve"> SUMIFS(Лист2!$C:$C,'Объединенные данные '!$A:$A,Лист2!A348,'Объединенные данные '!$B:$B,Лист2!B348)</f>
        <v>54</v>
      </c>
      <c r="H224">
        <f xml:space="preserve"> SUMIFS(Лист2!$D:$D,'Объединенные данные '!$A:$A,Лист2!A348,'Объединенные данные '!$B:$B,Лист2!B348)</f>
        <v>11288</v>
      </c>
      <c r="I224">
        <f xml:space="preserve"> SUMIFS(Лист2!$E:$E,'Объединенные данные '!$A:$A,Лист2!A348,'Объединенные данные '!$B:$B,Лист2!B348)</f>
        <v>10492</v>
      </c>
      <c r="J224" s="37">
        <f t="shared" si="18"/>
        <v>0.03</v>
      </c>
      <c r="K224" s="37">
        <f t="shared" si="19"/>
        <v>23077.1</v>
      </c>
      <c r="L224" s="37">
        <f t="shared" si="20"/>
        <v>21</v>
      </c>
      <c r="M224" s="37">
        <f t="shared" si="21"/>
        <v>-804.33615384600125</v>
      </c>
      <c r="N224" s="37">
        <f t="shared" si="22"/>
        <v>-0.06</v>
      </c>
      <c r="O224" s="37">
        <f t="shared" si="23"/>
        <v>26.75</v>
      </c>
    </row>
    <row r="225" spans="1:15" x14ac:dyDescent="0.25">
      <c r="A225" s="41">
        <v>43969</v>
      </c>
      <c r="B225" s="25" t="s">
        <v>23</v>
      </c>
      <c r="C225" s="25">
        <v>14497.5</v>
      </c>
      <c r="D225" s="25">
        <v>1230711</v>
      </c>
      <c r="E225" s="25">
        <v>1005560.455</v>
      </c>
      <c r="F225" s="26">
        <v>171097.83406153845</v>
      </c>
      <c r="G225" s="33">
        <f xml:space="preserve"> SUMIFS(Лист2!$C:$C,'Объединенные данные '!$A:$A,Лист2!A311,'Объединенные данные '!$B:$B,Лист2!B311)</f>
        <v>125</v>
      </c>
      <c r="H225">
        <f xml:space="preserve"> SUMIFS(Лист2!$D:$D,'Объединенные данные '!$A:$A,Лист2!A311,'Объединенные данные '!$B:$B,Лист2!B311)</f>
        <v>18066</v>
      </c>
      <c r="I225">
        <f xml:space="preserve"> SUMIFS(Лист2!$E:$E,'Объединенные данные '!$A:$A,Лист2!A311,'Объединенные данные '!$B:$B,Лист2!B311)</f>
        <v>16883</v>
      </c>
      <c r="J225" s="37">
        <f t="shared" si="18"/>
        <v>0.02</v>
      </c>
      <c r="K225" s="37">
        <f t="shared" si="19"/>
        <v>9845.7000000000007</v>
      </c>
      <c r="L225" s="37">
        <f t="shared" si="20"/>
        <v>21</v>
      </c>
      <c r="M225" s="37">
        <f t="shared" si="21"/>
        <v>54052.710938461591</v>
      </c>
      <c r="N225" s="37">
        <f t="shared" si="22"/>
        <v>4.3899999999999997</v>
      </c>
      <c r="O225" s="37">
        <f t="shared" si="23"/>
        <v>22.39</v>
      </c>
    </row>
    <row r="226" spans="1:15" x14ac:dyDescent="0.25">
      <c r="A226" s="42">
        <v>43969</v>
      </c>
      <c r="B226" s="29" t="s">
        <v>19</v>
      </c>
      <c r="C226" s="29">
        <v>12450</v>
      </c>
      <c r="D226" s="29">
        <v>1115146.5</v>
      </c>
      <c r="E226" s="29">
        <v>897555.51099999994</v>
      </c>
      <c r="F226" s="30">
        <v>150809.61403846153</v>
      </c>
      <c r="G226" s="33">
        <f xml:space="preserve"> SUMIFS(Лист2!$C:$C,'Объединенные данные '!$A:$A,Лист2!A381,'Объединенные данные '!$B:$B,Лист2!B381)</f>
        <v>125</v>
      </c>
      <c r="H226">
        <f xml:space="preserve"> SUMIFS(Лист2!$D:$D,'Объединенные данные '!$A:$A,Лист2!A381,'Объединенные данные '!$B:$B,Лист2!B381)</f>
        <v>20218</v>
      </c>
      <c r="I226">
        <f xml:space="preserve"> SUMIFS(Лист2!$E:$E,'Объединенные данные '!$A:$A,Лист2!A381,'Объединенные данные '!$B:$B,Лист2!B381)</f>
        <v>18647</v>
      </c>
      <c r="J226" s="37">
        <f t="shared" si="18"/>
        <v>0.02</v>
      </c>
      <c r="K226" s="37">
        <f t="shared" si="19"/>
        <v>8921.2000000000007</v>
      </c>
      <c r="L226" s="37">
        <f t="shared" si="20"/>
        <v>21</v>
      </c>
      <c r="M226" s="37">
        <f t="shared" si="21"/>
        <v>66781.374961538531</v>
      </c>
      <c r="N226" s="37">
        <f t="shared" si="22"/>
        <v>5.99</v>
      </c>
      <c r="O226" s="37">
        <f t="shared" si="23"/>
        <v>24.24</v>
      </c>
    </row>
    <row r="227" spans="1:15" x14ac:dyDescent="0.25">
      <c r="A227" s="41">
        <v>43969</v>
      </c>
      <c r="B227" s="25" t="s">
        <v>12</v>
      </c>
      <c r="C227" s="25">
        <v>11680.5</v>
      </c>
      <c r="D227" s="25">
        <v>936427.5</v>
      </c>
      <c r="E227" s="25">
        <v>813406.68400000001</v>
      </c>
      <c r="F227" s="26">
        <v>117272.7846153846</v>
      </c>
      <c r="G227" s="33">
        <f xml:space="preserve"> SUMIFS(Лист2!$C:$C,'Объединенные данные '!$A:$A,Лист2!A491,'Объединенные данные '!$B:$B,Лист2!B491)</f>
        <v>17</v>
      </c>
      <c r="H227">
        <f xml:space="preserve"> SUMIFS(Лист2!$D:$D,'Объединенные данные '!$A:$A,Лист2!A491,'Объединенные данные '!$B:$B,Лист2!B491)</f>
        <v>1439</v>
      </c>
      <c r="I227">
        <f xml:space="preserve"> SUMIFS(Лист2!$E:$E,'Объединенные данные '!$A:$A,Лист2!A491,'Объединенные данные '!$B:$B,Лист2!B491)</f>
        <v>1265</v>
      </c>
      <c r="J227" s="37">
        <f t="shared" si="18"/>
        <v>0.02</v>
      </c>
      <c r="K227" s="37">
        <f t="shared" si="19"/>
        <v>55084</v>
      </c>
      <c r="L227" s="37">
        <f t="shared" si="20"/>
        <v>21</v>
      </c>
      <c r="M227" s="37">
        <f t="shared" si="21"/>
        <v>5748.0313846153877</v>
      </c>
      <c r="N227" s="37">
        <f t="shared" si="22"/>
        <v>0.61</v>
      </c>
      <c r="O227" s="37">
        <f t="shared" si="23"/>
        <v>15.12</v>
      </c>
    </row>
    <row r="228" spans="1:15" x14ac:dyDescent="0.25">
      <c r="A228" s="42">
        <v>43968</v>
      </c>
      <c r="B228" s="29" t="s">
        <v>15</v>
      </c>
      <c r="C228" s="29">
        <v>357072</v>
      </c>
      <c r="D228" s="29">
        <v>36834567</v>
      </c>
      <c r="E228" s="29">
        <v>26914635.671</v>
      </c>
      <c r="F228" s="30">
        <v>566638.92575384618</v>
      </c>
      <c r="G228" s="33">
        <f xml:space="preserve"> SUMIFS(Лист2!$C:$C,'Объединенные данные '!$A:$A,Лист2!A392,'Объединенные данные '!$B:$B,Лист2!B392)</f>
        <v>15</v>
      </c>
      <c r="H228">
        <f xml:space="preserve"> SUMIFS(Лист2!$D:$D,'Объединенные данные '!$A:$A,Лист2!A392,'Объединенные данные '!$B:$B,Лист2!B392)</f>
        <v>750</v>
      </c>
      <c r="I228">
        <f xml:space="preserve"> SUMIFS(Лист2!$E:$E,'Объединенные данные '!$A:$A,Лист2!A392,'Объединенные данные '!$B:$B,Лист2!B392)</f>
        <v>658</v>
      </c>
      <c r="J228" s="37">
        <f t="shared" si="18"/>
        <v>0.74</v>
      </c>
      <c r="K228" s="37">
        <f t="shared" si="19"/>
        <v>2455637.7999999998</v>
      </c>
      <c r="L228" s="37">
        <f t="shared" si="20"/>
        <v>20</v>
      </c>
      <c r="M228" s="37">
        <f t="shared" si="21"/>
        <v>9353292.4032461531</v>
      </c>
      <c r="N228" s="37">
        <f t="shared" si="22"/>
        <v>25.39</v>
      </c>
      <c r="O228" s="37">
        <f t="shared" si="23"/>
        <v>36.86</v>
      </c>
    </row>
    <row r="229" spans="1:15" x14ac:dyDescent="0.25">
      <c r="A229" s="41">
        <v>43968</v>
      </c>
      <c r="B229" s="25" t="s">
        <v>14</v>
      </c>
      <c r="C229" s="25">
        <v>269029.5</v>
      </c>
      <c r="D229" s="25">
        <v>26659930.5</v>
      </c>
      <c r="E229" s="25">
        <v>19515982.116</v>
      </c>
      <c r="F229" s="26">
        <v>551393.4769230769</v>
      </c>
      <c r="G229" s="33">
        <f xml:space="preserve"> SUMIFS(Лист2!$C:$C,'Объединенные данные '!$A:$A,Лист2!A427,'Объединенные данные '!$B:$B,Лист2!B427)</f>
        <v>20</v>
      </c>
      <c r="H229">
        <f xml:space="preserve"> SUMIFS(Лист2!$D:$D,'Объединенные данные '!$A:$A,Лист2!A427,'Объединенные данные '!$B:$B,Лист2!B427)</f>
        <v>1520</v>
      </c>
      <c r="I229">
        <f xml:space="preserve"> SUMIFS(Лист2!$E:$E,'Объединенные данные '!$A:$A,Лист2!A427,'Объединенные данные '!$B:$B,Лист2!B427)</f>
        <v>1373</v>
      </c>
      <c r="J229" s="37">
        <f t="shared" si="18"/>
        <v>0.54</v>
      </c>
      <c r="K229" s="37">
        <f t="shared" si="19"/>
        <v>1332996.5</v>
      </c>
      <c r="L229" s="37">
        <f t="shared" si="20"/>
        <v>20</v>
      </c>
      <c r="M229" s="37">
        <f t="shared" si="21"/>
        <v>6592554.9070769232</v>
      </c>
      <c r="N229" s="37">
        <f t="shared" si="22"/>
        <v>24.73</v>
      </c>
      <c r="O229" s="37">
        <f t="shared" si="23"/>
        <v>36.61</v>
      </c>
    </row>
    <row r="230" spans="1:15" x14ac:dyDescent="0.25">
      <c r="A230" s="39">
        <v>43968</v>
      </c>
      <c r="B230" s="23" t="s">
        <v>21</v>
      </c>
      <c r="C230" s="23">
        <v>193363.5</v>
      </c>
      <c r="D230" s="23">
        <v>19546386</v>
      </c>
      <c r="E230" s="23">
        <v>14278298.844000001</v>
      </c>
      <c r="F230" s="24">
        <v>264289.06153846154</v>
      </c>
      <c r="G230" s="33">
        <f xml:space="preserve"> SUMIFS(Лист2!$C:$C,'Объединенные данные '!$A:$A,Лист2!A216,'Объединенные данные '!$B:$B,Лист2!B216)</f>
        <v>60</v>
      </c>
      <c r="H230">
        <f xml:space="preserve"> SUMIFS(Лист2!$D:$D,'Объединенные данные '!$A:$A,Лист2!A216,'Объединенные данные '!$B:$B,Лист2!B216)</f>
        <v>12460</v>
      </c>
      <c r="I230">
        <f xml:space="preserve"> SUMIFS(Лист2!$E:$E,'Объединенные данные '!$A:$A,Лист2!A216,'Объединенные данные '!$B:$B,Лист2!B216)</f>
        <v>11665</v>
      </c>
      <c r="J230" s="37">
        <f t="shared" si="18"/>
        <v>0.39</v>
      </c>
      <c r="K230" s="37">
        <f t="shared" si="19"/>
        <v>325773.09999999998</v>
      </c>
      <c r="L230" s="37">
        <f t="shared" si="20"/>
        <v>20</v>
      </c>
      <c r="M230" s="37">
        <f t="shared" si="21"/>
        <v>5003798.0944615379</v>
      </c>
      <c r="N230" s="37">
        <f t="shared" si="22"/>
        <v>25.6</v>
      </c>
      <c r="O230" s="37">
        <f t="shared" si="23"/>
        <v>36.9</v>
      </c>
    </row>
    <row r="231" spans="1:15" x14ac:dyDescent="0.25">
      <c r="A231" s="40">
        <v>43968</v>
      </c>
      <c r="B231" s="27" t="s">
        <v>22</v>
      </c>
      <c r="C231" s="27">
        <v>184801.5</v>
      </c>
      <c r="D231" s="27">
        <v>18449091</v>
      </c>
      <c r="E231" s="27">
        <v>13533023.127999999</v>
      </c>
      <c r="F231" s="28">
        <v>246229.69714615386</v>
      </c>
      <c r="G231" s="33">
        <f xml:space="preserve"> SUMIFS(Лист2!$C:$C,'Объединенные данные '!$A:$A,Лист2!A181,'Объединенные данные '!$B:$B,Лист2!B181)</f>
        <v>21</v>
      </c>
      <c r="H231">
        <f xml:space="preserve"> SUMIFS(Лист2!$D:$D,'Объединенные данные '!$A:$A,Лист2!A181,'Объединенные данные '!$B:$B,Лист2!B181)</f>
        <v>2046</v>
      </c>
      <c r="I231">
        <f xml:space="preserve"> SUMIFS(Лист2!$E:$E,'Объединенные данные '!$A:$A,Лист2!A181,'Объединенные данные '!$B:$B,Лист2!B181)</f>
        <v>1853</v>
      </c>
      <c r="J231" s="37">
        <f t="shared" si="18"/>
        <v>0.37</v>
      </c>
      <c r="K231" s="37">
        <f t="shared" si="19"/>
        <v>878528.1</v>
      </c>
      <c r="L231" s="37">
        <f t="shared" si="20"/>
        <v>20</v>
      </c>
      <c r="M231" s="37">
        <f t="shared" si="21"/>
        <v>4669838.1748538474</v>
      </c>
      <c r="N231" s="37">
        <f t="shared" si="22"/>
        <v>25.31</v>
      </c>
      <c r="O231" s="37">
        <f t="shared" si="23"/>
        <v>36.33</v>
      </c>
    </row>
    <row r="232" spans="1:15" x14ac:dyDescent="0.25">
      <c r="A232" s="39">
        <v>43968</v>
      </c>
      <c r="B232" s="23" t="s">
        <v>11</v>
      </c>
      <c r="C232" s="23">
        <v>78057</v>
      </c>
      <c r="D232" s="23">
        <v>6774946.5</v>
      </c>
      <c r="E232" s="23">
        <v>5115462.4009999996</v>
      </c>
      <c r="F232" s="24">
        <v>61149.515384615377</v>
      </c>
      <c r="G232" s="33">
        <f xml:space="preserve"> SUMIFS(Лист2!$C:$C,'Объединенные данные '!$A:$A,Лист2!A39,'Объединенные данные '!$B:$B,Лист2!B39)</f>
        <v>124</v>
      </c>
      <c r="H232">
        <f xml:space="preserve"> SUMIFS(Лист2!$D:$D,'Объединенные данные '!$A:$A,Лист2!A39,'Объединенные данные '!$B:$B,Лист2!B39)</f>
        <v>24325</v>
      </c>
      <c r="I232">
        <f xml:space="preserve"> SUMIFS(Лист2!$E:$E,'Объединенные данные '!$A:$A,Лист2!A39,'Объединенные данные '!$B:$B,Лист2!B39)</f>
        <v>22469</v>
      </c>
      <c r="J232" s="37">
        <f t="shared" si="18"/>
        <v>0.14000000000000001</v>
      </c>
      <c r="K232" s="37">
        <f t="shared" si="19"/>
        <v>54636.7</v>
      </c>
      <c r="L232" s="37">
        <f t="shared" si="20"/>
        <v>20</v>
      </c>
      <c r="M232" s="37">
        <f t="shared" si="21"/>
        <v>1598334.583615385</v>
      </c>
      <c r="N232" s="37">
        <f t="shared" si="22"/>
        <v>23.59</v>
      </c>
      <c r="O232" s="37">
        <f t="shared" si="23"/>
        <v>32.44</v>
      </c>
    </row>
    <row r="233" spans="1:15" x14ac:dyDescent="0.25">
      <c r="A233" s="40">
        <v>43968</v>
      </c>
      <c r="B233" s="27" t="s">
        <v>16</v>
      </c>
      <c r="C233" s="27">
        <v>72861</v>
      </c>
      <c r="D233" s="27">
        <v>5952802.5</v>
      </c>
      <c r="E233" s="27">
        <v>4711294.2009999994</v>
      </c>
      <c r="F233" s="28">
        <v>125880.90000000001</v>
      </c>
      <c r="G233" s="33">
        <f xml:space="preserve"> SUMIFS(Лист2!$C:$C,'Объединенные данные '!$A:$A,Лист2!A4,'Объединенные данные '!$B:$B,Лист2!B4)</f>
        <v>15</v>
      </c>
      <c r="H233">
        <f xml:space="preserve"> SUMIFS(Лист2!$D:$D,'Объединенные данные '!$A:$A,Лист2!A4,'Объединенные данные '!$B:$B,Лист2!B4)</f>
        <v>453</v>
      </c>
      <c r="I233">
        <f xml:space="preserve"> SUMIFS(Лист2!$E:$E,'Объединенные данные '!$A:$A,Лист2!A4,'Объединенные данные '!$B:$B,Лист2!B4)</f>
        <v>370</v>
      </c>
      <c r="J233" s="37">
        <f t="shared" si="18"/>
        <v>0.12</v>
      </c>
      <c r="K233" s="37">
        <f t="shared" si="19"/>
        <v>396853.5</v>
      </c>
      <c r="L233" s="37">
        <f t="shared" si="20"/>
        <v>20</v>
      </c>
      <c r="M233" s="37">
        <f t="shared" si="21"/>
        <v>1115627.3990000007</v>
      </c>
      <c r="N233" s="37">
        <f t="shared" si="22"/>
        <v>18.739999999999998</v>
      </c>
      <c r="O233" s="37">
        <f t="shared" si="23"/>
        <v>26.35</v>
      </c>
    </row>
    <row r="234" spans="1:15" x14ac:dyDescent="0.25">
      <c r="A234" s="42">
        <v>43968</v>
      </c>
      <c r="B234" s="29" t="s">
        <v>17</v>
      </c>
      <c r="C234" s="29">
        <v>34830</v>
      </c>
      <c r="D234" s="29">
        <v>3191155.5</v>
      </c>
      <c r="E234" s="29">
        <v>2528990.5839999998</v>
      </c>
      <c r="F234" s="30">
        <v>292821.22307692311</v>
      </c>
      <c r="G234" s="33">
        <f xml:space="preserve"> SUMIFS(Лист2!$C:$C,'Объединенные данные '!$A:$A,Лист2!A74,'Объединенные данные '!$B:$B,Лист2!B74)</f>
        <v>16</v>
      </c>
      <c r="H234">
        <f xml:space="preserve"> SUMIFS(Лист2!$D:$D,'Объединенные данные '!$A:$A,Лист2!A74,'Объединенные данные '!$B:$B,Лист2!B74)</f>
        <v>876</v>
      </c>
      <c r="I234">
        <f xml:space="preserve"> SUMIFS(Лист2!$E:$E,'Объединенные данные '!$A:$A,Лист2!A74,'Объединенные данные '!$B:$B,Лист2!B74)</f>
        <v>762</v>
      </c>
      <c r="J234" s="37">
        <f t="shared" si="18"/>
        <v>0.06</v>
      </c>
      <c r="K234" s="37">
        <f t="shared" si="19"/>
        <v>199447.2</v>
      </c>
      <c r="L234" s="37">
        <f t="shared" si="20"/>
        <v>20</v>
      </c>
      <c r="M234" s="37">
        <f t="shared" si="21"/>
        <v>369343.69292307709</v>
      </c>
      <c r="N234" s="37">
        <f t="shared" si="22"/>
        <v>11.57</v>
      </c>
      <c r="O234" s="37">
        <f t="shared" si="23"/>
        <v>26.18</v>
      </c>
    </row>
    <row r="235" spans="1:15" x14ac:dyDescent="0.25">
      <c r="A235" s="41">
        <v>43968</v>
      </c>
      <c r="B235" s="25" t="s">
        <v>10</v>
      </c>
      <c r="C235" s="25">
        <v>32023.5</v>
      </c>
      <c r="D235" s="25">
        <v>2882458.5</v>
      </c>
      <c r="E235" s="25">
        <v>2290967.0389999999</v>
      </c>
      <c r="F235" s="26">
        <v>246817.75113846152</v>
      </c>
      <c r="G235" s="33">
        <f xml:space="preserve"> SUMIFS(Лист2!$C:$C,'Объединенные данные '!$A:$A,Лист2!A109,'Объединенные данные '!$B:$B,Лист2!B109)</f>
        <v>20</v>
      </c>
      <c r="H235">
        <f xml:space="preserve"> SUMIFS(Лист2!$D:$D,'Объединенные данные '!$A:$A,Лист2!A109,'Объединенные данные '!$B:$B,Лист2!B109)</f>
        <v>1814</v>
      </c>
      <c r="I235">
        <f xml:space="preserve"> SUMIFS(Лист2!$E:$E,'Объединенные данные '!$A:$A,Лист2!A109,'Объединенные данные '!$B:$B,Лист2!B109)</f>
        <v>1655</v>
      </c>
      <c r="J235" s="37">
        <f t="shared" si="18"/>
        <v>0.06</v>
      </c>
      <c r="K235" s="37">
        <f t="shared" si="19"/>
        <v>144122.9</v>
      </c>
      <c r="L235" s="37">
        <f t="shared" si="20"/>
        <v>20</v>
      </c>
      <c r="M235" s="37">
        <f t="shared" si="21"/>
        <v>344673.70986153861</v>
      </c>
      <c r="N235" s="37">
        <f t="shared" si="22"/>
        <v>11.96</v>
      </c>
      <c r="O235" s="37">
        <f t="shared" si="23"/>
        <v>25.82</v>
      </c>
    </row>
    <row r="236" spans="1:15" x14ac:dyDescent="0.25">
      <c r="A236" s="39">
        <v>43968</v>
      </c>
      <c r="B236" s="23" t="s">
        <v>20</v>
      </c>
      <c r="C236" s="23">
        <v>28275</v>
      </c>
      <c r="D236" s="23">
        <v>2435632.5</v>
      </c>
      <c r="E236" s="23">
        <v>1954139.7149999999</v>
      </c>
      <c r="F236" s="24">
        <v>79541.984615384616</v>
      </c>
      <c r="G236" s="33">
        <f xml:space="preserve"> SUMIFS(Лист2!$C:$C,'Объединенные данные '!$A:$A,Лист2!A146,'Объединенные данные '!$B:$B,Лист2!B146)</f>
        <v>60</v>
      </c>
      <c r="H236">
        <f xml:space="preserve"> SUMIFS(Лист2!$D:$D,'Объединенные данные '!$A:$A,Лист2!A146,'Объединенные данные '!$B:$B,Лист2!B146)</f>
        <v>17295</v>
      </c>
      <c r="I236">
        <f xml:space="preserve"> SUMIFS(Лист2!$E:$E,'Объединенные данные '!$A:$A,Лист2!A146,'Объединенные данные '!$B:$B,Лист2!B146)</f>
        <v>16010</v>
      </c>
      <c r="J236" s="37">
        <f t="shared" si="18"/>
        <v>0.05</v>
      </c>
      <c r="K236" s="37">
        <f t="shared" si="19"/>
        <v>40593.9</v>
      </c>
      <c r="L236" s="37">
        <f t="shared" si="20"/>
        <v>20</v>
      </c>
      <c r="M236" s="37">
        <f t="shared" si="21"/>
        <v>401950.80038461555</v>
      </c>
      <c r="N236" s="37">
        <f t="shared" si="22"/>
        <v>16.5</v>
      </c>
      <c r="O236" s="37">
        <f t="shared" si="23"/>
        <v>24.64</v>
      </c>
    </row>
    <row r="237" spans="1:15" x14ac:dyDescent="0.25">
      <c r="A237" s="40">
        <v>43968</v>
      </c>
      <c r="B237" s="27" t="s">
        <v>13</v>
      </c>
      <c r="C237" s="27">
        <v>30486</v>
      </c>
      <c r="D237" s="27">
        <v>2694289.5</v>
      </c>
      <c r="E237" s="27">
        <v>2183502.7290000003</v>
      </c>
      <c r="F237" s="28">
        <v>153558.02257692307</v>
      </c>
      <c r="G237" s="33">
        <f xml:space="preserve"> SUMIFS(Лист2!$C:$C,'Объединенные данные '!$A:$A,Лист2!A249,'Объединенные данные '!$B:$B,Лист2!B249)</f>
        <v>19</v>
      </c>
      <c r="H237">
        <f xml:space="preserve"> SUMIFS(Лист2!$D:$D,'Объединенные данные '!$A:$A,Лист2!A249,'Объединенные данные '!$B:$B,Лист2!B249)</f>
        <v>2039</v>
      </c>
      <c r="I237">
        <f xml:space="preserve"> SUMIFS(Лист2!$E:$E,'Объединенные данные '!$A:$A,Лист2!A249,'Объединенные данные '!$B:$B,Лист2!B249)</f>
        <v>1868</v>
      </c>
      <c r="J237" s="37">
        <f t="shared" si="18"/>
        <v>0.05</v>
      </c>
      <c r="K237" s="37">
        <f t="shared" si="19"/>
        <v>141804.70000000001</v>
      </c>
      <c r="L237" s="37">
        <f t="shared" si="20"/>
        <v>20</v>
      </c>
      <c r="M237" s="37">
        <f t="shared" si="21"/>
        <v>357228.74842307664</v>
      </c>
      <c r="N237" s="37">
        <f t="shared" si="22"/>
        <v>13.26</v>
      </c>
      <c r="O237" s="37">
        <f t="shared" si="23"/>
        <v>23.39</v>
      </c>
    </row>
    <row r="238" spans="1:15" x14ac:dyDescent="0.25">
      <c r="A238" s="42">
        <v>43968</v>
      </c>
      <c r="B238" s="29" t="s">
        <v>18</v>
      </c>
      <c r="C238" s="29">
        <v>15609</v>
      </c>
      <c r="D238" s="29">
        <v>1377577.5</v>
      </c>
      <c r="E238" s="29">
        <v>1086345.0159999998</v>
      </c>
      <c r="F238" s="30">
        <v>224718.40769230769</v>
      </c>
      <c r="G238" s="33">
        <f xml:space="preserve"> SUMIFS(Лист2!$C:$C,'Объединенные данные '!$A:$A,Лист2!A319,'Объединенные данные '!$B:$B,Лист2!B319)</f>
        <v>19</v>
      </c>
      <c r="H238">
        <f xml:space="preserve"> SUMIFS(Лист2!$D:$D,'Объединенные данные '!$A:$A,Лист2!A319,'Объединенные данные '!$B:$B,Лист2!B319)</f>
        <v>1527</v>
      </c>
      <c r="I238">
        <f xml:space="preserve"> SUMIFS(Лист2!$E:$E,'Объединенные данные '!$A:$A,Лист2!A319,'Объединенные данные '!$B:$B,Лист2!B319)</f>
        <v>1389</v>
      </c>
      <c r="J238" s="37">
        <f t="shared" si="18"/>
        <v>0.03</v>
      </c>
      <c r="K238" s="37">
        <f t="shared" si="19"/>
        <v>72504.100000000006</v>
      </c>
      <c r="L238" s="37">
        <f t="shared" si="20"/>
        <v>20</v>
      </c>
      <c r="M238" s="37">
        <f t="shared" si="21"/>
        <v>66514.076307692478</v>
      </c>
      <c r="N238" s="37">
        <f t="shared" si="22"/>
        <v>4.83</v>
      </c>
      <c r="O238" s="37">
        <f t="shared" si="23"/>
        <v>26.81</v>
      </c>
    </row>
    <row r="239" spans="1:15" x14ac:dyDescent="0.25">
      <c r="A239" s="40">
        <v>43968</v>
      </c>
      <c r="B239" s="27" t="s">
        <v>23</v>
      </c>
      <c r="C239" s="27">
        <v>13440</v>
      </c>
      <c r="D239" s="27">
        <v>1157529</v>
      </c>
      <c r="E239" s="27">
        <v>935379.42299999984</v>
      </c>
      <c r="F239" s="28">
        <v>111375.6648</v>
      </c>
      <c r="G239" s="33">
        <f xml:space="preserve"> SUMIFS(Лист2!$C:$C,'Объединенные данные '!$A:$A,Лист2!A286,'Объединенные данные '!$B:$B,Лист2!B286)</f>
        <v>60</v>
      </c>
      <c r="H239">
        <f xml:space="preserve"> SUMIFS(Лист2!$D:$D,'Объединенные данные '!$A:$A,Лист2!A286,'Объединенные данные '!$B:$B,Лист2!B286)</f>
        <v>12007</v>
      </c>
      <c r="I239">
        <f xml:space="preserve"> SUMIFS(Лист2!$E:$E,'Объединенные данные '!$A:$A,Лист2!A286,'Объединенные данные '!$B:$B,Лист2!B286)</f>
        <v>11245</v>
      </c>
      <c r="J239" s="37">
        <f t="shared" si="18"/>
        <v>0.02</v>
      </c>
      <c r="K239" s="37">
        <f t="shared" si="19"/>
        <v>19292.2</v>
      </c>
      <c r="L239" s="37">
        <f t="shared" si="20"/>
        <v>20</v>
      </c>
      <c r="M239" s="37">
        <f t="shared" si="21"/>
        <v>110773.91220000017</v>
      </c>
      <c r="N239" s="37">
        <f t="shared" si="22"/>
        <v>9.57</v>
      </c>
      <c r="O239" s="37">
        <f t="shared" si="23"/>
        <v>23.75</v>
      </c>
    </row>
    <row r="240" spans="1:15" x14ac:dyDescent="0.25">
      <c r="A240" s="42">
        <v>43968</v>
      </c>
      <c r="B240" s="29" t="s">
        <v>19</v>
      </c>
      <c r="C240" s="29">
        <v>11967</v>
      </c>
      <c r="D240" s="29">
        <v>1060489.5</v>
      </c>
      <c r="E240" s="29">
        <v>851805.179</v>
      </c>
      <c r="F240" s="30">
        <v>171981.49101538458</v>
      </c>
      <c r="G240" s="33">
        <f xml:space="preserve"> SUMIFS(Лист2!$C:$C,'Объединенные данные '!$A:$A,Лист2!A354,'Объединенные данные '!$B:$B,Лист2!B354)</f>
        <v>10</v>
      </c>
      <c r="H240">
        <f xml:space="preserve"> SUMIFS(Лист2!$D:$D,'Объединенные данные '!$A:$A,Лист2!A354,'Объединенные данные '!$B:$B,Лист2!B354)</f>
        <v>638</v>
      </c>
      <c r="I240">
        <f xml:space="preserve"> SUMIFS(Лист2!$E:$E,'Объединенные данные '!$A:$A,Лист2!A354,'Объединенные данные '!$B:$B,Лист2!B354)</f>
        <v>547</v>
      </c>
      <c r="J240" s="37">
        <f t="shared" si="18"/>
        <v>0.02</v>
      </c>
      <c r="K240" s="37">
        <f t="shared" si="19"/>
        <v>106049</v>
      </c>
      <c r="L240" s="37">
        <f t="shared" si="20"/>
        <v>20</v>
      </c>
      <c r="M240" s="37">
        <f t="shared" si="21"/>
        <v>36702.829984615411</v>
      </c>
      <c r="N240" s="37">
        <f t="shared" si="22"/>
        <v>3.46</v>
      </c>
      <c r="O240" s="37">
        <f t="shared" si="23"/>
        <v>24.5</v>
      </c>
    </row>
    <row r="241" spans="1:15" x14ac:dyDescent="0.25">
      <c r="A241" s="40">
        <v>43968</v>
      </c>
      <c r="B241" s="27" t="s">
        <v>12</v>
      </c>
      <c r="C241" s="27">
        <v>10402.5</v>
      </c>
      <c r="D241" s="27">
        <v>843727.5</v>
      </c>
      <c r="E241" s="27">
        <v>729677.51899999997</v>
      </c>
      <c r="F241" s="28">
        <v>140731.96461538461</v>
      </c>
      <c r="G241" s="33">
        <f xml:space="preserve"> SUMIFS(Лист2!$C:$C,'Объединенные данные '!$A:$A,Лист2!A462,'Объединенные данные '!$B:$B,Лист2!B462)</f>
        <v>19</v>
      </c>
      <c r="H241">
        <f xml:space="preserve"> SUMIFS(Лист2!$D:$D,'Объединенные данные '!$A:$A,Лист2!A462,'Объединенные данные '!$B:$B,Лист2!B462)</f>
        <v>1497</v>
      </c>
      <c r="I241">
        <f xml:space="preserve"> SUMIFS(Лист2!$E:$E,'Объединенные данные '!$A:$A,Лист2!A462,'Объединенные данные '!$B:$B,Лист2!B462)</f>
        <v>1291</v>
      </c>
      <c r="J241" s="37">
        <f t="shared" si="18"/>
        <v>0.02</v>
      </c>
      <c r="K241" s="37">
        <f t="shared" si="19"/>
        <v>44406.7</v>
      </c>
      <c r="L241" s="37">
        <f t="shared" si="20"/>
        <v>20</v>
      </c>
      <c r="M241" s="37">
        <f t="shared" si="21"/>
        <v>-26681.983615384583</v>
      </c>
      <c r="N241" s="37">
        <f t="shared" si="22"/>
        <v>-3.16</v>
      </c>
      <c r="O241" s="37">
        <f t="shared" si="23"/>
        <v>15.63</v>
      </c>
    </row>
    <row r="242" spans="1:15" x14ac:dyDescent="0.25">
      <c r="A242" s="42">
        <v>43967</v>
      </c>
      <c r="B242" s="29" t="s">
        <v>15</v>
      </c>
      <c r="C242" s="29">
        <v>408810</v>
      </c>
      <c r="D242" s="29">
        <v>42323631</v>
      </c>
      <c r="E242" s="29">
        <v>31033323.692999996</v>
      </c>
      <c r="F242" s="30">
        <v>571764.09076923074</v>
      </c>
      <c r="G242" s="33">
        <f xml:space="preserve"> SUMIFS(Лист2!$C:$C,'Объединенные данные '!$A:$A,Лист2!A390,'Объединенные данные '!$B:$B,Лист2!B390)</f>
        <v>54</v>
      </c>
      <c r="H242">
        <f xml:space="preserve"> SUMIFS(Лист2!$D:$D,'Объединенные данные '!$A:$A,Лист2!A390,'Объединенные данные '!$B:$B,Лист2!B390)</f>
        <v>13406</v>
      </c>
      <c r="I242">
        <f xml:space="preserve"> SUMIFS(Лист2!$E:$E,'Объединенные данные '!$A:$A,Лист2!A390,'Объединенные данные '!$B:$B,Лист2!B390)</f>
        <v>12518</v>
      </c>
      <c r="J242" s="37">
        <f t="shared" si="18"/>
        <v>0.85</v>
      </c>
      <c r="K242" s="37">
        <f t="shared" si="19"/>
        <v>783770.9</v>
      </c>
      <c r="L242" s="37">
        <f t="shared" si="20"/>
        <v>20</v>
      </c>
      <c r="M242" s="37">
        <f t="shared" si="21"/>
        <v>10718543.216230772</v>
      </c>
      <c r="N242" s="37">
        <f t="shared" si="22"/>
        <v>25.33</v>
      </c>
      <c r="O242" s="37">
        <f t="shared" si="23"/>
        <v>36.380000000000003</v>
      </c>
    </row>
    <row r="243" spans="1:15" x14ac:dyDescent="0.25">
      <c r="A243" s="41">
        <v>43967</v>
      </c>
      <c r="B243" s="25" t="s">
        <v>14</v>
      </c>
      <c r="C243" s="25">
        <v>321412.5</v>
      </c>
      <c r="D243" s="25">
        <v>32235864</v>
      </c>
      <c r="E243" s="25">
        <v>23691368.555</v>
      </c>
      <c r="F243" s="26">
        <v>595097.15929230768</v>
      </c>
      <c r="G243" s="33">
        <f xml:space="preserve"> SUMIFS(Лист2!$C:$C,'Объединенные данные '!$A:$A,Лист2!A425,'Объединенные данные '!$B:$B,Лист2!B425)</f>
        <v>19</v>
      </c>
      <c r="H243">
        <f xml:space="preserve"> SUMIFS(Лист2!$D:$D,'Объединенные данные '!$A:$A,Лист2!A425,'Объединенные данные '!$B:$B,Лист2!B425)</f>
        <v>1402</v>
      </c>
      <c r="I243">
        <f xml:space="preserve"> SUMIFS(Лист2!$E:$E,'Объединенные данные '!$A:$A,Лист2!A425,'Объединенные данные '!$B:$B,Лист2!B425)</f>
        <v>1234</v>
      </c>
      <c r="J243" s="37">
        <f t="shared" si="18"/>
        <v>0.65</v>
      </c>
      <c r="K243" s="37">
        <f t="shared" si="19"/>
        <v>1696624.4</v>
      </c>
      <c r="L243" s="37">
        <f t="shared" si="20"/>
        <v>20</v>
      </c>
      <c r="M243" s="37">
        <f t="shared" si="21"/>
        <v>7949398.2857076926</v>
      </c>
      <c r="N243" s="37">
        <f t="shared" si="22"/>
        <v>24.66</v>
      </c>
      <c r="O243" s="37">
        <f t="shared" si="23"/>
        <v>36.07</v>
      </c>
    </row>
    <row r="244" spans="1:15" x14ac:dyDescent="0.25">
      <c r="A244" s="39">
        <v>43967</v>
      </c>
      <c r="B244" s="23" t="s">
        <v>21</v>
      </c>
      <c r="C244" s="23">
        <v>236551.5</v>
      </c>
      <c r="D244" s="23">
        <v>23689383</v>
      </c>
      <c r="E244" s="23">
        <v>17329462.175999999</v>
      </c>
      <c r="F244" s="24">
        <v>258177.63846153844</v>
      </c>
      <c r="G244" s="33">
        <f xml:space="preserve"> SUMIFS(Лист2!$C:$C,'Объединенные данные '!$A:$A,Лист2!A214,'Объединенные данные '!$B:$B,Лист2!B214)</f>
        <v>129</v>
      </c>
      <c r="H244">
        <f xml:space="preserve"> SUMIFS(Лист2!$D:$D,'Объединенные данные '!$A:$A,Лист2!A214,'Объединенные данные '!$B:$B,Лист2!B214)</f>
        <v>16110</v>
      </c>
      <c r="I244">
        <f xml:space="preserve"> SUMIFS(Лист2!$E:$E,'Объединенные данные '!$A:$A,Лист2!A214,'Объединенные данные '!$B:$B,Лист2!B214)</f>
        <v>14992</v>
      </c>
      <c r="J244" s="37">
        <f t="shared" si="18"/>
        <v>0.48</v>
      </c>
      <c r="K244" s="37">
        <f t="shared" si="19"/>
        <v>183638.6</v>
      </c>
      <c r="L244" s="37">
        <f t="shared" si="20"/>
        <v>20</v>
      </c>
      <c r="M244" s="37">
        <f t="shared" si="21"/>
        <v>6101743.1855384624</v>
      </c>
      <c r="N244" s="37">
        <f t="shared" si="22"/>
        <v>25.76</v>
      </c>
      <c r="O244" s="37">
        <f t="shared" si="23"/>
        <v>36.700000000000003</v>
      </c>
    </row>
    <row r="245" spans="1:15" x14ac:dyDescent="0.25">
      <c r="A245" s="40">
        <v>43967</v>
      </c>
      <c r="B245" s="27" t="s">
        <v>22</v>
      </c>
      <c r="C245" s="27">
        <v>225480</v>
      </c>
      <c r="D245" s="27">
        <v>22355338.5</v>
      </c>
      <c r="E245" s="27">
        <v>16443448.491999999</v>
      </c>
      <c r="F245" s="28">
        <v>291468.59999999998</v>
      </c>
      <c r="G245" s="33">
        <f xml:space="preserve"> SUMIFS(Лист2!$C:$C,'Объединенные данные '!$A:$A,Лист2!A179,'Объединенные данные '!$B:$B,Лист2!B179)</f>
        <v>19</v>
      </c>
      <c r="H245">
        <f xml:space="preserve"> SUMIFS(Лист2!$D:$D,'Объединенные данные '!$A:$A,Лист2!A179,'Объединенные данные '!$B:$B,Лист2!B179)</f>
        <v>1650</v>
      </c>
      <c r="I245">
        <f xml:space="preserve"> SUMIFS(Лист2!$E:$E,'Объединенные данные '!$A:$A,Лист2!A179,'Объединенные данные '!$B:$B,Лист2!B179)</f>
        <v>1505</v>
      </c>
      <c r="J245" s="37">
        <f t="shared" si="18"/>
        <v>0.45</v>
      </c>
      <c r="K245" s="37">
        <f t="shared" si="19"/>
        <v>1176596.8</v>
      </c>
      <c r="L245" s="37">
        <f t="shared" si="20"/>
        <v>20</v>
      </c>
      <c r="M245" s="37">
        <f t="shared" si="21"/>
        <v>5620421.4080000017</v>
      </c>
      <c r="N245" s="37">
        <f t="shared" si="22"/>
        <v>25.14</v>
      </c>
      <c r="O245" s="37">
        <f t="shared" si="23"/>
        <v>35.950000000000003</v>
      </c>
    </row>
    <row r="246" spans="1:15" x14ac:dyDescent="0.25">
      <c r="A246" s="39">
        <v>43967</v>
      </c>
      <c r="B246" s="23" t="s">
        <v>11</v>
      </c>
      <c r="C246" s="23">
        <v>88063.5</v>
      </c>
      <c r="D246" s="23">
        <v>7583758.5</v>
      </c>
      <c r="E246" s="23">
        <v>5779076.7979999995</v>
      </c>
      <c r="F246" s="24">
        <v>152384.93586153846</v>
      </c>
      <c r="G246" s="33">
        <f xml:space="preserve"> SUMIFS(Лист2!$C:$C,'Объединенные данные '!$A:$A,Лист2!A37,'Объединенные данные '!$B:$B,Лист2!B37)</f>
        <v>20</v>
      </c>
      <c r="H246">
        <f xml:space="preserve"> SUMIFS(Лист2!$D:$D,'Объединенные данные '!$A:$A,Лист2!A37,'Объединенные данные '!$B:$B,Лист2!B37)</f>
        <v>2060</v>
      </c>
      <c r="I246">
        <f xml:space="preserve"> SUMIFS(Лист2!$E:$E,'Объединенные данные '!$A:$A,Лист2!A37,'Объединенные данные '!$B:$B,Лист2!B37)</f>
        <v>1826</v>
      </c>
      <c r="J246" s="37">
        <f t="shared" si="18"/>
        <v>0.15</v>
      </c>
      <c r="K246" s="37">
        <f t="shared" si="19"/>
        <v>379187.9</v>
      </c>
      <c r="L246" s="37">
        <f t="shared" si="20"/>
        <v>20</v>
      </c>
      <c r="M246" s="37">
        <f t="shared" si="21"/>
        <v>1652296.7661384621</v>
      </c>
      <c r="N246" s="37">
        <f t="shared" si="22"/>
        <v>21.79</v>
      </c>
      <c r="O246" s="37">
        <f t="shared" si="23"/>
        <v>31.23</v>
      </c>
    </row>
    <row r="247" spans="1:15" x14ac:dyDescent="0.25">
      <c r="A247" s="40">
        <v>43967</v>
      </c>
      <c r="B247" s="27" t="s">
        <v>16</v>
      </c>
      <c r="C247" s="27">
        <v>81331.5</v>
      </c>
      <c r="D247" s="27">
        <v>6652179</v>
      </c>
      <c r="E247" s="27">
        <v>5305378.9040000001</v>
      </c>
      <c r="F247" s="28">
        <v>156413.8362153846</v>
      </c>
      <c r="G247" s="33">
        <f xml:space="preserve"> SUMIFS(Лист2!$C:$C,'Объединенные данные '!$A:$A,Лист2!A2,'Объединенные данные '!$B:$B,Лист2!B2)</f>
        <v>16</v>
      </c>
      <c r="H247">
        <f xml:space="preserve"> SUMIFS(Лист2!$D:$D,'Объединенные данные '!$A:$A,Лист2!A2,'Объединенные данные '!$B:$B,Лист2!B2)</f>
        <v>1019</v>
      </c>
      <c r="I247">
        <f xml:space="preserve"> SUMIFS(Лист2!$E:$E,'Объединенные данные '!$A:$A,Лист2!A2,'Объединенные данные '!$B:$B,Лист2!B2)</f>
        <v>895</v>
      </c>
      <c r="J247" s="37">
        <f t="shared" si="18"/>
        <v>0.13</v>
      </c>
      <c r="K247" s="37">
        <f t="shared" si="19"/>
        <v>415761.2</v>
      </c>
      <c r="L247" s="37">
        <f t="shared" si="20"/>
        <v>20</v>
      </c>
      <c r="M247" s="37">
        <f t="shared" si="21"/>
        <v>1190386.2597846154</v>
      </c>
      <c r="N247" s="37">
        <f t="shared" si="22"/>
        <v>17.89</v>
      </c>
      <c r="O247" s="37">
        <f t="shared" si="23"/>
        <v>25.39</v>
      </c>
    </row>
    <row r="248" spans="1:15" x14ac:dyDescent="0.25">
      <c r="A248" s="42">
        <v>43967</v>
      </c>
      <c r="B248" s="29" t="s">
        <v>17</v>
      </c>
      <c r="C248" s="29">
        <v>44560.5</v>
      </c>
      <c r="D248" s="29">
        <v>4025148</v>
      </c>
      <c r="E248" s="29">
        <v>3259483.304</v>
      </c>
      <c r="F248" s="30">
        <v>145385.33866923075</v>
      </c>
      <c r="G248" s="33">
        <f xml:space="preserve"> SUMIFS(Лист2!$C:$C,'Объединенные данные '!$A:$A,Лист2!A72,'Объединенные данные '!$B:$B,Лист2!B72)</f>
        <v>18</v>
      </c>
      <c r="H248">
        <f xml:space="preserve"> SUMIFS(Лист2!$D:$D,'Объединенные данные '!$A:$A,Лист2!A72,'Объединенные данные '!$B:$B,Лист2!B72)</f>
        <v>1020</v>
      </c>
      <c r="I248">
        <f xml:space="preserve"> SUMIFS(Лист2!$E:$E,'Объединенные данные '!$A:$A,Лист2!A72,'Объединенные данные '!$B:$B,Лист2!B72)</f>
        <v>911</v>
      </c>
      <c r="J248" s="37">
        <f t="shared" si="18"/>
        <v>0.08</v>
      </c>
      <c r="K248" s="37">
        <f t="shared" si="19"/>
        <v>223619.3</v>
      </c>
      <c r="L248" s="37">
        <f t="shared" si="20"/>
        <v>20</v>
      </c>
      <c r="M248" s="37">
        <f t="shared" si="21"/>
        <v>620279.3573307693</v>
      </c>
      <c r="N248" s="37">
        <f t="shared" si="22"/>
        <v>15.41</v>
      </c>
      <c r="O248" s="37">
        <f t="shared" si="23"/>
        <v>23.49</v>
      </c>
    </row>
    <row r="249" spans="1:15" x14ac:dyDescent="0.25">
      <c r="A249" s="41">
        <v>43967</v>
      </c>
      <c r="B249" s="25" t="s">
        <v>10</v>
      </c>
      <c r="C249" s="25">
        <v>38947.5</v>
      </c>
      <c r="D249" s="25">
        <v>3395892</v>
      </c>
      <c r="E249" s="25">
        <v>2740255.2110000001</v>
      </c>
      <c r="F249" s="26">
        <v>294361.0811230769</v>
      </c>
      <c r="G249" s="33">
        <f xml:space="preserve"> SUMIFS(Лист2!$C:$C,'Объединенные данные '!$A:$A,Лист2!A107,'Объединенные данные '!$B:$B,Лист2!B107)</f>
        <v>7</v>
      </c>
      <c r="H249">
        <f xml:space="preserve"> SUMIFS(Лист2!$D:$D,'Объединенные данные '!$A:$A,Лист2!A107,'Объединенные данные '!$B:$B,Лист2!B107)</f>
        <v>577</v>
      </c>
      <c r="I249">
        <f xml:space="preserve"> SUMIFS(Лист2!$E:$E,'Объединенные данные '!$A:$A,Лист2!A107,'Объединенные данные '!$B:$B,Лист2!B107)</f>
        <v>389</v>
      </c>
      <c r="J249" s="37">
        <f t="shared" si="18"/>
        <v>7.0000000000000007E-2</v>
      </c>
      <c r="K249" s="37">
        <f t="shared" si="19"/>
        <v>485127.4</v>
      </c>
      <c r="L249" s="37">
        <f t="shared" si="20"/>
        <v>20</v>
      </c>
      <c r="M249" s="37">
        <f t="shared" si="21"/>
        <v>361275.70787692297</v>
      </c>
      <c r="N249" s="37">
        <f t="shared" si="22"/>
        <v>10.64</v>
      </c>
      <c r="O249" s="37">
        <f t="shared" si="23"/>
        <v>23.93</v>
      </c>
    </row>
    <row r="250" spans="1:15" x14ac:dyDescent="0.25">
      <c r="A250" s="39">
        <v>43967</v>
      </c>
      <c r="B250" s="23" t="s">
        <v>20</v>
      </c>
      <c r="C250" s="23">
        <v>34563</v>
      </c>
      <c r="D250" s="23">
        <v>2922883.5</v>
      </c>
      <c r="E250" s="23">
        <v>2340316.3049999997</v>
      </c>
      <c r="F250" s="24">
        <v>109812.45384615385</v>
      </c>
      <c r="G250" s="33">
        <f xml:space="preserve"> SUMIFS(Лист2!$C:$C,'Объединенные данные '!$A:$A,Лист2!A144,'Объединенные данные '!$B:$B,Лист2!B144)</f>
        <v>129</v>
      </c>
      <c r="H250">
        <f xml:space="preserve"> SUMIFS(Лист2!$D:$D,'Объединенные данные '!$A:$A,Лист2!A144,'Объединенные данные '!$B:$B,Лист2!B144)</f>
        <v>19856</v>
      </c>
      <c r="I250">
        <f xml:space="preserve"> SUMIFS(Лист2!$E:$E,'Объединенные данные '!$A:$A,Лист2!A144,'Объединенные данные '!$B:$B,Лист2!B144)</f>
        <v>18325</v>
      </c>
      <c r="J250" s="37">
        <f t="shared" si="18"/>
        <v>0.06</v>
      </c>
      <c r="K250" s="37">
        <f t="shared" si="19"/>
        <v>22658</v>
      </c>
      <c r="L250" s="37">
        <f t="shared" si="20"/>
        <v>20</v>
      </c>
      <c r="M250" s="37">
        <f t="shared" si="21"/>
        <v>472754.74115384644</v>
      </c>
      <c r="N250" s="37">
        <f t="shared" si="22"/>
        <v>16.170000000000002</v>
      </c>
      <c r="O250" s="37">
        <f t="shared" si="23"/>
        <v>24.89</v>
      </c>
    </row>
    <row r="251" spans="1:15" x14ac:dyDescent="0.25">
      <c r="A251" s="40">
        <v>43967</v>
      </c>
      <c r="B251" s="27" t="s">
        <v>13</v>
      </c>
      <c r="C251" s="27">
        <v>35482.5</v>
      </c>
      <c r="D251" s="27">
        <v>3222517.5</v>
      </c>
      <c r="E251" s="27">
        <v>2633868.1740000001</v>
      </c>
      <c r="F251" s="28">
        <v>150484.18215384614</v>
      </c>
      <c r="G251" s="33">
        <f xml:space="preserve"> SUMIFS(Лист2!$C:$C,'Объединенные данные '!$A:$A,Лист2!A247,'Объединенные данные '!$B:$B,Лист2!B247)</f>
        <v>36</v>
      </c>
      <c r="H251">
        <f xml:space="preserve"> SUMIFS(Лист2!$D:$D,'Объединенные данные '!$A:$A,Лист2!A247,'Объединенные данные '!$B:$B,Лист2!B247)</f>
        <v>4918</v>
      </c>
      <c r="I251">
        <f xml:space="preserve"> SUMIFS(Лист2!$E:$E,'Объединенные данные '!$A:$A,Лист2!A247,'Объединенные данные '!$B:$B,Лист2!B247)</f>
        <v>4554</v>
      </c>
      <c r="J251" s="37">
        <f t="shared" si="18"/>
        <v>0.06</v>
      </c>
      <c r="K251" s="37">
        <f t="shared" si="19"/>
        <v>89514.4</v>
      </c>
      <c r="L251" s="37">
        <f t="shared" si="20"/>
        <v>20</v>
      </c>
      <c r="M251" s="37">
        <f t="shared" si="21"/>
        <v>438165.14384615375</v>
      </c>
      <c r="N251" s="37">
        <f t="shared" si="22"/>
        <v>13.6</v>
      </c>
      <c r="O251" s="37">
        <f t="shared" si="23"/>
        <v>22.35</v>
      </c>
    </row>
    <row r="252" spans="1:15" x14ac:dyDescent="0.25">
      <c r="A252" s="39">
        <v>43967</v>
      </c>
      <c r="B252" s="23" t="s">
        <v>23</v>
      </c>
      <c r="C252" s="23">
        <v>16368</v>
      </c>
      <c r="D252" s="23">
        <v>1316350.5</v>
      </c>
      <c r="E252" s="23">
        <v>1092945.2830000001</v>
      </c>
      <c r="F252" s="24">
        <v>175846.6446153846</v>
      </c>
      <c r="G252" s="33">
        <f xml:space="preserve"> SUMIFS(Лист2!$C:$C,'Объединенные данные '!$A:$A,Лист2!A284,'Объединенные данные '!$B:$B,Лист2!B284)</f>
        <v>129</v>
      </c>
      <c r="H252">
        <f xml:space="preserve"> SUMIFS(Лист2!$D:$D,'Объединенные данные '!$A:$A,Лист2!A284,'Объединенные данные '!$B:$B,Лист2!B284)</f>
        <v>15304</v>
      </c>
      <c r="I252">
        <f xml:space="preserve"> SUMIFS(Лист2!$E:$E,'Объединенные данные '!$A:$A,Лист2!A284,'Объединенные данные '!$B:$B,Лист2!B284)</f>
        <v>14315</v>
      </c>
      <c r="J252" s="37">
        <f t="shared" si="18"/>
        <v>0.03</v>
      </c>
      <c r="K252" s="37">
        <f t="shared" si="19"/>
        <v>10204.299999999999</v>
      </c>
      <c r="L252" s="37">
        <f t="shared" si="20"/>
        <v>20</v>
      </c>
      <c r="M252" s="37">
        <f t="shared" si="21"/>
        <v>47558.572384615341</v>
      </c>
      <c r="N252" s="37">
        <f t="shared" si="22"/>
        <v>3.61</v>
      </c>
      <c r="O252" s="37">
        <f t="shared" si="23"/>
        <v>20.440000000000001</v>
      </c>
    </row>
    <row r="253" spans="1:15" x14ac:dyDescent="0.25">
      <c r="A253" s="41">
        <v>43967</v>
      </c>
      <c r="B253" s="25" t="s">
        <v>18</v>
      </c>
      <c r="C253" s="25">
        <v>18600</v>
      </c>
      <c r="D253" s="25">
        <v>1601425.5</v>
      </c>
      <c r="E253" s="25">
        <v>1268422.666</v>
      </c>
      <c r="F253" s="26">
        <v>189642.93076923076</v>
      </c>
      <c r="G253" s="33">
        <f xml:space="preserve"> SUMIFS(Лист2!$C:$C,'Объединенные данные '!$A:$A,Лист2!A317,'Объединенные данные '!$B:$B,Лист2!B317)</f>
        <v>36</v>
      </c>
      <c r="H253">
        <f xml:space="preserve"> SUMIFS(Лист2!$D:$D,'Объединенные данные '!$A:$A,Лист2!A317,'Объединенные данные '!$B:$B,Лист2!B317)</f>
        <v>4418</v>
      </c>
      <c r="I253">
        <f xml:space="preserve"> SUMIFS(Лист2!$E:$E,'Объединенные данные '!$A:$A,Лист2!A317,'Объединенные данные '!$B:$B,Лист2!B317)</f>
        <v>4088</v>
      </c>
      <c r="J253" s="37">
        <f t="shared" si="18"/>
        <v>0.03</v>
      </c>
      <c r="K253" s="37">
        <f t="shared" si="19"/>
        <v>44484</v>
      </c>
      <c r="L253" s="37">
        <f t="shared" si="20"/>
        <v>20</v>
      </c>
      <c r="M253" s="37">
        <f t="shared" si="21"/>
        <v>143359.90323076927</v>
      </c>
      <c r="N253" s="37">
        <f t="shared" si="22"/>
        <v>8.9499999999999993</v>
      </c>
      <c r="O253" s="37">
        <f t="shared" si="23"/>
        <v>26.25</v>
      </c>
    </row>
    <row r="254" spans="1:15" x14ac:dyDescent="0.25">
      <c r="A254" s="42">
        <v>43967</v>
      </c>
      <c r="B254" s="29" t="s">
        <v>19</v>
      </c>
      <c r="C254" s="29">
        <v>13120.5</v>
      </c>
      <c r="D254" s="29">
        <v>1215033</v>
      </c>
      <c r="E254" s="29">
        <v>985281.03599999985</v>
      </c>
      <c r="F254" s="30">
        <v>143418.86295384614</v>
      </c>
      <c r="G254" s="33">
        <f xml:space="preserve"> SUMIFS(Лист2!$C:$C,'Объединенные данные '!$A:$A,Лист2!A352,'Объединенные данные '!$B:$B,Лист2!B352)</f>
        <v>15</v>
      </c>
      <c r="H254">
        <f xml:space="preserve"> SUMIFS(Лист2!$D:$D,'Объединенные данные '!$A:$A,Лист2!A352,'Объединенные данные '!$B:$B,Лист2!B352)</f>
        <v>492</v>
      </c>
      <c r="I254">
        <f xml:space="preserve"> SUMIFS(Лист2!$E:$E,'Объединенные данные '!$A:$A,Лист2!A352,'Объединенные данные '!$B:$B,Лист2!B352)</f>
        <v>412</v>
      </c>
      <c r="J254" s="37">
        <f t="shared" si="18"/>
        <v>0.02</v>
      </c>
      <c r="K254" s="37">
        <f t="shared" si="19"/>
        <v>81002.2</v>
      </c>
      <c r="L254" s="37">
        <f t="shared" si="20"/>
        <v>20</v>
      </c>
      <c r="M254" s="37">
        <f t="shared" si="21"/>
        <v>86333.101046154014</v>
      </c>
      <c r="N254" s="37">
        <f t="shared" si="22"/>
        <v>7.11</v>
      </c>
      <c r="O254" s="37">
        <f t="shared" si="23"/>
        <v>23.32</v>
      </c>
    </row>
    <row r="255" spans="1:15" x14ac:dyDescent="0.25">
      <c r="A255" s="40">
        <v>43967</v>
      </c>
      <c r="B255" s="27" t="s">
        <v>12</v>
      </c>
      <c r="C255" s="27">
        <v>14265</v>
      </c>
      <c r="D255" s="27">
        <v>1130506.5</v>
      </c>
      <c r="E255" s="27">
        <v>1024403.9859999999</v>
      </c>
      <c r="F255" s="28">
        <v>72626.813907692311</v>
      </c>
      <c r="G255" s="33">
        <f xml:space="preserve"> SUMIFS(Лист2!$C:$C,'Объединенные данные '!$A:$A,Лист2!A460,'Объединенные данные '!$B:$B,Лист2!B460)</f>
        <v>10</v>
      </c>
      <c r="H255">
        <f xml:space="preserve"> SUMIFS(Лист2!$D:$D,'Объединенные данные '!$A:$A,Лист2!A460,'Объединенные данные '!$B:$B,Лист2!B460)</f>
        <v>448</v>
      </c>
      <c r="I255">
        <f xml:space="preserve"> SUMIFS(Лист2!$E:$E,'Объединенные данные '!$A:$A,Лист2!A460,'Объединенные данные '!$B:$B,Лист2!B460)</f>
        <v>376</v>
      </c>
      <c r="J255" s="37">
        <f t="shared" si="18"/>
        <v>0.02</v>
      </c>
      <c r="K255" s="37">
        <f t="shared" si="19"/>
        <v>113050.7</v>
      </c>
      <c r="L255" s="37">
        <f t="shared" si="20"/>
        <v>20</v>
      </c>
      <c r="M255" s="37">
        <f t="shared" si="21"/>
        <v>33475.700092307772</v>
      </c>
      <c r="N255" s="37">
        <f t="shared" si="22"/>
        <v>2.96</v>
      </c>
      <c r="O255" s="37">
        <f t="shared" si="23"/>
        <v>10.36</v>
      </c>
    </row>
    <row r="256" spans="1:15" x14ac:dyDescent="0.25">
      <c r="A256" s="42">
        <v>43966</v>
      </c>
      <c r="B256" s="29" t="s">
        <v>15</v>
      </c>
      <c r="C256" s="29">
        <v>403261.5</v>
      </c>
      <c r="D256" s="29">
        <v>42271377</v>
      </c>
      <c r="E256" s="29">
        <v>31105053.390999999</v>
      </c>
      <c r="F256" s="30">
        <v>571050.76427692303</v>
      </c>
      <c r="G256" s="33">
        <f xml:space="preserve"> SUMIFS(Лист2!$C:$C,'Объединенные данные '!$A:$A,Лист2!A423,'Объединенные данные '!$B:$B,Лист2!B423)</f>
        <v>19</v>
      </c>
      <c r="H256">
        <f xml:space="preserve"> SUMIFS(Лист2!$D:$D,'Объединенные данные '!$A:$A,Лист2!A423,'Объединенные данные '!$B:$B,Лист2!B423)</f>
        <v>1314</v>
      </c>
      <c r="I256">
        <f xml:space="preserve"> SUMIFS(Лист2!$E:$E,'Объединенные данные '!$A:$A,Лист2!A423,'Объединенные данные '!$B:$B,Лист2!B423)</f>
        <v>1192</v>
      </c>
      <c r="J256" s="37">
        <f t="shared" si="18"/>
        <v>0.85</v>
      </c>
      <c r="K256" s="37">
        <f t="shared" si="19"/>
        <v>2224809.2999999998</v>
      </c>
      <c r="L256" s="37">
        <f t="shared" si="20"/>
        <v>20</v>
      </c>
      <c r="M256" s="37">
        <f t="shared" si="21"/>
        <v>10595272.844723077</v>
      </c>
      <c r="N256" s="37">
        <f t="shared" si="22"/>
        <v>25.06</v>
      </c>
      <c r="O256" s="37">
        <f t="shared" si="23"/>
        <v>35.9</v>
      </c>
    </row>
    <row r="257" spans="1:15" x14ac:dyDescent="0.25">
      <c r="A257" s="41">
        <v>43966</v>
      </c>
      <c r="B257" s="25" t="s">
        <v>14</v>
      </c>
      <c r="C257" s="25">
        <v>318816</v>
      </c>
      <c r="D257" s="25">
        <v>32354331</v>
      </c>
      <c r="E257" s="25">
        <v>23895072.432</v>
      </c>
      <c r="F257" s="26">
        <v>616932.92353846144</v>
      </c>
      <c r="G257" s="33">
        <f xml:space="preserve"> SUMIFS(Лист2!$C:$C,'Объединенные данные '!$A:$A,Лист2!A458,'Объединенные данные '!$B:$B,Лист2!B458)</f>
        <v>54</v>
      </c>
      <c r="H257">
        <f xml:space="preserve"> SUMIFS(Лист2!$D:$D,'Объединенные данные '!$A:$A,Лист2!A458,'Объединенные данные '!$B:$B,Лист2!B458)</f>
        <v>14205</v>
      </c>
      <c r="I257">
        <f xml:space="preserve"> SUMIFS(Лист2!$E:$E,'Объединенные данные '!$A:$A,Лист2!A458,'Объединенные данные '!$B:$B,Лист2!B458)</f>
        <v>13026</v>
      </c>
      <c r="J257" s="37">
        <f t="shared" si="18"/>
        <v>0.65</v>
      </c>
      <c r="K257" s="37">
        <f t="shared" si="19"/>
        <v>599154.30000000005</v>
      </c>
      <c r="L257" s="37">
        <f t="shared" si="20"/>
        <v>20</v>
      </c>
      <c r="M257" s="37">
        <f t="shared" si="21"/>
        <v>7842325.6444615386</v>
      </c>
      <c r="N257" s="37">
        <f t="shared" si="22"/>
        <v>24.24</v>
      </c>
      <c r="O257" s="37">
        <f t="shared" si="23"/>
        <v>35.4</v>
      </c>
    </row>
    <row r="258" spans="1:15" x14ac:dyDescent="0.25">
      <c r="A258" s="42">
        <v>43966</v>
      </c>
      <c r="B258" s="29" t="s">
        <v>21</v>
      </c>
      <c r="C258" s="29">
        <v>230896.5</v>
      </c>
      <c r="D258" s="29">
        <v>23085222</v>
      </c>
      <c r="E258" s="29">
        <v>17099721.813000001</v>
      </c>
      <c r="F258" s="30">
        <v>329754.63076923077</v>
      </c>
      <c r="G258" s="33">
        <f xml:space="preserve"> SUMIFS(Лист2!$C:$C,'Объединенные данные '!$A:$A,Лист2!A245,'Объединенные данные '!$B:$B,Лист2!B245)</f>
        <v>129</v>
      </c>
      <c r="H258">
        <f xml:space="preserve"> SUMIFS(Лист2!$D:$D,'Объединенные данные '!$A:$A,Лист2!A245,'Объединенные данные '!$B:$B,Лист2!B245)</f>
        <v>17914</v>
      </c>
      <c r="I258">
        <f xml:space="preserve"> SUMIFS(Лист2!$E:$E,'Объединенные данные '!$A:$A,Лист2!A245,'Объединенные данные '!$B:$B,Лист2!B245)</f>
        <v>16631</v>
      </c>
      <c r="J258" s="37">
        <f t="shared" ref="J258:J321" si="24">ROUND(D258/SUM(D:D)*100,2)</f>
        <v>0.47</v>
      </c>
      <c r="K258" s="37">
        <f t="shared" ref="K258:K321" si="25">ROUND(D258/G258,1)</f>
        <v>178955.2</v>
      </c>
      <c r="L258" s="37">
        <f t="shared" si="20"/>
        <v>20</v>
      </c>
      <c r="M258" s="37">
        <f t="shared" si="21"/>
        <v>5655745.5562307686</v>
      </c>
      <c r="N258" s="37">
        <f t="shared" si="22"/>
        <v>24.5</v>
      </c>
      <c r="O258" s="37">
        <f t="shared" si="23"/>
        <v>35</v>
      </c>
    </row>
    <row r="259" spans="1:15" x14ac:dyDescent="0.25">
      <c r="A259" s="41">
        <v>43966</v>
      </c>
      <c r="B259" s="25" t="s">
        <v>22</v>
      </c>
      <c r="C259" s="25">
        <v>219772.5</v>
      </c>
      <c r="D259" s="25">
        <v>21895294.5</v>
      </c>
      <c r="E259" s="25">
        <v>16241999.308</v>
      </c>
      <c r="F259" s="26">
        <v>317179.04615384614</v>
      </c>
      <c r="G259" s="33">
        <f xml:space="preserve"> SUMIFS(Лист2!$C:$C,'Объединенные данные '!$A:$A,Лист2!A210,'Объединенные данные '!$B:$B,Лист2!B210)</f>
        <v>16</v>
      </c>
      <c r="H259">
        <f xml:space="preserve"> SUMIFS(Лист2!$D:$D,'Объединенные данные '!$A:$A,Лист2!A210,'Объединенные данные '!$B:$B,Лист2!B210)</f>
        <v>925</v>
      </c>
      <c r="I259">
        <f xml:space="preserve"> SUMIFS(Лист2!$E:$E,'Объединенные данные '!$A:$A,Лист2!A210,'Объединенные данные '!$B:$B,Лист2!B210)</f>
        <v>816</v>
      </c>
      <c r="J259" s="37">
        <f t="shared" si="24"/>
        <v>0.44</v>
      </c>
      <c r="K259" s="37">
        <f t="shared" si="25"/>
        <v>1368455.9</v>
      </c>
      <c r="L259" s="37">
        <f t="shared" ref="L259:M322" si="26">WEEKNUM(A259,2)</f>
        <v>20</v>
      </c>
      <c r="M259" s="37">
        <f t="shared" ref="M259:M322" si="27">D259-E259-F259</f>
        <v>5336116.1458461536</v>
      </c>
      <c r="N259" s="37">
        <f t="shared" ref="N259:N322" si="28">ROUND(M259/D259*100,2)</f>
        <v>24.37</v>
      </c>
      <c r="O259" s="37">
        <f t="shared" ref="O259:O322" si="29" xml:space="preserve"> ROUND((D259-E259)/E259*100,2)</f>
        <v>34.81</v>
      </c>
    </row>
    <row r="260" spans="1:15" x14ac:dyDescent="0.25">
      <c r="A260" s="42">
        <v>43966</v>
      </c>
      <c r="B260" s="29" t="s">
        <v>11</v>
      </c>
      <c r="C260" s="29">
        <v>78961.5</v>
      </c>
      <c r="D260" s="29">
        <v>6876454.5</v>
      </c>
      <c r="E260" s="29">
        <v>5258162.2879999997</v>
      </c>
      <c r="F260" s="30">
        <v>162133.18461538461</v>
      </c>
      <c r="G260" s="33">
        <f xml:space="preserve"> SUMIFS(Лист2!$C:$C,'Объединенные данные '!$A:$A,Лист2!A70,'Объединенные данные '!$B:$B,Лист2!B70)</f>
        <v>20</v>
      </c>
      <c r="H260">
        <f xml:space="preserve"> SUMIFS(Лист2!$D:$D,'Объединенные данные '!$A:$A,Лист2!A70,'Объединенные данные '!$B:$B,Лист2!B70)</f>
        <v>2088</v>
      </c>
      <c r="I260">
        <f xml:space="preserve"> SUMIFS(Лист2!$E:$E,'Объединенные данные '!$A:$A,Лист2!A70,'Объединенные данные '!$B:$B,Лист2!B70)</f>
        <v>1848</v>
      </c>
      <c r="J260" s="37">
        <f t="shared" si="24"/>
        <v>0.14000000000000001</v>
      </c>
      <c r="K260" s="37">
        <f t="shared" si="25"/>
        <v>343822.7</v>
      </c>
      <c r="L260" s="37">
        <f t="shared" si="26"/>
        <v>20</v>
      </c>
      <c r="M260" s="37">
        <f t="shared" si="27"/>
        <v>1456159.0273846157</v>
      </c>
      <c r="N260" s="37">
        <f t="shared" si="28"/>
        <v>21.18</v>
      </c>
      <c r="O260" s="37">
        <f t="shared" si="29"/>
        <v>30.78</v>
      </c>
    </row>
    <row r="261" spans="1:15" x14ac:dyDescent="0.25">
      <c r="A261" s="41">
        <v>43966</v>
      </c>
      <c r="B261" s="25" t="s">
        <v>16</v>
      </c>
      <c r="C261" s="25">
        <v>75642</v>
      </c>
      <c r="D261" s="25">
        <v>6293952</v>
      </c>
      <c r="E261" s="25">
        <v>5100877.9309999999</v>
      </c>
      <c r="F261" s="26">
        <v>159537.61835384613</v>
      </c>
      <c r="G261" s="33">
        <f xml:space="preserve"> SUMIFS(Лист2!$C:$C,'Объединенные данные '!$A:$A,Лист2!A35,'Объединенные данные '!$B:$B,Лист2!B35)</f>
        <v>54</v>
      </c>
      <c r="H261">
        <f xml:space="preserve"> SUMIFS(Лист2!$D:$D,'Объединенные данные '!$A:$A,Лист2!A35,'Объединенные данные '!$B:$B,Лист2!B35)</f>
        <v>13106</v>
      </c>
      <c r="I261">
        <f xml:space="preserve"> SUMIFS(Лист2!$E:$E,'Объединенные данные '!$A:$A,Лист2!A35,'Объединенные данные '!$B:$B,Лист2!B35)</f>
        <v>12164</v>
      </c>
      <c r="J261" s="37">
        <f t="shared" si="24"/>
        <v>0.13</v>
      </c>
      <c r="K261" s="37">
        <f t="shared" si="25"/>
        <v>116554.7</v>
      </c>
      <c r="L261" s="37">
        <f t="shared" si="26"/>
        <v>20</v>
      </c>
      <c r="M261" s="37">
        <f t="shared" si="27"/>
        <v>1033536.450646154</v>
      </c>
      <c r="N261" s="37">
        <f t="shared" si="28"/>
        <v>16.420000000000002</v>
      </c>
      <c r="O261" s="37">
        <f t="shared" si="29"/>
        <v>23.39</v>
      </c>
    </row>
    <row r="262" spans="1:15" x14ac:dyDescent="0.25">
      <c r="A262" s="42">
        <v>43966</v>
      </c>
      <c r="B262" s="29" t="s">
        <v>17</v>
      </c>
      <c r="C262" s="29">
        <v>41697</v>
      </c>
      <c r="D262" s="29">
        <v>3772258.5</v>
      </c>
      <c r="E262" s="29">
        <v>3092823.6680000001</v>
      </c>
      <c r="F262" s="30">
        <v>167669.98904615385</v>
      </c>
      <c r="G262" s="33">
        <f xml:space="preserve"> SUMIFS(Лист2!$C:$C,'Объединенные данные '!$A:$A,Лист2!A105,'Объединенные данные '!$B:$B,Лист2!B105)</f>
        <v>10</v>
      </c>
      <c r="H262">
        <f xml:space="preserve"> SUMIFS(Лист2!$D:$D,'Объединенные данные '!$A:$A,Лист2!A105,'Объединенные данные '!$B:$B,Лист2!B105)</f>
        <v>692</v>
      </c>
      <c r="I262">
        <f xml:space="preserve"> SUMIFS(Лист2!$E:$E,'Объединенные данные '!$A:$A,Лист2!A105,'Объединенные данные '!$B:$B,Лист2!B105)</f>
        <v>601</v>
      </c>
      <c r="J262" s="37">
        <f t="shared" si="24"/>
        <v>0.08</v>
      </c>
      <c r="K262" s="37">
        <f t="shared" si="25"/>
        <v>377225.9</v>
      </c>
      <c r="L262" s="37">
        <f t="shared" si="26"/>
        <v>20</v>
      </c>
      <c r="M262" s="37">
        <f t="shared" si="27"/>
        <v>511764.84295384609</v>
      </c>
      <c r="N262" s="37">
        <f t="shared" si="28"/>
        <v>13.57</v>
      </c>
      <c r="O262" s="37">
        <f t="shared" si="29"/>
        <v>21.97</v>
      </c>
    </row>
    <row r="263" spans="1:15" x14ac:dyDescent="0.25">
      <c r="A263" s="40">
        <v>43966</v>
      </c>
      <c r="B263" s="27" t="s">
        <v>10</v>
      </c>
      <c r="C263" s="27">
        <v>34150.5</v>
      </c>
      <c r="D263" s="27">
        <v>3038293.5</v>
      </c>
      <c r="E263" s="27">
        <v>2442084.5610000002</v>
      </c>
      <c r="F263" s="28">
        <v>277257.14947692305</v>
      </c>
      <c r="G263" s="33">
        <f xml:space="preserve"> SUMIFS(Лист2!$C:$C,'Объединенные данные '!$A:$A,Лист2!A139,'Объединенные данные '!$B:$B,Лист2!B139)</f>
        <v>20</v>
      </c>
      <c r="H263">
        <f xml:space="preserve"> SUMIFS(Лист2!$D:$D,'Объединенные данные '!$A:$A,Лист2!A139,'Объединенные данные '!$B:$B,Лист2!B139)</f>
        <v>2087</v>
      </c>
      <c r="I263">
        <f xml:space="preserve"> SUMIFS(Лист2!$E:$E,'Объединенные данные '!$A:$A,Лист2!A139,'Объединенные данные '!$B:$B,Лист2!B139)</f>
        <v>1914</v>
      </c>
      <c r="J263" s="37">
        <f t="shared" si="24"/>
        <v>0.06</v>
      </c>
      <c r="K263" s="37">
        <f t="shared" si="25"/>
        <v>151914.70000000001</v>
      </c>
      <c r="L263" s="37">
        <f t="shared" si="26"/>
        <v>20</v>
      </c>
      <c r="M263" s="37">
        <f t="shared" si="27"/>
        <v>318951.78952307673</v>
      </c>
      <c r="N263" s="37">
        <f t="shared" si="28"/>
        <v>10.5</v>
      </c>
      <c r="O263" s="37">
        <f t="shared" si="29"/>
        <v>24.41</v>
      </c>
    </row>
    <row r="264" spans="1:15" x14ac:dyDescent="0.25">
      <c r="A264" s="42">
        <v>43966</v>
      </c>
      <c r="B264" s="29" t="s">
        <v>13</v>
      </c>
      <c r="C264" s="29">
        <v>32854.5</v>
      </c>
      <c r="D264" s="29">
        <v>2949078</v>
      </c>
      <c r="E264" s="29">
        <v>2391958.463</v>
      </c>
      <c r="F264" s="30">
        <v>129383.86666153846</v>
      </c>
      <c r="G264" s="33">
        <f xml:space="preserve"> SUMIFS(Лист2!$C:$C,'Объединенные данные '!$A:$A,Лист2!A280,'Объединенные данные '!$B:$B,Лист2!B280)</f>
        <v>15</v>
      </c>
      <c r="H264">
        <f xml:space="preserve"> SUMIFS(Лист2!$D:$D,'Объединенные данные '!$A:$A,Лист2!A280,'Объединенные данные '!$B:$B,Лист2!B280)</f>
        <v>898</v>
      </c>
      <c r="I264">
        <f xml:space="preserve"> SUMIFS(Лист2!$E:$E,'Объединенные данные '!$A:$A,Лист2!A280,'Объединенные данные '!$B:$B,Лист2!B280)</f>
        <v>795</v>
      </c>
      <c r="J264" s="37">
        <f t="shared" si="24"/>
        <v>0.06</v>
      </c>
      <c r="K264" s="37">
        <f t="shared" si="25"/>
        <v>196605.2</v>
      </c>
      <c r="L264" s="37">
        <f t="shared" si="26"/>
        <v>20</v>
      </c>
      <c r="M264" s="37">
        <f t="shared" si="27"/>
        <v>427735.67033846152</v>
      </c>
      <c r="N264" s="37">
        <f t="shared" si="28"/>
        <v>14.5</v>
      </c>
      <c r="O264" s="37">
        <f t="shared" si="29"/>
        <v>23.29</v>
      </c>
    </row>
    <row r="265" spans="1:15" x14ac:dyDescent="0.25">
      <c r="A265" s="41">
        <v>43966</v>
      </c>
      <c r="B265" s="25" t="s">
        <v>20</v>
      </c>
      <c r="C265" s="25">
        <v>29283</v>
      </c>
      <c r="D265" s="25">
        <v>2477487</v>
      </c>
      <c r="E265" s="25">
        <v>2005719.3469999998</v>
      </c>
      <c r="F265" s="26">
        <v>77264.32873846154</v>
      </c>
      <c r="G265" s="33">
        <f xml:space="preserve"> SUMIFS(Лист2!$C:$C,'Объединенные данные '!$A:$A,Лист2!A175,'Объединенные данные '!$B:$B,Лист2!B175)</f>
        <v>10</v>
      </c>
      <c r="H265">
        <f xml:space="preserve"> SUMIFS(Лист2!$D:$D,'Объединенные данные '!$A:$A,Лист2!A175,'Объединенные данные '!$B:$B,Лист2!B175)</f>
        <v>677</v>
      </c>
      <c r="I265">
        <f xml:space="preserve"> SUMIFS(Лист2!$E:$E,'Объединенные данные '!$A:$A,Лист2!A175,'Объединенные данные '!$B:$B,Лист2!B175)</f>
        <v>591</v>
      </c>
      <c r="J265" s="37">
        <f t="shared" si="24"/>
        <v>0.05</v>
      </c>
      <c r="K265" s="37">
        <f t="shared" si="25"/>
        <v>247748.7</v>
      </c>
      <c r="L265" s="37">
        <f t="shared" si="26"/>
        <v>20</v>
      </c>
      <c r="M265" s="37">
        <f t="shared" si="27"/>
        <v>394503.32426153863</v>
      </c>
      <c r="N265" s="37">
        <f t="shared" si="28"/>
        <v>15.92</v>
      </c>
      <c r="O265" s="37">
        <f t="shared" si="29"/>
        <v>23.52</v>
      </c>
    </row>
    <row r="266" spans="1:15" x14ac:dyDescent="0.25">
      <c r="A266" s="42">
        <v>43966</v>
      </c>
      <c r="B266" s="29" t="s">
        <v>18</v>
      </c>
      <c r="C266" s="29">
        <v>16498.5</v>
      </c>
      <c r="D266" s="29">
        <v>1370482.5</v>
      </c>
      <c r="E266" s="29">
        <v>1095453.1229999999</v>
      </c>
      <c r="F266" s="30">
        <v>250663.81538461539</v>
      </c>
      <c r="G266" s="33">
        <f xml:space="preserve"> SUMIFS(Лист2!$C:$C,'Объединенные данные '!$A:$A,Лист2!A350,'Объединенные данные '!$B:$B,Лист2!B350)</f>
        <v>15</v>
      </c>
      <c r="H266">
        <f xml:space="preserve"> SUMIFS(Лист2!$D:$D,'Объединенные данные '!$A:$A,Лист2!A350,'Объединенные данные '!$B:$B,Лист2!B350)</f>
        <v>879</v>
      </c>
      <c r="I266">
        <f xml:space="preserve"> SUMIFS(Лист2!$E:$E,'Объединенные данные '!$A:$A,Лист2!A350,'Объединенные данные '!$B:$B,Лист2!B350)</f>
        <v>768</v>
      </c>
      <c r="J266" s="37">
        <f t="shared" si="24"/>
        <v>0.03</v>
      </c>
      <c r="K266" s="37">
        <f t="shared" si="25"/>
        <v>91365.5</v>
      </c>
      <c r="L266" s="37">
        <f t="shared" si="26"/>
        <v>20</v>
      </c>
      <c r="M266" s="37">
        <f t="shared" si="27"/>
        <v>24365.561615384708</v>
      </c>
      <c r="N266" s="37">
        <f t="shared" si="28"/>
        <v>1.78</v>
      </c>
      <c r="O266" s="37">
        <f t="shared" si="29"/>
        <v>25.11</v>
      </c>
    </row>
    <row r="267" spans="1:15" x14ac:dyDescent="0.25">
      <c r="A267" s="41">
        <v>43966</v>
      </c>
      <c r="B267" s="25" t="s">
        <v>23</v>
      </c>
      <c r="C267" s="25">
        <v>13752</v>
      </c>
      <c r="D267" s="25">
        <v>1091040</v>
      </c>
      <c r="E267" s="25">
        <v>898790.64599999995</v>
      </c>
      <c r="F267" s="26">
        <v>149313.46028461537</v>
      </c>
      <c r="G267" s="33">
        <f xml:space="preserve"> SUMIFS(Лист2!$C:$C,'Объединенные данные '!$A:$A,Лист2!A313,'Объединенные данные '!$B:$B,Лист2!B313)</f>
        <v>19</v>
      </c>
      <c r="H267">
        <f xml:space="preserve"> SUMIFS(Лист2!$D:$D,'Объединенные данные '!$A:$A,Лист2!A313,'Объединенные данные '!$B:$B,Лист2!B313)</f>
        <v>2530</v>
      </c>
      <c r="I267">
        <f xml:space="preserve"> SUMIFS(Лист2!$E:$E,'Объединенные данные '!$A:$A,Лист2!A313,'Объединенные данные '!$B:$B,Лист2!B313)</f>
        <v>2270</v>
      </c>
      <c r="J267" s="37">
        <f t="shared" si="24"/>
        <v>0.02</v>
      </c>
      <c r="K267" s="37">
        <f t="shared" si="25"/>
        <v>57423.199999999997</v>
      </c>
      <c r="L267" s="37">
        <f t="shared" si="26"/>
        <v>20</v>
      </c>
      <c r="M267" s="37">
        <f t="shared" si="27"/>
        <v>42935.893715384678</v>
      </c>
      <c r="N267" s="37">
        <f t="shared" si="28"/>
        <v>3.94</v>
      </c>
      <c r="O267" s="37">
        <f t="shared" si="29"/>
        <v>21.39</v>
      </c>
    </row>
    <row r="268" spans="1:15" x14ac:dyDescent="0.25">
      <c r="A268" s="42">
        <v>43966</v>
      </c>
      <c r="B268" s="29" t="s">
        <v>19</v>
      </c>
      <c r="C268" s="29">
        <v>12229.5</v>
      </c>
      <c r="D268" s="29">
        <v>1122730.5</v>
      </c>
      <c r="E268" s="29">
        <v>921566.44700000004</v>
      </c>
      <c r="F268" s="30">
        <v>147588</v>
      </c>
      <c r="G268" s="33">
        <f xml:space="preserve"> SUMIFS(Лист2!$C:$C,'Объединенные данные '!$A:$A,Лист2!A383,'Объединенные данные '!$B:$B,Лист2!B383)</f>
        <v>19</v>
      </c>
      <c r="H268">
        <f xml:space="preserve"> SUMIFS(Лист2!$D:$D,'Объединенные данные '!$A:$A,Лист2!A383,'Объединенные данные '!$B:$B,Лист2!B383)</f>
        <v>1499</v>
      </c>
      <c r="I268">
        <f xml:space="preserve"> SUMIFS(Лист2!$E:$E,'Объединенные данные '!$A:$A,Лист2!A383,'Объединенные данные '!$B:$B,Лист2!B383)</f>
        <v>1323</v>
      </c>
      <c r="J268" s="37">
        <f t="shared" si="24"/>
        <v>0.02</v>
      </c>
      <c r="K268" s="37">
        <f t="shared" si="25"/>
        <v>59091.1</v>
      </c>
      <c r="L268" s="37">
        <f t="shared" si="26"/>
        <v>20</v>
      </c>
      <c r="M268" s="37">
        <f t="shared" si="27"/>
        <v>53576.052999999956</v>
      </c>
      <c r="N268" s="37">
        <f t="shared" si="28"/>
        <v>4.7699999999999996</v>
      </c>
      <c r="O268" s="37">
        <f t="shared" si="29"/>
        <v>21.83</v>
      </c>
    </row>
    <row r="269" spans="1:15" x14ac:dyDescent="0.25">
      <c r="A269" s="41">
        <v>43966</v>
      </c>
      <c r="B269" s="25" t="s">
        <v>12</v>
      </c>
      <c r="C269" s="25">
        <v>14421</v>
      </c>
      <c r="D269" s="25">
        <v>1150579.5</v>
      </c>
      <c r="E269" s="25">
        <v>1038033.7869999999</v>
      </c>
      <c r="F269" s="26">
        <v>68487.358569230768</v>
      </c>
      <c r="G269" s="33">
        <f xml:space="preserve"> SUMIFS(Лист2!$C:$C,'Объединенные данные '!$A:$A,Лист2!A493,'Объединенные данные '!$B:$B,Лист2!B493)</f>
        <v>18</v>
      </c>
      <c r="H269">
        <f xml:space="preserve"> SUMIFS(Лист2!$D:$D,'Объединенные данные '!$A:$A,Лист2!A493,'Объединенные данные '!$B:$B,Лист2!B493)</f>
        <v>1539</v>
      </c>
      <c r="I269">
        <f xml:space="preserve"> SUMIFS(Лист2!$E:$E,'Объединенные данные '!$A:$A,Лист2!A493,'Объединенные данные '!$B:$B,Лист2!B493)</f>
        <v>1404</v>
      </c>
      <c r="J269" s="37">
        <f t="shared" si="24"/>
        <v>0.02</v>
      </c>
      <c r="K269" s="37">
        <f t="shared" si="25"/>
        <v>63921.1</v>
      </c>
      <c r="L269" s="37">
        <f t="shared" si="26"/>
        <v>20</v>
      </c>
      <c r="M269" s="37">
        <f t="shared" si="27"/>
        <v>44058.354430769337</v>
      </c>
      <c r="N269" s="37">
        <f t="shared" si="28"/>
        <v>3.83</v>
      </c>
      <c r="O269" s="37">
        <f t="shared" si="29"/>
        <v>10.84</v>
      </c>
    </row>
    <row r="270" spans="1:15" x14ac:dyDescent="0.25">
      <c r="A270" s="39">
        <v>43965</v>
      </c>
      <c r="B270" s="23" t="s">
        <v>15</v>
      </c>
      <c r="C270" s="23">
        <v>358387.5</v>
      </c>
      <c r="D270" s="23">
        <v>37963150.5</v>
      </c>
      <c r="E270" s="23">
        <v>27483828.208999999</v>
      </c>
      <c r="F270" s="24">
        <v>506964.83088461537</v>
      </c>
      <c r="G270" s="33">
        <f xml:space="preserve"> SUMIFS(Лист2!$C:$C,'Объединенные данные '!$A:$A,Лист2!A422,'Объединенные данные '!$B:$B,Лист2!B422)</f>
        <v>54</v>
      </c>
      <c r="H270">
        <f xml:space="preserve"> SUMIFS(Лист2!$D:$D,'Объединенные данные '!$A:$A,Лист2!A422,'Объединенные данные '!$B:$B,Лист2!B422)</f>
        <v>14823</v>
      </c>
      <c r="I270">
        <f xml:space="preserve"> SUMIFS(Лист2!$E:$E,'Объединенные данные '!$A:$A,Лист2!A422,'Объединенные данные '!$B:$B,Лист2!B422)</f>
        <v>13751</v>
      </c>
      <c r="J270" s="37">
        <f t="shared" si="24"/>
        <v>0.77</v>
      </c>
      <c r="K270" s="37">
        <f t="shared" si="25"/>
        <v>703021.3</v>
      </c>
      <c r="L270" s="37">
        <f t="shared" si="26"/>
        <v>20</v>
      </c>
      <c r="M270" s="37">
        <f t="shared" si="27"/>
        <v>9972357.4601153862</v>
      </c>
      <c r="N270" s="37">
        <f t="shared" si="28"/>
        <v>26.27</v>
      </c>
      <c r="O270" s="37">
        <f t="shared" si="29"/>
        <v>38.130000000000003</v>
      </c>
    </row>
    <row r="271" spans="1:15" x14ac:dyDescent="0.25">
      <c r="A271" s="40">
        <v>43965</v>
      </c>
      <c r="B271" s="27" t="s">
        <v>14</v>
      </c>
      <c r="C271" s="27">
        <v>274059</v>
      </c>
      <c r="D271" s="27">
        <v>28181292</v>
      </c>
      <c r="E271" s="27">
        <v>20493717.226</v>
      </c>
      <c r="F271" s="28">
        <v>806120.19333076919</v>
      </c>
      <c r="G271" s="33">
        <f xml:space="preserve"> SUMIFS(Лист2!$C:$C,'Объединенные данные '!$A:$A,Лист2!A457,'Объединенные данные '!$B:$B,Лист2!B457)</f>
        <v>18</v>
      </c>
      <c r="H271">
        <f xml:space="preserve"> SUMIFS(Лист2!$D:$D,'Объединенные данные '!$A:$A,Лист2!A457,'Объединенные данные '!$B:$B,Лист2!B457)</f>
        <v>1826</v>
      </c>
      <c r="I271">
        <f xml:space="preserve"> SUMIFS(Лист2!$E:$E,'Объединенные данные '!$A:$A,Лист2!A457,'Объединенные данные '!$B:$B,Лист2!B457)</f>
        <v>1633</v>
      </c>
      <c r="J271" s="37">
        <f t="shared" si="24"/>
        <v>0.56999999999999995</v>
      </c>
      <c r="K271" s="37">
        <f t="shared" si="25"/>
        <v>1565627.3</v>
      </c>
      <c r="L271" s="37">
        <f t="shared" si="26"/>
        <v>20</v>
      </c>
      <c r="M271" s="37">
        <f t="shared" si="27"/>
        <v>6881454.5806692308</v>
      </c>
      <c r="N271" s="37">
        <f t="shared" si="28"/>
        <v>24.42</v>
      </c>
      <c r="O271" s="37">
        <f t="shared" si="29"/>
        <v>37.51</v>
      </c>
    </row>
    <row r="272" spans="1:15" x14ac:dyDescent="0.25">
      <c r="A272" s="39">
        <v>43965</v>
      </c>
      <c r="B272" s="23" t="s">
        <v>21</v>
      </c>
      <c r="C272" s="23">
        <v>197946</v>
      </c>
      <c r="D272" s="23">
        <v>19942435.5</v>
      </c>
      <c r="E272" s="23">
        <v>14561721.772999998</v>
      </c>
      <c r="F272" s="24">
        <v>363750.55692307692</v>
      </c>
      <c r="G272" s="33">
        <f xml:space="preserve"> SUMIFS(Лист2!$C:$C,'Объединенные данные '!$A:$A,Лист2!A244,'Объединенные данные '!$B:$B,Лист2!B244)</f>
        <v>60</v>
      </c>
      <c r="H272">
        <f xml:space="preserve"> SUMIFS(Лист2!$D:$D,'Объединенные данные '!$A:$A,Лист2!A244,'Объединенные данные '!$B:$B,Лист2!B244)</f>
        <v>14049</v>
      </c>
      <c r="I272">
        <f xml:space="preserve"> SUMIFS(Лист2!$E:$E,'Объединенные данные '!$A:$A,Лист2!A244,'Объединенные данные '!$B:$B,Лист2!B244)</f>
        <v>13118</v>
      </c>
      <c r="J272" s="37">
        <f t="shared" si="24"/>
        <v>0.4</v>
      </c>
      <c r="K272" s="37">
        <f t="shared" si="25"/>
        <v>332373.90000000002</v>
      </c>
      <c r="L272" s="37">
        <f t="shared" si="26"/>
        <v>20</v>
      </c>
      <c r="M272" s="37">
        <f t="shared" si="27"/>
        <v>5016963.1700769253</v>
      </c>
      <c r="N272" s="37">
        <f t="shared" si="28"/>
        <v>25.16</v>
      </c>
      <c r="O272" s="37">
        <f t="shared" si="29"/>
        <v>36.950000000000003</v>
      </c>
    </row>
    <row r="273" spans="1:15" x14ac:dyDescent="0.25">
      <c r="A273" s="40">
        <v>43965</v>
      </c>
      <c r="B273" s="27" t="s">
        <v>22</v>
      </c>
      <c r="C273" s="27">
        <v>186496.5</v>
      </c>
      <c r="D273" s="27">
        <v>18640998</v>
      </c>
      <c r="E273" s="27">
        <v>13641908.620999999</v>
      </c>
      <c r="F273" s="28">
        <v>364896.93846153846</v>
      </c>
      <c r="G273" s="33">
        <f xml:space="preserve"> SUMIFS(Лист2!$C:$C,'Объединенные данные '!$A:$A,Лист2!A209,'Объединенные данные '!$B:$B,Лист2!B209)</f>
        <v>21</v>
      </c>
      <c r="H273">
        <f xml:space="preserve"> SUMIFS(Лист2!$D:$D,'Объединенные данные '!$A:$A,Лист2!A209,'Объединенные данные '!$B:$B,Лист2!B209)</f>
        <v>1921</v>
      </c>
      <c r="I273">
        <f xml:space="preserve"> SUMIFS(Лист2!$E:$E,'Объединенные данные '!$A:$A,Лист2!A209,'Объединенные данные '!$B:$B,Лист2!B209)</f>
        <v>1767</v>
      </c>
      <c r="J273" s="37">
        <f t="shared" si="24"/>
        <v>0.38</v>
      </c>
      <c r="K273" s="37">
        <f t="shared" si="25"/>
        <v>887666.6</v>
      </c>
      <c r="L273" s="37">
        <f t="shared" si="26"/>
        <v>20</v>
      </c>
      <c r="M273" s="37">
        <f t="shared" si="27"/>
        <v>4634192.4405384623</v>
      </c>
      <c r="N273" s="37">
        <f t="shared" si="28"/>
        <v>24.86</v>
      </c>
      <c r="O273" s="37">
        <f t="shared" si="29"/>
        <v>36.65</v>
      </c>
    </row>
    <row r="274" spans="1:15" x14ac:dyDescent="0.25">
      <c r="A274" s="39">
        <v>43965</v>
      </c>
      <c r="B274" s="23" t="s">
        <v>11</v>
      </c>
      <c r="C274" s="23">
        <v>70498.5</v>
      </c>
      <c r="D274" s="23">
        <v>6053649</v>
      </c>
      <c r="E274" s="23">
        <v>4580254.1549999993</v>
      </c>
      <c r="F274" s="24">
        <v>131801.93944615382</v>
      </c>
      <c r="G274" s="33">
        <f xml:space="preserve"> SUMIFS(Лист2!$C:$C,'Объединенные данные '!$A:$A,Лист2!A69,'Объединенные данные '!$B:$B,Лист2!B69)</f>
        <v>129</v>
      </c>
      <c r="H274">
        <f xml:space="preserve"> SUMIFS(Лист2!$D:$D,'Объединенные данные '!$A:$A,Лист2!A69,'Объединенные данные '!$B:$B,Лист2!B69)</f>
        <v>22403</v>
      </c>
      <c r="I274">
        <f xml:space="preserve"> SUMIFS(Лист2!$E:$E,'Объединенные данные '!$A:$A,Лист2!A69,'Объединенные данные '!$B:$B,Лист2!B69)</f>
        <v>20676</v>
      </c>
      <c r="J274" s="37">
        <f t="shared" si="24"/>
        <v>0.12</v>
      </c>
      <c r="K274" s="37">
        <f t="shared" si="25"/>
        <v>46927.5</v>
      </c>
      <c r="L274" s="37">
        <f t="shared" si="26"/>
        <v>20</v>
      </c>
      <c r="M274" s="37">
        <f t="shared" si="27"/>
        <v>1341592.9055538469</v>
      </c>
      <c r="N274" s="37">
        <f t="shared" si="28"/>
        <v>22.16</v>
      </c>
      <c r="O274" s="37">
        <f t="shared" si="29"/>
        <v>32.17</v>
      </c>
    </row>
    <row r="275" spans="1:15" x14ac:dyDescent="0.25">
      <c r="A275" s="40">
        <v>43965</v>
      </c>
      <c r="B275" s="27" t="s">
        <v>16</v>
      </c>
      <c r="C275" s="27">
        <v>63645</v>
      </c>
      <c r="D275" s="27">
        <v>5366602.5</v>
      </c>
      <c r="E275" s="27">
        <v>4245727.3389999997</v>
      </c>
      <c r="F275" s="28">
        <v>137701.4149</v>
      </c>
      <c r="G275" s="33">
        <f xml:space="preserve"> SUMIFS(Лист2!$C:$C,'Объединенные данные '!$A:$A,Лист2!A34,'Объединенные данные '!$B:$B,Лист2!B34)</f>
        <v>10</v>
      </c>
      <c r="H275">
        <f xml:space="preserve"> SUMIFS(Лист2!$D:$D,'Объединенные данные '!$A:$A,Лист2!A34,'Объединенные данные '!$B:$B,Лист2!B34)</f>
        <v>865</v>
      </c>
      <c r="I275">
        <f xml:space="preserve"> SUMIFS(Лист2!$E:$E,'Объединенные данные '!$A:$A,Лист2!A34,'Объединенные данные '!$B:$B,Лист2!B34)</f>
        <v>763</v>
      </c>
      <c r="J275" s="37">
        <f t="shared" si="24"/>
        <v>0.11</v>
      </c>
      <c r="K275" s="37">
        <f t="shared" si="25"/>
        <v>536660.30000000005</v>
      </c>
      <c r="L275" s="37">
        <f t="shared" si="26"/>
        <v>20</v>
      </c>
      <c r="M275" s="37">
        <f t="shared" si="27"/>
        <v>983173.74610000034</v>
      </c>
      <c r="N275" s="37">
        <f t="shared" si="28"/>
        <v>18.32</v>
      </c>
      <c r="O275" s="37">
        <f t="shared" si="29"/>
        <v>26.4</v>
      </c>
    </row>
    <row r="276" spans="1:15" x14ac:dyDescent="0.25">
      <c r="A276" s="39">
        <v>43965</v>
      </c>
      <c r="B276" s="23" t="s">
        <v>17</v>
      </c>
      <c r="C276" s="23">
        <v>33886.5</v>
      </c>
      <c r="D276" s="23">
        <v>3166479</v>
      </c>
      <c r="E276" s="23">
        <v>2522496.074</v>
      </c>
      <c r="F276" s="24">
        <v>156584.58769230769</v>
      </c>
      <c r="G276" s="33">
        <f xml:space="preserve"> SUMIFS(Лист2!$C:$C,'Объединенные данные '!$A:$A,Лист2!A104,'Объединенные данные '!$B:$B,Лист2!B104)</f>
        <v>59</v>
      </c>
      <c r="H276">
        <f xml:space="preserve"> SUMIFS(Лист2!$D:$D,'Объединенные данные '!$A:$A,Лист2!A104,'Объединенные данные '!$B:$B,Лист2!B104)</f>
        <v>15369</v>
      </c>
      <c r="I276">
        <f xml:space="preserve"> SUMIFS(Лист2!$E:$E,'Объединенные данные '!$A:$A,Лист2!A104,'Объединенные данные '!$B:$B,Лист2!B104)</f>
        <v>14299</v>
      </c>
      <c r="J276" s="37">
        <f t="shared" si="24"/>
        <v>0.06</v>
      </c>
      <c r="K276" s="37">
        <f t="shared" si="25"/>
        <v>53669.1</v>
      </c>
      <c r="L276" s="37">
        <f t="shared" si="26"/>
        <v>20</v>
      </c>
      <c r="M276" s="37">
        <f t="shared" si="27"/>
        <v>487398.33830769232</v>
      </c>
      <c r="N276" s="37">
        <f t="shared" si="28"/>
        <v>15.39</v>
      </c>
      <c r="O276" s="37">
        <f t="shared" si="29"/>
        <v>25.53</v>
      </c>
    </row>
    <row r="277" spans="1:15" x14ac:dyDescent="0.25">
      <c r="A277" s="41">
        <v>43965</v>
      </c>
      <c r="B277" s="25" t="s">
        <v>10</v>
      </c>
      <c r="C277" s="25">
        <v>29658</v>
      </c>
      <c r="D277" s="25">
        <v>2703132</v>
      </c>
      <c r="E277" s="25">
        <v>2160539.9959999998</v>
      </c>
      <c r="F277" s="26">
        <v>312856.16153846151</v>
      </c>
      <c r="G277" s="33">
        <f xml:space="preserve"> SUMIFS(Лист2!$C:$C,'Объединенные данные '!$A:$A,Лист2!A138,'Объединенные данные '!$B:$B,Лист2!B138)</f>
        <v>54</v>
      </c>
      <c r="H277">
        <f xml:space="preserve"> SUMIFS(Лист2!$D:$D,'Объединенные данные '!$A:$A,Лист2!A138,'Объединенные данные '!$B:$B,Лист2!B138)</f>
        <v>12211</v>
      </c>
      <c r="I277">
        <f xml:space="preserve"> SUMIFS(Лист2!$E:$E,'Объединенные данные '!$A:$A,Лист2!A138,'Объединенные данные '!$B:$B,Лист2!B138)</f>
        <v>11427</v>
      </c>
      <c r="J277" s="37">
        <f t="shared" si="24"/>
        <v>0.05</v>
      </c>
      <c r="K277" s="37">
        <f t="shared" si="25"/>
        <v>50058</v>
      </c>
      <c r="L277" s="37">
        <f t="shared" si="26"/>
        <v>20</v>
      </c>
      <c r="M277" s="37">
        <f t="shared" si="27"/>
        <v>229735.84246153868</v>
      </c>
      <c r="N277" s="37">
        <f t="shared" si="28"/>
        <v>8.5</v>
      </c>
      <c r="O277" s="37">
        <f t="shared" si="29"/>
        <v>25.11</v>
      </c>
    </row>
    <row r="278" spans="1:15" x14ac:dyDescent="0.25">
      <c r="A278" s="39">
        <v>43965</v>
      </c>
      <c r="B278" s="23" t="s">
        <v>13</v>
      </c>
      <c r="C278" s="23">
        <v>27411</v>
      </c>
      <c r="D278" s="23">
        <v>2441520</v>
      </c>
      <c r="E278" s="23">
        <v>1933378.3459999997</v>
      </c>
      <c r="F278" s="24">
        <v>141658.27661538462</v>
      </c>
      <c r="G278" s="33">
        <f xml:space="preserve"> SUMIFS(Лист2!$C:$C,'Объединенные данные '!$A:$A,Лист2!A279,'Объединенные данные '!$B:$B,Лист2!B279)</f>
        <v>21</v>
      </c>
      <c r="H278">
        <f xml:space="preserve"> SUMIFS(Лист2!$D:$D,'Объединенные данные '!$A:$A,Лист2!A279,'Объединенные данные '!$B:$B,Лист2!B279)</f>
        <v>1926</v>
      </c>
      <c r="I278">
        <f xml:space="preserve"> SUMIFS(Лист2!$E:$E,'Объединенные данные '!$A:$A,Лист2!A279,'Объединенные данные '!$B:$B,Лист2!B279)</f>
        <v>1742</v>
      </c>
      <c r="J278" s="37">
        <f t="shared" si="24"/>
        <v>0.05</v>
      </c>
      <c r="K278" s="37">
        <f t="shared" si="25"/>
        <v>116262.9</v>
      </c>
      <c r="L278" s="37">
        <f t="shared" si="26"/>
        <v>20</v>
      </c>
      <c r="M278" s="37">
        <f t="shared" si="27"/>
        <v>366483.37738461571</v>
      </c>
      <c r="N278" s="37">
        <f t="shared" si="28"/>
        <v>15.01</v>
      </c>
      <c r="O278" s="37">
        <f t="shared" si="29"/>
        <v>26.28</v>
      </c>
    </row>
    <row r="279" spans="1:15" x14ac:dyDescent="0.25">
      <c r="A279" s="40">
        <v>43965</v>
      </c>
      <c r="B279" s="27" t="s">
        <v>20</v>
      </c>
      <c r="C279" s="27">
        <v>25656</v>
      </c>
      <c r="D279" s="27">
        <v>2225341.5</v>
      </c>
      <c r="E279" s="27">
        <v>1766450.28</v>
      </c>
      <c r="F279" s="28">
        <v>91828.489107692309</v>
      </c>
      <c r="G279" s="33">
        <f xml:space="preserve"> SUMIFS(Лист2!$C:$C,'Объединенные данные '!$A:$A,Лист2!A174,'Объединенные данные '!$B:$B,Лист2!B174)</f>
        <v>60</v>
      </c>
      <c r="H279">
        <f xml:space="preserve"> SUMIFS(Лист2!$D:$D,'Объединенные данные '!$A:$A,Лист2!A174,'Объединенные данные '!$B:$B,Лист2!B174)</f>
        <v>14005</v>
      </c>
      <c r="I279">
        <f xml:space="preserve"> SUMIFS(Лист2!$E:$E,'Объединенные данные '!$A:$A,Лист2!A174,'Объединенные данные '!$B:$B,Лист2!B174)</f>
        <v>13002</v>
      </c>
      <c r="J279" s="37">
        <f t="shared" si="24"/>
        <v>0.04</v>
      </c>
      <c r="K279" s="37">
        <f t="shared" si="25"/>
        <v>37089</v>
      </c>
      <c r="L279" s="37">
        <f t="shared" si="26"/>
        <v>20</v>
      </c>
      <c r="M279" s="37">
        <f t="shared" si="27"/>
        <v>367062.73089230765</v>
      </c>
      <c r="N279" s="37">
        <f t="shared" si="28"/>
        <v>16.489999999999998</v>
      </c>
      <c r="O279" s="37">
        <f t="shared" si="29"/>
        <v>25.98</v>
      </c>
    </row>
    <row r="280" spans="1:15" x14ac:dyDescent="0.25">
      <c r="A280" s="39">
        <v>43965</v>
      </c>
      <c r="B280" s="23" t="s">
        <v>23</v>
      </c>
      <c r="C280" s="23">
        <v>13810.5</v>
      </c>
      <c r="D280" s="23">
        <v>1131676.5</v>
      </c>
      <c r="E280" s="23">
        <v>966968.63599999994</v>
      </c>
      <c r="F280" s="24">
        <v>195740.02307692307</v>
      </c>
      <c r="G280" s="33">
        <f xml:space="preserve"> SUMIFS(Лист2!$C:$C,'Объединенные данные '!$A:$A,Лист2!A312,'Объединенные данные '!$B:$B,Лист2!B312)</f>
        <v>129</v>
      </c>
      <c r="H280">
        <f xml:space="preserve"> SUMIFS(Лист2!$D:$D,'Объединенные данные '!$A:$A,Лист2!A312,'Объединенные данные '!$B:$B,Лист2!B312)</f>
        <v>14043</v>
      </c>
      <c r="I280">
        <f xml:space="preserve"> SUMIFS(Лист2!$E:$E,'Объединенные данные '!$A:$A,Лист2!A312,'Объединенные данные '!$B:$B,Лист2!B312)</f>
        <v>13167</v>
      </c>
      <c r="J280" s="37">
        <f t="shared" si="24"/>
        <v>0.02</v>
      </c>
      <c r="K280" s="37">
        <f t="shared" si="25"/>
        <v>8772.7000000000007</v>
      </c>
      <c r="L280" s="37">
        <f t="shared" si="26"/>
        <v>20</v>
      </c>
      <c r="M280" s="37">
        <f t="shared" si="27"/>
        <v>-31032.15907692301</v>
      </c>
      <c r="N280" s="37">
        <f t="shared" si="28"/>
        <v>-2.74</v>
      </c>
      <c r="O280" s="37">
        <f t="shared" si="29"/>
        <v>17.03</v>
      </c>
    </row>
    <row r="281" spans="1:15" x14ac:dyDescent="0.25">
      <c r="A281" s="40">
        <v>43965</v>
      </c>
      <c r="B281" s="27" t="s">
        <v>18</v>
      </c>
      <c r="C281" s="27">
        <v>14385</v>
      </c>
      <c r="D281" s="27">
        <v>1223491.5</v>
      </c>
      <c r="E281" s="27">
        <v>977925.73100000003</v>
      </c>
      <c r="F281" s="28">
        <v>285708.40769230766</v>
      </c>
      <c r="G281" s="33">
        <f xml:space="preserve"> SUMIFS(Лист2!$C:$C,'Объединенные данные '!$A:$A,Лист2!A349,'Объединенные данные '!$B:$B,Лист2!B349)</f>
        <v>21</v>
      </c>
      <c r="H281">
        <f xml:space="preserve"> SUMIFS(Лист2!$D:$D,'Объединенные данные '!$A:$A,Лист2!A349,'Объединенные данные '!$B:$B,Лист2!B349)</f>
        <v>2016</v>
      </c>
      <c r="I281">
        <f xml:space="preserve"> SUMIFS(Лист2!$E:$E,'Объединенные данные '!$A:$A,Лист2!A349,'Объединенные данные '!$B:$B,Лист2!B349)</f>
        <v>1846</v>
      </c>
      <c r="J281" s="37">
        <f t="shared" si="24"/>
        <v>0.02</v>
      </c>
      <c r="K281" s="37">
        <f t="shared" si="25"/>
        <v>58261.5</v>
      </c>
      <c r="L281" s="37">
        <f t="shared" si="26"/>
        <v>20</v>
      </c>
      <c r="M281" s="37">
        <f t="shared" si="27"/>
        <v>-40142.638692307693</v>
      </c>
      <c r="N281" s="37">
        <f t="shared" si="28"/>
        <v>-3.28</v>
      </c>
      <c r="O281" s="37">
        <f t="shared" si="29"/>
        <v>25.11</v>
      </c>
    </row>
    <row r="282" spans="1:15" x14ac:dyDescent="0.25">
      <c r="A282" s="39">
        <v>43965</v>
      </c>
      <c r="B282" s="23" t="s">
        <v>19</v>
      </c>
      <c r="C282" s="23">
        <v>11161.5</v>
      </c>
      <c r="D282" s="23">
        <v>963502.5</v>
      </c>
      <c r="E282" s="23">
        <v>812962.67800000007</v>
      </c>
      <c r="F282" s="24">
        <v>193118.32307692309</v>
      </c>
      <c r="G282" s="33">
        <f xml:space="preserve"> SUMIFS(Лист2!$C:$C,'Объединенные данные '!$A:$A,Лист2!A382,'Объединенные данные '!$B:$B,Лист2!B382)</f>
        <v>10</v>
      </c>
      <c r="H282">
        <f xml:space="preserve"> SUMIFS(Лист2!$D:$D,'Объединенные данные '!$A:$A,Лист2!A382,'Объединенные данные '!$B:$B,Лист2!B382)</f>
        <v>465</v>
      </c>
      <c r="I282">
        <f xml:space="preserve"> SUMIFS(Лист2!$E:$E,'Объединенные данные '!$A:$A,Лист2!A382,'Объединенные данные '!$B:$B,Лист2!B382)</f>
        <v>390</v>
      </c>
      <c r="J282" s="37">
        <f t="shared" si="24"/>
        <v>0.02</v>
      </c>
      <c r="K282" s="37">
        <f t="shared" si="25"/>
        <v>96350.3</v>
      </c>
      <c r="L282" s="37">
        <f t="shared" si="26"/>
        <v>20</v>
      </c>
      <c r="M282" s="37">
        <f t="shared" si="27"/>
        <v>-42578.501076923159</v>
      </c>
      <c r="N282" s="37">
        <f t="shared" si="28"/>
        <v>-4.42</v>
      </c>
      <c r="O282" s="37">
        <f t="shared" si="29"/>
        <v>18.52</v>
      </c>
    </row>
    <row r="283" spans="1:15" x14ac:dyDescent="0.25">
      <c r="A283" s="40">
        <v>43965</v>
      </c>
      <c r="B283" s="27" t="s">
        <v>12</v>
      </c>
      <c r="C283" s="27">
        <v>12037.5</v>
      </c>
      <c r="D283" s="27">
        <v>981564</v>
      </c>
      <c r="E283" s="27">
        <v>877726.201</v>
      </c>
      <c r="F283" s="28">
        <v>69249.011815384612</v>
      </c>
      <c r="G283" s="33">
        <f xml:space="preserve"> SUMIFS(Лист2!$C:$C,'Объединенные данные '!$A:$A,Лист2!A492,'Объединенные данные '!$B:$B,Лист2!B492)</f>
        <v>15</v>
      </c>
      <c r="H283">
        <f xml:space="preserve"> SUMIFS(Лист2!$D:$D,'Объединенные данные '!$A:$A,Лист2!A492,'Объединенные данные '!$B:$B,Лист2!B492)</f>
        <v>780</v>
      </c>
      <c r="I283">
        <f xml:space="preserve"> SUMIFS(Лист2!$E:$E,'Объединенные данные '!$A:$A,Лист2!A492,'Объединенные данные '!$B:$B,Лист2!B492)</f>
        <v>690</v>
      </c>
      <c r="J283" s="37">
        <f t="shared" si="24"/>
        <v>0.02</v>
      </c>
      <c r="K283" s="37">
        <f t="shared" si="25"/>
        <v>65437.599999999999</v>
      </c>
      <c r="L283" s="37">
        <f t="shared" si="26"/>
        <v>20</v>
      </c>
      <c r="M283" s="37">
        <f t="shared" si="27"/>
        <v>34588.787184615387</v>
      </c>
      <c r="N283" s="37">
        <f t="shared" si="28"/>
        <v>3.52</v>
      </c>
      <c r="O283" s="37">
        <f t="shared" si="29"/>
        <v>11.83</v>
      </c>
    </row>
    <row r="284" spans="1:15" x14ac:dyDescent="0.25">
      <c r="A284" s="42">
        <v>43964</v>
      </c>
      <c r="B284" s="29" t="s">
        <v>15</v>
      </c>
      <c r="C284" s="29">
        <v>350068.5</v>
      </c>
      <c r="D284" s="29">
        <v>37197115.5</v>
      </c>
      <c r="E284" s="29">
        <v>26793668.158999998</v>
      </c>
      <c r="F284" s="30">
        <v>582815.36153846153</v>
      </c>
      <c r="G284" s="33">
        <f xml:space="preserve"> SUMIFS(Лист2!$C:$C,'Объединенные данные '!$A:$A,Лист2!A404,'Объединенные данные '!$B:$B,Лист2!B404)</f>
        <v>19</v>
      </c>
      <c r="H284">
        <f xml:space="preserve"> SUMIFS(Лист2!$D:$D,'Объединенные данные '!$A:$A,Лист2!A404,'Объединенные данные '!$B:$B,Лист2!B404)</f>
        <v>1622</v>
      </c>
      <c r="I284">
        <f xml:space="preserve"> SUMIFS(Лист2!$E:$E,'Объединенные данные '!$A:$A,Лист2!A404,'Объединенные данные '!$B:$B,Лист2!B404)</f>
        <v>1482</v>
      </c>
      <c r="J284" s="37">
        <f t="shared" si="24"/>
        <v>0.75</v>
      </c>
      <c r="K284" s="37">
        <f t="shared" si="25"/>
        <v>1957742.9</v>
      </c>
      <c r="L284" s="37">
        <f t="shared" si="26"/>
        <v>20</v>
      </c>
      <c r="M284" s="37">
        <f t="shared" si="27"/>
        <v>9820631.9794615395</v>
      </c>
      <c r="N284" s="37">
        <f t="shared" si="28"/>
        <v>26.4</v>
      </c>
      <c r="O284" s="37">
        <f t="shared" si="29"/>
        <v>38.83</v>
      </c>
    </row>
    <row r="285" spans="1:15" x14ac:dyDescent="0.25">
      <c r="A285" s="41">
        <v>43964</v>
      </c>
      <c r="B285" s="25" t="s">
        <v>14</v>
      </c>
      <c r="C285" s="25">
        <v>258459</v>
      </c>
      <c r="D285" s="25">
        <v>26467453.5</v>
      </c>
      <c r="E285" s="25">
        <v>19153152.526999999</v>
      </c>
      <c r="F285" s="26">
        <v>636197.23340769229</v>
      </c>
      <c r="G285" s="33">
        <f xml:space="preserve"> SUMIFS(Лист2!$C:$C,'Объединенные данные '!$A:$A,Лист2!A439,'Объединенные данные '!$B:$B,Лист2!B439)</f>
        <v>18</v>
      </c>
      <c r="H285">
        <f xml:space="preserve"> SUMIFS(Лист2!$D:$D,'Объединенные данные '!$A:$A,Лист2!A439,'Объединенные данные '!$B:$B,Лист2!B439)</f>
        <v>1708</v>
      </c>
      <c r="I285">
        <f xml:space="preserve"> SUMIFS(Лист2!$E:$E,'Объединенные данные '!$A:$A,Лист2!A439,'Объединенные данные '!$B:$B,Лист2!B439)</f>
        <v>1534</v>
      </c>
      <c r="J285" s="37">
        <f t="shared" si="24"/>
        <v>0.53</v>
      </c>
      <c r="K285" s="37">
        <f t="shared" si="25"/>
        <v>1470414.1</v>
      </c>
      <c r="L285" s="37">
        <f t="shared" si="26"/>
        <v>20</v>
      </c>
      <c r="M285" s="37">
        <f t="shared" si="27"/>
        <v>6678103.7395923091</v>
      </c>
      <c r="N285" s="37">
        <f t="shared" si="28"/>
        <v>25.23</v>
      </c>
      <c r="O285" s="37">
        <f t="shared" si="29"/>
        <v>38.19</v>
      </c>
    </row>
    <row r="286" spans="1:15" x14ac:dyDescent="0.25">
      <c r="A286" s="39">
        <v>43964</v>
      </c>
      <c r="B286" s="23" t="s">
        <v>21</v>
      </c>
      <c r="C286" s="23">
        <v>193722</v>
      </c>
      <c r="D286" s="23">
        <v>19437273</v>
      </c>
      <c r="E286" s="23">
        <v>13979092.230999999</v>
      </c>
      <c r="F286" s="24">
        <v>418713.96153846156</v>
      </c>
      <c r="G286" s="33">
        <f xml:space="preserve"> SUMIFS(Лист2!$C:$C,'Объединенные данные '!$A:$A,Лист2!A226,'Объединенные данные '!$B:$B,Лист2!B226)</f>
        <v>15</v>
      </c>
      <c r="H286">
        <f xml:space="preserve"> SUMIFS(Лист2!$D:$D,'Объединенные данные '!$A:$A,Лист2!A226,'Объединенные данные '!$B:$B,Лист2!B226)</f>
        <v>692</v>
      </c>
      <c r="I286">
        <f xml:space="preserve"> SUMIFS(Лист2!$E:$E,'Объединенные данные '!$A:$A,Лист2!A226,'Объединенные данные '!$B:$B,Лист2!B226)</f>
        <v>591</v>
      </c>
      <c r="J286" s="37">
        <f t="shared" si="24"/>
        <v>0.39</v>
      </c>
      <c r="K286" s="37">
        <f t="shared" si="25"/>
        <v>1295818.2</v>
      </c>
      <c r="L286" s="37">
        <f t="shared" si="26"/>
        <v>20</v>
      </c>
      <c r="M286" s="37">
        <f t="shared" si="27"/>
        <v>5039466.8074615393</v>
      </c>
      <c r="N286" s="37">
        <f t="shared" si="28"/>
        <v>25.93</v>
      </c>
      <c r="O286" s="37">
        <f t="shared" si="29"/>
        <v>39.049999999999997</v>
      </c>
    </row>
    <row r="287" spans="1:15" x14ac:dyDescent="0.25">
      <c r="A287" s="40">
        <v>43964</v>
      </c>
      <c r="B287" s="27" t="s">
        <v>22</v>
      </c>
      <c r="C287" s="27">
        <v>188662.5</v>
      </c>
      <c r="D287" s="27">
        <v>18784000.5</v>
      </c>
      <c r="E287" s="27">
        <v>13568684.673999999</v>
      </c>
      <c r="F287" s="28">
        <v>349844.36153846153</v>
      </c>
      <c r="G287" s="33">
        <f xml:space="preserve"> SUMIFS(Лист2!$C:$C,'Объединенные данные '!$A:$A,Лист2!A191,'Объединенные данные '!$B:$B,Лист2!B191)</f>
        <v>31</v>
      </c>
      <c r="H287">
        <f xml:space="preserve"> SUMIFS(Лист2!$D:$D,'Объединенные данные '!$A:$A,Лист2!A191,'Объединенные данные '!$B:$B,Лист2!B191)</f>
        <v>5207</v>
      </c>
      <c r="I287">
        <f xml:space="preserve"> SUMIFS(Лист2!$E:$E,'Объединенные данные '!$A:$A,Лист2!A191,'Объединенные данные '!$B:$B,Лист2!B191)</f>
        <v>4868</v>
      </c>
      <c r="J287" s="37">
        <f t="shared" si="24"/>
        <v>0.38</v>
      </c>
      <c r="K287" s="37">
        <f t="shared" si="25"/>
        <v>605935.5</v>
      </c>
      <c r="L287" s="37">
        <f t="shared" si="26"/>
        <v>20</v>
      </c>
      <c r="M287" s="37">
        <f t="shared" si="27"/>
        <v>4865471.4644615399</v>
      </c>
      <c r="N287" s="37">
        <f t="shared" si="28"/>
        <v>25.9</v>
      </c>
      <c r="O287" s="37">
        <f t="shared" si="29"/>
        <v>38.44</v>
      </c>
    </row>
    <row r="288" spans="1:15" x14ac:dyDescent="0.25">
      <c r="A288" s="39">
        <v>43964</v>
      </c>
      <c r="B288" s="23" t="s">
        <v>11</v>
      </c>
      <c r="C288" s="23">
        <v>78846</v>
      </c>
      <c r="D288" s="23">
        <v>6993952.5</v>
      </c>
      <c r="E288" s="23">
        <v>5288518.7799999993</v>
      </c>
      <c r="F288" s="24">
        <v>227969.01538461537</v>
      </c>
      <c r="G288" s="33">
        <f xml:space="preserve"> SUMIFS(Лист2!$C:$C,'Объединенные данные '!$A:$A,Лист2!A51,'Объединенные данные '!$B:$B,Лист2!B51)</f>
        <v>18</v>
      </c>
      <c r="H288">
        <f xml:space="preserve"> SUMIFS(Лист2!$D:$D,'Объединенные данные '!$A:$A,Лист2!A51,'Объединенные данные '!$B:$B,Лист2!B51)</f>
        <v>1216</v>
      </c>
      <c r="I288">
        <f xml:space="preserve"> SUMIFS(Лист2!$E:$E,'Объединенные данные '!$A:$A,Лист2!A51,'Объединенные данные '!$B:$B,Лист2!B51)</f>
        <v>1101</v>
      </c>
      <c r="J288" s="37">
        <f t="shared" si="24"/>
        <v>0.14000000000000001</v>
      </c>
      <c r="K288" s="37">
        <f t="shared" si="25"/>
        <v>388552.9</v>
      </c>
      <c r="L288" s="37">
        <f t="shared" si="26"/>
        <v>20</v>
      </c>
      <c r="M288" s="37">
        <f t="shared" si="27"/>
        <v>1477464.7046153853</v>
      </c>
      <c r="N288" s="37">
        <f t="shared" si="28"/>
        <v>21.12</v>
      </c>
      <c r="O288" s="37">
        <f t="shared" si="29"/>
        <v>32.25</v>
      </c>
    </row>
    <row r="289" spans="1:15" x14ac:dyDescent="0.25">
      <c r="A289" s="40">
        <v>43964</v>
      </c>
      <c r="B289" s="27" t="s">
        <v>16</v>
      </c>
      <c r="C289" s="27">
        <v>73062</v>
      </c>
      <c r="D289" s="27">
        <v>6333828</v>
      </c>
      <c r="E289" s="27">
        <v>4890619.2620000001</v>
      </c>
      <c r="F289" s="28">
        <v>181964.68769230769</v>
      </c>
      <c r="G289" s="33">
        <f xml:space="preserve"> SUMIFS(Лист2!$C:$C,'Объединенные данные '!$A:$A,Лист2!A16,'Объединенные данные '!$B:$B,Лист2!B16)</f>
        <v>10</v>
      </c>
      <c r="H289">
        <f xml:space="preserve"> SUMIFS(Лист2!$D:$D,'Объединенные данные '!$A:$A,Лист2!A16,'Объединенные данные '!$B:$B,Лист2!B16)</f>
        <v>749</v>
      </c>
      <c r="I289">
        <f xml:space="preserve"> SUMIFS(Лист2!$E:$E,'Объединенные данные '!$A:$A,Лист2!A16,'Объединенные данные '!$B:$B,Лист2!B16)</f>
        <v>655</v>
      </c>
      <c r="J289" s="37">
        <f t="shared" si="24"/>
        <v>0.13</v>
      </c>
      <c r="K289" s="37">
        <f t="shared" si="25"/>
        <v>633382.80000000005</v>
      </c>
      <c r="L289" s="37">
        <f t="shared" si="26"/>
        <v>20</v>
      </c>
      <c r="M289" s="37">
        <f t="shared" si="27"/>
        <v>1261244.0503076923</v>
      </c>
      <c r="N289" s="37">
        <f t="shared" si="28"/>
        <v>19.91</v>
      </c>
      <c r="O289" s="37">
        <f t="shared" si="29"/>
        <v>29.51</v>
      </c>
    </row>
    <row r="290" spans="1:15" x14ac:dyDescent="0.25">
      <c r="A290" s="42">
        <v>43964</v>
      </c>
      <c r="B290" s="29" t="s">
        <v>17</v>
      </c>
      <c r="C290" s="29">
        <v>35535</v>
      </c>
      <c r="D290" s="29">
        <v>3288069</v>
      </c>
      <c r="E290" s="29">
        <v>2580984.0299999998</v>
      </c>
      <c r="F290" s="30">
        <v>208081.82515384615</v>
      </c>
      <c r="G290" s="33">
        <f xml:space="preserve"> SUMIFS(Лист2!$C:$C,'Объединенные данные '!$A:$A,Лист2!A86,'Объединенные данные '!$B:$B,Лист2!B86)</f>
        <v>17</v>
      </c>
      <c r="H290">
        <f xml:space="preserve"> SUMIFS(Лист2!$D:$D,'Объединенные данные '!$A:$A,Лист2!A86,'Объединенные данные '!$B:$B,Лист2!B86)</f>
        <v>1203</v>
      </c>
      <c r="I290">
        <f xml:space="preserve"> SUMIFS(Лист2!$E:$E,'Объединенные данные '!$A:$A,Лист2!A86,'Объединенные данные '!$B:$B,Лист2!B86)</f>
        <v>1077</v>
      </c>
      <c r="J290" s="37">
        <f t="shared" si="24"/>
        <v>7.0000000000000007E-2</v>
      </c>
      <c r="K290" s="37">
        <f t="shared" si="25"/>
        <v>193415.8</v>
      </c>
      <c r="L290" s="37">
        <f t="shared" si="26"/>
        <v>20</v>
      </c>
      <c r="M290" s="37">
        <f t="shared" si="27"/>
        <v>499003.14484615403</v>
      </c>
      <c r="N290" s="37">
        <f t="shared" si="28"/>
        <v>15.18</v>
      </c>
      <c r="O290" s="37">
        <f t="shared" si="29"/>
        <v>27.4</v>
      </c>
    </row>
    <row r="291" spans="1:15" x14ac:dyDescent="0.25">
      <c r="A291" s="41">
        <v>43964</v>
      </c>
      <c r="B291" s="25" t="s">
        <v>10</v>
      </c>
      <c r="C291" s="25">
        <v>29241</v>
      </c>
      <c r="D291" s="25">
        <v>2629782</v>
      </c>
      <c r="E291" s="25">
        <v>2071714.7239999999</v>
      </c>
      <c r="F291" s="26">
        <v>361201.8010384615</v>
      </c>
      <c r="G291" s="33">
        <f xml:space="preserve"> SUMIFS(Лист2!$C:$C,'Объединенные данные '!$A:$A,Лист2!A121,'Объединенные данные '!$B:$B,Лист2!B121)</f>
        <v>31</v>
      </c>
      <c r="H291">
        <f xml:space="preserve"> SUMIFS(Лист2!$D:$D,'Объединенные данные '!$A:$A,Лист2!A121,'Объединенные данные '!$B:$B,Лист2!B121)</f>
        <v>5493</v>
      </c>
      <c r="I291">
        <f xml:space="preserve"> SUMIFS(Лист2!$E:$E,'Объединенные данные '!$A:$A,Лист2!A121,'Объединенные данные '!$B:$B,Лист2!B121)</f>
        <v>5119</v>
      </c>
      <c r="J291" s="37">
        <f t="shared" si="24"/>
        <v>0.05</v>
      </c>
      <c r="K291" s="37">
        <f t="shared" si="25"/>
        <v>84831.7</v>
      </c>
      <c r="L291" s="37">
        <f t="shared" si="26"/>
        <v>20</v>
      </c>
      <c r="M291" s="37">
        <f t="shared" si="27"/>
        <v>196865.47496153857</v>
      </c>
      <c r="N291" s="37">
        <f t="shared" si="28"/>
        <v>7.49</v>
      </c>
      <c r="O291" s="37">
        <f t="shared" si="29"/>
        <v>26.94</v>
      </c>
    </row>
    <row r="292" spans="1:15" x14ac:dyDescent="0.25">
      <c r="A292" s="39">
        <v>43964</v>
      </c>
      <c r="B292" s="23" t="s">
        <v>20</v>
      </c>
      <c r="C292" s="23">
        <v>25539</v>
      </c>
      <c r="D292" s="23">
        <v>2263651.5</v>
      </c>
      <c r="E292" s="23">
        <v>1783039.3049999997</v>
      </c>
      <c r="F292" s="24">
        <v>139331.31929230769</v>
      </c>
      <c r="G292" s="33">
        <f xml:space="preserve"> SUMIFS(Лист2!$C:$C,'Объединенные данные '!$A:$A,Лист2!A156,'Объединенные данные '!$B:$B,Лист2!B156)</f>
        <v>15</v>
      </c>
      <c r="H292">
        <f xml:space="preserve"> SUMIFS(Лист2!$D:$D,'Объединенные данные '!$A:$A,Лист2!A156,'Объединенные данные '!$B:$B,Лист2!B156)</f>
        <v>903</v>
      </c>
      <c r="I292">
        <f xml:space="preserve"> SUMIFS(Лист2!$E:$E,'Объединенные данные '!$A:$A,Лист2!A156,'Объединенные данные '!$B:$B,Лист2!B156)</f>
        <v>792</v>
      </c>
      <c r="J292" s="37">
        <f t="shared" si="24"/>
        <v>0.05</v>
      </c>
      <c r="K292" s="37">
        <f t="shared" si="25"/>
        <v>150910.1</v>
      </c>
      <c r="L292" s="37">
        <f t="shared" si="26"/>
        <v>20</v>
      </c>
      <c r="M292" s="37">
        <f t="shared" si="27"/>
        <v>341280.87570769258</v>
      </c>
      <c r="N292" s="37">
        <f t="shared" si="28"/>
        <v>15.08</v>
      </c>
      <c r="O292" s="37">
        <f t="shared" si="29"/>
        <v>26.95</v>
      </c>
    </row>
    <row r="293" spans="1:15" x14ac:dyDescent="0.25">
      <c r="A293" s="40">
        <v>43964</v>
      </c>
      <c r="B293" s="27" t="s">
        <v>13</v>
      </c>
      <c r="C293" s="27">
        <v>26464.5</v>
      </c>
      <c r="D293" s="27">
        <v>2373337.5</v>
      </c>
      <c r="E293" s="27">
        <v>1886244.7409999999</v>
      </c>
      <c r="F293" s="28">
        <v>207105.15935384613</v>
      </c>
      <c r="G293" s="33">
        <f xml:space="preserve"> SUMIFS(Лист2!$C:$C,'Объединенные данные '!$A:$A,Лист2!A261,'Объединенные данные '!$B:$B,Лист2!B261)</f>
        <v>31</v>
      </c>
      <c r="H293">
        <f xml:space="preserve"> SUMIFS(Лист2!$D:$D,'Объединенные данные '!$A:$A,Лист2!A261,'Объединенные данные '!$B:$B,Лист2!B261)</f>
        <v>5593</v>
      </c>
      <c r="I293">
        <f xml:space="preserve"> SUMIFS(Лист2!$E:$E,'Объединенные данные '!$A:$A,Лист2!A261,'Объединенные данные '!$B:$B,Лист2!B261)</f>
        <v>5177</v>
      </c>
      <c r="J293" s="37">
        <f t="shared" si="24"/>
        <v>0.05</v>
      </c>
      <c r="K293" s="37">
        <f t="shared" si="25"/>
        <v>76559.3</v>
      </c>
      <c r="L293" s="37">
        <f t="shared" si="26"/>
        <v>20</v>
      </c>
      <c r="M293" s="37">
        <f t="shared" si="27"/>
        <v>279987.59964615398</v>
      </c>
      <c r="N293" s="37">
        <f t="shared" si="28"/>
        <v>11.8</v>
      </c>
      <c r="O293" s="37">
        <f t="shared" si="29"/>
        <v>25.82</v>
      </c>
    </row>
    <row r="294" spans="1:15" x14ac:dyDescent="0.25">
      <c r="A294" s="42">
        <v>43964</v>
      </c>
      <c r="B294" s="29" t="s">
        <v>18</v>
      </c>
      <c r="C294" s="29">
        <v>14305.5</v>
      </c>
      <c r="D294" s="29">
        <v>1243507.5</v>
      </c>
      <c r="E294" s="29">
        <v>987216.74099999992</v>
      </c>
      <c r="F294" s="30">
        <v>233030.6</v>
      </c>
      <c r="G294" s="33">
        <f xml:space="preserve"> SUMIFS(Лист2!$C:$C,'Объединенные данные '!$A:$A,Лист2!A331,'Объединенные данные '!$B:$B,Лист2!B331)</f>
        <v>36</v>
      </c>
      <c r="H294">
        <f xml:space="preserve"> SUMIFS(Лист2!$D:$D,'Объединенные данные '!$A:$A,Лист2!A331,'Объединенные данные '!$B:$B,Лист2!B331)</f>
        <v>4150</v>
      </c>
      <c r="I294">
        <f xml:space="preserve"> SUMIFS(Лист2!$E:$E,'Объединенные данные '!$A:$A,Лист2!A331,'Объединенные данные '!$B:$B,Лист2!B331)</f>
        <v>3838</v>
      </c>
      <c r="J294" s="37">
        <f t="shared" si="24"/>
        <v>0.03</v>
      </c>
      <c r="K294" s="37">
        <f t="shared" si="25"/>
        <v>34541.9</v>
      </c>
      <c r="L294" s="37">
        <f t="shared" si="26"/>
        <v>20</v>
      </c>
      <c r="M294" s="37">
        <f t="shared" si="27"/>
        <v>23260.159000000072</v>
      </c>
      <c r="N294" s="37">
        <f t="shared" si="28"/>
        <v>1.87</v>
      </c>
      <c r="O294" s="37">
        <f t="shared" si="29"/>
        <v>25.96</v>
      </c>
    </row>
    <row r="295" spans="1:15" x14ac:dyDescent="0.25">
      <c r="A295" s="40">
        <v>43964</v>
      </c>
      <c r="B295" s="27" t="s">
        <v>23</v>
      </c>
      <c r="C295" s="27">
        <v>14643</v>
      </c>
      <c r="D295" s="27">
        <v>1172691</v>
      </c>
      <c r="E295" s="27">
        <v>971555.08299999998</v>
      </c>
      <c r="F295" s="28">
        <v>124018.33614615384</v>
      </c>
      <c r="G295" s="33">
        <f xml:space="preserve"> SUMIFS(Лист2!$C:$C,'Объединенные данные '!$A:$A,Лист2!A295,'Объединенные данные '!$B:$B,Лист2!B295)</f>
        <v>15</v>
      </c>
      <c r="H295">
        <f xml:space="preserve"> SUMIFS(Лист2!$D:$D,'Объединенные данные '!$A:$A,Лист2!A295,'Объединенные данные '!$B:$B,Лист2!B295)</f>
        <v>750</v>
      </c>
      <c r="I295">
        <f xml:space="preserve"> SUMIFS(Лист2!$E:$E,'Объединенные данные '!$A:$A,Лист2!A295,'Объединенные данные '!$B:$B,Лист2!B295)</f>
        <v>659</v>
      </c>
      <c r="J295" s="37">
        <f t="shared" si="24"/>
        <v>0.02</v>
      </c>
      <c r="K295" s="37">
        <f t="shared" si="25"/>
        <v>78179.399999999994</v>
      </c>
      <c r="L295" s="37">
        <f t="shared" si="26"/>
        <v>20</v>
      </c>
      <c r="M295" s="37">
        <f t="shared" si="27"/>
        <v>77117.580853846172</v>
      </c>
      <c r="N295" s="37">
        <f t="shared" si="28"/>
        <v>6.58</v>
      </c>
      <c r="O295" s="37">
        <f t="shared" si="29"/>
        <v>20.7</v>
      </c>
    </row>
    <row r="296" spans="1:15" x14ac:dyDescent="0.25">
      <c r="A296" s="42">
        <v>43964</v>
      </c>
      <c r="B296" s="29" t="s">
        <v>19</v>
      </c>
      <c r="C296" s="29">
        <v>10401</v>
      </c>
      <c r="D296" s="29">
        <v>949912.5</v>
      </c>
      <c r="E296" s="29">
        <v>785961.28899999999</v>
      </c>
      <c r="F296" s="30">
        <v>253438.94004615385</v>
      </c>
      <c r="G296" s="33">
        <f xml:space="preserve"> SUMIFS(Лист2!$C:$C,'Объединенные данные '!$A:$A,Лист2!A364,'Объединенные данные '!$B:$B,Лист2!B364)</f>
        <v>15</v>
      </c>
      <c r="H296">
        <f xml:space="preserve"> SUMIFS(Лист2!$D:$D,'Объединенные данные '!$A:$A,Лист2!A364,'Объединенные данные '!$B:$B,Лист2!B364)</f>
        <v>805</v>
      </c>
      <c r="I296">
        <f xml:space="preserve"> SUMIFS(Лист2!$E:$E,'Объединенные данные '!$A:$A,Лист2!A364,'Объединенные данные '!$B:$B,Лист2!B364)</f>
        <v>703</v>
      </c>
      <c r="J296" s="37">
        <f t="shared" si="24"/>
        <v>0.02</v>
      </c>
      <c r="K296" s="37">
        <f t="shared" si="25"/>
        <v>63327.5</v>
      </c>
      <c r="L296" s="37">
        <f t="shared" si="26"/>
        <v>20</v>
      </c>
      <c r="M296" s="37">
        <f t="shared" si="27"/>
        <v>-89487.729046153836</v>
      </c>
      <c r="N296" s="37">
        <f t="shared" si="28"/>
        <v>-9.42</v>
      </c>
      <c r="O296" s="37">
        <f t="shared" si="29"/>
        <v>20.86</v>
      </c>
    </row>
    <row r="297" spans="1:15" x14ac:dyDescent="0.25">
      <c r="A297" s="40">
        <v>43964</v>
      </c>
      <c r="B297" s="27" t="s">
        <v>12</v>
      </c>
      <c r="C297" s="27">
        <v>11202</v>
      </c>
      <c r="D297" s="27">
        <v>865714.5</v>
      </c>
      <c r="E297" s="27">
        <v>799644.75899999996</v>
      </c>
      <c r="F297" s="28">
        <v>111860.49372307691</v>
      </c>
      <c r="G297" s="33">
        <f xml:space="preserve"> SUMIFS(Лист2!$C:$C,'Объединенные данные '!$A:$A,Лист2!A474,'Объединенные данные '!$B:$B,Лист2!B474)</f>
        <v>36</v>
      </c>
      <c r="H297">
        <f xml:space="preserve"> SUMIFS(Лист2!$D:$D,'Объединенные данные '!$A:$A,Лист2!A474,'Объединенные данные '!$B:$B,Лист2!B474)</f>
        <v>5143</v>
      </c>
      <c r="I297">
        <f xml:space="preserve"> SUMIFS(Лист2!$E:$E,'Объединенные данные '!$A:$A,Лист2!A474,'Объединенные данные '!$B:$B,Лист2!B474)</f>
        <v>4715</v>
      </c>
      <c r="J297" s="37">
        <f t="shared" si="24"/>
        <v>0.02</v>
      </c>
      <c r="K297" s="37">
        <f t="shared" si="25"/>
        <v>24047.599999999999</v>
      </c>
      <c r="L297" s="37">
        <f t="shared" si="26"/>
        <v>20</v>
      </c>
      <c r="M297" s="37">
        <f t="shared" si="27"/>
        <v>-45790.752723076876</v>
      </c>
      <c r="N297" s="37">
        <f t="shared" si="28"/>
        <v>-5.29</v>
      </c>
      <c r="O297" s="37">
        <f t="shared" si="29"/>
        <v>8.26</v>
      </c>
    </row>
    <row r="298" spans="1:15" x14ac:dyDescent="0.25">
      <c r="A298" s="39">
        <v>43963</v>
      </c>
      <c r="B298" s="23" t="s">
        <v>15</v>
      </c>
      <c r="C298" s="23">
        <v>373392</v>
      </c>
      <c r="D298" s="23">
        <v>39578577</v>
      </c>
      <c r="E298" s="23">
        <v>28453665.594999999</v>
      </c>
      <c r="F298" s="24">
        <v>535419.89796923078</v>
      </c>
      <c r="G298" s="33">
        <f xml:space="preserve"> SUMIFS(Лист2!$C:$C,'Объединенные данные '!$A:$A,Лист2!A399,'Объединенные данные '!$B:$B,Лист2!B399)</f>
        <v>125</v>
      </c>
      <c r="H298">
        <f xml:space="preserve"> SUMIFS(Лист2!$D:$D,'Объединенные данные '!$A:$A,Лист2!A399,'Объединенные данные '!$B:$B,Лист2!B399)</f>
        <v>18944</v>
      </c>
      <c r="I298">
        <f xml:space="preserve"> SUMIFS(Лист2!$E:$E,'Объединенные данные '!$A:$A,Лист2!A399,'Объединенные данные '!$B:$B,Лист2!B399)</f>
        <v>17541</v>
      </c>
      <c r="J298" s="37">
        <f t="shared" si="24"/>
        <v>0.8</v>
      </c>
      <c r="K298" s="37">
        <f t="shared" si="25"/>
        <v>316628.59999999998</v>
      </c>
      <c r="L298" s="37">
        <f t="shared" si="26"/>
        <v>20</v>
      </c>
      <c r="M298" s="37">
        <f t="shared" si="27"/>
        <v>10589491.50703077</v>
      </c>
      <c r="N298" s="37">
        <f t="shared" si="28"/>
        <v>26.76</v>
      </c>
      <c r="O298" s="37">
        <f t="shared" si="29"/>
        <v>39.1</v>
      </c>
    </row>
    <row r="299" spans="1:15" x14ac:dyDescent="0.25">
      <c r="A299" s="40">
        <v>43963</v>
      </c>
      <c r="B299" s="27" t="s">
        <v>14</v>
      </c>
      <c r="C299" s="27">
        <v>281796</v>
      </c>
      <c r="D299" s="27">
        <v>29042520</v>
      </c>
      <c r="E299" s="27">
        <v>20980503.504999999</v>
      </c>
      <c r="F299" s="28">
        <v>776209.03169999993</v>
      </c>
      <c r="G299" s="33">
        <f xml:space="preserve"> SUMIFS(Лист2!$C:$C,'Объединенные данные '!$A:$A,Лист2!A434,'Объединенные данные '!$B:$B,Лист2!B434)</f>
        <v>36</v>
      </c>
      <c r="H299">
        <f xml:space="preserve"> SUMIFS(Лист2!$D:$D,'Объединенные данные '!$A:$A,Лист2!A434,'Объединенные данные '!$B:$B,Лист2!B434)</f>
        <v>4751</v>
      </c>
      <c r="I299">
        <f xml:space="preserve"> SUMIFS(Лист2!$E:$E,'Объединенные данные '!$A:$A,Лист2!A434,'Объединенные данные '!$B:$B,Лист2!B434)</f>
        <v>4370</v>
      </c>
      <c r="J299" s="37">
        <f t="shared" si="24"/>
        <v>0.59</v>
      </c>
      <c r="K299" s="37">
        <f t="shared" si="25"/>
        <v>806736.7</v>
      </c>
      <c r="L299" s="37">
        <f t="shared" si="26"/>
        <v>20</v>
      </c>
      <c r="M299" s="37">
        <f t="shared" si="27"/>
        <v>7285807.4633000009</v>
      </c>
      <c r="N299" s="37">
        <f t="shared" si="28"/>
        <v>25.09</v>
      </c>
      <c r="O299" s="37">
        <f t="shared" si="29"/>
        <v>38.43</v>
      </c>
    </row>
    <row r="300" spans="1:15" x14ac:dyDescent="0.25">
      <c r="A300" s="42">
        <v>43963</v>
      </c>
      <c r="B300" s="29" t="s">
        <v>21</v>
      </c>
      <c r="C300" s="29">
        <v>192886.5</v>
      </c>
      <c r="D300" s="29">
        <v>19205179.5</v>
      </c>
      <c r="E300" s="29">
        <v>13834210.461999999</v>
      </c>
      <c r="F300" s="30">
        <v>383344.65076923074</v>
      </c>
      <c r="G300" s="33">
        <f xml:space="preserve"> SUMIFS(Лист2!$C:$C,'Объединенные данные '!$A:$A,Лист2!A222,'Объединенные данные '!$B:$B,Лист2!B222)</f>
        <v>54</v>
      </c>
      <c r="H300">
        <f xml:space="preserve"> SUMIFS(Лист2!$D:$D,'Объединенные данные '!$A:$A,Лист2!A222,'Объединенные данные '!$B:$B,Лист2!B222)</f>
        <v>12012</v>
      </c>
      <c r="I300">
        <f xml:space="preserve"> SUMIFS(Лист2!$E:$E,'Объединенные данные '!$A:$A,Лист2!A222,'Объединенные данные '!$B:$B,Лист2!B222)</f>
        <v>11308</v>
      </c>
      <c r="J300" s="37">
        <f t="shared" si="24"/>
        <v>0.39</v>
      </c>
      <c r="K300" s="37">
        <f t="shared" si="25"/>
        <v>355651.5</v>
      </c>
      <c r="L300" s="37">
        <f t="shared" si="26"/>
        <v>20</v>
      </c>
      <c r="M300" s="37">
        <f t="shared" si="27"/>
        <v>4987624.3872307697</v>
      </c>
      <c r="N300" s="37">
        <f t="shared" si="28"/>
        <v>25.97</v>
      </c>
      <c r="O300" s="37">
        <f t="shared" si="29"/>
        <v>38.82</v>
      </c>
    </row>
    <row r="301" spans="1:15" x14ac:dyDescent="0.25">
      <c r="A301" s="40">
        <v>43963</v>
      </c>
      <c r="B301" s="27" t="s">
        <v>22</v>
      </c>
      <c r="C301" s="27">
        <v>189679.5</v>
      </c>
      <c r="D301" s="27">
        <v>18718036.5</v>
      </c>
      <c r="E301" s="27">
        <v>13500671.991999999</v>
      </c>
      <c r="F301" s="28">
        <v>344959.87384615385</v>
      </c>
      <c r="G301" s="33">
        <f xml:space="preserve"> SUMIFS(Лист2!$C:$C,'Объединенные данные '!$A:$A,Лист2!A187,'Объединенные данные '!$B:$B,Лист2!B187)</f>
        <v>19</v>
      </c>
      <c r="H301">
        <f xml:space="preserve"> SUMIFS(Лист2!$D:$D,'Объединенные данные '!$A:$A,Лист2!A187,'Объединенные данные '!$B:$B,Лист2!B187)</f>
        <v>1889</v>
      </c>
      <c r="I301">
        <f xml:space="preserve"> SUMIFS(Лист2!$E:$E,'Объединенные данные '!$A:$A,Лист2!A187,'Объединенные данные '!$B:$B,Лист2!B187)</f>
        <v>1690</v>
      </c>
      <c r="J301" s="37">
        <f t="shared" si="24"/>
        <v>0.38</v>
      </c>
      <c r="K301" s="37">
        <f t="shared" si="25"/>
        <v>985159.8</v>
      </c>
      <c r="L301" s="37">
        <f t="shared" si="26"/>
        <v>20</v>
      </c>
      <c r="M301" s="37">
        <f t="shared" si="27"/>
        <v>4872404.6341538476</v>
      </c>
      <c r="N301" s="37">
        <f t="shared" si="28"/>
        <v>26.03</v>
      </c>
      <c r="O301" s="37">
        <f t="shared" si="29"/>
        <v>38.65</v>
      </c>
    </row>
    <row r="302" spans="1:15" x14ac:dyDescent="0.25">
      <c r="A302" s="42">
        <v>43963</v>
      </c>
      <c r="B302" s="29" t="s">
        <v>11</v>
      </c>
      <c r="C302" s="29">
        <v>71520</v>
      </c>
      <c r="D302" s="29">
        <v>6398361</v>
      </c>
      <c r="E302" s="29">
        <v>4793096.1439999994</v>
      </c>
      <c r="F302" s="30">
        <v>181432.06769230767</v>
      </c>
      <c r="G302" s="33">
        <f xml:space="preserve"> SUMIFS(Лист2!$C:$C,'Объединенные данные '!$A:$A,Лист2!A46,'Объединенные данные '!$B:$B,Лист2!B46)</f>
        <v>59</v>
      </c>
      <c r="H302">
        <f xml:space="preserve"> SUMIFS(Лист2!$D:$D,'Объединенные данные '!$A:$A,Лист2!A46,'Объединенные данные '!$B:$B,Лист2!B46)</f>
        <v>15030</v>
      </c>
      <c r="I302">
        <f xml:space="preserve"> SUMIFS(Лист2!$E:$E,'Объединенные данные '!$A:$A,Лист2!A46,'Объединенные данные '!$B:$B,Лист2!B46)</f>
        <v>13956</v>
      </c>
      <c r="J302" s="37">
        <f t="shared" si="24"/>
        <v>0.13</v>
      </c>
      <c r="K302" s="37">
        <f t="shared" si="25"/>
        <v>108446.8</v>
      </c>
      <c r="L302" s="37">
        <f t="shared" si="26"/>
        <v>20</v>
      </c>
      <c r="M302" s="37">
        <f t="shared" si="27"/>
        <v>1423832.7883076929</v>
      </c>
      <c r="N302" s="37">
        <f t="shared" si="28"/>
        <v>22.25</v>
      </c>
      <c r="O302" s="37">
        <f t="shared" si="29"/>
        <v>33.49</v>
      </c>
    </row>
    <row r="303" spans="1:15" x14ac:dyDescent="0.25">
      <c r="A303" s="41">
        <v>43963</v>
      </c>
      <c r="B303" s="25" t="s">
        <v>16</v>
      </c>
      <c r="C303" s="25">
        <v>64390.5</v>
      </c>
      <c r="D303" s="25">
        <v>5523145.5</v>
      </c>
      <c r="E303" s="25">
        <v>4230689.2069999995</v>
      </c>
      <c r="F303" s="26">
        <v>183154.05167692306</v>
      </c>
      <c r="G303" s="33">
        <f xml:space="preserve"> SUMIFS(Лист2!$C:$C,'Объединенные данные '!$A:$A,Лист2!A11,'Объединенные данные '!$B:$B,Лист2!B11)</f>
        <v>7</v>
      </c>
      <c r="H303">
        <f xml:space="preserve"> SUMIFS(Лист2!$D:$D,'Объединенные данные '!$A:$A,Лист2!A11,'Объединенные данные '!$B:$B,Лист2!B11)</f>
        <v>500</v>
      </c>
      <c r="I303">
        <f xml:space="preserve"> SUMIFS(Лист2!$E:$E,'Объединенные данные '!$A:$A,Лист2!A11,'Объединенные данные '!$B:$B,Лист2!B11)</f>
        <v>418</v>
      </c>
      <c r="J303" s="37">
        <f t="shared" si="24"/>
        <v>0.11</v>
      </c>
      <c r="K303" s="37">
        <f t="shared" si="25"/>
        <v>789020.8</v>
      </c>
      <c r="L303" s="37">
        <f t="shared" si="26"/>
        <v>20</v>
      </c>
      <c r="M303" s="37">
        <f t="shared" si="27"/>
        <v>1109302.2413230776</v>
      </c>
      <c r="N303" s="37">
        <f t="shared" si="28"/>
        <v>20.079999999999998</v>
      </c>
      <c r="O303" s="37">
        <f t="shared" si="29"/>
        <v>30.55</v>
      </c>
    </row>
    <row r="304" spans="1:15" x14ac:dyDescent="0.25">
      <c r="A304" s="39">
        <v>43963</v>
      </c>
      <c r="B304" s="23" t="s">
        <v>17</v>
      </c>
      <c r="C304" s="23">
        <v>32419.5</v>
      </c>
      <c r="D304" s="23">
        <v>3080614.5</v>
      </c>
      <c r="E304" s="23">
        <v>2363955.7909999997</v>
      </c>
      <c r="F304" s="24">
        <v>200042.36143846155</v>
      </c>
      <c r="G304" s="33">
        <f xml:space="preserve"> SUMIFS(Лист2!$C:$C,'Объединенные данные '!$A:$A,Лист2!A81,'Объединенные данные '!$B:$B,Лист2!B81)</f>
        <v>22</v>
      </c>
      <c r="H304">
        <f xml:space="preserve"> SUMIFS(Лист2!$D:$D,'Объединенные данные '!$A:$A,Лист2!A81,'Объединенные данные '!$B:$B,Лист2!B81)</f>
        <v>2454</v>
      </c>
      <c r="I304">
        <f xml:space="preserve"> SUMIFS(Лист2!$E:$E,'Объединенные данные '!$A:$A,Лист2!A81,'Объединенные данные '!$B:$B,Лист2!B81)</f>
        <v>2239</v>
      </c>
      <c r="J304" s="37">
        <f t="shared" si="24"/>
        <v>0.06</v>
      </c>
      <c r="K304" s="37">
        <f t="shared" si="25"/>
        <v>140027.9</v>
      </c>
      <c r="L304" s="37">
        <f t="shared" si="26"/>
        <v>20</v>
      </c>
      <c r="M304" s="37">
        <f t="shared" si="27"/>
        <v>516616.34756153869</v>
      </c>
      <c r="N304" s="37">
        <f t="shared" si="28"/>
        <v>16.77</v>
      </c>
      <c r="O304" s="37">
        <f t="shared" si="29"/>
        <v>30.32</v>
      </c>
    </row>
    <row r="305" spans="1:15" x14ac:dyDescent="0.25">
      <c r="A305" s="40">
        <v>43963</v>
      </c>
      <c r="B305" s="27" t="s">
        <v>10</v>
      </c>
      <c r="C305" s="27">
        <v>28219.5</v>
      </c>
      <c r="D305" s="27">
        <v>2595778.5</v>
      </c>
      <c r="E305" s="27">
        <v>2050101.9780000001</v>
      </c>
      <c r="F305" s="28">
        <v>309760.33573076921</v>
      </c>
      <c r="G305" s="33">
        <f xml:space="preserve"> SUMIFS(Лист2!$C:$C,'Объединенные данные '!$A:$A,Лист2!A116,'Объединенные данные '!$B:$B,Лист2!B116)</f>
        <v>129</v>
      </c>
      <c r="H305">
        <f xml:space="preserve"> SUMIFS(Лист2!$D:$D,'Объединенные данные '!$A:$A,Лист2!A116,'Объединенные данные '!$B:$B,Лист2!B116)</f>
        <v>15822</v>
      </c>
      <c r="I305">
        <f xml:space="preserve"> SUMIFS(Лист2!$E:$E,'Объединенные данные '!$A:$A,Лист2!A116,'Объединенные данные '!$B:$B,Лист2!B116)</f>
        <v>14753</v>
      </c>
      <c r="J305" s="37">
        <f t="shared" si="24"/>
        <v>0.05</v>
      </c>
      <c r="K305" s="37">
        <f t="shared" si="25"/>
        <v>20122.3</v>
      </c>
      <c r="L305" s="37">
        <f t="shared" si="26"/>
        <v>20</v>
      </c>
      <c r="M305" s="37">
        <f t="shared" si="27"/>
        <v>235916.18626923067</v>
      </c>
      <c r="N305" s="37">
        <f t="shared" si="28"/>
        <v>9.09</v>
      </c>
      <c r="O305" s="37">
        <f t="shared" si="29"/>
        <v>26.62</v>
      </c>
    </row>
    <row r="306" spans="1:15" x14ac:dyDescent="0.25">
      <c r="A306" s="39">
        <v>43963</v>
      </c>
      <c r="B306" s="23" t="s">
        <v>20</v>
      </c>
      <c r="C306" s="23">
        <v>25483.5</v>
      </c>
      <c r="D306" s="23">
        <v>2243160</v>
      </c>
      <c r="E306" s="23">
        <v>1757185.7729999998</v>
      </c>
      <c r="F306" s="24">
        <v>114933.59230769231</v>
      </c>
      <c r="G306" s="33">
        <f xml:space="preserve"> SUMIFS(Лист2!$C:$C,'Объединенные данные '!$A:$A,Лист2!A152,'Объединенные данные '!$B:$B,Лист2!B152)</f>
        <v>54</v>
      </c>
      <c r="H306">
        <f xml:space="preserve"> SUMIFS(Лист2!$D:$D,'Объединенные данные '!$A:$A,Лист2!A152,'Объединенные данные '!$B:$B,Лист2!B152)</f>
        <v>16221</v>
      </c>
      <c r="I306">
        <f xml:space="preserve"> SUMIFS(Лист2!$E:$E,'Объединенные данные '!$A:$A,Лист2!A152,'Объединенные данные '!$B:$B,Лист2!B152)</f>
        <v>15065</v>
      </c>
      <c r="J306" s="37">
        <f t="shared" si="24"/>
        <v>0.05</v>
      </c>
      <c r="K306" s="37">
        <f t="shared" si="25"/>
        <v>41540</v>
      </c>
      <c r="L306" s="37">
        <f t="shared" si="26"/>
        <v>20</v>
      </c>
      <c r="M306" s="37">
        <f t="shared" si="27"/>
        <v>371040.63469230791</v>
      </c>
      <c r="N306" s="37">
        <f t="shared" si="28"/>
        <v>16.54</v>
      </c>
      <c r="O306" s="37">
        <f t="shared" si="29"/>
        <v>27.66</v>
      </c>
    </row>
    <row r="307" spans="1:15" x14ac:dyDescent="0.25">
      <c r="A307" s="41">
        <v>43963</v>
      </c>
      <c r="B307" s="25" t="s">
        <v>13</v>
      </c>
      <c r="C307" s="25">
        <v>26032.5</v>
      </c>
      <c r="D307" s="25">
        <v>2370432</v>
      </c>
      <c r="E307" s="25">
        <v>1847737.8370000001</v>
      </c>
      <c r="F307" s="26">
        <v>141864.00329999998</v>
      </c>
      <c r="G307" s="33">
        <f xml:space="preserve"> SUMIFS(Лист2!$C:$C,'Объединенные данные '!$A:$A,Лист2!A256,'Объединенные данные '!$B:$B,Лист2!B256)</f>
        <v>129</v>
      </c>
      <c r="H307">
        <f xml:space="preserve"> SUMIFS(Лист2!$D:$D,'Объединенные данные '!$A:$A,Лист2!A256,'Объединенные данные '!$B:$B,Лист2!B256)</f>
        <v>17808</v>
      </c>
      <c r="I307">
        <f xml:space="preserve"> SUMIFS(Лист2!$E:$E,'Объединенные данные '!$A:$A,Лист2!A256,'Объединенные данные '!$B:$B,Лист2!B256)</f>
        <v>16486</v>
      </c>
      <c r="J307" s="37">
        <f t="shared" si="24"/>
        <v>0.05</v>
      </c>
      <c r="K307" s="37">
        <f t="shared" si="25"/>
        <v>18375.400000000001</v>
      </c>
      <c r="L307" s="37">
        <f t="shared" si="26"/>
        <v>20</v>
      </c>
      <c r="M307" s="37">
        <f t="shared" si="27"/>
        <v>380830.15969999996</v>
      </c>
      <c r="N307" s="37">
        <f t="shared" si="28"/>
        <v>16.07</v>
      </c>
      <c r="O307" s="37">
        <f t="shared" si="29"/>
        <v>28.29</v>
      </c>
    </row>
    <row r="308" spans="1:15" x14ac:dyDescent="0.25">
      <c r="A308" s="39">
        <v>43963</v>
      </c>
      <c r="B308" s="23" t="s">
        <v>23</v>
      </c>
      <c r="C308" s="23">
        <v>13443</v>
      </c>
      <c r="D308" s="23">
        <v>1092277.5</v>
      </c>
      <c r="E308" s="23">
        <v>921493.48300000001</v>
      </c>
      <c r="F308" s="24">
        <v>218151.6</v>
      </c>
      <c r="G308" s="33">
        <f xml:space="preserve"> SUMIFS(Лист2!$C:$C,'Объединенные данные '!$A:$A,Лист2!A291,'Объединенные данные '!$B:$B,Лист2!B291)</f>
        <v>19</v>
      </c>
      <c r="H308">
        <f xml:space="preserve"> SUMIFS(Лист2!$D:$D,'Объединенные данные '!$A:$A,Лист2!A291,'Объединенные данные '!$B:$B,Лист2!B291)</f>
        <v>1605</v>
      </c>
      <c r="I308">
        <f xml:space="preserve"> SUMIFS(Лист2!$E:$E,'Объединенные данные '!$A:$A,Лист2!A291,'Объединенные данные '!$B:$B,Лист2!B291)</f>
        <v>1447</v>
      </c>
      <c r="J308" s="37">
        <f t="shared" si="24"/>
        <v>0.02</v>
      </c>
      <c r="K308" s="37">
        <f t="shared" si="25"/>
        <v>57488.3</v>
      </c>
      <c r="L308" s="37">
        <f t="shared" si="26"/>
        <v>20</v>
      </c>
      <c r="M308" s="37">
        <f t="shared" si="27"/>
        <v>-47367.583000000013</v>
      </c>
      <c r="N308" s="37">
        <f t="shared" si="28"/>
        <v>-4.34</v>
      </c>
      <c r="O308" s="37">
        <f t="shared" si="29"/>
        <v>18.53</v>
      </c>
    </row>
    <row r="309" spans="1:15" x14ac:dyDescent="0.25">
      <c r="A309" s="40">
        <v>43963</v>
      </c>
      <c r="B309" s="27" t="s">
        <v>18</v>
      </c>
      <c r="C309" s="27">
        <v>12802.5</v>
      </c>
      <c r="D309" s="27">
        <v>1123830</v>
      </c>
      <c r="E309" s="27">
        <v>914932.571</v>
      </c>
      <c r="F309" s="28">
        <v>284287.79007692303</v>
      </c>
      <c r="G309" s="33">
        <f xml:space="preserve"> SUMIFS(Лист2!$C:$C,'Объединенные данные '!$A:$A,Лист2!A326,'Объединенные данные '!$B:$B,Лист2!B326)</f>
        <v>10</v>
      </c>
      <c r="H309">
        <f xml:space="preserve"> SUMIFS(Лист2!$D:$D,'Объединенные данные '!$A:$A,Лист2!A326,'Объединенные данные '!$B:$B,Лист2!B326)</f>
        <v>642</v>
      </c>
      <c r="I309">
        <f xml:space="preserve"> SUMIFS(Лист2!$E:$E,'Объединенные данные '!$A:$A,Лист2!A326,'Объединенные данные '!$B:$B,Лист2!B326)</f>
        <v>556</v>
      </c>
      <c r="J309" s="37">
        <f t="shared" si="24"/>
        <v>0.02</v>
      </c>
      <c r="K309" s="37">
        <f t="shared" si="25"/>
        <v>112383</v>
      </c>
      <c r="L309" s="37">
        <f t="shared" si="26"/>
        <v>20</v>
      </c>
      <c r="M309" s="37">
        <f t="shared" si="27"/>
        <v>-75390.361076923029</v>
      </c>
      <c r="N309" s="37">
        <f t="shared" si="28"/>
        <v>-6.71</v>
      </c>
      <c r="O309" s="37">
        <f t="shared" si="29"/>
        <v>22.83</v>
      </c>
    </row>
    <row r="310" spans="1:15" x14ac:dyDescent="0.25">
      <c r="A310" s="39">
        <v>43963</v>
      </c>
      <c r="B310" s="23" t="s">
        <v>19</v>
      </c>
      <c r="C310" s="23">
        <v>11296.5</v>
      </c>
      <c r="D310" s="23">
        <v>989632.5</v>
      </c>
      <c r="E310" s="23">
        <v>829947.41200000001</v>
      </c>
      <c r="F310" s="24">
        <v>196319.5046923077</v>
      </c>
      <c r="G310" s="33">
        <f xml:space="preserve"> SUMIFS(Лист2!$C:$C,'Объединенные данные '!$A:$A,Лист2!A360,'Объединенные данные '!$B:$B,Лист2!B360)</f>
        <v>21</v>
      </c>
      <c r="H310">
        <f xml:space="preserve"> SUMIFS(Лист2!$D:$D,'Объединенные данные '!$A:$A,Лист2!A360,'Объединенные данные '!$B:$B,Лист2!B360)</f>
        <v>1891</v>
      </c>
      <c r="I310">
        <f xml:space="preserve"> SUMIFS(Лист2!$E:$E,'Объединенные данные '!$A:$A,Лист2!A360,'Объединенные данные '!$B:$B,Лист2!B360)</f>
        <v>1709</v>
      </c>
      <c r="J310" s="37">
        <f t="shared" si="24"/>
        <v>0.02</v>
      </c>
      <c r="K310" s="37">
        <f t="shared" si="25"/>
        <v>47125.4</v>
      </c>
      <c r="L310" s="37">
        <f t="shared" si="26"/>
        <v>20</v>
      </c>
      <c r="M310" s="37">
        <f t="shared" si="27"/>
        <v>-36634.416692307714</v>
      </c>
      <c r="N310" s="37">
        <f t="shared" si="28"/>
        <v>-3.7</v>
      </c>
      <c r="O310" s="37">
        <f t="shared" si="29"/>
        <v>19.239999999999998</v>
      </c>
    </row>
    <row r="311" spans="1:15" x14ac:dyDescent="0.25">
      <c r="A311" s="41">
        <v>43963</v>
      </c>
      <c r="B311" s="25" t="s">
        <v>12</v>
      </c>
      <c r="C311" s="25">
        <v>9328.5</v>
      </c>
      <c r="D311" s="25">
        <v>732964.5</v>
      </c>
      <c r="E311" s="25">
        <v>634517.67299999995</v>
      </c>
      <c r="F311" s="26">
        <v>136157.98361538461</v>
      </c>
      <c r="G311" s="33">
        <f xml:space="preserve"> SUMIFS(Лист2!$C:$C,'Объединенные данные '!$A:$A,Лист2!A469,'Объединенные данные '!$B:$B,Лист2!B469)</f>
        <v>125</v>
      </c>
      <c r="H311">
        <f xml:space="preserve"> SUMIFS(Лист2!$D:$D,'Объединенные данные '!$A:$A,Лист2!A469,'Объединенные данные '!$B:$B,Лист2!B469)</f>
        <v>20602</v>
      </c>
      <c r="I311">
        <f xml:space="preserve"> SUMIFS(Лист2!$E:$E,'Объединенные данные '!$A:$A,Лист2!A469,'Объединенные данные '!$B:$B,Лист2!B469)</f>
        <v>18845</v>
      </c>
      <c r="J311" s="37">
        <f t="shared" si="24"/>
        <v>0.01</v>
      </c>
      <c r="K311" s="37">
        <f t="shared" si="25"/>
        <v>5863.7</v>
      </c>
      <c r="L311" s="37">
        <f t="shared" si="26"/>
        <v>20</v>
      </c>
      <c r="M311" s="37">
        <f t="shared" si="27"/>
        <v>-37711.156615384563</v>
      </c>
      <c r="N311" s="37">
        <f t="shared" si="28"/>
        <v>-5.15</v>
      </c>
      <c r="O311" s="37">
        <f t="shared" si="29"/>
        <v>15.52</v>
      </c>
    </row>
    <row r="312" spans="1:15" x14ac:dyDescent="0.25">
      <c r="A312" s="42">
        <v>43962</v>
      </c>
      <c r="B312" s="29" t="s">
        <v>15</v>
      </c>
      <c r="C312" s="29">
        <v>318565.5</v>
      </c>
      <c r="D312" s="29">
        <v>33781581</v>
      </c>
      <c r="E312" s="29">
        <v>24232690.171</v>
      </c>
      <c r="F312" s="30">
        <v>605833.76570769225</v>
      </c>
      <c r="G312" s="33">
        <f xml:space="preserve"> SUMIFS(Лист2!$C:$C,'Объединенные данные '!$A:$A,Лист2!A420,'Объединенные данные '!$B:$B,Лист2!B420)</f>
        <v>31</v>
      </c>
      <c r="H312">
        <f xml:space="preserve"> SUMIFS(Лист2!$D:$D,'Объединенные данные '!$A:$A,Лист2!A420,'Объединенные данные '!$B:$B,Лист2!B420)</f>
        <v>5188</v>
      </c>
      <c r="I312">
        <f xml:space="preserve"> SUMIFS(Лист2!$E:$E,'Объединенные данные '!$A:$A,Лист2!A420,'Объединенные данные '!$B:$B,Лист2!B420)</f>
        <v>4800</v>
      </c>
      <c r="J312" s="37">
        <f t="shared" si="24"/>
        <v>0.68</v>
      </c>
      <c r="K312" s="37">
        <f t="shared" si="25"/>
        <v>1089728.3999999999</v>
      </c>
      <c r="L312" s="37">
        <f t="shared" si="26"/>
        <v>20</v>
      </c>
      <c r="M312" s="37">
        <f t="shared" si="27"/>
        <v>8943057.0632923078</v>
      </c>
      <c r="N312" s="37">
        <f t="shared" si="28"/>
        <v>26.47</v>
      </c>
      <c r="O312" s="37">
        <f t="shared" si="29"/>
        <v>39.4</v>
      </c>
    </row>
    <row r="313" spans="1:15" x14ac:dyDescent="0.25">
      <c r="A313" s="40">
        <v>43962</v>
      </c>
      <c r="B313" s="27" t="s">
        <v>14</v>
      </c>
      <c r="C313" s="27">
        <v>237099</v>
      </c>
      <c r="D313" s="27">
        <v>24628233.223949999</v>
      </c>
      <c r="E313" s="27">
        <v>17679930.469999999</v>
      </c>
      <c r="F313" s="28">
        <v>622499.33031538466</v>
      </c>
      <c r="G313" s="33">
        <f xml:space="preserve"> SUMIFS(Лист2!$C:$C,'Объединенные данные '!$A:$A,Лист2!A455,'Объединенные данные '!$B:$B,Лист2!B455)</f>
        <v>31</v>
      </c>
      <c r="H313">
        <f xml:space="preserve"> SUMIFS(Лист2!$D:$D,'Объединенные данные '!$A:$A,Лист2!A455,'Объединенные данные '!$B:$B,Лист2!B455)</f>
        <v>6118</v>
      </c>
      <c r="I313">
        <f xml:space="preserve"> SUMIFS(Лист2!$E:$E,'Объединенные данные '!$A:$A,Лист2!A455,'Объединенные данные '!$B:$B,Лист2!B455)</f>
        <v>5564</v>
      </c>
      <c r="J313" s="37">
        <f t="shared" si="24"/>
        <v>0.5</v>
      </c>
      <c r="K313" s="37">
        <f t="shared" si="25"/>
        <v>794459.1</v>
      </c>
      <c r="L313" s="37">
        <f t="shared" si="26"/>
        <v>20</v>
      </c>
      <c r="M313" s="37">
        <f t="shared" si="27"/>
        <v>6325803.4236346148</v>
      </c>
      <c r="N313" s="37">
        <f t="shared" si="28"/>
        <v>25.69</v>
      </c>
      <c r="O313" s="37">
        <f t="shared" si="29"/>
        <v>39.299999999999997</v>
      </c>
    </row>
    <row r="314" spans="1:15" x14ac:dyDescent="0.25">
      <c r="A314" s="39">
        <v>43962</v>
      </c>
      <c r="B314" s="23" t="s">
        <v>21</v>
      </c>
      <c r="C314" s="23">
        <v>175293</v>
      </c>
      <c r="D314" s="23">
        <v>17919144</v>
      </c>
      <c r="E314" s="23">
        <v>12903628.608999999</v>
      </c>
      <c r="F314" s="24">
        <v>355401.60769230768</v>
      </c>
      <c r="G314" s="33">
        <f xml:space="preserve"> SUMIFS(Лист2!$C:$C,'Объединенные данные '!$A:$A,Лист2!A242,'Объединенные данные '!$B:$B,Лист2!B242)</f>
        <v>10</v>
      </c>
      <c r="H314">
        <f xml:space="preserve"> SUMIFS(Лист2!$D:$D,'Объединенные данные '!$A:$A,Лист2!A242,'Объединенные данные '!$B:$B,Лист2!B242)</f>
        <v>760</v>
      </c>
      <c r="I314">
        <f xml:space="preserve"> SUMIFS(Лист2!$E:$E,'Объединенные данные '!$A:$A,Лист2!A242,'Объединенные данные '!$B:$B,Лист2!B242)</f>
        <v>672</v>
      </c>
      <c r="J314" s="37">
        <f t="shared" si="24"/>
        <v>0.36</v>
      </c>
      <c r="K314" s="37">
        <f t="shared" si="25"/>
        <v>1791914.4</v>
      </c>
      <c r="L314" s="37">
        <f t="shared" si="26"/>
        <v>20</v>
      </c>
      <c r="M314" s="37">
        <f t="shared" si="27"/>
        <v>4660113.783307693</v>
      </c>
      <c r="N314" s="37">
        <f t="shared" si="28"/>
        <v>26.01</v>
      </c>
      <c r="O314" s="37">
        <f t="shared" si="29"/>
        <v>38.869999999999997</v>
      </c>
    </row>
    <row r="315" spans="1:15" x14ac:dyDescent="0.25">
      <c r="A315" s="41">
        <v>43962</v>
      </c>
      <c r="B315" s="25" t="s">
        <v>22</v>
      </c>
      <c r="C315" s="25">
        <v>166948.5</v>
      </c>
      <c r="D315" s="25">
        <v>16971231</v>
      </c>
      <c r="E315" s="25">
        <v>12200989.641000001</v>
      </c>
      <c r="F315" s="26">
        <v>416475.07692307688</v>
      </c>
      <c r="G315" s="33">
        <f xml:space="preserve"> SUMIFS(Лист2!$C:$C,'Объединенные данные '!$A:$A,Лист2!A207,'Объединенные данные '!$B:$B,Лист2!B207)</f>
        <v>19</v>
      </c>
      <c r="H315">
        <f xml:space="preserve"> SUMIFS(Лист2!$D:$D,'Объединенные данные '!$A:$A,Лист2!A207,'Объединенные данные '!$B:$B,Лист2!B207)</f>
        <v>1831</v>
      </c>
      <c r="I315">
        <f xml:space="preserve"> SUMIFS(Лист2!$E:$E,'Объединенные данные '!$A:$A,Лист2!A207,'Объединенные данные '!$B:$B,Лист2!B207)</f>
        <v>1667</v>
      </c>
      <c r="J315" s="37">
        <f t="shared" si="24"/>
        <v>0.34</v>
      </c>
      <c r="K315" s="37">
        <f t="shared" si="25"/>
        <v>893222.7</v>
      </c>
      <c r="L315" s="37">
        <f t="shared" si="26"/>
        <v>20</v>
      </c>
      <c r="M315" s="37">
        <f t="shared" si="27"/>
        <v>4353766.2820769222</v>
      </c>
      <c r="N315" s="37">
        <f t="shared" si="28"/>
        <v>25.65</v>
      </c>
      <c r="O315" s="37">
        <f t="shared" si="29"/>
        <v>39.1</v>
      </c>
    </row>
    <row r="316" spans="1:15" x14ac:dyDescent="0.25">
      <c r="A316" s="39">
        <v>43962</v>
      </c>
      <c r="B316" s="23" t="s">
        <v>11</v>
      </c>
      <c r="C316" s="23">
        <v>72220.5</v>
      </c>
      <c r="D316" s="23">
        <v>6398719.5</v>
      </c>
      <c r="E316" s="23">
        <v>4782829.6060000006</v>
      </c>
      <c r="F316" s="24">
        <v>186502.14615384614</v>
      </c>
      <c r="G316" s="33">
        <f xml:space="preserve"> SUMIFS(Лист2!$C:$C,'Объединенные данные '!$A:$A,Лист2!A67,'Объединенные данные '!$B:$B,Лист2!B67)</f>
        <v>37</v>
      </c>
      <c r="H316">
        <f xml:space="preserve"> SUMIFS(Лист2!$D:$D,'Объединенные данные '!$A:$A,Лист2!A67,'Объединенные данные '!$B:$B,Лист2!B67)</f>
        <v>5672</v>
      </c>
      <c r="I316">
        <f xml:space="preserve"> SUMIFS(Лист2!$E:$E,'Объединенные данные '!$A:$A,Лист2!A67,'Объединенные данные '!$B:$B,Лист2!B67)</f>
        <v>5198</v>
      </c>
      <c r="J316" s="37">
        <f t="shared" si="24"/>
        <v>0.13</v>
      </c>
      <c r="K316" s="37">
        <f t="shared" si="25"/>
        <v>172938.4</v>
      </c>
      <c r="L316" s="37">
        <f t="shared" si="26"/>
        <v>20</v>
      </c>
      <c r="M316" s="37">
        <f t="shared" si="27"/>
        <v>1429387.7478461533</v>
      </c>
      <c r="N316" s="37">
        <f t="shared" si="28"/>
        <v>22.34</v>
      </c>
      <c r="O316" s="37">
        <f t="shared" si="29"/>
        <v>33.79</v>
      </c>
    </row>
    <row r="317" spans="1:15" x14ac:dyDescent="0.25">
      <c r="A317" s="41">
        <v>43962</v>
      </c>
      <c r="B317" s="25" t="s">
        <v>16</v>
      </c>
      <c r="C317" s="25">
        <v>59574</v>
      </c>
      <c r="D317" s="25">
        <v>5178169.5</v>
      </c>
      <c r="E317" s="25">
        <v>3929032.2650000001</v>
      </c>
      <c r="F317" s="26">
        <v>208822.33076923079</v>
      </c>
      <c r="G317" s="33">
        <f xml:space="preserve"> SUMIFS(Лист2!$C:$C,'Объединенные данные '!$A:$A,Лист2!A32,'Объединенные данные '!$B:$B,Лист2!B32)</f>
        <v>21</v>
      </c>
      <c r="H317">
        <f xml:space="preserve"> SUMIFS(Лист2!$D:$D,'Объединенные данные '!$A:$A,Лист2!A32,'Объединенные данные '!$B:$B,Лист2!B32)</f>
        <v>2056</v>
      </c>
      <c r="I317">
        <f xml:space="preserve"> SUMIFS(Лист2!$E:$E,'Объединенные данные '!$A:$A,Лист2!A32,'Объединенные данные '!$B:$B,Лист2!B32)</f>
        <v>1879</v>
      </c>
      <c r="J317" s="37">
        <f t="shared" si="24"/>
        <v>0.1</v>
      </c>
      <c r="K317" s="37">
        <f t="shared" si="25"/>
        <v>246579.5</v>
      </c>
      <c r="L317" s="37">
        <f t="shared" si="26"/>
        <v>20</v>
      </c>
      <c r="M317" s="37">
        <f t="shared" si="27"/>
        <v>1040314.904230769</v>
      </c>
      <c r="N317" s="37">
        <f t="shared" si="28"/>
        <v>20.09</v>
      </c>
      <c r="O317" s="37">
        <f t="shared" si="29"/>
        <v>31.79</v>
      </c>
    </row>
    <row r="318" spans="1:15" x14ac:dyDescent="0.25">
      <c r="A318" s="39">
        <v>43962</v>
      </c>
      <c r="B318" s="23" t="s">
        <v>13</v>
      </c>
      <c r="C318" s="23">
        <v>42397.5</v>
      </c>
      <c r="D318" s="23">
        <v>3911979</v>
      </c>
      <c r="E318" s="23">
        <v>3086459.8370000003</v>
      </c>
      <c r="F318" s="24">
        <v>164514.63076923075</v>
      </c>
      <c r="G318" s="33">
        <f xml:space="preserve"> SUMIFS(Лист2!$C:$C,'Объединенные данные '!$A:$A,Лист2!A277,'Объединенные данные '!$B:$B,Лист2!B277)</f>
        <v>19</v>
      </c>
      <c r="H318">
        <f xml:space="preserve"> SUMIFS(Лист2!$D:$D,'Объединенные данные '!$A:$A,Лист2!A277,'Объединенные данные '!$B:$B,Лист2!B277)</f>
        <v>1635</v>
      </c>
      <c r="I318">
        <f xml:space="preserve"> SUMIFS(Лист2!$E:$E,'Объединенные данные '!$A:$A,Лист2!A277,'Объединенные данные '!$B:$B,Лист2!B277)</f>
        <v>1487</v>
      </c>
      <c r="J318" s="37">
        <f t="shared" si="24"/>
        <v>0.08</v>
      </c>
      <c r="K318" s="37">
        <f t="shared" si="25"/>
        <v>205893.6</v>
      </c>
      <c r="L318" s="37">
        <f t="shared" si="26"/>
        <v>20</v>
      </c>
      <c r="M318" s="37">
        <f t="shared" si="27"/>
        <v>661004.53223076893</v>
      </c>
      <c r="N318" s="37">
        <f t="shared" si="28"/>
        <v>16.899999999999999</v>
      </c>
      <c r="O318" s="37">
        <f t="shared" si="29"/>
        <v>26.75</v>
      </c>
    </row>
    <row r="319" spans="1:15" x14ac:dyDescent="0.25">
      <c r="A319" s="41">
        <v>43962</v>
      </c>
      <c r="B319" s="25" t="s">
        <v>17</v>
      </c>
      <c r="C319" s="25">
        <v>32733</v>
      </c>
      <c r="D319" s="25">
        <v>3079630.5</v>
      </c>
      <c r="E319" s="25">
        <v>2364369.4010000001</v>
      </c>
      <c r="F319" s="26">
        <v>281373.57021538459</v>
      </c>
      <c r="G319" s="33">
        <f xml:space="preserve"> SUMIFS(Лист2!$C:$C,'Объединенные данные '!$A:$A,Лист2!A102,'Объединенные данные '!$B:$B,Лист2!B102)</f>
        <v>129</v>
      </c>
      <c r="H319">
        <f xml:space="preserve"> SUMIFS(Лист2!$D:$D,'Объединенные данные '!$A:$A,Лист2!A102,'Объединенные данные '!$B:$B,Лист2!B102)</f>
        <v>16459</v>
      </c>
      <c r="I319">
        <f xml:space="preserve"> SUMIFS(Лист2!$E:$E,'Объединенные данные '!$A:$A,Лист2!A102,'Объединенные данные '!$B:$B,Лист2!B102)</f>
        <v>15355</v>
      </c>
      <c r="J319" s="37">
        <f t="shared" si="24"/>
        <v>0.06</v>
      </c>
      <c r="K319" s="37">
        <f t="shared" si="25"/>
        <v>23873.1</v>
      </c>
      <c r="L319" s="37">
        <f t="shared" si="26"/>
        <v>20</v>
      </c>
      <c r="M319" s="37">
        <f t="shared" si="27"/>
        <v>433887.52878461534</v>
      </c>
      <c r="N319" s="37">
        <f t="shared" si="28"/>
        <v>14.09</v>
      </c>
      <c r="O319" s="37">
        <f t="shared" si="29"/>
        <v>30.25</v>
      </c>
    </row>
    <row r="320" spans="1:15" x14ac:dyDescent="0.25">
      <c r="A320" s="42">
        <v>43962</v>
      </c>
      <c r="B320" s="29" t="s">
        <v>10</v>
      </c>
      <c r="C320" s="29">
        <v>27187.5</v>
      </c>
      <c r="D320" s="29">
        <v>2479396.5</v>
      </c>
      <c r="E320" s="29">
        <v>1950422.9030000002</v>
      </c>
      <c r="F320" s="30">
        <v>381635.95355384616</v>
      </c>
      <c r="G320" s="33">
        <f xml:space="preserve"> SUMIFS(Лист2!$C:$C,'Объединенные данные '!$A:$A,Лист2!A136,'Объединенные данные '!$B:$B,Лист2!B136)</f>
        <v>21</v>
      </c>
      <c r="H320">
        <f xml:space="preserve"> SUMIFS(Лист2!$D:$D,'Объединенные данные '!$A:$A,Лист2!A136,'Объединенные данные '!$B:$B,Лист2!B136)</f>
        <v>2330</v>
      </c>
      <c r="I320">
        <f xml:space="preserve"> SUMIFS(Лист2!$E:$E,'Объединенные данные '!$A:$A,Лист2!A136,'Объединенные данные '!$B:$B,Лист2!B136)</f>
        <v>2142</v>
      </c>
      <c r="J320" s="37">
        <f t="shared" si="24"/>
        <v>0.05</v>
      </c>
      <c r="K320" s="37">
        <f t="shared" si="25"/>
        <v>118066.5</v>
      </c>
      <c r="L320" s="37">
        <f t="shared" si="26"/>
        <v>20</v>
      </c>
      <c r="M320" s="37">
        <f t="shared" si="27"/>
        <v>147337.64344615367</v>
      </c>
      <c r="N320" s="37">
        <f t="shared" si="28"/>
        <v>5.94</v>
      </c>
      <c r="O320" s="37">
        <f t="shared" si="29"/>
        <v>27.12</v>
      </c>
    </row>
    <row r="321" spans="1:15" x14ac:dyDescent="0.25">
      <c r="A321" s="41">
        <v>43962</v>
      </c>
      <c r="B321" s="25" t="s">
        <v>20</v>
      </c>
      <c r="C321" s="25">
        <v>23629.5</v>
      </c>
      <c r="D321" s="25">
        <v>2164365</v>
      </c>
      <c r="E321" s="25">
        <v>1678039.8589999999</v>
      </c>
      <c r="F321" s="26">
        <v>151098.71538461538</v>
      </c>
      <c r="G321" s="33">
        <f xml:space="preserve"> SUMIFS(Лист2!$C:$C,'Объединенные данные '!$A:$A,Лист2!A172,'Объединенные данные '!$B:$B,Лист2!B172)</f>
        <v>129</v>
      </c>
      <c r="H321">
        <f xml:space="preserve"> SUMIFS(Лист2!$D:$D,'Объединенные данные '!$A:$A,Лист2!A172,'Объединенные данные '!$B:$B,Лист2!B172)</f>
        <v>16373</v>
      </c>
      <c r="I321">
        <f xml:space="preserve"> SUMIFS(Лист2!$E:$E,'Объединенные данные '!$A:$A,Лист2!A172,'Объединенные данные '!$B:$B,Лист2!B172)</f>
        <v>15223</v>
      </c>
      <c r="J321" s="37">
        <f t="shared" si="24"/>
        <v>0.04</v>
      </c>
      <c r="K321" s="37">
        <f t="shared" si="25"/>
        <v>16778</v>
      </c>
      <c r="L321" s="37">
        <f t="shared" si="26"/>
        <v>20</v>
      </c>
      <c r="M321" s="37">
        <f t="shared" si="27"/>
        <v>335226.42561538471</v>
      </c>
      <c r="N321" s="37">
        <f t="shared" si="28"/>
        <v>15.49</v>
      </c>
      <c r="O321" s="37">
        <f t="shared" si="29"/>
        <v>28.98</v>
      </c>
    </row>
    <row r="322" spans="1:15" x14ac:dyDescent="0.25">
      <c r="A322" s="39">
        <v>43962</v>
      </c>
      <c r="B322" s="23" t="s">
        <v>23</v>
      </c>
      <c r="C322" s="23">
        <v>10941</v>
      </c>
      <c r="D322" s="23">
        <v>880356</v>
      </c>
      <c r="E322" s="23">
        <v>723289.05500000005</v>
      </c>
      <c r="F322" s="24">
        <v>166333.57363076921</v>
      </c>
      <c r="G322" s="33">
        <f xml:space="preserve"> SUMIFS(Лист2!$C:$C,'Объединенные данные '!$A:$A,Лист2!A310,'Объединенные данные '!$B:$B,Лист2!B310)</f>
        <v>15</v>
      </c>
      <c r="H322">
        <f xml:space="preserve"> SUMIFS(Лист2!$D:$D,'Объединенные данные '!$A:$A,Лист2!A310,'Объединенные данные '!$B:$B,Лист2!B310)</f>
        <v>684</v>
      </c>
      <c r="I322">
        <f xml:space="preserve"> SUMIFS(Лист2!$E:$E,'Объединенные данные '!$A:$A,Лист2!A310,'Объединенные данные '!$B:$B,Лист2!B310)</f>
        <v>585</v>
      </c>
      <c r="J322" s="37">
        <f t="shared" ref="J322:J385" si="30">ROUND(D322/SUM(D:D)*100,2)</f>
        <v>0.02</v>
      </c>
      <c r="K322" s="37">
        <f t="shared" ref="K322:K385" si="31">ROUND(D322/G322,1)</f>
        <v>58690.400000000001</v>
      </c>
      <c r="L322" s="37">
        <f t="shared" si="26"/>
        <v>20</v>
      </c>
      <c r="M322" s="37">
        <f t="shared" si="27"/>
        <v>-9266.6286307692644</v>
      </c>
      <c r="N322" s="37">
        <f t="shared" si="28"/>
        <v>-1.05</v>
      </c>
      <c r="O322" s="37">
        <f t="shared" si="29"/>
        <v>21.72</v>
      </c>
    </row>
    <row r="323" spans="1:15" x14ac:dyDescent="0.25">
      <c r="A323" s="40">
        <v>43962</v>
      </c>
      <c r="B323" s="27" t="s">
        <v>18</v>
      </c>
      <c r="C323" s="27">
        <v>12238.5</v>
      </c>
      <c r="D323" s="27">
        <v>1096002</v>
      </c>
      <c r="E323" s="27">
        <v>872395.08600000001</v>
      </c>
      <c r="F323" s="28">
        <v>218895.40769230769</v>
      </c>
      <c r="G323" s="33">
        <f xml:space="preserve"> SUMIFS(Лист2!$C:$C,'Объединенные данные '!$A:$A,Лист2!A347,'Объединенные данные '!$B:$B,Лист2!B347)</f>
        <v>19</v>
      </c>
      <c r="H323">
        <f xml:space="preserve"> SUMIFS(Лист2!$D:$D,'Объединенные данные '!$A:$A,Лист2!A347,'Объединенные данные '!$B:$B,Лист2!B347)</f>
        <v>1542</v>
      </c>
      <c r="I323">
        <f xml:space="preserve"> SUMIFS(Лист2!$E:$E,'Объединенные данные '!$A:$A,Лист2!A347,'Объединенные данные '!$B:$B,Лист2!B347)</f>
        <v>1412</v>
      </c>
      <c r="J323" s="37">
        <f t="shared" si="30"/>
        <v>0.02</v>
      </c>
      <c r="K323" s="37">
        <f t="shared" si="31"/>
        <v>57684.3</v>
      </c>
      <c r="L323" s="37">
        <f t="shared" ref="L323:M386" si="32">WEEKNUM(A323,2)</f>
        <v>20</v>
      </c>
      <c r="M323" s="37">
        <f t="shared" ref="M323:M386" si="33">D323-E323-F323</f>
        <v>4711.5063076922961</v>
      </c>
      <c r="N323" s="37">
        <f t="shared" ref="N323:N386" si="34">ROUND(M323/D323*100,2)</f>
        <v>0.43</v>
      </c>
      <c r="O323" s="37">
        <f t="shared" ref="O323:O386" si="35" xml:space="preserve"> ROUND((D323-E323)/E323*100,2)</f>
        <v>25.63</v>
      </c>
    </row>
    <row r="324" spans="1:15" x14ac:dyDescent="0.25">
      <c r="A324" s="42">
        <v>43962</v>
      </c>
      <c r="B324" s="29" t="s">
        <v>19</v>
      </c>
      <c r="C324" s="29">
        <v>12654</v>
      </c>
      <c r="D324" s="29">
        <v>1081158</v>
      </c>
      <c r="E324" s="29">
        <v>927698.82299999986</v>
      </c>
      <c r="F324" s="30">
        <v>197299.08136923076</v>
      </c>
      <c r="G324" s="33">
        <f xml:space="preserve"> SUMIFS(Лист2!$C:$C,'Объединенные данные '!$A:$A,Лист2!A380,'Объединенные данные '!$B:$B,Лист2!B380)</f>
        <v>15</v>
      </c>
      <c r="H324">
        <f xml:space="preserve"> SUMIFS(Лист2!$D:$D,'Объединенные данные '!$A:$A,Лист2!A380,'Объединенные данные '!$B:$B,Лист2!B380)</f>
        <v>467</v>
      </c>
      <c r="I324">
        <f xml:space="preserve"> SUMIFS(Лист2!$E:$E,'Объединенные данные '!$A:$A,Лист2!A380,'Объединенные данные '!$B:$B,Лист2!B380)</f>
        <v>389</v>
      </c>
      <c r="J324" s="37">
        <f t="shared" si="30"/>
        <v>0.02</v>
      </c>
      <c r="K324" s="37">
        <f t="shared" si="31"/>
        <v>72077.2</v>
      </c>
      <c r="L324" s="37">
        <f t="shared" si="32"/>
        <v>20</v>
      </c>
      <c r="M324" s="37">
        <f t="shared" si="33"/>
        <v>-43839.904369230615</v>
      </c>
      <c r="N324" s="37">
        <f t="shared" si="34"/>
        <v>-4.05</v>
      </c>
      <c r="O324" s="37">
        <f t="shared" si="35"/>
        <v>16.54</v>
      </c>
    </row>
    <row r="325" spans="1:15" x14ac:dyDescent="0.25">
      <c r="A325" s="41">
        <v>43962</v>
      </c>
      <c r="B325" s="25" t="s">
        <v>12</v>
      </c>
      <c r="C325" s="25">
        <v>9007.5</v>
      </c>
      <c r="D325" s="25">
        <v>734335.5</v>
      </c>
      <c r="E325" s="25">
        <v>622482.40399999998</v>
      </c>
      <c r="F325" s="26">
        <v>113093.66153846154</v>
      </c>
      <c r="G325" s="33">
        <f xml:space="preserve"> SUMIFS(Лист2!$C:$C,'Объединенные данные '!$A:$A,Лист2!A490,'Объединенные данные '!$B:$B,Лист2!B490)</f>
        <v>59</v>
      </c>
      <c r="H325">
        <f xml:space="preserve"> SUMIFS(Лист2!$D:$D,'Объединенные данные '!$A:$A,Лист2!A490,'Объединенные данные '!$B:$B,Лист2!B490)</f>
        <v>12943</v>
      </c>
      <c r="I325">
        <f xml:space="preserve"> SUMIFS(Лист2!$E:$E,'Объединенные данные '!$A:$A,Лист2!A490,'Объединенные данные '!$B:$B,Лист2!B490)</f>
        <v>12072</v>
      </c>
      <c r="J325" s="37">
        <f t="shared" si="30"/>
        <v>0.01</v>
      </c>
      <c r="K325" s="37">
        <f t="shared" si="31"/>
        <v>12446.4</v>
      </c>
      <c r="L325" s="37">
        <f t="shared" si="32"/>
        <v>20</v>
      </c>
      <c r="M325" s="37">
        <f t="shared" si="33"/>
        <v>-1240.5655384615238</v>
      </c>
      <c r="N325" s="37">
        <f t="shared" si="34"/>
        <v>-0.17</v>
      </c>
      <c r="O325" s="37">
        <f t="shared" si="35"/>
        <v>17.97</v>
      </c>
    </row>
    <row r="326" spans="1:15" x14ac:dyDescent="0.25">
      <c r="A326" s="39">
        <v>43961</v>
      </c>
      <c r="B326" s="23" t="s">
        <v>15</v>
      </c>
      <c r="C326" s="23">
        <v>368649</v>
      </c>
      <c r="D326" s="23">
        <v>39010875</v>
      </c>
      <c r="E326" s="23">
        <v>28090230.958999999</v>
      </c>
      <c r="F326" s="24">
        <v>532663.16153846146</v>
      </c>
      <c r="G326" s="33">
        <f xml:space="preserve"> SUMIFS(Лист2!$C:$C,'Объединенные данные '!$A:$A,Лист2!A410,'Объединенные данные '!$B:$B,Лист2!B410)</f>
        <v>15</v>
      </c>
      <c r="H326">
        <f xml:space="preserve"> SUMIFS(Лист2!$D:$D,'Объединенные данные '!$A:$A,Лист2!A410,'Объединенные данные '!$B:$B,Лист2!B410)</f>
        <v>750</v>
      </c>
      <c r="I326">
        <f xml:space="preserve"> SUMIFS(Лист2!$E:$E,'Объединенные данные '!$A:$A,Лист2!A410,'Объединенные данные '!$B:$B,Лист2!B410)</f>
        <v>647</v>
      </c>
      <c r="J326" s="37">
        <f t="shared" si="30"/>
        <v>0.79</v>
      </c>
      <c r="K326" s="37">
        <f t="shared" si="31"/>
        <v>2600725</v>
      </c>
      <c r="L326" s="37">
        <f t="shared" si="32"/>
        <v>19</v>
      </c>
      <c r="M326" s="37">
        <f t="shared" si="33"/>
        <v>10387980.87946154</v>
      </c>
      <c r="N326" s="37">
        <f t="shared" si="34"/>
        <v>26.63</v>
      </c>
      <c r="O326" s="37">
        <f t="shared" si="35"/>
        <v>38.880000000000003</v>
      </c>
    </row>
    <row r="327" spans="1:15" x14ac:dyDescent="0.25">
      <c r="A327" s="41">
        <v>43961</v>
      </c>
      <c r="B327" s="25" t="s">
        <v>14</v>
      </c>
      <c r="C327" s="25">
        <v>287206.5</v>
      </c>
      <c r="D327" s="25">
        <v>29536176.10605</v>
      </c>
      <c r="E327" s="25">
        <v>21276357.105999999</v>
      </c>
      <c r="F327" s="26">
        <v>541588.89356153843</v>
      </c>
      <c r="G327" s="33">
        <f xml:space="preserve"> SUMIFS(Лист2!$C:$C,'Объединенные данные '!$A:$A,Лист2!A445,'Объединенные данные '!$B:$B,Лист2!B445)</f>
        <v>54</v>
      </c>
      <c r="H327">
        <f xml:space="preserve"> SUMIFS(Лист2!$D:$D,'Объединенные данные '!$A:$A,Лист2!A445,'Объединенные данные '!$B:$B,Лист2!B445)</f>
        <v>11622</v>
      </c>
      <c r="I327">
        <f xml:space="preserve"> SUMIFS(Лист2!$E:$E,'Объединенные данные '!$A:$A,Лист2!A445,'Объединенные данные '!$B:$B,Лист2!B445)</f>
        <v>10754</v>
      </c>
      <c r="J327" s="37">
        <f t="shared" si="30"/>
        <v>0.6</v>
      </c>
      <c r="K327" s="37">
        <f t="shared" si="31"/>
        <v>546966.19999999995</v>
      </c>
      <c r="L327" s="37">
        <f t="shared" si="32"/>
        <v>19</v>
      </c>
      <c r="M327" s="37">
        <f t="shared" si="33"/>
        <v>7718230.1064884625</v>
      </c>
      <c r="N327" s="37">
        <f t="shared" si="34"/>
        <v>26.13</v>
      </c>
      <c r="O327" s="37">
        <f t="shared" si="35"/>
        <v>38.82</v>
      </c>
    </row>
    <row r="328" spans="1:15" x14ac:dyDescent="0.25">
      <c r="A328" s="39">
        <v>43961</v>
      </c>
      <c r="B328" s="23" t="s">
        <v>21</v>
      </c>
      <c r="C328" s="23">
        <v>243825</v>
      </c>
      <c r="D328" s="23">
        <v>24890404.5</v>
      </c>
      <c r="E328" s="23">
        <v>18159589.107999999</v>
      </c>
      <c r="F328" s="24">
        <v>258558.49999999997</v>
      </c>
      <c r="G328" s="33">
        <f xml:space="preserve"> SUMIFS(Лист2!$C:$C,'Объединенные данные '!$A:$A,Лист2!A232,'Объединенные данные '!$B:$B,Лист2!B232)</f>
        <v>36</v>
      </c>
      <c r="H328">
        <f xml:space="preserve"> SUMIFS(Лист2!$D:$D,'Объединенные данные '!$A:$A,Лист2!A232,'Объединенные данные '!$B:$B,Лист2!B232)</f>
        <v>4885</v>
      </c>
      <c r="I328">
        <f xml:space="preserve"> SUMIFS(Лист2!$E:$E,'Объединенные данные '!$A:$A,Лист2!A232,'Объединенные данные '!$B:$B,Лист2!B232)</f>
        <v>4502</v>
      </c>
      <c r="J328" s="37">
        <f t="shared" si="30"/>
        <v>0.5</v>
      </c>
      <c r="K328" s="37">
        <f t="shared" si="31"/>
        <v>691400.1</v>
      </c>
      <c r="L328" s="37">
        <f t="shared" si="32"/>
        <v>19</v>
      </c>
      <c r="M328" s="37">
        <f t="shared" si="33"/>
        <v>6472256.8920000009</v>
      </c>
      <c r="N328" s="37">
        <f t="shared" si="34"/>
        <v>26</v>
      </c>
      <c r="O328" s="37">
        <f t="shared" si="35"/>
        <v>37.06</v>
      </c>
    </row>
    <row r="329" spans="1:15" x14ac:dyDescent="0.25">
      <c r="A329" s="41">
        <v>43961</v>
      </c>
      <c r="B329" s="25" t="s">
        <v>22</v>
      </c>
      <c r="C329" s="25">
        <v>231559.5</v>
      </c>
      <c r="D329" s="25">
        <v>23443725</v>
      </c>
      <c r="E329" s="25">
        <v>17121204.866</v>
      </c>
      <c r="F329" s="26">
        <v>269535.72538461542</v>
      </c>
      <c r="G329" s="33">
        <f xml:space="preserve"> SUMIFS(Лист2!$C:$C,'Объединенные данные '!$A:$A,Лист2!A197,'Объединенные данные '!$B:$B,Лист2!B197)</f>
        <v>17</v>
      </c>
      <c r="H329">
        <f xml:space="preserve"> SUMIFS(Лист2!$D:$D,'Объединенные данные '!$A:$A,Лист2!A197,'Объединенные данные '!$B:$B,Лист2!B197)</f>
        <v>857</v>
      </c>
      <c r="I329">
        <f xml:space="preserve"> SUMIFS(Лист2!$E:$E,'Объединенные данные '!$A:$A,Лист2!A197,'Объединенные данные '!$B:$B,Лист2!B197)</f>
        <v>757</v>
      </c>
      <c r="J329" s="37">
        <f t="shared" si="30"/>
        <v>0.47</v>
      </c>
      <c r="K329" s="37">
        <f t="shared" si="31"/>
        <v>1379042.6</v>
      </c>
      <c r="L329" s="37">
        <f t="shared" si="32"/>
        <v>19</v>
      </c>
      <c r="M329" s="37">
        <f t="shared" si="33"/>
        <v>6052984.4086153843</v>
      </c>
      <c r="N329" s="37">
        <f t="shared" si="34"/>
        <v>25.82</v>
      </c>
      <c r="O329" s="37">
        <f t="shared" si="35"/>
        <v>36.93</v>
      </c>
    </row>
    <row r="330" spans="1:15" x14ac:dyDescent="0.25">
      <c r="A330" s="42">
        <v>43961</v>
      </c>
      <c r="B330" s="29" t="s">
        <v>16</v>
      </c>
      <c r="C330" s="29">
        <v>88311</v>
      </c>
      <c r="D330" s="29">
        <v>7726069.5</v>
      </c>
      <c r="E330" s="29">
        <v>5922893.7209999999</v>
      </c>
      <c r="F330" s="30">
        <v>161614.12454615385</v>
      </c>
      <c r="G330" s="33">
        <f xml:space="preserve"> SUMIFS(Лист2!$C:$C,'Объединенные данные '!$A:$A,Лист2!A22,'Объединенные данные '!$B:$B,Лист2!B22)</f>
        <v>31</v>
      </c>
      <c r="H330">
        <f xml:space="preserve"> SUMIFS(Лист2!$D:$D,'Объединенные данные '!$A:$A,Лист2!A22,'Объединенные данные '!$B:$B,Лист2!B22)</f>
        <v>5468</v>
      </c>
      <c r="I330">
        <f xml:space="preserve"> SUMIFS(Лист2!$E:$E,'Объединенные данные '!$A:$A,Лист2!A22,'Объединенные данные '!$B:$B,Лист2!B22)</f>
        <v>5081</v>
      </c>
      <c r="J330" s="37">
        <f t="shared" si="30"/>
        <v>0.16</v>
      </c>
      <c r="K330" s="37">
        <f t="shared" si="31"/>
        <v>249228</v>
      </c>
      <c r="L330" s="37">
        <f t="shared" si="32"/>
        <v>19</v>
      </c>
      <c r="M330" s="37">
        <f t="shared" si="33"/>
        <v>1641561.6544538462</v>
      </c>
      <c r="N330" s="37">
        <f t="shared" si="34"/>
        <v>21.25</v>
      </c>
      <c r="O330" s="37">
        <f t="shared" si="35"/>
        <v>30.44</v>
      </c>
    </row>
    <row r="331" spans="1:15" x14ac:dyDescent="0.25">
      <c r="A331" s="40">
        <v>43961</v>
      </c>
      <c r="B331" s="27" t="s">
        <v>11</v>
      </c>
      <c r="C331" s="27">
        <v>84132</v>
      </c>
      <c r="D331" s="27">
        <v>7483194</v>
      </c>
      <c r="E331" s="27">
        <v>5637882.125</v>
      </c>
      <c r="F331" s="28">
        <v>126673.26923076922</v>
      </c>
      <c r="G331" s="33">
        <f xml:space="preserve"> SUMIFS(Лист2!$C:$C,'Объединенные данные '!$A:$A,Лист2!A57,'Объединенные данные '!$B:$B,Лист2!B57)</f>
        <v>20</v>
      </c>
      <c r="H331">
        <f xml:space="preserve"> SUMIFS(Лист2!$D:$D,'Объединенные данные '!$A:$A,Лист2!A57,'Объединенные данные '!$B:$B,Лист2!B57)</f>
        <v>2064</v>
      </c>
      <c r="I331">
        <f xml:space="preserve"> SUMIFS(Лист2!$E:$E,'Объединенные данные '!$A:$A,Лист2!A57,'Объединенные данные '!$B:$B,Лист2!B57)</f>
        <v>1896</v>
      </c>
      <c r="J331" s="37">
        <f t="shared" si="30"/>
        <v>0.15</v>
      </c>
      <c r="K331" s="37">
        <f t="shared" si="31"/>
        <v>374159.7</v>
      </c>
      <c r="L331" s="37">
        <f t="shared" si="32"/>
        <v>19</v>
      </c>
      <c r="M331" s="37">
        <f t="shared" si="33"/>
        <v>1718638.6057692308</v>
      </c>
      <c r="N331" s="37">
        <f t="shared" si="34"/>
        <v>22.97</v>
      </c>
      <c r="O331" s="37">
        <f t="shared" si="35"/>
        <v>32.729999999999997</v>
      </c>
    </row>
    <row r="332" spans="1:15" x14ac:dyDescent="0.25">
      <c r="A332" s="39">
        <v>43961</v>
      </c>
      <c r="B332" s="23" t="s">
        <v>17</v>
      </c>
      <c r="C332" s="23">
        <v>37489.5</v>
      </c>
      <c r="D332" s="23">
        <v>3549097.5</v>
      </c>
      <c r="E332" s="23">
        <v>2745646.9479999999</v>
      </c>
      <c r="F332" s="24">
        <v>258287.05384615384</v>
      </c>
      <c r="G332" s="33">
        <f xml:space="preserve"> SUMIFS(Лист2!$C:$C,'Объединенные данные '!$A:$A,Лист2!A92,'Объединенные данные '!$B:$B,Лист2!B92)</f>
        <v>10</v>
      </c>
      <c r="H332">
        <f xml:space="preserve"> SUMIFS(Лист2!$D:$D,'Объединенные данные '!$A:$A,Лист2!A92,'Объединенные данные '!$B:$B,Лист2!B92)</f>
        <v>757</v>
      </c>
      <c r="I332">
        <f xml:space="preserve"> SUMIFS(Лист2!$E:$E,'Объединенные данные '!$A:$A,Лист2!A92,'Объединенные данные '!$B:$B,Лист2!B92)</f>
        <v>660</v>
      </c>
      <c r="J332" s="37">
        <f t="shared" si="30"/>
        <v>7.0000000000000007E-2</v>
      </c>
      <c r="K332" s="37">
        <f t="shared" si="31"/>
        <v>354909.8</v>
      </c>
      <c r="L332" s="37">
        <f t="shared" si="32"/>
        <v>19</v>
      </c>
      <c r="M332" s="37">
        <f t="shared" si="33"/>
        <v>545163.49815384625</v>
      </c>
      <c r="N332" s="37">
        <f t="shared" si="34"/>
        <v>15.36</v>
      </c>
      <c r="O332" s="37">
        <f t="shared" si="35"/>
        <v>29.26</v>
      </c>
    </row>
    <row r="333" spans="1:15" x14ac:dyDescent="0.25">
      <c r="A333" s="41">
        <v>43961</v>
      </c>
      <c r="B333" s="25" t="s">
        <v>10</v>
      </c>
      <c r="C333" s="25">
        <v>36619.5</v>
      </c>
      <c r="D333" s="25">
        <v>3312967.5</v>
      </c>
      <c r="E333" s="25">
        <v>2647972.3429999999</v>
      </c>
      <c r="F333" s="26">
        <v>371661.65384615387</v>
      </c>
      <c r="G333" s="33">
        <f xml:space="preserve"> SUMIFS(Лист2!$C:$C,'Объединенные данные '!$A:$A,Лист2!A127,'Объединенные данные '!$B:$B,Лист2!B127)</f>
        <v>18</v>
      </c>
      <c r="H333">
        <f xml:space="preserve"> SUMIFS(Лист2!$D:$D,'Объединенные данные '!$A:$A,Лист2!A127,'Объединенные данные '!$B:$B,Лист2!B127)</f>
        <v>1006</v>
      </c>
      <c r="I333">
        <f xml:space="preserve"> SUMIFS(Лист2!$E:$E,'Объединенные данные '!$A:$A,Лист2!A127,'Объединенные данные '!$B:$B,Лист2!B127)</f>
        <v>904</v>
      </c>
      <c r="J333" s="37">
        <f t="shared" si="30"/>
        <v>7.0000000000000007E-2</v>
      </c>
      <c r="K333" s="37">
        <f t="shared" si="31"/>
        <v>184053.8</v>
      </c>
      <c r="L333" s="37">
        <f t="shared" si="32"/>
        <v>19</v>
      </c>
      <c r="M333" s="37">
        <f t="shared" si="33"/>
        <v>293333.50315384625</v>
      </c>
      <c r="N333" s="37">
        <f t="shared" si="34"/>
        <v>8.85</v>
      </c>
      <c r="O333" s="37">
        <f t="shared" si="35"/>
        <v>25.11</v>
      </c>
    </row>
    <row r="334" spans="1:15" x14ac:dyDescent="0.25">
      <c r="A334" s="42">
        <v>43961</v>
      </c>
      <c r="B334" s="29" t="s">
        <v>20</v>
      </c>
      <c r="C334" s="29">
        <v>31224</v>
      </c>
      <c r="D334" s="29">
        <v>2767270.5</v>
      </c>
      <c r="E334" s="29">
        <v>2174380.5969999996</v>
      </c>
      <c r="F334" s="30">
        <v>80170.980907692297</v>
      </c>
      <c r="G334" s="33">
        <f xml:space="preserve"> SUMIFS(Лист2!$C:$C,'Объединенные данные '!$A:$A,Лист2!A162,'Объединенные данные '!$B:$B,Лист2!B162)</f>
        <v>36</v>
      </c>
      <c r="H334">
        <f xml:space="preserve"> SUMIFS(Лист2!$D:$D,'Объединенные данные '!$A:$A,Лист2!A162,'Объединенные данные '!$B:$B,Лист2!B162)</f>
        <v>5651</v>
      </c>
      <c r="I334">
        <f xml:space="preserve"> SUMIFS(Лист2!$E:$E,'Объединенные данные '!$A:$A,Лист2!A162,'Объединенные данные '!$B:$B,Лист2!B162)</f>
        <v>5212</v>
      </c>
      <c r="J334" s="37">
        <f t="shared" si="30"/>
        <v>0.06</v>
      </c>
      <c r="K334" s="37">
        <f t="shared" si="31"/>
        <v>76868.600000000006</v>
      </c>
      <c r="L334" s="37">
        <f t="shared" si="32"/>
        <v>19</v>
      </c>
      <c r="M334" s="37">
        <f t="shared" si="33"/>
        <v>512718.92209230812</v>
      </c>
      <c r="N334" s="37">
        <f t="shared" si="34"/>
        <v>18.53</v>
      </c>
      <c r="O334" s="37">
        <f t="shared" si="35"/>
        <v>27.27</v>
      </c>
    </row>
    <row r="335" spans="1:15" x14ac:dyDescent="0.25">
      <c r="A335" s="40">
        <v>43961</v>
      </c>
      <c r="B335" s="27" t="s">
        <v>13</v>
      </c>
      <c r="C335" s="27">
        <v>31399.5</v>
      </c>
      <c r="D335" s="27">
        <v>2862298.5</v>
      </c>
      <c r="E335" s="27">
        <v>2267667.5189999999</v>
      </c>
      <c r="F335" s="28">
        <v>169650.86923076923</v>
      </c>
      <c r="G335" s="33">
        <f xml:space="preserve"> SUMIFS(Лист2!$C:$C,'Объединенные данные '!$A:$A,Лист2!A267,'Объединенные данные '!$B:$B,Лист2!B267)</f>
        <v>16</v>
      </c>
      <c r="H335">
        <f xml:space="preserve"> SUMIFS(Лист2!$D:$D,'Объединенные данные '!$A:$A,Лист2!A267,'Объединенные данные '!$B:$B,Лист2!B267)</f>
        <v>834</v>
      </c>
      <c r="I335">
        <f xml:space="preserve"> SUMIFS(Лист2!$E:$E,'Объединенные данные '!$A:$A,Лист2!A267,'Объединенные данные '!$B:$B,Лист2!B267)</f>
        <v>735</v>
      </c>
      <c r="J335" s="37">
        <f t="shared" si="30"/>
        <v>0.06</v>
      </c>
      <c r="K335" s="37">
        <f t="shared" si="31"/>
        <v>178893.7</v>
      </c>
      <c r="L335" s="37">
        <f t="shared" si="32"/>
        <v>19</v>
      </c>
      <c r="M335" s="37">
        <f t="shared" si="33"/>
        <v>424980.11176923092</v>
      </c>
      <c r="N335" s="37">
        <f t="shared" si="34"/>
        <v>14.85</v>
      </c>
      <c r="O335" s="37">
        <f t="shared" si="35"/>
        <v>26.22</v>
      </c>
    </row>
    <row r="336" spans="1:15" x14ac:dyDescent="0.25">
      <c r="A336" s="42">
        <v>43961</v>
      </c>
      <c r="B336" s="29" t="s">
        <v>18</v>
      </c>
      <c r="C336" s="29">
        <v>16435.5</v>
      </c>
      <c r="D336" s="29">
        <v>1471537.5</v>
      </c>
      <c r="E336" s="29">
        <v>1176721.1640000001</v>
      </c>
      <c r="F336" s="30">
        <v>252262.82307692306</v>
      </c>
      <c r="G336" s="33">
        <f xml:space="preserve"> SUMIFS(Лист2!$C:$C,'Объединенные данные '!$A:$A,Лист2!A337,'Объединенные данные '!$B:$B,Лист2!B337)</f>
        <v>15</v>
      </c>
      <c r="H336">
        <f xml:space="preserve"> SUMIFS(Лист2!$D:$D,'Объединенные данные '!$A:$A,Лист2!A337,'Объединенные данные '!$B:$B,Лист2!B337)</f>
        <v>654</v>
      </c>
      <c r="I336">
        <f xml:space="preserve"> SUMIFS(Лист2!$E:$E,'Объединенные данные '!$A:$A,Лист2!A337,'Объединенные данные '!$B:$B,Лист2!B337)</f>
        <v>570</v>
      </c>
      <c r="J336" s="37">
        <f t="shared" si="30"/>
        <v>0.03</v>
      </c>
      <c r="K336" s="37">
        <f t="shared" si="31"/>
        <v>98102.5</v>
      </c>
      <c r="L336" s="37">
        <f t="shared" si="32"/>
        <v>19</v>
      </c>
      <c r="M336" s="37">
        <f t="shared" si="33"/>
        <v>42553.512923076836</v>
      </c>
      <c r="N336" s="37">
        <f t="shared" si="34"/>
        <v>2.89</v>
      </c>
      <c r="O336" s="37">
        <f t="shared" si="35"/>
        <v>25.05</v>
      </c>
    </row>
    <row r="337" spans="1:15" x14ac:dyDescent="0.25">
      <c r="A337" s="40">
        <v>43961</v>
      </c>
      <c r="B337" s="27" t="s">
        <v>23</v>
      </c>
      <c r="C337" s="27">
        <v>14566.5</v>
      </c>
      <c r="D337" s="27">
        <v>1216557</v>
      </c>
      <c r="E337" s="27">
        <v>1013050.3829999999</v>
      </c>
      <c r="F337" s="28">
        <v>102510.40189230769</v>
      </c>
      <c r="G337" s="33">
        <f xml:space="preserve"> SUMIFS(Лист2!$C:$C,'Объединенные данные '!$A:$A,Лист2!A301,'Объединенные данные '!$B:$B,Лист2!B301)</f>
        <v>129</v>
      </c>
      <c r="H337">
        <f xml:space="preserve"> SUMIFS(Лист2!$D:$D,'Объединенные данные '!$A:$A,Лист2!A301,'Объединенные данные '!$B:$B,Лист2!B301)</f>
        <v>16387</v>
      </c>
      <c r="I337">
        <f xml:space="preserve"> SUMIFS(Лист2!$E:$E,'Объединенные данные '!$A:$A,Лист2!A301,'Объединенные данные '!$B:$B,Лист2!B301)</f>
        <v>15322</v>
      </c>
      <c r="J337" s="37">
        <f t="shared" si="30"/>
        <v>0.02</v>
      </c>
      <c r="K337" s="37">
        <f t="shared" si="31"/>
        <v>9430.7000000000007</v>
      </c>
      <c r="L337" s="37">
        <f t="shared" si="32"/>
        <v>19</v>
      </c>
      <c r="M337" s="37">
        <f t="shared" si="33"/>
        <v>100996.21510769239</v>
      </c>
      <c r="N337" s="37">
        <f t="shared" si="34"/>
        <v>8.3000000000000007</v>
      </c>
      <c r="O337" s="37">
        <f t="shared" si="35"/>
        <v>20.09</v>
      </c>
    </row>
    <row r="338" spans="1:15" x14ac:dyDescent="0.25">
      <c r="A338" s="39">
        <v>43961</v>
      </c>
      <c r="B338" s="23" t="s">
        <v>19</v>
      </c>
      <c r="C338" s="23">
        <v>13440</v>
      </c>
      <c r="D338" s="23">
        <v>1198285.5</v>
      </c>
      <c r="E338" s="23">
        <v>1018063.802</v>
      </c>
      <c r="F338" s="24">
        <v>178012.59307692308</v>
      </c>
      <c r="G338" s="33">
        <f xml:space="preserve"> SUMIFS(Лист2!$C:$C,'Объединенные данные '!$A:$A,Лист2!A370,'Объединенные данные '!$B:$B,Лист2!B370)</f>
        <v>59</v>
      </c>
      <c r="H338">
        <f xml:space="preserve"> SUMIFS(Лист2!$D:$D,'Объединенные данные '!$A:$A,Лист2!A370,'Объединенные данные '!$B:$B,Лист2!B370)</f>
        <v>13495</v>
      </c>
      <c r="I338">
        <f xml:space="preserve"> SUMIFS(Лист2!$E:$E,'Объединенные данные '!$A:$A,Лист2!A370,'Объединенные данные '!$B:$B,Лист2!B370)</f>
        <v>12517</v>
      </c>
      <c r="J338" s="37">
        <f t="shared" si="30"/>
        <v>0.02</v>
      </c>
      <c r="K338" s="37">
        <f t="shared" si="31"/>
        <v>20309.900000000001</v>
      </c>
      <c r="L338" s="37">
        <f t="shared" si="32"/>
        <v>19</v>
      </c>
      <c r="M338" s="37">
        <f t="shared" si="33"/>
        <v>2209.1049230768986</v>
      </c>
      <c r="N338" s="37">
        <f t="shared" si="34"/>
        <v>0.18</v>
      </c>
      <c r="O338" s="37">
        <f t="shared" si="35"/>
        <v>17.7</v>
      </c>
    </row>
    <row r="339" spans="1:15" x14ac:dyDescent="0.25">
      <c r="A339" s="41">
        <v>43961</v>
      </c>
      <c r="B339" s="25" t="s">
        <v>12</v>
      </c>
      <c r="C339" s="25">
        <v>12918</v>
      </c>
      <c r="D339" s="25">
        <v>1004788.5</v>
      </c>
      <c r="E339" s="25">
        <v>896111.80299999996</v>
      </c>
      <c r="F339" s="26">
        <v>99729.923076923063</v>
      </c>
      <c r="G339" s="33">
        <f xml:space="preserve"> SUMIFS(Лист2!$C:$C,'Объединенные данные '!$A:$A,Лист2!A480,'Объединенные данные '!$B:$B,Лист2!B480)</f>
        <v>19</v>
      </c>
      <c r="H339">
        <f xml:space="preserve"> SUMIFS(Лист2!$D:$D,'Объединенные данные '!$A:$A,Лист2!A480,'Объединенные данные '!$B:$B,Лист2!B480)</f>
        <v>1662</v>
      </c>
      <c r="I339">
        <f xml:space="preserve"> SUMIFS(Лист2!$E:$E,'Объединенные данные '!$A:$A,Лист2!A480,'Объединенные данные '!$B:$B,Лист2!B480)</f>
        <v>1506</v>
      </c>
      <c r="J339" s="37">
        <f t="shared" si="30"/>
        <v>0.02</v>
      </c>
      <c r="K339" s="37">
        <f t="shared" si="31"/>
        <v>52883.6</v>
      </c>
      <c r="L339" s="37">
        <f t="shared" si="32"/>
        <v>19</v>
      </c>
      <c r="M339" s="37">
        <f t="shared" si="33"/>
        <v>8946.7739230769803</v>
      </c>
      <c r="N339" s="37">
        <f t="shared" si="34"/>
        <v>0.89</v>
      </c>
      <c r="O339" s="37">
        <f t="shared" si="35"/>
        <v>12.13</v>
      </c>
    </row>
    <row r="340" spans="1:15" x14ac:dyDescent="0.25">
      <c r="A340" s="39">
        <v>43960</v>
      </c>
      <c r="B340" s="23" t="s">
        <v>15</v>
      </c>
      <c r="C340" s="23">
        <v>359214</v>
      </c>
      <c r="D340" s="23">
        <v>38693427</v>
      </c>
      <c r="E340" s="23">
        <v>27863789.055</v>
      </c>
      <c r="F340" s="24">
        <v>582268.72615384613</v>
      </c>
      <c r="G340" s="33">
        <f xml:space="preserve"> SUMIFS(Лист2!$C:$C,'Объединенные данные '!$A:$A,Лист2!A393,'Объединенные данные '!$B:$B,Лист2!B393)</f>
        <v>19</v>
      </c>
      <c r="H340">
        <f xml:space="preserve"> SUMIFS(Лист2!$D:$D,'Объединенные данные '!$A:$A,Лист2!A393,'Объединенные данные '!$B:$B,Лист2!B393)</f>
        <v>1417</v>
      </c>
      <c r="I340">
        <f xml:space="preserve"> SUMIFS(Лист2!$E:$E,'Объединенные данные '!$A:$A,Лист2!A393,'Объединенные данные '!$B:$B,Лист2!B393)</f>
        <v>1245</v>
      </c>
      <c r="J340" s="37">
        <f t="shared" si="30"/>
        <v>0.78</v>
      </c>
      <c r="K340" s="37">
        <f t="shared" si="31"/>
        <v>2036496.2</v>
      </c>
      <c r="L340" s="37">
        <f t="shared" si="32"/>
        <v>19</v>
      </c>
      <c r="M340" s="37">
        <f t="shared" si="33"/>
        <v>10247369.218846153</v>
      </c>
      <c r="N340" s="37">
        <f t="shared" si="34"/>
        <v>26.48</v>
      </c>
      <c r="O340" s="37">
        <f t="shared" si="35"/>
        <v>38.869999999999997</v>
      </c>
    </row>
    <row r="341" spans="1:15" x14ac:dyDescent="0.25">
      <c r="A341" s="40">
        <v>43960</v>
      </c>
      <c r="B341" s="27" t="s">
        <v>14</v>
      </c>
      <c r="C341" s="27">
        <v>285972</v>
      </c>
      <c r="D341" s="27">
        <v>29768199</v>
      </c>
      <c r="E341" s="27">
        <v>21483666.921</v>
      </c>
      <c r="F341" s="28">
        <v>549316.95015384618</v>
      </c>
      <c r="G341" s="33">
        <f xml:space="preserve"> SUMIFS(Лист2!$C:$C,'Объединенные данные '!$A:$A,Лист2!A428,'Объединенные данные '!$B:$B,Лист2!B428)</f>
        <v>20</v>
      </c>
      <c r="H341">
        <f xml:space="preserve"> SUMIFS(Лист2!$D:$D,'Объединенные данные '!$A:$A,Лист2!A428,'Объединенные данные '!$B:$B,Лист2!B428)</f>
        <v>1716</v>
      </c>
      <c r="I341">
        <f xml:space="preserve"> SUMIFS(Лист2!$E:$E,'Объединенные данные '!$A:$A,Лист2!A428,'Объединенные данные '!$B:$B,Лист2!B428)</f>
        <v>1561</v>
      </c>
      <c r="J341" s="37">
        <f t="shared" si="30"/>
        <v>0.6</v>
      </c>
      <c r="K341" s="37">
        <f t="shared" si="31"/>
        <v>1488410</v>
      </c>
      <c r="L341" s="37">
        <f t="shared" si="32"/>
        <v>19</v>
      </c>
      <c r="M341" s="37">
        <f t="shared" si="33"/>
        <v>7735215.1288461536</v>
      </c>
      <c r="N341" s="37">
        <f t="shared" si="34"/>
        <v>25.98</v>
      </c>
      <c r="O341" s="37">
        <f t="shared" si="35"/>
        <v>38.56</v>
      </c>
    </row>
    <row r="342" spans="1:15" x14ac:dyDescent="0.25">
      <c r="A342" s="42">
        <v>43960</v>
      </c>
      <c r="B342" s="29" t="s">
        <v>21</v>
      </c>
      <c r="C342" s="29">
        <v>188319</v>
      </c>
      <c r="D342" s="29">
        <v>19218631.5</v>
      </c>
      <c r="E342" s="29">
        <v>13973128.512</v>
      </c>
      <c r="F342" s="30">
        <v>403874.8839461538</v>
      </c>
      <c r="G342" s="33">
        <f xml:space="preserve"> SUMIFS(Лист2!$C:$C,'Объединенные данные '!$A:$A,Лист2!A217,'Объединенные данные '!$B:$B,Лист2!B217)</f>
        <v>10</v>
      </c>
      <c r="H342">
        <f xml:space="preserve"> SUMIFS(Лист2!$D:$D,'Объединенные данные '!$A:$A,Лист2!A217,'Объединенные данные '!$B:$B,Лист2!B217)</f>
        <v>645</v>
      </c>
      <c r="I342">
        <f xml:space="preserve"> SUMIFS(Лист2!$E:$E,'Объединенные данные '!$A:$A,Лист2!A217,'Объединенные данные '!$B:$B,Лист2!B217)</f>
        <v>565</v>
      </c>
      <c r="J342" s="37">
        <f t="shared" si="30"/>
        <v>0.39</v>
      </c>
      <c r="K342" s="37">
        <f t="shared" si="31"/>
        <v>1921863.2</v>
      </c>
      <c r="L342" s="37">
        <f t="shared" si="32"/>
        <v>19</v>
      </c>
      <c r="M342" s="37">
        <f t="shared" si="33"/>
        <v>4841628.1040538456</v>
      </c>
      <c r="N342" s="37">
        <f t="shared" si="34"/>
        <v>25.19</v>
      </c>
      <c r="O342" s="37">
        <f t="shared" si="35"/>
        <v>37.54</v>
      </c>
    </row>
    <row r="343" spans="1:15" x14ac:dyDescent="0.25">
      <c r="A343" s="41">
        <v>43960</v>
      </c>
      <c r="B343" s="25" t="s">
        <v>22</v>
      </c>
      <c r="C343" s="25">
        <v>177976.5</v>
      </c>
      <c r="D343" s="25">
        <v>18085798.5</v>
      </c>
      <c r="E343" s="25">
        <v>13150397.668</v>
      </c>
      <c r="F343" s="26">
        <v>444057.73347692302</v>
      </c>
      <c r="G343" s="33">
        <f xml:space="preserve"> SUMIFS(Лист2!$C:$C,'Объединенные данные '!$A:$A,Лист2!A182,'Объединенные данные '!$B:$B,Лист2!B182)</f>
        <v>16</v>
      </c>
      <c r="H343">
        <f xml:space="preserve"> SUMIFS(Лист2!$D:$D,'Объединенные данные '!$A:$A,Лист2!A182,'Объединенные данные '!$B:$B,Лист2!B182)</f>
        <v>1050</v>
      </c>
      <c r="I343">
        <f xml:space="preserve"> SUMIFS(Лист2!$E:$E,'Объединенные данные '!$A:$A,Лист2!A182,'Объединенные данные '!$B:$B,Лист2!B182)</f>
        <v>938</v>
      </c>
      <c r="J343" s="37">
        <f t="shared" si="30"/>
        <v>0.36</v>
      </c>
      <c r="K343" s="37">
        <f t="shared" si="31"/>
        <v>1130362.3999999999</v>
      </c>
      <c r="L343" s="37">
        <f t="shared" si="32"/>
        <v>19</v>
      </c>
      <c r="M343" s="37">
        <f t="shared" si="33"/>
        <v>4491343.0985230776</v>
      </c>
      <c r="N343" s="37">
        <f t="shared" si="34"/>
        <v>24.83</v>
      </c>
      <c r="O343" s="37">
        <f t="shared" si="35"/>
        <v>37.53</v>
      </c>
    </row>
    <row r="344" spans="1:15" x14ac:dyDescent="0.25">
      <c r="A344" s="42">
        <v>43960</v>
      </c>
      <c r="B344" s="29" t="s">
        <v>16</v>
      </c>
      <c r="C344" s="29">
        <v>83373</v>
      </c>
      <c r="D344" s="29">
        <v>7253427</v>
      </c>
      <c r="E344" s="29">
        <v>5531366.3810000001</v>
      </c>
      <c r="F344" s="30">
        <v>221053.87967692307</v>
      </c>
      <c r="G344" s="33">
        <f xml:space="preserve"> SUMIFS(Лист2!$C:$C,'Объединенные данные '!$A:$A,Лист2!A5,'Объединенные данные '!$B:$B,Лист2!B5)</f>
        <v>123</v>
      </c>
      <c r="H344">
        <f xml:space="preserve"> SUMIFS(Лист2!$D:$D,'Объединенные данные '!$A:$A,Лист2!A5,'Объединенные данные '!$B:$B,Лист2!B5)</f>
        <v>20325</v>
      </c>
      <c r="I344">
        <f xml:space="preserve"> SUMIFS(Лист2!$E:$E,'Объединенные данные '!$A:$A,Лист2!A5,'Объединенные данные '!$B:$B,Лист2!B5)</f>
        <v>18935</v>
      </c>
      <c r="J344" s="37">
        <f t="shared" si="30"/>
        <v>0.15</v>
      </c>
      <c r="K344" s="37">
        <f t="shared" si="31"/>
        <v>58971</v>
      </c>
      <c r="L344" s="37">
        <f t="shared" si="32"/>
        <v>19</v>
      </c>
      <c r="M344" s="37">
        <f t="shared" si="33"/>
        <v>1501006.7393230768</v>
      </c>
      <c r="N344" s="37">
        <f t="shared" si="34"/>
        <v>20.69</v>
      </c>
      <c r="O344" s="37">
        <f t="shared" si="35"/>
        <v>31.13</v>
      </c>
    </row>
    <row r="345" spans="1:15" x14ac:dyDescent="0.25">
      <c r="A345" s="41">
        <v>43960</v>
      </c>
      <c r="B345" s="25" t="s">
        <v>11</v>
      </c>
      <c r="C345" s="25">
        <v>69720</v>
      </c>
      <c r="D345" s="25">
        <v>6264933</v>
      </c>
      <c r="E345" s="25">
        <v>4726931.9569999995</v>
      </c>
      <c r="F345" s="26">
        <v>294634.35530769231</v>
      </c>
      <c r="G345" s="33">
        <f xml:space="preserve"> SUMIFS(Лист2!$C:$C,'Объединенные данные '!$A:$A,Лист2!A40,'Объединенные данные '!$B:$B,Лист2!B40)</f>
        <v>129</v>
      </c>
      <c r="H345">
        <f xml:space="preserve"> SUMIFS(Лист2!$D:$D,'Объединенные данные '!$A:$A,Лист2!A40,'Объединенные данные '!$B:$B,Лист2!B40)</f>
        <v>20243</v>
      </c>
      <c r="I345">
        <f xml:space="preserve"> SUMIFS(Лист2!$E:$E,'Объединенные данные '!$A:$A,Лист2!A40,'Объединенные данные '!$B:$B,Лист2!B40)</f>
        <v>18711</v>
      </c>
      <c r="J345" s="37">
        <f t="shared" si="30"/>
        <v>0.13</v>
      </c>
      <c r="K345" s="37">
        <f t="shared" si="31"/>
        <v>48565.4</v>
      </c>
      <c r="L345" s="37">
        <f t="shared" si="32"/>
        <v>19</v>
      </c>
      <c r="M345" s="37">
        <f t="shared" si="33"/>
        <v>1243366.6876923083</v>
      </c>
      <c r="N345" s="37">
        <f t="shared" si="34"/>
        <v>19.850000000000001</v>
      </c>
      <c r="O345" s="37">
        <f t="shared" si="35"/>
        <v>32.54</v>
      </c>
    </row>
    <row r="346" spans="1:15" x14ac:dyDescent="0.25">
      <c r="A346" s="39">
        <v>43960</v>
      </c>
      <c r="B346" s="23" t="s">
        <v>17</v>
      </c>
      <c r="C346" s="23">
        <v>32239.5</v>
      </c>
      <c r="D346" s="23">
        <v>3084892.5</v>
      </c>
      <c r="E346" s="23">
        <v>2384575.3629999999</v>
      </c>
      <c r="F346" s="24">
        <v>184346.05176923078</v>
      </c>
      <c r="G346" s="33">
        <f xml:space="preserve"> SUMIFS(Лист2!$C:$C,'Объединенные данные '!$A:$A,Лист2!A75,'Объединенные данные '!$B:$B,Лист2!B75)</f>
        <v>54</v>
      </c>
      <c r="H346">
        <f xml:space="preserve"> SUMIFS(Лист2!$D:$D,'Объединенные данные '!$A:$A,Лист2!A75,'Объединенные данные '!$B:$B,Лист2!B75)</f>
        <v>12409</v>
      </c>
      <c r="I346">
        <f xml:space="preserve"> SUMIFS(Лист2!$E:$E,'Объединенные данные '!$A:$A,Лист2!A75,'Объединенные данные '!$B:$B,Лист2!B75)</f>
        <v>11582</v>
      </c>
      <c r="J346" s="37">
        <f t="shared" si="30"/>
        <v>0.06</v>
      </c>
      <c r="K346" s="37">
        <f t="shared" si="31"/>
        <v>57127.6</v>
      </c>
      <c r="L346" s="37">
        <f t="shared" si="32"/>
        <v>19</v>
      </c>
      <c r="M346" s="37">
        <f t="shared" si="33"/>
        <v>515971.08523076936</v>
      </c>
      <c r="N346" s="37">
        <f t="shared" si="34"/>
        <v>16.73</v>
      </c>
      <c r="O346" s="37">
        <f t="shared" si="35"/>
        <v>29.37</v>
      </c>
    </row>
    <row r="347" spans="1:15" x14ac:dyDescent="0.25">
      <c r="A347" s="40">
        <v>43960</v>
      </c>
      <c r="B347" s="27" t="s">
        <v>10</v>
      </c>
      <c r="C347" s="27">
        <v>31147.5</v>
      </c>
      <c r="D347" s="27">
        <v>2831019</v>
      </c>
      <c r="E347" s="27">
        <v>2261296.2760000001</v>
      </c>
      <c r="F347" s="28">
        <v>225845</v>
      </c>
      <c r="G347" s="33">
        <f xml:space="preserve"> SUMIFS(Лист2!$C:$C,'Объединенные данные '!$A:$A,Лист2!A110,'Объединенные данные '!$B:$B,Лист2!B110)</f>
        <v>54</v>
      </c>
      <c r="H347">
        <f xml:space="preserve"> SUMIFS(Лист2!$D:$D,'Объединенные данные '!$A:$A,Лист2!A110,'Объединенные данные '!$B:$B,Лист2!B110)</f>
        <v>14482</v>
      </c>
      <c r="I347">
        <f xml:space="preserve"> SUMIFS(Лист2!$E:$E,'Объединенные данные '!$A:$A,Лист2!A110,'Объединенные данные '!$B:$B,Лист2!B110)</f>
        <v>13510</v>
      </c>
      <c r="J347" s="37">
        <f t="shared" si="30"/>
        <v>0.06</v>
      </c>
      <c r="K347" s="37">
        <f t="shared" si="31"/>
        <v>52426.3</v>
      </c>
      <c r="L347" s="37">
        <f t="shared" si="32"/>
        <v>19</v>
      </c>
      <c r="M347" s="37">
        <f t="shared" si="33"/>
        <v>343877.72399999993</v>
      </c>
      <c r="N347" s="37">
        <f t="shared" si="34"/>
        <v>12.15</v>
      </c>
      <c r="O347" s="37">
        <f t="shared" si="35"/>
        <v>25.19</v>
      </c>
    </row>
    <row r="348" spans="1:15" x14ac:dyDescent="0.25">
      <c r="A348" s="42">
        <v>43960</v>
      </c>
      <c r="B348" s="29" t="s">
        <v>13</v>
      </c>
      <c r="C348" s="29">
        <v>32079</v>
      </c>
      <c r="D348" s="29">
        <v>2902167</v>
      </c>
      <c r="E348" s="29">
        <v>2319890.3459999999</v>
      </c>
      <c r="F348" s="30">
        <v>194963.39216923076</v>
      </c>
      <c r="G348" s="33">
        <f xml:space="preserve"> SUMIFS(Лист2!$C:$C,'Объединенные данные '!$A:$A,Лист2!A250,'Объединенные данные '!$B:$B,Лист2!B250)</f>
        <v>54</v>
      </c>
      <c r="H348">
        <f xml:space="preserve"> SUMIFS(Лист2!$D:$D,'Объединенные данные '!$A:$A,Лист2!A250,'Объединенные данные '!$B:$B,Лист2!B250)</f>
        <v>13170</v>
      </c>
      <c r="I348">
        <f xml:space="preserve"> SUMIFS(Лист2!$E:$E,'Объединенные данные '!$A:$A,Лист2!A250,'Объединенные данные '!$B:$B,Лист2!B250)</f>
        <v>12299</v>
      </c>
      <c r="J348" s="37">
        <f t="shared" si="30"/>
        <v>0.06</v>
      </c>
      <c r="K348" s="37">
        <f t="shared" si="31"/>
        <v>53743.8</v>
      </c>
      <c r="L348" s="37">
        <f t="shared" si="32"/>
        <v>19</v>
      </c>
      <c r="M348" s="37">
        <f t="shared" si="33"/>
        <v>387313.26183076936</v>
      </c>
      <c r="N348" s="37">
        <f t="shared" si="34"/>
        <v>13.35</v>
      </c>
      <c r="O348" s="37">
        <f t="shared" si="35"/>
        <v>25.1</v>
      </c>
    </row>
    <row r="349" spans="1:15" x14ac:dyDescent="0.25">
      <c r="A349" s="41">
        <v>43960</v>
      </c>
      <c r="B349" s="25" t="s">
        <v>20</v>
      </c>
      <c r="C349" s="25">
        <v>26271</v>
      </c>
      <c r="D349" s="25">
        <v>2384937</v>
      </c>
      <c r="E349" s="25">
        <v>1880070.5110000002</v>
      </c>
      <c r="F349" s="26">
        <v>141472.14615384614</v>
      </c>
      <c r="G349" s="33">
        <f xml:space="preserve"> SUMIFS(Лист2!$C:$C,'Объединенные данные '!$A:$A,Лист2!A147,'Объединенные данные '!$B:$B,Лист2!B147)</f>
        <v>10</v>
      </c>
      <c r="H349">
        <f xml:space="preserve"> SUMIFS(Лист2!$D:$D,'Объединенные данные '!$A:$A,Лист2!A147,'Объединенные данные '!$B:$B,Лист2!B147)</f>
        <v>828</v>
      </c>
      <c r="I349">
        <f xml:space="preserve"> SUMIFS(Лист2!$E:$E,'Объединенные данные '!$A:$A,Лист2!A147,'Объединенные данные '!$B:$B,Лист2!B147)</f>
        <v>734</v>
      </c>
      <c r="J349" s="37">
        <f t="shared" si="30"/>
        <v>0.05</v>
      </c>
      <c r="K349" s="37">
        <f t="shared" si="31"/>
        <v>238493.7</v>
      </c>
      <c r="L349" s="37">
        <f t="shared" si="32"/>
        <v>19</v>
      </c>
      <c r="M349" s="37">
        <f t="shared" si="33"/>
        <v>363394.34284615365</v>
      </c>
      <c r="N349" s="37">
        <f t="shared" si="34"/>
        <v>15.24</v>
      </c>
      <c r="O349" s="37">
        <f t="shared" si="35"/>
        <v>26.85</v>
      </c>
    </row>
    <row r="350" spans="1:15" x14ac:dyDescent="0.25">
      <c r="A350" s="42">
        <v>43960</v>
      </c>
      <c r="B350" s="29" t="s">
        <v>23</v>
      </c>
      <c r="C350" s="29">
        <v>11745</v>
      </c>
      <c r="D350" s="29">
        <v>955801.5</v>
      </c>
      <c r="E350" s="29">
        <v>795942.652</v>
      </c>
      <c r="F350" s="30">
        <v>165952.05877692305</v>
      </c>
      <c r="G350" s="33">
        <f xml:space="preserve"> SUMIFS(Лист2!$C:$C,'Объединенные данные '!$A:$A,Лист2!A287,'Объединенные данные '!$B:$B,Лист2!B287)</f>
        <v>10</v>
      </c>
      <c r="H350">
        <f xml:space="preserve"> SUMIFS(Лист2!$D:$D,'Объединенные данные '!$A:$A,Лист2!A287,'Объединенные данные '!$B:$B,Лист2!B287)</f>
        <v>612</v>
      </c>
      <c r="I350">
        <f xml:space="preserve"> SUMIFS(Лист2!$E:$E,'Объединенные данные '!$A:$A,Лист2!A287,'Объединенные данные '!$B:$B,Лист2!B287)</f>
        <v>530</v>
      </c>
      <c r="J350" s="37">
        <f t="shared" si="30"/>
        <v>0.02</v>
      </c>
      <c r="K350" s="37">
        <f t="shared" si="31"/>
        <v>95580.2</v>
      </c>
      <c r="L350" s="37">
        <f t="shared" si="32"/>
        <v>19</v>
      </c>
      <c r="M350" s="37">
        <f t="shared" si="33"/>
        <v>-6093.2107769230497</v>
      </c>
      <c r="N350" s="37">
        <f t="shared" si="34"/>
        <v>-0.64</v>
      </c>
      <c r="O350" s="37">
        <f t="shared" si="35"/>
        <v>20.079999999999998</v>
      </c>
    </row>
    <row r="351" spans="1:15" x14ac:dyDescent="0.25">
      <c r="A351" s="40">
        <v>43960</v>
      </c>
      <c r="B351" s="27" t="s">
        <v>18</v>
      </c>
      <c r="C351" s="27">
        <v>13948.5</v>
      </c>
      <c r="D351" s="27">
        <v>1222932</v>
      </c>
      <c r="E351" s="27">
        <v>974409.1449999999</v>
      </c>
      <c r="F351" s="28">
        <v>299208.26923076925</v>
      </c>
      <c r="G351" s="33">
        <f xml:space="preserve"> SUMIFS(Лист2!$C:$C,'Объединенные данные '!$A:$A,Лист2!A320,'Объединенные данные '!$B:$B,Лист2!B320)</f>
        <v>54</v>
      </c>
      <c r="H351">
        <f xml:space="preserve"> SUMIFS(Лист2!$D:$D,'Объединенные данные '!$A:$A,Лист2!A320,'Объединенные данные '!$B:$B,Лист2!B320)</f>
        <v>10570</v>
      </c>
      <c r="I351">
        <f xml:space="preserve"> SUMIFS(Лист2!$E:$E,'Объединенные данные '!$A:$A,Лист2!A320,'Объединенные данные '!$B:$B,Лист2!B320)</f>
        <v>9926</v>
      </c>
      <c r="J351" s="37">
        <f t="shared" si="30"/>
        <v>0.02</v>
      </c>
      <c r="K351" s="37">
        <f t="shared" si="31"/>
        <v>22646.9</v>
      </c>
      <c r="L351" s="37">
        <f t="shared" si="32"/>
        <v>19</v>
      </c>
      <c r="M351" s="37">
        <f t="shared" si="33"/>
        <v>-50685.414230769151</v>
      </c>
      <c r="N351" s="37">
        <f t="shared" si="34"/>
        <v>-4.1399999999999997</v>
      </c>
      <c r="O351" s="37">
        <f t="shared" si="35"/>
        <v>25.5</v>
      </c>
    </row>
    <row r="352" spans="1:15" x14ac:dyDescent="0.25">
      <c r="A352" s="39">
        <v>43960</v>
      </c>
      <c r="B352" s="23" t="s">
        <v>19</v>
      </c>
      <c r="C352" s="23">
        <v>12037.5</v>
      </c>
      <c r="D352" s="23">
        <v>1081216.5</v>
      </c>
      <c r="E352" s="23">
        <v>910141.15500000003</v>
      </c>
      <c r="F352" s="24">
        <v>143296.04318461538</v>
      </c>
      <c r="G352" s="33">
        <f xml:space="preserve"> SUMIFS(Лист2!$C:$C,'Объединенные данные '!$A:$A,Лист2!A355,'Объединенные данные '!$B:$B,Лист2!B355)</f>
        <v>19</v>
      </c>
      <c r="H352">
        <f xml:space="preserve"> SUMIFS(Лист2!$D:$D,'Объединенные данные '!$A:$A,Лист2!A355,'Объединенные данные '!$B:$B,Лист2!B355)</f>
        <v>1522</v>
      </c>
      <c r="I352">
        <f xml:space="preserve"> SUMIFS(Лист2!$E:$E,'Объединенные данные '!$A:$A,Лист2!A355,'Объединенные данные '!$B:$B,Лист2!B355)</f>
        <v>1340</v>
      </c>
      <c r="J352" s="37">
        <f t="shared" si="30"/>
        <v>0.02</v>
      </c>
      <c r="K352" s="37">
        <f t="shared" si="31"/>
        <v>56906.1</v>
      </c>
      <c r="L352" s="37">
        <f t="shared" si="32"/>
        <v>19</v>
      </c>
      <c r="M352" s="37">
        <f t="shared" si="33"/>
        <v>27779.301815384591</v>
      </c>
      <c r="N352" s="37">
        <f t="shared" si="34"/>
        <v>2.57</v>
      </c>
      <c r="O352" s="37">
        <f t="shared" si="35"/>
        <v>18.8</v>
      </c>
    </row>
    <row r="353" spans="1:15" x14ac:dyDescent="0.25">
      <c r="A353" s="41">
        <v>43960</v>
      </c>
      <c r="B353" s="25" t="s">
        <v>12</v>
      </c>
      <c r="C353" s="25">
        <v>13216.5</v>
      </c>
      <c r="D353" s="25">
        <v>1046400</v>
      </c>
      <c r="E353" s="25">
        <v>937716.15799999994</v>
      </c>
      <c r="F353" s="26">
        <v>61387.776923076919</v>
      </c>
      <c r="G353" s="33">
        <f xml:space="preserve"> SUMIFS(Лист2!$C:$C,'Объединенные данные '!$A:$A,Лист2!A463,'Объединенные данные '!$B:$B,Лист2!B463)</f>
        <v>59</v>
      </c>
      <c r="H353">
        <f xml:space="preserve"> SUMIFS(Лист2!$D:$D,'Объединенные данные '!$A:$A,Лист2!A463,'Объединенные данные '!$B:$B,Лист2!B463)</f>
        <v>15222</v>
      </c>
      <c r="I353">
        <f xml:space="preserve"> SUMIFS(Лист2!$E:$E,'Объединенные данные '!$A:$A,Лист2!A463,'Объединенные данные '!$B:$B,Лист2!B463)</f>
        <v>13873</v>
      </c>
      <c r="J353" s="37">
        <f t="shared" si="30"/>
        <v>0.02</v>
      </c>
      <c r="K353" s="37">
        <f t="shared" si="31"/>
        <v>17735.599999999999</v>
      </c>
      <c r="L353" s="37">
        <f t="shared" si="32"/>
        <v>19</v>
      </c>
      <c r="M353" s="37">
        <f t="shared" si="33"/>
        <v>47296.065076923143</v>
      </c>
      <c r="N353" s="37">
        <f t="shared" si="34"/>
        <v>4.5199999999999996</v>
      </c>
      <c r="O353" s="37">
        <f t="shared" si="35"/>
        <v>11.59</v>
      </c>
    </row>
    <row r="354" spans="1:15" x14ac:dyDescent="0.25">
      <c r="A354" s="42">
        <v>43959</v>
      </c>
      <c r="B354" s="29" t="s">
        <v>15</v>
      </c>
      <c r="C354" s="29">
        <v>463530</v>
      </c>
      <c r="D354" s="29">
        <v>49123180.5</v>
      </c>
      <c r="E354" s="29">
        <v>36012087.989</v>
      </c>
      <c r="F354" s="30">
        <v>700442.11537692312</v>
      </c>
      <c r="G354" s="33">
        <f xml:space="preserve"> SUMIFS(Лист2!$C:$C,'Объединенные данные '!$A:$A,Лист2!A411,'Объединенные данные '!$B:$B,Лист2!B411)</f>
        <v>125</v>
      </c>
      <c r="H354">
        <f xml:space="preserve"> SUMIFS(Лист2!$D:$D,'Объединенные данные '!$A:$A,Лист2!A411,'Объединенные данные '!$B:$B,Лист2!B411)</f>
        <v>20495</v>
      </c>
      <c r="I354">
        <f xml:space="preserve"> SUMIFS(Лист2!$E:$E,'Объединенные данные '!$A:$A,Лист2!A411,'Объединенные данные '!$B:$B,Лист2!B411)</f>
        <v>18964</v>
      </c>
      <c r="J354" s="37">
        <f t="shared" si="30"/>
        <v>0.99</v>
      </c>
      <c r="K354" s="37">
        <f t="shared" si="31"/>
        <v>392985.4</v>
      </c>
      <c r="L354" s="37">
        <f t="shared" si="32"/>
        <v>19</v>
      </c>
      <c r="M354" s="37">
        <f t="shared" si="33"/>
        <v>12410650.395623077</v>
      </c>
      <c r="N354" s="37">
        <f t="shared" si="34"/>
        <v>25.26</v>
      </c>
      <c r="O354" s="37">
        <f t="shared" si="35"/>
        <v>36.409999999999997</v>
      </c>
    </row>
    <row r="355" spans="1:15" x14ac:dyDescent="0.25">
      <c r="A355" s="40">
        <v>43959</v>
      </c>
      <c r="B355" s="27" t="s">
        <v>14</v>
      </c>
      <c r="C355" s="27">
        <v>370092</v>
      </c>
      <c r="D355" s="27">
        <v>38091556.5</v>
      </c>
      <c r="E355" s="27">
        <v>28012065.349999998</v>
      </c>
      <c r="F355" s="28">
        <v>725212.99592307687</v>
      </c>
      <c r="G355" s="33">
        <f xml:space="preserve"> SUMIFS(Лист2!$C:$C,'Объединенные данные '!$A:$A,Лист2!A446,'Объединенные данные '!$B:$B,Лист2!B446)</f>
        <v>15</v>
      </c>
      <c r="H355">
        <f xml:space="preserve"> SUMIFS(Лист2!$D:$D,'Объединенные данные '!$A:$A,Лист2!A446,'Объединенные данные '!$B:$B,Лист2!B446)</f>
        <v>751</v>
      </c>
      <c r="I355">
        <f xml:space="preserve"> SUMIFS(Лист2!$E:$E,'Объединенные данные '!$A:$A,Лист2!A446,'Объединенные данные '!$B:$B,Лист2!B446)</f>
        <v>651</v>
      </c>
      <c r="J355" s="37">
        <f t="shared" si="30"/>
        <v>0.77</v>
      </c>
      <c r="K355" s="37">
        <f t="shared" si="31"/>
        <v>2539437.1</v>
      </c>
      <c r="L355" s="37">
        <f t="shared" si="32"/>
        <v>19</v>
      </c>
      <c r="M355" s="37">
        <f t="shared" si="33"/>
        <v>9354278.1540769245</v>
      </c>
      <c r="N355" s="37">
        <f t="shared" si="34"/>
        <v>24.56</v>
      </c>
      <c r="O355" s="37">
        <f t="shared" si="35"/>
        <v>35.979999999999997</v>
      </c>
    </row>
    <row r="356" spans="1:15" x14ac:dyDescent="0.25">
      <c r="A356" s="42">
        <v>43959</v>
      </c>
      <c r="B356" s="29" t="s">
        <v>21</v>
      </c>
      <c r="C356" s="29">
        <v>232701</v>
      </c>
      <c r="D356" s="29">
        <v>23881948.5</v>
      </c>
      <c r="E356" s="29">
        <v>17462223.403999999</v>
      </c>
      <c r="F356" s="30">
        <v>512464.9846153846</v>
      </c>
      <c r="G356" s="33">
        <f xml:space="preserve"> SUMIFS(Лист2!$C:$C,'Объединенные данные '!$A:$A,Лист2!A233,'Объединенные данные '!$B:$B,Лист2!B233)</f>
        <v>31</v>
      </c>
      <c r="H356">
        <f xml:space="preserve"> SUMIFS(Лист2!$D:$D,'Объединенные данные '!$A:$A,Лист2!A233,'Объединенные данные '!$B:$B,Лист2!B233)</f>
        <v>5165</v>
      </c>
      <c r="I356">
        <f xml:space="preserve"> SUMIFS(Лист2!$E:$E,'Объединенные данные '!$A:$A,Лист2!A233,'Объединенные данные '!$B:$B,Лист2!B233)</f>
        <v>4813</v>
      </c>
      <c r="J356" s="37">
        <f t="shared" si="30"/>
        <v>0.48</v>
      </c>
      <c r="K356" s="37">
        <f t="shared" si="31"/>
        <v>770385.4</v>
      </c>
      <c r="L356" s="37">
        <f t="shared" si="32"/>
        <v>19</v>
      </c>
      <c r="M356" s="37">
        <f t="shared" si="33"/>
        <v>5907260.1113846162</v>
      </c>
      <c r="N356" s="37">
        <f t="shared" si="34"/>
        <v>24.74</v>
      </c>
      <c r="O356" s="37">
        <f t="shared" si="35"/>
        <v>36.76</v>
      </c>
    </row>
    <row r="357" spans="1:15" x14ac:dyDescent="0.25">
      <c r="A357" s="40">
        <v>43959</v>
      </c>
      <c r="B357" s="27" t="s">
        <v>22</v>
      </c>
      <c r="C357" s="27">
        <v>225076.5</v>
      </c>
      <c r="D357" s="27">
        <v>22846078.5</v>
      </c>
      <c r="E357" s="27">
        <v>16722171.227</v>
      </c>
      <c r="F357" s="28">
        <v>479024.68461538455</v>
      </c>
      <c r="G357" s="33">
        <f xml:space="preserve"> SUMIFS(Лист2!$C:$C,'Объединенные данные '!$A:$A,Лист2!A198,'Объединенные данные '!$B:$B,Лист2!B198)</f>
        <v>15</v>
      </c>
      <c r="H357">
        <f xml:space="preserve"> SUMIFS(Лист2!$D:$D,'Объединенные данные '!$A:$A,Лист2!A198,'Объединенные данные '!$B:$B,Лист2!B198)</f>
        <v>930</v>
      </c>
      <c r="I357">
        <f xml:space="preserve"> SUMIFS(Лист2!$E:$E,'Объединенные данные '!$A:$A,Лист2!A198,'Объединенные данные '!$B:$B,Лист2!B198)</f>
        <v>827</v>
      </c>
      <c r="J357" s="37">
        <f t="shared" si="30"/>
        <v>0.46</v>
      </c>
      <c r="K357" s="37">
        <f t="shared" si="31"/>
        <v>1523071.9</v>
      </c>
      <c r="L357" s="37">
        <f t="shared" si="32"/>
        <v>19</v>
      </c>
      <c r="M357" s="37">
        <f t="shared" si="33"/>
        <v>5644882.5883846153</v>
      </c>
      <c r="N357" s="37">
        <f t="shared" si="34"/>
        <v>24.71</v>
      </c>
      <c r="O357" s="37">
        <f t="shared" si="35"/>
        <v>36.619999999999997</v>
      </c>
    </row>
    <row r="358" spans="1:15" x14ac:dyDescent="0.25">
      <c r="A358" s="42">
        <v>43959</v>
      </c>
      <c r="B358" s="29" t="s">
        <v>11</v>
      </c>
      <c r="C358" s="29">
        <v>69544.5</v>
      </c>
      <c r="D358" s="29">
        <v>6293776.5</v>
      </c>
      <c r="E358" s="29">
        <v>4773839.9380000001</v>
      </c>
      <c r="F358" s="30">
        <v>201777.4038153846</v>
      </c>
      <c r="G358" s="33">
        <f xml:space="preserve"> SUMIFS(Лист2!$C:$C,'Объединенные данные '!$A:$A,Лист2!A58,'Объединенные данные '!$B:$B,Лист2!B58)</f>
        <v>59</v>
      </c>
      <c r="H358">
        <f xml:space="preserve"> SUMIFS(Лист2!$D:$D,'Объединенные данные '!$A:$A,Лист2!A58,'Объединенные данные '!$B:$B,Лист2!B58)</f>
        <v>14507</v>
      </c>
      <c r="I358">
        <f xml:space="preserve"> SUMIFS(Лист2!$E:$E,'Объединенные данные '!$A:$A,Лист2!A58,'Объединенные данные '!$B:$B,Лист2!B58)</f>
        <v>13386</v>
      </c>
      <c r="J358" s="37">
        <f t="shared" si="30"/>
        <v>0.13</v>
      </c>
      <c r="K358" s="37">
        <f t="shared" si="31"/>
        <v>106674.2</v>
      </c>
      <c r="L358" s="37">
        <f t="shared" si="32"/>
        <v>19</v>
      </c>
      <c r="M358" s="37">
        <f t="shared" si="33"/>
        <v>1318159.1581846154</v>
      </c>
      <c r="N358" s="37">
        <f t="shared" si="34"/>
        <v>20.94</v>
      </c>
      <c r="O358" s="37">
        <f t="shared" si="35"/>
        <v>31.84</v>
      </c>
    </row>
    <row r="359" spans="1:15" x14ac:dyDescent="0.25">
      <c r="A359" s="40">
        <v>43959</v>
      </c>
      <c r="B359" s="27" t="s">
        <v>16</v>
      </c>
      <c r="C359" s="27">
        <v>61804.5</v>
      </c>
      <c r="D359" s="27">
        <v>5365708.5</v>
      </c>
      <c r="E359" s="27">
        <v>4091691.3249999997</v>
      </c>
      <c r="F359" s="28">
        <v>232169.67161538458</v>
      </c>
      <c r="G359" s="33">
        <f xml:space="preserve"> SUMIFS(Лист2!$C:$C,'Объединенные данные '!$A:$A,Лист2!A23,'Объединенные данные '!$B:$B,Лист2!B23)</f>
        <v>23</v>
      </c>
      <c r="H359">
        <f xml:space="preserve"> SUMIFS(Лист2!$D:$D,'Объединенные данные '!$A:$A,Лист2!A23,'Объединенные данные '!$B:$B,Лист2!B23)</f>
        <v>2531</v>
      </c>
      <c r="I359">
        <f xml:space="preserve"> SUMIFS(Лист2!$E:$E,'Объединенные данные '!$A:$A,Лист2!A23,'Объединенные данные '!$B:$B,Лист2!B23)</f>
        <v>2296</v>
      </c>
      <c r="J359" s="37">
        <f t="shared" si="30"/>
        <v>0.11</v>
      </c>
      <c r="K359" s="37">
        <f t="shared" si="31"/>
        <v>233291.7</v>
      </c>
      <c r="L359" s="37">
        <f t="shared" si="32"/>
        <v>19</v>
      </c>
      <c r="M359" s="37">
        <f t="shared" si="33"/>
        <v>1041847.5033846158</v>
      </c>
      <c r="N359" s="37">
        <f t="shared" si="34"/>
        <v>19.420000000000002</v>
      </c>
      <c r="O359" s="37">
        <f t="shared" si="35"/>
        <v>31.14</v>
      </c>
    </row>
    <row r="360" spans="1:15" x14ac:dyDescent="0.25">
      <c r="A360" s="42">
        <v>43959</v>
      </c>
      <c r="B360" s="29" t="s">
        <v>17</v>
      </c>
      <c r="C360" s="29">
        <v>34399.5</v>
      </c>
      <c r="D360" s="29">
        <v>3201358.5</v>
      </c>
      <c r="E360" s="29">
        <v>2481896.3339999998</v>
      </c>
      <c r="F360" s="30">
        <v>156377.12456923077</v>
      </c>
      <c r="G360" s="33">
        <f xml:space="preserve"> SUMIFS(Лист2!$C:$C,'Объединенные данные '!$A:$A,Лист2!A93,'Объединенные данные '!$B:$B,Лист2!B93)</f>
        <v>7</v>
      </c>
      <c r="H360">
        <f xml:space="preserve"> SUMIFS(Лист2!$D:$D,'Объединенные данные '!$A:$A,Лист2!A93,'Объединенные данные '!$B:$B,Лист2!B93)</f>
        <v>409</v>
      </c>
      <c r="I360">
        <f xml:space="preserve"> SUMIFS(Лист2!$E:$E,'Объединенные данные '!$A:$A,Лист2!A93,'Объединенные данные '!$B:$B,Лист2!B93)</f>
        <v>329</v>
      </c>
      <c r="J360" s="37">
        <f t="shared" si="30"/>
        <v>0.06</v>
      </c>
      <c r="K360" s="37">
        <f t="shared" si="31"/>
        <v>457336.9</v>
      </c>
      <c r="L360" s="37">
        <f t="shared" si="32"/>
        <v>19</v>
      </c>
      <c r="M360" s="37">
        <f t="shared" si="33"/>
        <v>563085.04143076949</v>
      </c>
      <c r="N360" s="37">
        <f t="shared" si="34"/>
        <v>17.59</v>
      </c>
      <c r="O360" s="37">
        <f t="shared" si="35"/>
        <v>28.99</v>
      </c>
    </row>
    <row r="361" spans="1:15" x14ac:dyDescent="0.25">
      <c r="A361" s="40">
        <v>43959</v>
      </c>
      <c r="B361" s="27" t="s">
        <v>10</v>
      </c>
      <c r="C361" s="27">
        <v>29409</v>
      </c>
      <c r="D361" s="27">
        <v>2645160</v>
      </c>
      <c r="E361" s="27">
        <v>2133443.3049999997</v>
      </c>
      <c r="F361" s="28">
        <v>355537.44449230767</v>
      </c>
      <c r="G361" s="33">
        <f xml:space="preserve"> SUMIFS(Лист2!$C:$C,'Объединенные данные '!$A:$A,Лист2!A128,'Объединенные данные '!$B:$B,Лист2!B128)</f>
        <v>15</v>
      </c>
      <c r="H361">
        <f xml:space="preserve"> SUMIFS(Лист2!$D:$D,'Объединенные данные '!$A:$A,Лист2!A128,'Объединенные данные '!$B:$B,Лист2!B128)</f>
        <v>779</v>
      </c>
      <c r="I361">
        <f xml:space="preserve"> SUMIFS(Лист2!$E:$E,'Объединенные данные '!$A:$A,Лист2!A128,'Объединенные данные '!$B:$B,Лист2!B128)</f>
        <v>673</v>
      </c>
      <c r="J361" s="37">
        <f t="shared" si="30"/>
        <v>0.05</v>
      </c>
      <c r="K361" s="37">
        <f t="shared" si="31"/>
        <v>176344</v>
      </c>
      <c r="L361" s="37">
        <f t="shared" si="32"/>
        <v>19</v>
      </c>
      <c r="M361" s="37">
        <f t="shared" si="33"/>
        <v>156179.25050769263</v>
      </c>
      <c r="N361" s="37">
        <f t="shared" si="34"/>
        <v>5.9</v>
      </c>
      <c r="O361" s="37">
        <f t="shared" si="35"/>
        <v>23.99</v>
      </c>
    </row>
    <row r="362" spans="1:15" x14ac:dyDescent="0.25">
      <c r="A362" s="39">
        <v>43959</v>
      </c>
      <c r="B362" s="23" t="s">
        <v>20</v>
      </c>
      <c r="C362" s="23">
        <v>25020</v>
      </c>
      <c r="D362" s="23">
        <v>2235960</v>
      </c>
      <c r="E362" s="23">
        <v>1780335.608</v>
      </c>
      <c r="F362" s="24">
        <v>140320.89928461539</v>
      </c>
      <c r="G362" s="33">
        <f xml:space="preserve"> SUMIFS(Лист2!$C:$C,'Объединенные данные '!$A:$A,Лист2!A163,'Объединенные данные '!$B:$B,Лист2!B163)</f>
        <v>31</v>
      </c>
      <c r="H362">
        <f xml:space="preserve"> SUMIFS(Лист2!$D:$D,'Объединенные данные '!$A:$A,Лист2!A163,'Объединенные данные '!$B:$B,Лист2!B163)</f>
        <v>6276</v>
      </c>
      <c r="I362">
        <f xml:space="preserve"> SUMIFS(Лист2!$E:$E,'Объединенные данные '!$A:$A,Лист2!A163,'Объединенные данные '!$B:$B,Лист2!B163)</f>
        <v>5801</v>
      </c>
      <c r="J362" s="37">
        <f t="shared" si="30"/>
        <v>0.05</v>
      </c>
      <c r="K362" s="37">
        <f t="shared" si="31"/>
        <v>72127.7</v>
      </c>
      <c r="L362" s="37">
        <f t="shared" si="32"/>
        <v>19</v>
      </c>
      <c r="M362" s="37">
        <f t="shared" si="33"/>
        <v>315303.49271538458</v>
      </c>
      <c r="N362" s="37">
        <f t="shared" si="34"/>
        <v>14.1</v>
      </c>
      <c r="O362" s="37">
        <f t="shared" si="35"/>
        <v>25.59</v>
      </c>
    </row>
    <row r="363" spans="1:15" x14ac:dyDescent="0.25">
      <c r="A363" s="41">
        <v>43959</v>
      </c>
      <c r="B363" s="25" t="s">
        <v>13</v>
      </c>
      <c r="C363" s="25">
        <v>25294.5</v>
      </c>
      <c r="D363" s="25">
        <v>2271454.5</v>
      </c>
      <c r="E363" s="25">
        <v>1811009.8979999998</v>
      </c>
      <c r="F363" s="26">
        <v>151659.17713846153</v>
      </c>
      <c r="G363" s="33">
        <f xml:space="preserve"> SUMIFS(Лист2!$C:$C,'Объединенные данные '!$A:$A,Лист2!A268,'Объединенные данные '!$B:$B,Лист2!B268)</f>
        <v>15</v>
      </c>
      <c r="H363">
        <f xml:space="preserve"> SUMIFS(Лист2!$D:$D,'Объединенные данные '!$A:$A,Лист2!A268,'Объединенные данные '!$B:$B,Лист2!B268)</f>
        <v>638</v>
      </c>
      <c r="I363">
        <f xml:space="preserve"> SUMIFS(Лист2!$E:$E,'Объединенные данные '!$A:$A,Лист2!A268,'Объединенные данные '!$B:$B,Лист2!B268)</f>
        <v>548</v>
      </c>
      <c r="J363" s="37">
        <f t="shared" si="30"/>
        <v>0.05</v>
      </c>
      <c r="K363" s="37">
        <f t="shared" si="31"/>
        <v>151430.29999999999</v>
      </c>
      <c r="L363" s="37">
        <f t="shared" si="32"/>
        <v>19</v>
      </c>
      <c r="M363" s="37">
        <f t="shared" si="33"/>
        <v>308785.42486153869</v>
      </c>
      <c r="N363" s="37">
        <f t="shared" si="34"/>
        <v>13.59</v>
      </c>
      <c r="O363" s="37">
        <f t="shared" si="35"/>
        <v>25.42</v>
      </c>
    </row>
    <row r="364" spans="1:15" x14ac:dyDescent="0.25">
      <c r="A364" s="39">
        <v>43959</v>
      </c>
      <c r="B364" s="23" t="s">
        <v>18</v>
      </c>
      <c r="C364" s="23">
        <v>14494.5</v>
      </c>
      <c r="D364" s="23">
        <v>1269786</v>
      </c>
      <c r="E364" s="23">
        <v>1018857.6680000001</v>
      </c>
      <c r="F364" s="24">
        <v>197493.53076923077</v>
      </c>
      <c r="G364" s="33">
        <f xml:space="preserve"> SUMIFS(Лист2!$C:$C,'Объединенные данные '!$A:$A,Лист2!A338,'Объединенные данные '!$B:$B,Лист2!B338)</f>
        <v>15</v>
      </c>
      <c r="H364">
        <f xml:space="preserve"> SUMIFS(Лист2!$D:$D,'Объединенные данные '!$A:$A,Лист2!A338,'Объединенные данные '!$B:$B,Лист2!B338)</f>
        <v>623</v>
      </c>
      <c r="I364">
        <f xml:space="preserve"> SUMIFS(Лист2!$E:$E,'Объединенные данные '!$A:$A,Лист2!A338,'Объединенные данные '!$B:$B,Лист2!B338)</f>
        <v>535</v>
      </c>
      <c r="J364" s="37">
        <f t="shared" si="30"/>
        <v>0.03</v>
      </c>
      <c r="K364" s="37">
        <f t="shared" si="31"/>
        <v>84652.4</v>
      </c>
      <c r="L364" s="37">
        <f t="shared" si="32"/>
        <v>19</v>
      </c>
      <c r="M364" s="37">
        <f t="shared" si="33"/>
        <v>53434.801230769168</v>
      </c>
      <c r="N364" s="37">
        <f t="shared" si="34"/>
        <v>4.21</v>
      </c>
      <c r="O364" s="37">
        <f t="shared" si="35"/>
        <v>24.63</v>
      </c>
    </row>
    <row r="365" spans="1:15" x14ac:dyDescent="0.25">
      <c r="A365" s="41">
        <v>43959</v>
      </c>
      <c r="B365" s="25" t="s">
        <v>23</v>
      </c>
      <c r="C365" s="25">
        <v>12976.5</v>
      </c>
      <c r="D365" s="25">
        <v>1046848.5</v>
      </c>
      <c r="E365" s="25">
        <v>892743.74599999993</v>
      </c>
      <c r="F365" s="26">
        <v>396844.24095384614</v>
      </c>
      <c r="G365" s="33">
        <f xml:space="preserve"> SUMIFS(Лист2!$C:$C,'Объединенные данные '!$A:$A,Лист2!A302,'Объединенные данные '!$B:$B,Лист2!B302)</f>
        <v>21</v>
      </c>
      <c r="H365">
        <f xml:space="preserve"> SUMIFS(Лист2!$D:$D,'Объединенные данные '!$A:$A,Лист2!A302,'Объединенные данные '!$B:$B,Лист2!B302)</f>
        <v>2061</v>
      </c>
      <c r="I365">
        <f xml:space="preserve"> SUMIFS(Лист2!$E:$E,'Объединенные данные '!$A:$A,Лист2!A302,'Объединенные данные '!$B:$B,Лист2!B302)</f>
        <v>1876</v>
      </c>
      <c r="J365" s="37">
        <f t="shared" si="30"/>
        <v>0.02</v>
      </c>
      <c r="K365" s="37">
        <f t="shared" si="31"/>
        <v>49849.9</v>
      </c>
      <c r="L365" s="37">
        <f t="shared" si="32"/>
        <v>19</v>
      </c>
      <c r="M365" s="37">
        <f t="shared" si="33"/>
        <v>-242739.48695384606</v>
      </c>
      <c r="N365" s="37">
        <f t="shared" si="34"/>
        <v>-23.19</v>
      </c>
      <c r="O365" s="37">
        <f t="shared" si="35"/>
        <v>17.260000000000002</v>
      </c>
    </row>
    <row r="366" spans="1:15" x14ac:dyDescent="0.25">
      <c r="A366" s="42">
        <v>43959</v>
      </c>
      <c r="B366" s="29" t="s">
        <v>19</v>
      </c>
      <c r="C366" s="29">
        <v>9058.5</v>
      </c>
      <c r="D366" s="29">
        <v>798759</v>
      </c>
      <c r="E366" s="29">
        <v>669115.93699999992</v>
      </c>
      <c r="F366" s="30">
        <v>171987.47030000002</v>
      </c>
      <c r="G366" s="33">
        <f xml:space="preserve"> SUMIFS(Лист2!$C:$C,'Объединенные данные '!$A:$A,Лист2!A371,'Объединенные данные '!$B:$B,Лист2!B371)</f>
        <v>129</v>
      </c>
      <c r="H366">
        <f xml:space="preserve"> SUMIFS(Лист2!$D:$D,'Объединенные данные '!$A:$A,Лист2!A371,'Объединенные данные '!$B:$B,Лист2!B371)</f>
        <v>14582</v>
      </c>
      <c r="I366">
        <f xml:space="preserve"> SUMIFS(Лист2!$E:$E,'Объединенные данные '!$A:$A,Лист2!A371,'Объединенные данные '!$B:$B,Лист2!B371)</f>
        <v>13512</v>
      </c>
      <c r="J366" s="37">
        <f t="shared" si="30"/>
        <v>0.02</v>
      </c>
      <c r="K366" s="37">
        <f t="shared" si="31"/>
        <v>6191.9</v>
      </c>
      <c r="L366" s="37">
        <f t="shared" si="32"/>
        <v>19</v>
      </c>
      <c r="M366" s="37">
        <f t="shared" si="33"/>
        <v>-42344.407299999933</v>
      </c>
      <c r="N366" s="37">
        <f t="shared" si="34"/>
        <v>-5.3</v>
      </c>
      <c r="O366" s="37">
        <f t="shared" si="35"/>
        <v>19.38</v>
      </c>
    </row>
    <row r="367" spans="1:15" x14ac:dyDescent="0.25">
      <c r="A367" s="40">
        <v>43959</v>
      </c>
      <c r="B367" s="27" t="s">
        <v>12</v>
      </c>
      <c r="C367" s="27">
        <v>12528</v>
      </c>
      <c r="D367" s="27">
        <v>959703</v>
      </c>
      <c r="E367" s="27">
        <v>861486.47499999998</v>
      </c>
      <c r="F367" s="28">
        <v>87212.130769230775</v>
      </c>
      <c r="G367" s="33">
        <f xml:space="preserve"> SUMIFS(Лист2!$C:$C,'Объединенные данные '!$A:$A,Лист2!A481,'Объединенные данные '!$B:$B,Лист2!B481)</f>
        <v>19</v>
      </c>
      <c r="H367">
        <f xml:space="preserve"> SUMIFS(Лист2!$D:$D,'Объединенные данные '!$A:$A,Лист2!A481,'Объединенные данные '!$B:$B,Лист2!B481)</f>
        <v>1499</v>
      </c>
      <c r="I367">
        <f xml:space="preserve"> SUMIFS(Лист2!$E:$E,'Объединенные данные '!$A:$A,Лист2!A481,'Объединенные данные '!$B:$B,Лист2!B481)</f>
        <v>1322</v>
      </c>
      <c r="J367" s="37">
        <f t="shared" si="30"/>
        <v>0.02</v>
      </c>
      <c r="K367" s="37">
        <f t="shared" si="31"/>
        <v>50510.7</v>
      </c>
      <c r="L367" s="37">
        <f t="shared" si="32"/>
        <v>19</v>
      </c>
      <c r="M367" s="37">
        <f t="shared" si="33"/>
        <v>11004.394230769249</v>
      </c>
      <c r="N367" s="37">
        <f t="shared" si="34"/>
        <v>1.1499999999999999</v>
      </c>
      <c r="O367" s="37">
        <f t="shared" si="35"/>
        <v>11.4</v>
      </c>
    </row>
    <row r="368" spans="1:15" x14ac:dyDescent="0.25">
      <c r="A368" s="39">
        <v>43958</v>
      </c>
      <c r="B368" s="23" t="s">
        <v>15</v>
      </c>
      <c r="C368" s="23">
        <v>319110</v>
      </c>
      <c r="D368" s="23">
        <v>33763989</v>
      </c>
      <c r="E368" s="23">
        <v>24610757.489</v>
      </c>
      <c r="F368" s="24">
        <v>1101833.4472307691</v>
      </c>
      <c r="G368" s="33">
        <f xml:space="preserve"> SUMIFS(Лист2!$C:$C,'Объединенные данные '!$A:$A,Лист2!A412,'Объединенные данные '!$B:$B,Лист2!B412)</f>
        <v>54</v>
      </c>
      <c r="H368">
        <f xml:space="preserve"> SUMIFS(Лист2!$D:$D,'Объединенные данные '!$A:$A,Лист2!A412,'Объединенные данные '!$B:$B,Лист2!B412)</f>
        <v>13606</v>
      </c>
      <c r="I368">
        <f xml:space="preserve"> SUMIFS(Лист2!$E:$E,'Объединенные данные '!$A:$A,Лист2!A412,'Объединенные данные '!$B:$B,Лист2!B412)</f>
        <v>12697</v>
      </c>
      <c r="J368" s="37">
        <f t="shared" si="30"/>
        <v>0.68</v>
      </c>
      <c r="K368" s="37">
        <f t="shared" si="31"/>
        <v>625259.1</v>
      </c>
      <c r="L368" s="37">
        <f t="shared" si="32"/>
        <v>19</v>
      </c>
      <c r="M368" s="37">
        <f t="shared" si="33"/>
        <v>8051398.0637692306</v>
      </c>
      <c r="N368" s="37">
        <f t="shared" si="34"/>
        <v>23.85</v>
      </c>
      <c r="O368" s="37">
        <f t="shared" si="35"/>
        <v>37.19</v>
      </c>
    </row>
    <row r="369" spans="1:15" x14ac:dyDescent="0.25">
      <c r="A369" s="41">
        <v>43958</v>
      </c>
      <c r="B369" s="25" t="s">
        <v>14</v>
      </c>
      <c r="C369" s="25">
        <v>247813.5</v>
      </c>
      <c r="D369" s="25">
        <v>25325271</v>
      </c>
      <c r="E369" s="25">
        <v>18582990.427999999</v>
      </c>
      <c r="F369" s="26">
        <v>865201.87857692305</v>
      </c>
      <c r="G369" s="33">
        <f xml:space="preserve"> SUMIFS(Лист2!$C:$C,'Объединенные данные '!$A:$A,Лист2!A447,'Объединенные данные '!$B:$B,Лист2!B447)</f>
        <v>15</v>
      </c>
      <c r="H369">
        <f xml:space="preserve"> SUMIFS(Лист2!$D:$D,'Объединенные данные '!$A:$A,Лист2!A447,'Объединенные данные '!$B:$B,Лист2!B447)</f>
        <v>567</v>
      </c>
      <c r="I369">
        <f xml:space="preserve"> SUMIFS(Лист2!$E:$E,'Объединенные данные '!$A:$A,Лист2!A447,'Объединенные данные '!$B:$B,Лист2!B447)</f>
        <v>493</v>
      </c>
      <c r="J369" s="37">
        <f t="shared" si="30"/>
        <v>0.51</v>
      </c>
      <c r="K369" s="37">
        <f t="shared" si="31"/>
        <v>1688351.4</v>
      </c>
      <c r="L369" s="37">
        <f t="shared" si="32"/>
        <v>19</v>
      </c>
      <c r="M369" s="37">
        <f t="shared" si="33"/>
        <v>5877078.6934230775</v>
      </c>
      <c r="N369" s="37">
        <f t="shared" si="34"/>
        <v>23.21</v>
      </c>
      <c r="O369" s="37">
        <f t="shared" si="35"/>
        <v>36.28</v>
      </c>
    </row>
    <row r="370" spans="1:15" x14ac:dyDescent="0.25">
      <c r="A370" s="39">
        <v>43958</v>
      </c>
      <c r="B370" s="23" t="s">
        <v>21</v>
      </c>
      <c r="C370" s="23">
        <v>219411</v>
      </c>
      <c r="D370" s="23">
        <v>22460130</v>
      </c>
      <c r="E370" s="23">
        <v>16627687.641000001</v>
      </c>
      <c r="F370" s="24">
        <v>518998.75384615385</v>
      </c>
      <c r="G370" s="33">
        <f xml:space="preserve"> SUMIFS(Лист2!$C:$C,'Объединенные данные '!$A:$A,Лист2!A234,'Объединенные данные '!$B:$B,Лист2!B234)</f>
        <v>21</v>
      </c>
      <c r="H370">
        <f xml:space="preserve"> SUMIFS(Лист2!$D:$D,'Объединенные данные '!$A:$A,Лист2!A234,'Объединенные данные '!$B:$B,Лист2!B234)</f>
        <v>2136</v>
      </c>
      <c r="I370">
        <f xml:space="preserve"> SUMIFS(Лист2!$E:$E,'Объединенные данные '!$A:$A,Лист2!A234,'Объединенные данные '!$B:$B,Лист2!B234)</f>
        <v>1947</v>
      </c>
      <c r="J370" s="37">
        <f t="shared" si="30"/>
        <v>0.45</v>
      </c>
      <c r="K370" s="37">
        <f t="shared" si="31"/>
        <v>1069530</v>
      </c>
      <c r="L370" s="37">
        <f t="shared" si="32"/>
        <v>19</v>
      </c>
      <c r="M370" s="37">
        <f t="shared" si="33"/>
        <v>5313443.6051538456</v>
      </c>
      <c r="N370" s="37">
        <f t="shared" si="34"/>
        <v>23.66</v>
      </c>
      <c r="O370" s="37">
        <f t="shared" si="35"/>
        <v>35.08</v>
      </c>
    </row>
    <row r="371" spans="1:15" x14ac:dyDescent="0.25">
      <c r="A371" s="41">
        <v>43958</v>
      </c>
      <c r="B371" s="25" t="s">
        <v>22</v>
      </c>
      <c r="C371" s="25">
        <v>209415</v>
      </c>
      <c r="D371" s="25">
        <v>21463023</v>
      </c>
      <c r="E371" s="25">
        <v>15847839.739</v>
      </c>
      <c r="F371" s="26">
        <v>521163.87692307692</v>
      </c>
      <c r="G371" s="33">
        <f xml:space="preserve"> SUMIFS(Лист2!$C:$C,'Объединенные данные '!$A:$A,Лист2!A199,'Объединенные данные '!$B:$B,Лист2!B199)</f>
        <v>125</v>
      </c>
      <c r="H371">
        <f xml:space="preserve"> SUMIFS(Лист2!$D:$D,'Объединенные данные '!$A:$A,Лист2!A199,'Объединенные данные '!$B:$B,Лист2!B199)</f>
        <v>20771</v>
      </c>
      <c r="I371">
        <f xml:space="preserve"> SUMIFS(Лист2!$E:$E,'Объединенные данные '!$A:$A,Лист2!A199,'Объединенные данные '!$B:$B,Лист2!B199)</f>
        <v>19338</v>
      </c>
      <c r="J371" s="37">
        <f t="shared" si="30"/>
        <v>0.43</v>
      </c>
      <c r="K371" s="37">
        <f t="shared" si="31"/>
        <v>171704.2</v>
      </c>
      <c r="L371" s="37">
        <f t="shared" si="32"/>
        <v>19</v>
      </c>
      <c r="M371" s="37">
        <f t="shared" si="33"/>
        <v>5094019.3840769231</v>
      </c>
      <c r="N371" s="37">
        <f t="shared" si="34"/>
        <v>23.73</v>
      </c>
      <c r="O371" s="37">
        <f t="shared" si="35"/>
        <v>35.43</v>
      </c>
    </row>
    <row r="372" spans="1:15" x14ac:dyDescent="0.25">
      <c r="A372" s="39">
        <v>43958</v>
      </c>
      <c r="B372" s="23" t="s">
        <v>11</v>
      </c>
      <c r="C372" s="23">
        <v>73204.5</v>
      </c>
      <c r="D372" s="23">
        <v>6591883.5</v>
      </c>
      <c r="E372" s="23">
        <v>5001227.6710000001</v>
      </c>
      <c r="F372" s="24">
        <v>184167.76355384616</v>
      </c>
      <c r="G372" s="33">
        <f xml:space="preserve"> SUMIFS(Лист2!$C:$C,'Объединенные данные '!$A:$A,Лист2!A59,'Объединенные данные '!$B:$B,Лист2!B59)</f>
        <v>20</v>
      </c>
      <c r="H372">
        <f xml:space="preserve"> SUMIFS(Лист2!$D:$D,'Объединенные данные '!$A:$A,Лист2!A59,'Объединенные данные '!$B:$B,Лист2!B59)</f>
        <v>2249</v>
      </c>
      <c r="I372">
        <f xml:space="preserve"> SUMIFS(Лист2!$E:$E,'Объединенные данные '!$A:$A,Лист2!A59,'Объединенные данные '!$B:$B,Лист2!B59)</f>
        <v>2000</v>
      </c>
      <c r="J372" s="37">
        <f t="shared" si="30"/>
        <v>0.13</v>
      </c>
      <c r="K372" s="37">
        <f t="shared" si="31"/>
        <v>329594.2</v>
      </c>
      <c r="L372" s="37">
        <f t="shared" si="32"/>
        <v>19</v>
      </c>
      <c r="M372" s="37">
        <f t="shared" si="33"/>
        <v>1406488.0654461537</v>
      </c>
      <c r="N372" s="37">
        <f t="shared" si="34"/>
        <v>21.34</v>
      </c>
      <c r="O372" s="37">
        <f t="shared" si="35"/>
        <v>31.81</v>
      </c>
    </row>
    <row r="373" spans="1:15" x14ac:dyDescent="0.25">
      <c r="A373" s="41">
        <v>43958</v>
      </c>
      <c r="B373" s="25" t="s">
        <v>16</v>
      </c>
      <c r="C373" s="25">
        <v>71067</v>
      </c>
      <c r="D373" s="25">
        <v>6175837.5</v>
      </c>
      <c r="E373" s="25">
        <v>4747959.6140000001</v>
      </c>
      <c r="F373" s="26">
        <v>157793.27424615383</v>
      </c>
      <c r="G373" s="33">
        <f xml:space="preserve"> SUMIFS(Лист2!$C:$C,'Объединенные данные '!$A:$A,Лист2!A24,'Объединенные данные '!$B:$B,Лист2!B24)</f>
        <v>21</v>
      </c>
      <c r="H373">
        <f xml:space="preserve"> SUMIFS(Лист2!$D:$D,'Объединенные данные '!$A:$A,Лист2!A24,'Объединенные данные '!$B:$B,Лист2!B24)</f>
        <v>2025</v>
      </c>
      <c r="I373">
        <f xml:space="preserve"> SUMIFS(Лист2!$E:$E,'Объединенные данные '!$A:$A,Лист2!A24,'Объединенные данные '!$B:$B,Лист2!B24)</f>
        <v>1849</v>
      </c>
      <c r="J373" s="37">
        <f t="shared" si="30"/>
        <v>0.12</v>
      </c>
      <c r="K373" s="37">
        <f t="shared" si="31"/>
        <v>294087.5</v>
      </c>
      <c r="L373" s="37">
        <f t="shared" si="32"/>
        <v>19</v>
      </c>
      <c r="M373" s="37">
        <f t="shared" si="33"/>
        <v>1270084.6117538461</v>
      </c>
      <c r="N373" s="37">
        <f t="shared" si="34"/>
        <v>20.57</v>
      </c>
      <c r="O373" s="37">
        <f t="shared" si="35"/>
        <v>30.07</v>
      </c>
    </row>
    <row r="374" spans="1:15" x14ac:dyDescent="0.25">
      <c r="A374" s="39">
        <v>43958</v>
      </c>
      <c r="B374" s="23" t="s">
        <v>17</v>
      </c>
      <c r="C374" s="23">
        <v>32851.5</v>
      </c>
      <c r="D374" s="23">
        <v>2934504</v>
      </c>
      <c r="E374" s="23">
        <v>2253872.1379999998</v>
      </c>
      <c r="F374" s="24">
        <v>160756.50769230767</v>
      </c>
      <c r="G374" s="33">
        <f xml:space="preserve"> SUMIFS(Лист2!$C:$C,'Объединенные данные '!$A:$A,Лист2!A94,'Объединенные данные '!$B:$B,Лист2!B94)</f>
        <v>37</v>
      </c>
      <c r="H374">
        <f xml:space="preserve"> SUMIFS(Лист2!$D:$D,'Объединенные данные '!$A:$A,Лист2!A94,'Объединенные данные '!$B:$B,Лист2!B94)</f>
        <v>4840</v>
      </c>
      <c r="I374">
        <f xml:space="preserve"> SUMIFS(Лист2!$E:$E,'Объединенные данные '!$A:$A,Лист2!A94,'Объединенные данные '!$B:$B,Лист2!B94)</f>
        <v>4475</v>
      </c>
      <c r="J374" s="37">
        <f t="shared" si="30"/>
        <v>0.06</v>
      </c>
      <c r="K374" s="37">
        <f t="shared" si="31"/>
        <v>79310.899999999994</v>
      </c>
      <c r="L374" s="37">
        <f t="shared" si="32"/>
        <v>19</v>
      </c>
      <c r="M374" s="37">
        <f t="shared" si="33"/>
        <v>519875.3543076925</v>
      </c>
      <c r="N374" s="37">
        <f t="shared" si="34"/>
        <v>17.72</v>
      </c>
      <c r="O374" s="37">
        <f t="shared" si="35"/>
        <v>30.2</v>
      </c>
    </row>
    <row r="375" spans="1:15" x14ac:dyDescent="0.25">
      <c r="A375" s="41">
        <v>43958</v>
      </c>
      <c r="B375" s="25" t="s">
        <v>10</v>
      </c>
      <c r="C375" s="25">
        <v>27018</v>
      </c>
      <c r="D375" s="25">
        <v>2472213</v>
      </c>
      <c r="E375" s="25">
        <v>2000889.9870000002</v>
      </c>
      <c r="F375" s="26">
        <v>283287.86923076923</v>
      </c>
      <c r="G375" s="33">
        <f xml:space="preserve"> SUMIFS(Лист2!$C:$C,'Объединенные данные '!$A:$A,Лист2!A129,'Объединенные данные '!$B:$B,Лист2!B129)</f>
        <v>125</v>
      </c>
      <c r="H375">
        <f xml:space="preserve"> SUMIFS(Лист2!$D:$D,'Объединенные данные '!$A:$A,Лист2!A129,'Объединенные данные '!$B:$B,Лист2!B129)</f>
        <v>21004</v>
      </c>
      <c r="I375">
        <f xml:space="preserve"> SUMIFS(Лист2!$E:$E,'Объединенные данные '!$A:$A,Лист2!A129,'Объединенные данные '!$B:$B,Лист2!B129)</f>
        <v>19556</v>
      </c>
      <c r="J375" s="37">
        <f t="shared" si="30"/>
        <v>0.05</v>
      </c>
      <c r="K375" s="37">
        <f t="shared" si="31"/>
        <v>19777.7</v>
      </c>
      <c r="L375" s="37">
        <f t="shared" si="32"/>
        <v>19</v>
      </c>
      <c r="M375" s="37">
        <f t="shared" si="33"/>
        <v>188035.14376923058</v>
      </c>
      <c r="N375" s="37">
        <f t="shared" si="34"/>
        <v>7.61</v>
      </c>
      <c r="O375" s="37">
        <f t="shared" si="35"/>
        <v>23.56</v>
      </c>
    </row>
    <row r="376" spans="1:15" x14ac:dyDescent="0.25">
      <c r="A376" s="42">
        <v>43958</v>
      </c>
      <c r="B376" s="29" t="s">
        <v>20</v>
      </c>
      <c r="C376" s="29">
        <v>26184</v>
      </c>
      <c r="D376" s="29">
        <v>2308336.5</v>
      </c>
      <c r="E376" s="29">
        <v>1837113.1940000001</v>
      </c>
      <c r="F376" s="30">
        <v>115064.43612307693</v>
      </c>
      <c r="G376" s="33">
        <f xml:space="preserve"> SUMIFS(Лист2!$C:$C,'Объединенные данные '!$A:$A,Лист2!A164,'Объединенные данные '!$B:$B,Лист2!B164)</f>
        <v>21</v>
      </c>
      <c r="H376">
        <f xml:space="preserve"> SUMIFS(Лист2!$D:$D,'Объединенные данные '!$A:$A,Лист2!A164,'Объединенные данные '!$B:$B,Лист2!B164)</f>
        <v>2460</v>
      </c>
      <c r="I376">
        <f xml:space="preserve"> SUMIFS(Лист2!$E:$E,'Объединенные данные '!$A:$A,Лист2!A164,'Объединенные данные '!$B:$B,Лист2!B164)</f>
        <v>2226</v>
      </c>
      <c r="J376" s="37">
        <f t="shared" si="30"/>
        <v>0.05</v>
      </c>
      <c r="K376" s="37">
        <f t="shared" si="31"/>
        <v>109920.8</v>
      </c>
      <c r="L376" s="37">
        <f t="shared" si="32"/>
        <v>19</v>
      </c>
      <c r="M376" s="37">
        <f t="shared" si="33"/>
        <v>356158.86987692292</v>
      </c>
      <c r="N376" s="37">
        <f t="shared" si="34"/>
        <v>15.43</v>
      </c>
      <c r="O376" s="37">
        <f t="shared" si="35"/>
        <v>25.65</v>
      </c>
    </row>
    <row r="377" spans="1:15" x14ac:dyDescent="0.25">
      <c r="A377" s="40">
        <v>43958</v>
      </c>
      <c r="B377" s="27" t="s">
        <v>13</v>
      </c>
      <c r="C377" s="27">
        <v>25468.5</v>
      </c>
      <c r="D377" s="27">
        <v>2350672.5</v>
      </c>
      <c r="E377" s="27">
        <v>1875294.65</v>
      </c>
      <c r="F377" s="28">
        <v>221739.45623076922</v>
      </c>
      <c r="G377" s="33">
        <f xml:space="preserve"> SUMIFS(Лист2!$C:$C,'Объединенные данные '!$A:$A,Лист2!A269,'Объединенные данные '!$B:$B,Лист2!B269)</f>
        <v>125</v>
      </c>
      <c r="H377">
        <f xml:space="preserve"> SUMIFS(Лист2!$D:$D,'Объединенные данные '!$A:$A,Лист2!A269,'Объединенные данные '!$B:$B,Лист2!B269)</f>
        <v>20247</v>
      </c>
      <c r="I377">
        <f xml:space="preserve"> SUMIFS(Лист2!$E:$E,'Объединенные данные '!$A:$A,Лист2!A269,'Объединенные данные '!$B:$B,Лист2!B269)</f>
        <v>18812</v>
      </c>
      <c r="J377" s="37">
        <f t="shared" si="30"/>
        <v>0.05</v>
      </c>
      <c r="K377" s="37">
        <f t="shared" si="31"/>
        <v>18805.400000000001</v>
      </c>
      <c r="L377" s="37">
        <f t="shared" si="32"/>
        <v>19</v>
      </c>
      <c r="M377" s="37">
        <f t="shared" si="33"/>
        <v>253638.39376923087</v>
      </c>
      <c r="N377" s="37">
        <f t="shared" si="34"/>
        <v>10.79</v>
      </c>
      <c r="O377" s="37">
        <f t="shared" si="35"/>
        <v>25.35</v>
      </c>
    </row>
    <row r="378" spans="1:15" x14ac:dyDescent="0.25">
      <c r="A378" s="39">
        <v>43958</v>
      </c>
      <c r="B378" s="23" t="s">
        <v>23</v>
      </c>
      <c r="C378" s="23">
        <v>11719.5</v>
      </c>
      <c r="D378" s="23">
        <v>965880</v>
      </c>
      <c r="E378" s="23">
        <v>809986.38600000006</v>
      </c>
      <c r="F378" s="24">
        <v>106745.03623846154</v>
      </c>
      <c r="G378" s="33">
        <f xml:space="preserve"> SUMIFS(Лист2!$C:$C,'Объединенные данные '!$A:$A,Лист2!A303,'Объединенные данные '!$B:$B,Лист2!B303)</f>
        <v>36</v>
      </c>
      <c r="H378">
        <f xml:space="preserve"> SUMIFS(Лист2!$D:$D,'Объединенные данные '!$A:$A,Лист2!A303,'Объединенные данные '!$B:$B,Лист2!B303)</f>
        <v>4967</v>
      </c>
      <c r="I378">
        <f xml:space="preserve"> SUMIFS(Лист2!$E:$E,'Объединенные данные '!$A:$A,Лист2!A303,'Объединенные данные '!$B:$B,Лист2!B303)</f>
        <v>4583</v>
      </c>
      <c r="J378" s="37">
        <f t="shared" si="30"/>
        <v>0.02</v>
      </c>
      <c r="K378" s="37">
        <f t="shared" si="31"/>
        <v>26830</v>
      </c>
      <c r="L378" s="37">
        <f t="shared" si="32"/>
        <v>19</v>
      </c>
      <c r="M378" s="37">
        <f t="shared" si="33"/>
        <v>49148.577761538399</v>
      </c>
      <c r="N378" s="37">
        <f t="shared" si="34"/>
        <v>5.09</v>
      </c>
      <c r="O378" s="37">
        <f t="shared" si="35"/>
        <v>19.25</v>
      </c>
    </row>
    <row r="379" spans="1:15" x14ac:dyDescent="0.25">
      <c r="A379" s="41">
        <v>43958</v>
      </c>
      <c r="B379" s="25" t="s">
        <v>18</v>
      </c>
      <c r="C379" s="25">
        <v>12705</v>
      </c>
      <c r="D379" s="25">
        <v>1123894.5</v>
      </c>
      <c r="E379" s="25">
        <v>898508.49699999997</v>
      </c>
      <c r="F379" s="26">
        <v>273904.81530769228</v>
      </c>
      <c r="G379" s="33">
        <f xml:space="preserve"> SUMIFS(Лист2!$C:$C,'Объединенные данные '!$A:$A,Лист2!A339,'Объединенные данные '!$B:$B,Лист2!B339)</f>
        <v>129</v>
      </c>
      <c r="H379">
        <f xml:space="preserve"> SUMIFS(Лист2!$D:$D,'Объединенные данные '!$A:$A,Лист2!A339,'Объединенные данные '!$B:$B,Лист2!B339)</f>
        <v>16420</v>
      </c>
      <c r="I379">
        <f xml:space="preserve"> SUMIFS(Лист2!$E:$E,'Объединенные данные '!$A:$A,Лист2!A339,'Объединенные данные '!$B:$B,Лист2!B339)</f>
        <v>15169</v>
      </c>
      <c r="J379" s="37">
        <f t="shared" si="30"/>
        <v>0.02</v>
      </c>
      <c r="K379" s="37">
        <f t="shared" si="31"/>
        <v>8712.4</v>
      </c>
      <c r="L379" s="37">
        <f t="shared" si="32"/>
        <v>19</v>
      </c>
      <c r="M379" s="37">
        <f t="shared" si="33"/>
        <v>-48518.812307692249</v>
      </c>
      <c r="N379" s="37">
        <f t="shared" si="34"/>
        <v>-4.32</v>
      </c>
      <c r="O379" s="37">
        <f t="shared" si="35"/>
        <v>25.08</v>
      </c>
    </row>
    <row r="380" spans="1:15" x14ac:dyDescent="0.25">
      <c r="A380" s="39">
        <v>43958</v>
      </c>
      <c r="B380" s="23" t="s">
        <v>19</v>
      </c>
      <c r="C380" s="23">
        <v>8719.5</v>
      </c>
      <c r="D380" s="23">
        <v>769276.5</v>
      </c>
      <c r="E380" s="23">
        <v>654599.97699999996</v>
      </c>
      <c r="F380" s="24">
        <v>184385.1884923077</v>
      </c>
      <c r="G380" s="33">
        <f xml:space="preserve"> SUMIFS(Лист2!$C:$C,'Объединенные данные '!$A:$A,Лист2!A372,'Объединенные данные '!$B:$B,Лист2!B372)</f>
        <v>36</v>
      </c>
      <c r="H380">
        <f xml:space="preserve"> SUMIFS(Лист2!$D:$D,'Объединенные данные '!$A:$A,Лист2!A372,'Объединенные данные '!$B:$B,Лист2!B372)</f>
        <v>4199</v>
      </c>
      <c r="I380">
        <f xml:space="preserve"> SUMIFS(Лист2!$E:$E,'Объединенные данные '!$A:$A,Лист2!A372,'Объединенные данные '!$B:$B,Лист2!B372)</f>
        <v>3867</v>
      </c>
      <c r="J380" s="37">
        <f t="shared" si="30"/>
        <v>0.02</v>
      </c>
      <c r="K380" s="37">
        <f t="shared" si="31"/>
        <v>21368.799999999999</v>
      </c>
      <c r="L380" s="37">
        <f t="shared" si="32"/>
        <v>19</v>
      </c>
      <c r="M380" s="37">
        <f t="shared" si="33"/>
        <v>-69708.665492307657</v>
      </c>
      <c r="N380" s="37">
        <f t="shared" si="34"/>
        <v>-9.06</v>
      </c>
      <c r="O380" s="37">
        <f t="shared" si="35"/>
        <v>17.52</v>
      </c>
    </row>
    <row r="381" spans="1:15" x14ac:dyDescent="0.25">
      <c r="A381" s="41">
        <v>43958</v>
      </c>
      <c r="B381" s="25" t="s">
        <v>12</v>
      </c>
      <c r="C381" s="25">
        <v>11029.5</v>
      </c>
      <c r="D381" s="25">
        <v>863754</v>
      </c>
      <c r="E381" s="25">
        <v>758428.73499999999</v>
      </c>
      <c r="F381" s="26">
        <v>86710.804507692301</v>
      </c>
      <c r="G381" s="33">
        <f xml:space="preserve"> SUMIFS(Лист2!$C:$C,'Объединенные данные '!$A:$A,Лист2!A482,'Объединенные данные '!$B:$B,Лист2!B482)</f>
        <v>54</v>
      </c>
      <c r="H381">
        <f xml:space="preserve"> SUMIFS(Лист2!$D:$D,'Объединенные данные '!$A:$A,Лист2!A482,'Объединенные данные '!$B:$B,Лист2!B482)</f>
        <v>12747</v>
      </c>
      <c r="I381">
        <f xml:space="preserve"> SUMIFS(Лист2!$E:$E,'Объединенные данные '!$A:$A,Лист2!A482,'Объединенные данные '!$B:$B,Лист2!B482)</f>
        <v>11884</v>
      </c>
      <c r="J381" s="37">
        <f t="shared" si="30"/>
        <v>0.02</v>
      </c>
      <c r="K381" s="37">
        <f t="shared" si="31"/>
        <v>15995.4</v>
      </c>
      <c r="L381" s="37">
        <f t="shared" si="32"/>
        <v>19</v>
      </c>
      <c r="M381" s="37">
        <f t="shared" si="33"/>
        <v>18614.460492307713</v>
      </c>
      <c r="N381" s="37">
        <f t="shared" si="34"/>
        <v>2.16</v>
      </c>
      <c r="O381" s="37">
        <f t="shared" si="35"/>
        <v>13.89</v>
      </c>
    </row>
    <row r="382" spans="1:15" x14ac:dyDescent="0.25">
      <c r="A382" s="42">
        <v>43957</v>
      </c>
      <c r="B382" s="29" t="s">
        <v>15</v>
      </c>
      <c r="C382" s="29">
        <v>355278</v>
      </c>
      <c r="D382" s="29">
        <v>38092344</v>
      </c>
      <c r="E382" s="29">
        <v>27467616.702999998</v>
      </c>
      <c r="F382" s="30">
        <v>942702.9</v>
      </c>
      <c r="G382" s="33">
        <f xml:space="preserve"> SUMIFS(Лист2!$C:$C,'Объединенные данные '!$A:$A,Лист2!A406,'Объединенные данные '!$B:$B,Лист2!B406)</f>
        <v>20</v>
      </c>
      <c r="H382">
        <f xml:space="preserve"> SUMIFS(Лист2!$D:$D,'Объединенные данные '!$A:$A,Лист2!A406,'Объединенные данные '!$B:$B,Лист2!B406)</f>
        <v>1784</v>
      </c>
      <c r="I382">
        <f xml:space="preserve"> SUMIFS(Лист2!$E:$E,'Объединенные данные '!$A:$A,Лист2!A406,'Объединенные данные '!$B:$B,Лист2!B406)</f>
        <v>1632</v>
      </c>
      <c r="J382" s="37">
        <f t="shared" si="30"/>
        <v>0.77</v>
      </c>
      <c r="K382" s="37">
        <f t="shared" si="31"/>
        <v>1904617.2</v>
      </c>
      <c r="L382" s="37">
        <f t="shared" si="32"/>
        <v>19</v>
      </c>
      <c r="M382" s="37">
        <f t="shared" si="33"/>
        <v>9682024.3970000017</v>
      </c>
      <c r="N382" s="37">
        <f t="shared" si="34"/>
        <v>25.42</v>
      </c>
      <c r="O382" s="37">
        <f t="shared" si="35"/>
        <v>38.68</v>
      </c>
    </row>
    <row r="383" spans="1:15" x14ac:dyDescent="0.25">
      <c r="A383" s="41">
        <v>43957</v>
      </c>
      <c r="B383" s="25" t="s">
        <v>14</v>
      </c>
      <c r="C383" s="25">
        <v>277512</v>
      </c>
      <c r="D383" s="25">
        <v>28770810.105599999</v>
      </c>
      <c r="E383" s="25">
        <v>20810852.736000001</v>
      </c>
      <c r="F383" s="26">
        <v>790162.57692307688</v>
      </c>
      <c r="G383" s="33">
        <f xml:space="preserve"> SUMIFS(Лист2!$C:$C,'Объединенные данные '!$A:$A,Лист2!A441,'Объединенные данные '!$B:$B,Лист2!B441)</f>
        <v>59</v>
      </c>
      <c r="H383">
        <f xml:space="preserve"> SUMIFS(Лист2!$D:$D,'Объединенные данные '!$A:$A,Лист2!A441,'Объединенные данные '!$B:$B,Лист2!B441)</f>
        <v>12429</v>
      </c>
      <c r="I383">
        <f xml:space="preserve"> SUMIFS(Лист2!$E:$E,'Объединенные данные '!$A:$A,Лист2!A441,'Объединенные данные '!$B:$B,Лист2!B441)</f>
        <v>11477</v>
      </c>
      <c r="J383" s="37">
        <f t="shared" si="30"/>
        <v>0.57999999999999996</v>
      </c>
      <c r="K383" s="37">
        <f t="shared" si="31"/>
        <v>487640.8</v>
      </c>
      <c r="L383" s="37">
        <f t="shared" si="32"/>
        <v>19</v>
      </c>
      <c r="M383" s="37">
        <f t="shared" si="33"/>
        <v>7169794.792676921</v>
      </c>
      <c r="N383" s="37">
        <f t="shared" si="34"/>
        <v>24.92</v>
      </c>
      <c r="O383" s="37">
        <f t="shared" si="35"/>
        <v>38.25</v>
      </c>
    </row>
    <row r="384" spans="1:15" x14ac:dyDescent="0.25">
      <c r="A384" s="39">
        <v>43957</v>
      </c>
      <c r="B384" s="23" t="s">
        <v>21</v>
      </c>
      <c r="C384" s="23">
        <v>224779.5</v>
      </c>
      <c r="D384" s="23">
        <v>23032992</v>
      </c>
      <c r="E384" s="23">
        <v>16792969.817999996</v>
      </c>
      <c r="F384" s="24">
        <v>443086.25303076918</v>
      </c>
      <c r="G384" s="33">
        <f xml:space="preserve"> SUMIFS(Лист2!$C:$C,'Объединенные данные '!$A:$A,Лист2!A228,'Объединенные данные '!$B:$B,Лист2!B228)</f>
        <v>10</v>
      </c>
      <c r="H384">
        <f xml:space="preserve"> SUMIFS(Лист2!$D:$D,'Объединенные данные '!$A:$A,Лист2!A228,'Объединенные данные '!$B:$B,Лист2!B228)</f>
        <v>591</v>
      </c>
      <c r="I384">
        <f xml:space="preserve"> SUMIFS(Лист2!$E:$E,'Объединенные данные '!$A:$A,Лист2!A228,'Объединенные данные '!$B:$B,Лист2!B228)</f>
        <v>513</v>
      </c>
      <c r="J384" s="37">
        <f t="shared" si="30"/>
        <v>0.46</v>
      </c>
      <c r="K384" s="37">
        <f t="shared" si="31"/>
        <v>2303299.2000000002</v>
      </c>
      <c r="L384" s="37">
        <f t="shared" si="32"/>
        <v>19</v>
      </c>
      <c r="M384" s="37">
        <f t="shared" si="33"/>
        <v>5796935.9289692342</v>
      </c>
      <c r="N384" s="37">
        <f t="shared" si="34"/>
        <v>25.17</v>
      </c>
      <c r="O384" s="37">
        <f t="shared" si="35"/>
        <v>37.159999999999997</v>
      </c>
    </row>
    <row r="385" spans="1:15" x14ac:dyDescent="0.25">
      <c r="A385" s="40">
        <v>43957</v>
      </c>
      <c r="B385" s="27" t="s">
        <v>22</v>
      </c>
      <c r="C385" s="27">
        <v>216498</v>
      </c>
      <c r="D385" s="27">
        <v>22126444.5</v>
      </c>
      <c r="E385" s="27">
        <v>16128268.832</v>
      </c>
      <c r="F385" s="28">
        <v>389877.53846153844</v>
      </c>
      <c r="G385" s="33">
        <f xml:space="preserve"> SUMIFS(Лист2!$C:$C,'Объединенные данные '!$A:$A,Лист2!A193,'Объединенные данные '!$B:$B,Лист2!B193)</f>
        <v>19</v>
      </c>
      <c r="H385">
        <f xml:space="preserve"> SUMIFS(Лист2!$D:$D,'Объединенные данные '!$A:$A,Лист2!A193,'Объединенные данные '!$B:$B,Лист2!B193)</f>
        <v>1823</v>
      </c>
      <c r="I385">
        <f xml:space="preserve"> SUMIFS(Лист2!$E:$E,'Объединенные данные '!$A:$A,Лист2!A193,'Объединенные данные '!$B:$B,Лист2!B193)</f>
        <v>1678</v>
      </c>
      <c r="J385" s="37">
        <f t="shared" si="30"/>
        <v>0.45</v>
      </c>
      <c r="K385" s="37">
        <f t="shared" si="31"/>
        <v>1164549.7</v>
      </c>
      <c r="L385" s="37">
        <f t="shared" si="32"/>
        <v>19</v>
      </c>
      <c r="M385" s="37">
        <f t="shared" si="33"/>
        <v>5608298.1295384616</v>
      </c>
      <c r="N385" s="37">
        <f t="shared" si="34"/>
        <v>25.35</v>
      </c>
      <c r="O385" s="37">
        <f t="shared" si="35"/>
        <v>37.19</v>
      </c>
    </row>
    <row r="386" spans="1:15" x14ac:dyDescent="0.25">
      <c r="A386" s="39">
        <v>43957</v>
      </c>
      <c r="B386" s="23" t="s">
        <v>11</v>
      </c>
      <c r="C386" s="23">
        <v>68994</v>
      </c>
      <c r="D386" s="23">
        <v>6168657</v>
      </c>
      <c r="E386" s="23">
        <v>4695811.3490000004</v>
      </c>
      <c r="F386" s="24">
        <v>157384.1788307692</v>
      </c>
      <c r="G386" s="33">
        <f xml:space="preserve"> SUMIFS(Лист2!$C:$C,'Объединенные данные '!$A:$A,Лист2!A53,'Объединенные данные '!$B:$B,Лист2!B53)</f>
        <v>10</v>
      </c>
      <c r="H386">
        <f xml:space="preserve"> SUMIFS(Лист2!$D:$D,'Объединенные данные '!$A:$A,Лист2!A53,'Объединенные данные '!$B:$B,Лист2!B53)</f>
        <v>873</v>
      </c>
      <c r="I386">
        <f xml:space="preserve"> SUMIFS(Лист2!$E:$E,'Объединенные данные '!$A:$A,Лист2!A53,'Объединенные данные '!$B:$B,Лист2!B53)</f>
        <v>770</v>
      </c>
      <c r="J386" s="37">
        <f t="shared" ref="J386:J449" si="36">ROUND(D386/SUM(D:D)*100,2)</f>
        <v>0.12</v>
      </c>
      <c r="K386" s="37">
        <f t="shared" ref="K386:K449" si="37">ROUND(D386/G386,1)</f>
        <v>616865.69999999995</v>
      </c>
      <c r="L386" s="37">
        <f t="shared" si="32"/>
        <v>19</v>
      </c>
      <c r="M386" s="37">
        <f t="shared" si="33"/>
        <v>1315461.4721692305</v>
      </c>
      <c r="N386" s="37">
        <f t="shared" si="34"/>
        <v>21.32</v>
      </c>
      <c r="O386" s="37">
        <f t="shared" si="35"/>
        <v>31.37</v>
      </c>
    </row>
    <row r="387" spans="1:15" x14ac:dyDescent="0.25">
      <c r="A387" s="40">
        <v>43957</v>
      </c>
      <c r="B387" s="27" t="s">
        <v>16</v>
      </c>
      <c r="C387" s="27">
        <v>63012</v>
      </c>
      <c r="D387" s="27">
        <v>5454121.5</v>
      </c>
      <c r="E387" s="27">
        <v>4155234.554</v>
      </c>
      <c r="F387" s="28">
        <v>234787.55649230769</v>
      </c>
      <c r="G387" s="33">
        <f xml:space="preserve"> SUMIFS(Лист2!$C:$C,'Объединенные данные '!$A:$A,Лист2!A18,'Объединенные данные '!$B:$B,Лист2!B18)</f>
        <v>6</v>
      </c>
      <c r="H387">
        <f xml:space="preserve"> SUMIFS(Лист2!$D:$D,'Объединенные данные '!$A:$A,Лист2!A18,'Объединенные данные '!$B:$B,Лист2!B18)</f>
        <v>261</v>
      </c>
      <c r="I387">
        <f xml:space="preserve"> SUMIFS(Лист2!$E:$E,'Объединенные данные '!$A:$A,Лист2!A18,'Объединенные данные '!$B:$B,Лист2!B18)</f>
        <v>188</v>
      </c>
      <c r="J387" s="37">
        <f t="shared" si="36"/>
        <v>0.11</v>
      </c>
      <c r="K387" s="37">
        <f t="shared" si="37"/>
        <v>909020.3</v>
      </c>
      <c r="L387" s="37">
        <f t="shared" ref="L387:M450" si="38">WEEKNUM(A387,2)</f>
        <v>19</v>
      </c>
      <c r="M387" s="37">
        <f t="shared" ref="M387:M450" si="39">D387-E387-F387</f>
        <v>1064099.3895076923</v>
      </c>
      <c r="N387" s="37">
        <f t="shared" ref="N387:N450" si="40">ROUND(M387/D387*100,2)</f>
        <v>19.510000000000002</v>
      </c>
      <c r="O387" s="37">
        <f t="shared" ref="O387:O450" si="41" xml:space="preserve"> ROUND((D387-E387)/E387*100,2)</f>
        <v>31.26</v>
      </c>
    </row>
    <row r="388" spans="1:15" x14ac:dyDescent="0.25">
      <c r="A388" s="42">
        <v>43957</v>
      </c>
      <c r="B388" s="29" t="s">
        <v>17</v>
      </c>
      <c r="C388" s="29">
        <v>30342</v>
      </c>
      <c r="D388" s="29">
        <v>2738127</v>
      </c>
      <c r="E388" s="29">
        <v>2094375.01</v>
      </c>
      <c r="F388" s="30">
        <v>174068.47879999998</v>
      </c>
      <c r="G388" s="33">
        <f xml:space="preserve"> SUMIFS(Лист2!$C:$C,'Объединенные данные '!$A:$A,Лист2!A88,'Объединенные данные '!$B:$B,Лист2!B88)</f>
        <v>129</v>
      </c>
      <c r="H388">
        <f xml:space="preserve"> SUMIFS(Лист2!$D:$D,'Объединенные данные '!$A:$A,Лист2!A88,'Объединенные данные '!$B:$B,Лист2!B88)</f>
        <v>17115</v>
      </c>
      <c r="I388">
        <f xml:space="preserve"> SUMIFS(Лист2!$E:$E,'Объединенные данные '!$A:$A,Лист2!A88,'Объединенные данные '!$B:$B,Лист2!B88)</f>
        <v>15962</v>
      </c>
      <c r="J388" s="37">
        <f t="shared" si="36"/>
        <v>0.06</v>
      </c>
      <c r="K388" s="37">
        <f t="shared" si="37"/>
        <v>21225.8</v>
      </c>
      <c r="L388" s="37">
        <f t="shared" si="38"/>
        <v>19</v>
      </c>
      <c r="M388" s="37">
        <f t="shared" si="39"/>
        <v>469683.51120000001</v>
      </c>
      <c r="N388" s="37">
        <f t="shared" si="40"/>
        <v>17.149999999999999</v>
      </c>
      <c r="O388" s="37">
        <f t="shared" si="41"/>
        <v>30.74</v>
      </c>
    </row>
    <row r="389" spans="1:15" x14ac:dyDescent="0.25">
      <c r="A389" s="41">
        <v>43957</v>
      </c>
      <c r="B389" s="25" t="s">
        <v>10</v>
      </c>
      <c r="C389" s="25">
        <v>32511</v>
      </c>
      <c r="D389" s="25">
        <v>2938623</v>
      </c>
      <c r="E389" s="25">
        <v>2406562.0579999997</v>
      </c>
      <c r="F389" s="26">
        <v>306098.4769230769</v>
      </c>
      <c r="G389" s="33">
        <f xml:space="preserve"> SUMIFS(Лист2!$C:$C,'Объединенные данные '!$A:$A,Лист2!A123,'Объединенные данные '!$B:$B,Лист2!B123)</f>
        <v>20</v>
      </c>
      <c r="H389">
        <f xml:space="preserve"> SUMIFS(Лист2!$D:$D,'Объединенные данные '!$A:$A,Лист2!A123,'Объединенные данные '!$B:$B,Лист2!B123)</f>
        <v>1899</v>
      </c>
      <c r="I389">
        <f xml:space="preserve"> SUMIFS(Лист2!$E:$E,'Объединенные данные '!$A:$A,Лист2!A123,'Объединенные данные '!$B:$B,Лист2!B123)</f>
        <v>1738</v>
      </c>
      <c r="J389" s="37">
        <f t="shared" si="36"/>
        <v>0.06</v>
      </c>
      <c r="K389" s="37">
        <f t="shared" si="37"/>
        <v>146931.20000000001</v>
      </c>
      <c r="L389" s="37">
        <f t="shared" si="38"/>
        <v>19</v>
      </c>
      <c r="M389" s="37">
        <f t="shared" si="39"/>
        <v>225962.46507692337</v>
      </c>
      <c r="N389" s="37">
        <f t="shared" si="40"/>
        <v>7.69</v>
      </c>
      <c r="O389" s="37">
        <f t="shared" si="41"/>
        <v>22.11</v>
      </c>
    </row>
    <row r="390" spans="1:15" x14ac:dyDescent="0.25">
      <c r="A390" s="39">
        <v>43957</v>
      </c>
      <c r="B390" s="23" t="s">
        <v>20</v>
      </c>
      <c r="C390" s="23">
        <v>24337.5</v>
      </c>
      <c r="D390" s="23">
        <v>2159350.5</v>
      </c>
      <c r="E390" s="23">
        <v>1715939.5399999998</v>
      </c>
      <c r="F390" s="24">
        <v>115138.50836153845</v>
      </c>
      <c r="G390" s="33">
        <f xml:space="preserve"> SUMIFS(Лист2!$C:$C,'Объединенные данные '!$A:$A,Лист2!A158,'Объединенные данные '!$B:$B,Лист2!B158)</f>
        <v>10</v>
      </c>
      <c r="H390">
        <f xml:space="preserve"> SUMIFS(Лист2!$D:$D,'Объединенные данные '!$A:$A,Лист2!A158,'Объединенные данные '!$B:$B,Лист2!B158)</f>
        <v>965</v>
      </c>
      <c r="I390">
        <f xml:space="preserve"> SUMIFS(Лист2!$E:$E,'Объединенные данные '!$A:$A,Лист2!A158,'Объединенные данные '!$B:$B,Лист2!B158)</f>
        <v>861</v>
      </c>
      <c r="J390" s="37">
        <f t="shared" si="36"/>
        <v>0.04</v>
      </c>
      <c r="K390" s="37">
        <f t="shared" si="37"/>
        <v>215935.1</v>
      </c>
      <c r="L390" s="37">
        <f t="shared" si="38"/>
        <v>19</v>
      </c>
      <c r="M390" s="37">
        <f t="shared" si="39"/>
        <v>328272.45163846173</v>
      </c>
      <c r="N390" s="37">
        <f t="shared" si="40"/>
        <v>15.2</v>
      </c>
      <c r="O390" s="37">
        <f t="shared" si="41"/>
        <v>25.84</v>
      </c>
    </row>
    <row r="391" spans="1:15" x14ac:dyDescent="0.25">
      <c r="A391" s="40">
        <v>43957</v>
      </c>
      <c r="B391" s="27" t="s">
        <v>13</v>
      </c>
      <c r="C391" s="27">
        <v>24678</v>
      </c>
      <c r="D391" s="27">
        <v>2232519</v>
      </c>
      <c r="E391" s="27">
        <v>1781999.058</v>
      </c>
      <c r="F391" s="28">
        <v>359577.90600769228</v>
      </c>
      <c r="G391" s="33">
        <f xml:space="preserve"> SUMIFS(Лист2!$C:$C,'Объединенные данные '!$A:$A,Лист2!A263,'Объединенные данные '!$B:$B,Лист2!B263)</f>
        <v>19</v>
      </c>
      <c r="H391">
        <f xml:space="preserve"> SUMIFS(Лист2!$D:$D,'Объединенные данные '!$A:$A,Лист2!A263,'Объединенные данные '!$B:$B,Лист2!B263)</f>
        <v>1780</v>
      </c>
      <c r="I391">
        <f xml:space="preserve"> SUMIFS(Лист2!$E:$E,'Объединенные данные '!$A:$A,Лист2!A263,'Объединенные данные '!$B:$B,Лист2!B263)</f>
        <v>1615</v>
      </c>
      <c r="J391" s="37">
        <f t="shared" si="36"/>
        <v>0.04</v>
      </c>
      <c r="K391" s="37">
        <f t="shared" si="37"/>
        <v>117501</v>
      </c>
      <c r="L391" s="37">
        <f t="shared" si="38"/>
        <v>19</v>
      </c>
      <c r="M391" s="37">
        <f t="shared" si="39"/>
        <v>90942.035992307763</v>
      </c>
      <c r="N391" s="37">
        <f t="shared" si="40"/>
        <v>4.07</v>
      </c>
      <c r="O391" s="37">
        <f t="shared" si="41"/>
        <v>25.28</v>
      </c>
    </row>
    <row r="392" spans="1:15" x14ac:dyDescent="0.25">
      <c r="A392" s="39">
        <v>43957</v>
      </c>
      <c r="B392" s="23" t="s">
        <v>23</v>
      </c>
      <c r="C392" s="23">
        <v>12468</v>
      </c>
      <c r="D392" s="23">
        <v>1016566.5</v>
      </c>
      <c r="E392" s="23">
        <v>858367.60399999993</v>
      </c>
      <c r="F392" s="24">
        <v>88833.638169230762</v>
      </c>
      <c r="G392" s="33">
        <f xml:space="preserve"> SUMIFS(Лист2!$C:$C,'Объединенные данные '!$A:$A,Лист2!A297,'Объединенные данные '!$B:$B,Лист2!B297)</f>
        <v>125</v>
      </c>
      <c r="H392">
        <f xml:space="preserve"> SUMIFS(Лист2!$D:$D,'Объединенные данные '!$A:$A,Лист2!A297,'Объединенные данные '!$B:$B,Лист2!B297)</f>
        <v>21106</v>
      </c>
      <c r="I392">
        <f xml:space="preserve"> SUMIFS(Лист2!$E:$E,'Объединенные данные '!$A:$A,Лист2!A297,'Объединенные данные '!$B:$B,Лист2!B297)</f>
        <v>19651</v>
      </c>
      <c r="J392" s="37">
        <f t="shared" si="36"/>
        <v>0.02</v>
      </c>
      <c r="K392" s="37">
        <f t="shared" si="37"/>
        <v>8132.5</v>
      </c>
      <c r="L392" s="37">
        <f t="shared" si="38"/>
        <v>19</v>
      </c>
      <c r="M392" s="37">
        <f t="shared" si="39"/>
        <v>69365.257830769304</v>
      </c>
      <c r="N392" s="37">
        <f t="shared" si="40"/>
        <v>6.82</v>
      </c>
      <c r="O392" s="37">
        <f t="shared" si="41"/>
        <v>18.43</v>
      </c>
    </row>
    <row r="393" spans="1:15" x14ac:dyDescent="0.25">
      <c r="A393" s="41">
        <v>43957</v>
      </c>
      <c r="B393" s="25" t="s">
        <v>18</v>
      </c>
      <c r="C393" s="25">
        <v>14061</v>
      </c>
      <c r="D393" s="25">
        <v>1221057</v>
      </c>
      <c r="E393" s="25">
        <v>983096.41700000002</v>
      </c>
      <c r="F393" s="26">
        <v>373408.83343076921</v>
      </c>
      <c r="G393" s="33">
        <f xml:space="preserve"> SUMIFS(Лист2!$C:$C,'Объединенные данные '!$A:$A,Лист2!A333,'Объединенные данные '!$B:$B,Лист2!B333)</f>
        <v>19</v>
      </c>
      <c r="H393">
        <f xml:space="preserve"> SUMIFS(Лист2!$D:$D,'Объединенные данные '!$A:$A,Лист2!A333,'Объединенные данные '!$B:$B,Лист2!B333)</f>
        <v>1836</v>
      </c>
      <c r="I393">
        <f xml:space="preserve"> SUMIFS(Лист2!$E:$E,'Объединенные данные '!$A:$A,Лист2!A333,'Объединенные данные '!$B:$B,Лист2!B333)</f>
        <v>1680</v>
      </c>
      <c r="J393" s="37">
        <f t="shared" si="36"/>
        <v>0.02</v>
      </c>
      <c r="K393" s="37">
        <f t="shared" si="37"/>
        <v>64266.2</v>
      </c>
      <c r="L393" s="37">
        <f t="shared" si="38"/>
        <v>19</v>
      </c>
      <c r="M393" s="37">
        <f t="shared" si="39"/>
        <v>-135448.25043076923</v>
      </c>
      <c r="N393" s="37">
        <f t="shared" si="40"/>
        <v>-11.09</v>
      </c>
      <c r="O393" s="37">
        <f t="shared" si="41"/>
        <v>24.21</v>
      </c>
    </row>
    <row r="394" spans="1:15" x14ac:dyDescent="0.25">
      <c r="A394" s="42">
        <v>43957</v>
      </c>
      <c r="B394" s="29" t="s">
        <v>19</v>
      </c>
      <c r="C394" s="29">
        <v>8464.5</v>
      </c>
      <c r="D394" s="29">
        <v>739291.5</v>
      </c>
      <c r="E394" s="29">
        <v>651727.3679999999</v>
      </c>
      <c r="F394" s="30">
        <v>154318.62433846152</v>
      </c>
      <c r="G394" s="33">
        <f xml:space="preserve"> SUMIFS(Лист2!$C:$C,'Объединенные данные '!$A:$A,Лист2!A366,'Объединенные данные '!$B:$B,Лист2!B366)</f>
        <v>15</v>
      </c>
      <c r="H394">
        <f xml:space="preserve"> SUMIFS(Лист2!$D:$D,'Объединенные данные '!$A:$A,Лист2!A366,'Объединенные данные '!$B:$B,Лист2!B366)</f>
        <v>480</v>
      </c>
      <c r="I394">
        <f xml:space="preserve"> SUMIFS(Лист2!$E:$E,'Объединенные данные '!$A:$A,Лист2!A366,'Объединенные данные '!$B:$B,Лист2!B366)</f>
        <v>398</v>
      </c>
      <c r="J394" s="37">
        <f t="shared" si="36"/>
        <v>0.01</v>
      </c>
      <c r="K394" s="37">
        <f t="shared" si="37"/>
        <v>49286.1</v>
      </c>
      <c r="L394" s="37">
        <f t="shared" si="38"/>
        <v>19</v>
      </c>
      <c r="M394" s="37">
        <f t="shared" si="39"/>
        <v>-66754.492338461423</v>
      </c>
      <c r="N394" s="37">
        <f t="shared" si="40"/>
        <v>-9.0299999999999994</v>
      </c>
      <c r="O394" s="37">
        <f t="shared" si="41"/>
        <v>13.44</v>
      </c>
    </row>
    <row r="395" spans="1:15" x14ac:dyDescent="0.25">
      <c r="A395" s="40">
        <v>43957</v>
      </c>
      <c r="B395" s="27" t="s">
        <v>12</v>
      </c>
      <c r="C395" s="27">
        <v>9210</v>
      </c>
      <c r="D395" s="27">
        <v>696832.5</v>
      </c>
      <c r="E395" s="27">
        <v>616683.38099999994</v>
      </c>
      <c r="F395" s="28">
        <v>99623.130769230775</v>
      </c>
      <c r="G395" s="33">
        <f xml:space="preserve"> SUMIFS(Лист2!$C:$C,'Объединенные данные '!$A:$A,Лист2!A476,'Объединенные данные '!$B:$B,Лист2!B476)</f>
        <v>18</v>
      </c>
      <c r="H395">
        <f xml:space="preserve"> SUMIFS(Лист2!$D:$D,'Объединенные данные '!$A:$A,Лист2!A476,'Объединенные данные '!$B:$B,Лист2!B476)</f>
        <v>1534</v>
      </c>
      <c r="I395">
        <f xml:space="preserve"> SUMIFS(Лист2!$E:$E,'Объединенные данные '!$A:$A,Лист2!A476,'Объединенные данные '!$B:$B,Лист2!B476)</f>
        <v>1369</v>
      </c>
      <c r="J395" s="37">
        <f t="shared" si="36"/>
        <v>0.01</v>
      </c>
      <c r="K395" s="37">
        <f t="shared" si="37"/>
        <v>38712.9</v>
      </c>
      <c r="L395" s="37">
        <f t="shared" si="38"/>
        <v>19</v>
      </c>
      <c r="M395" s="37">
        <f t="shared" si="39"/>
        <v>-19474.01176923071</v>
      </c>
      <c r="N395" s="37">
        <f t="shared" si="40"/>
        <v>-2.79</v>
      </c>
      <c r="O395" s="37">
        <f t="shared" si="41"/>
        <v>13</v>
      </c>
    </row>
    <row r="396" spans="1:15" x14ac:dyDescent="0.25">
      <c r="A396" s="42">
        <v>43956</v>
      </c>
      <c r="B396" s="29" t="s">
        <v>15</v>
      </c>
      <c r="C396" s="29">
        <v>333792</v>
      </c>
      <c r="D396" s="29">
        <v>35671734</v>
      </c>
      <c r="E396" s="29">
        <v>25644478.342</v>
      </c>
      <c r="F396" s="30">
        <v>919576.96055384621</v>
      </c>
      <c r="G396" s="33">
        <f xml:space="preserve"> SUMIFS(Лист2!$C:$C,'Объединенные данные '!$A:$A,Лист2!A402,'Объединенные данные '!$B:$B,Лист2!B402)</f>
        <v>31</v>
      </c>
      <c r="H396">
        <f xml:space="preserve"> SUMIFS(Лист2!$D:$D,'Объединенные данные '!$A:$A,Лист2!A402,'Объединенные данные '!$B:$B,Лист2!B402)</f>
        <v>4709</v>
      </c>
      <c r="I396">
        <f xml:space="preserve"> SUMIFS(Лист2!$E:$E,'Объединенные данные '!$A:$A,Лист2!A402,'Объединенные данные '!$B:$B,Лист2!B402)</f>
        <v>4348</v>
      </c>
      <c r="J396" s="37">
        <f t="shared" si="36"/>
        <v>0.72</v>
      </c>
      <c r="K396" s="37">
        <f t="shared" si="37"/>
        <v>1150701.1000000001</v>
      </c>
      <c r="L396" s="37">
        <f t="shared" si="38"/>
        <v>19</v>
      </c>
      <c r="M396" s="37">
        <f t="shared" si="39"/>
        <v>9107678.6974461544</v>
      </c>
      <c r="N396" s="37">
        <f t="shared" si="40"/>
        <v>25.53</v>
      </c>
      <c r="O396" s="37">
        <f t="shared" si="41"/>
        <v>39.1</v>
      </c>
    </row>
    <row r="397" spans="1:15" x14ac:dyDescent="0.25">
      <c r="A397" s="41">
        <v>43956</v>
      </c>
      <c r="B397" s="25" t="s">
        <v>14</v>
      </c>
      <c r="C397" s="25">
        <v>262734</v>
      </c>
      <c r="D397" s="25">
        <v>27278441.145</v>
      </c>
      <c r="E397" s="25">
        <v>19610637.316999998</v>
      </c>
      <c r="F397" s="26">
        <v>919330.0461538462</v>
      </c>
      <c r="G397" s="33">
        <f xml:space="preserve"> SUMIFS(Лист2!$C:$C,'Объединенные данные '!$A:$A,Лист2!A437,'Объединенные данные '!$B:$B,Лист2!B437)</f>
        <v>31</v>
      </c>
      <c r="H397">
        <f xml:space="preserve"> SUMIFS(Лист2!$D:$D,'Объединенные данные '!$A:$A,Лист2!A437,'Объединенные данные '!$B:$B,Лист2!B437)</f>
        <v>4968</v>
      </c>
      <c r="I397">
        <f xml:space="preserve"> SUMIFS(Лист2!$E:$E,'Объединенные данные '!$A:$A,Лист2!A437,'Объединенные данные '!$B:$B,Лист2!B437)</f>
        <v>4596</v>
      </c>
      <c r="J397" s="37">
        <f t="shared" si="36"/>
        <v>0.55000000000000004</v>
      </c>
      <c r="K397" s="37">
        <f t="shared" si="37"/>
        <v>879949.7</v>
      </c>
      <c r="L397" s="37">
        <f t="shared" si="38"/>
        <v>19</v>
      </c>
      <c r="M397" s="37">
        <f t="shared" si="39"/>
        <v>6748473.7818461554</v>
      </c>
      <c r="N397" s="37">
        <f t="shared" si="40"/>
        <v>24.74</v>
      </c>
      <c r="O397" s="37">
        <f t="shared" si="41"/>
        <v>39.1</v>
      </c>
    </row>
    <row r="398" spans="1:15" x14ac:dyDescent="0.25">
      <c r="A398" s="39">
        <v>43956</v>
      </c>
      <c r="B398" s="23" t="s">
        <v>21</v>
      </c>
      <c r="C398" s="23">
        <v>213582</v>
      </c>
      <c r="D398" s="23">
        <v>21919435.5</v>
      </c>
      <c r="E398" s="23">
        <v>15790923.194999998</v>
      </c>
      <c r="F398" s="24">
        <v>365011.08061538462</v>
      </c>
      <c r="G398" s="33">
        <f xml:space="preserve"> SUMIFS(Лист2!$C:$C,'Объединенные данные '!$A:$A,Лист2!A225,'Объединенные данные '!$B:$B,Лист2!B225)</f>
        <v>16</v>
      </c>
      <c r="H398">
        <f xml:space="preserve"> SUMIFS(Лист2!$D:$D,'Объединенные данные '!$A:$A,Лист2!A225,'Объединенные данные '!$B:$B,Лист2!B225)</f>
        <v>859</v>
      </c>
      <c r="I398">
        <f xml:space="preserve"> SUMIFS(Лист2!$E:$E,'Объединенные данные '!$A:$A,Лист2!A225,'Объединенные данные '!$B:$B,Лист2!B225)</f>
        <v>746</v>
      </c>
      <c r="J398" s="37">
        <f t="shared" si="36"/>
        <v>0.44</v>
      </c>
      <c r="K398" s="37">
        <f t="shared" si="37"/>
        <v>1369964.7</v>
      </c>
      <c r="L398" s="37">
        <f t="shared" si="38"/>
        <v>19</v>
      </c>
      <c r="M398" s="37">
        <f t="shared" si="39"/>
        <v>5763501.2243846171</v>
      </c>
      <c r="N398" s="37">
        <f t="shared" si="40"/>
        <v>26.29</v>
      </c>
      <c r="O398" s="37">
        <f t="shared" si="41"/>
        <v>38.81</v>
      </c>
    </row>
    <row r="399" spans="1:15" x14ac:dyDescent="0.25">
      <c r="A399" s="41">
        <v>43956</v>
      </c>
      <c r="B399" s="25" t="s">
        <v>22</v>
      </c>
      <c r="C399" s="25">
        <v>203832</v>
      </c>
      <c r="D399" s="25">
        <v>20880142.5</v>
      </c>
      <c r="E399" s="25">
        <v>15015521.489999998</v>
      </c>
      <c r="F399" s="26">
        <v>398269.43076923076</v>
      </c>
      <c r="G399" s="33">
        <f xml:space="preserve"> SUMIFS(Лист2!$C:$C,'Объединенные данные '!$A:$A,Лист2!A190,'Объединенные данные '!$B:$B,Лист2!B190)</f>
        <v>36</v>
      </c>
      <c r="H399">
        <f xml:space="preserve"> SUMIFS(Лист2!$D:$D,'Объединенные данные '!$A:$A,Лист2!A190,'Объединенные данные '!$B:$B,Лист2!B190)</f>
        <v>4816</v>
      </c>
      <c r="I399">
        <f xml:space="preserve"> SUMIFS(Лист2!$E:$E,'Объединенные данные '!$A:$A,Лист2!A190,'Объединенные данные '!$B:$B,Лист2!B190)</f>
        <v>4452</v>
      </c>
      <c r="J399" s="37">
        <f t="shared" si="36"/>
        <v>0.42</v>
      </c>
      <c r="K399" s="37">
        <f t="shared" si="37"/>
        <v>580004</v>
      </c>
      <c r="L399" s="37">
        <f t="shared" si="38"/>
        <v>19</v>
      </c>
      <c r="M399" s="37">
        <f t="shared" si="39"/>
        <v>5466351.5792307705</v>
      </c>
      <c r="N399" s="37">
        <f t="shared" si="40"/>
        <v>26.18</v>
      </c>
      <c r="O399" s="37">
        <f t="shared" si="41"/>
        <v>39.06</v>
      </c>
    </row>
    <row r="400" spans="1:15" x14ac:dyDescent="0.25">
      <c r="A400" s="39">
        <v>43956</v>
      </c>
      <c r="B400" s="23" t="s">
        <v>11</v>
      </c>
      <c r="C400" s="23">
        <v>76585.5</v>
      </c>
      <c r="D400" s="23">
        <v>6921316.5</v>
      </c>
      <c r="E400" s="23">
        <v>5290094.2719999999</v>
      </c>
      <c r="F400" s="24">
        <v>386033.17544615385</v>
      </c>
      <c r="G400" s="33">
        <f xml:space="preserve"> SUMIFS(Лист2!$C:$C,'Объединенные данные '!$A:$A,Лист2!A49,'Объединенные данные '!$B:$B,Лист2!B49)</f>
        <v>20</v>
      </c>
      <c r="H400">
        <f xml:space="preserve"> SUMIFS(Лист2!$D:$D,'Объединенные данные '!$A:$A,Лист2!A49,'Объединенные данные '!$B:$B,Лист2!B49)</f>
        <v>2451</v>
      </c>
      <c r="I400">
        <f xml:space="preserve"> SUMIFS(Лист2!$E:$E,'Объединенные данные '!$A:$A,Лист2!A49,'Объединенные данные '!$B:$B,Лист2!B49)</f>
        <v>2178</v>
      </c>
      <c r="J400" s="37">
        <f t="shared" si="36"/>
        <v>0.14000000000000001</v>
      </c>
      <c r="K400" s="37">
        <f t="shared" si="37"/>
        <v>346065.8</v>
      </c>
      <c r="L400" s="37">
        <f t="shared" si="38"/>
        <v>19</v>
      </c>
      <c r="M400" s="37">
        <f t="shared" si="39"/>
        <v>1245189.0525538463</v>
      </c>
      <c r="N400" s="37">
        <f t="shared" si="40"/>
        <v>17.989999999999998</v>
      </c>
      <c r="O400" s="37">
        <f t="shared" si="41"/>
        <v>30.84</v>
      </c>
    </row>
    <row r="401" spans="1:15" x14ac:dyDescent="0.25">
      <c r="A401" s="40">
        <v>43956</v>
      </c>
      <c r="B401" s="27" t="s">
        <v>16</v>
      </c>
      <c r="C401" s="27">
        <v>66396</v>
      </c>
      <c r="D401" s="27">
        <v>5770539</v>
      </c>
      <c r="E401" s="27">
        <v>4433831.2509999992</v>
      </c>
      <c r="F401" s="28">
        <v>232587.42287692308</v>
      </c>
      <c r="G401" s="33">
        <f xml:space="preserve"> SUMIFS(Лист2!$C:$C,'Объединенные данные '!$A:$A,Лист2!A14,'Объединенные данные '!$B:$B,Лист2!B14)</f>
        <v>6</v>
      </c>
      <c r="H401">
        <f xml:space="preserve"> SUMIFS(Лист2!$D:$D,'Объединенные данные '!$A:$A,Лист2!A14,'Объединенные данные '!$B:$B,Лист2!B14)</f>
        <v>237</v>
      </c>
      <c r="I401">
        <f xml:space="preserve"> SUMIFS(Лист2!$E:$E,'Объединенные данные '!$A:$A,Лист2!A14,'Объединенные данные '!$B:$B,Лист2!B14)</f>
        <v>175</v>
      </c>
      <c r="J401" s="37">
        <f t="shared" si="36"/>
        <v>0.12</v>
      </c>
      <c r="K401" s="37">
        <f t="shared" si="37"/>
        <v>961756.5</v>
      </c>
      <c r="L401" s="37">
        <f t="shared" si="38"/>
        <v>19</v>
      </c>
      <c r="M401" s="37">
        <f t="shared" si="39"/>
        <v>1104120.3261230777</v>
      </c>
      <c r="N401" s="37">
        <f t="shared" si="40"/>
        <v>19.13</v>
      </c>
      <c r="O401" s="37">
        <f t="shared" si="41"/>
        <v>30.15</v>
      </c>
    </row>
    <row r="402" spans="1:15" x14ac:dyDescent="0.25">
      <c r="A402" s="42">
        <v>43956</v>
      </c>
      <c r="B402" s="29" t="s">
        <v>10</v>
      </c>
      <c r="C402" s="29">
        <v>31566</v>
      </c>
      <c r="D402" s="29">
        <v>2906763</v>
      </c>
      <c r="E402" s="29">
        <v>2323003.267</v>
      </c>
      <c r="F402" s="30">
        <v>287619.52953846153</v>
      </c>
      <c r="G402" s="33">
        <f xml:space="preserve"> SUMIFS(Лист2!$C:$C,'Объединенные данные '!$A:$A,Лист2!A119,'Объединенные данные '!$B:$B,Лист2!B119)</f>
        <v>10</v>
      </c>
      <c r="H402">
        <f xml:space="preserve"> SUMIFS(Лист2!$D:$D,'Объединенные данные '!$A:$A,Лист2!A119,'Объединенные данные '!$B:$B,Лист2!B119)</f>
        <v>739</v>
      </c>
      <c r="I402">
        <f xml:space="preserve"> SUMIFS(Лист2!$E:$E,'Объединенные данные '!$A:$A,Лист2!A119,'Объединенные данные '!$B:$B,Лист2!B119)</f>
        <v>642</v>
      </c>
      <c r="J402" s="37">
        <f t="shared" si="36"/>
        <v>0.06</v>
      </c>
      <c r="K402" s="37">
        <f t="shared" si="37"/>
        <v>290676.3</v>
      </c>
      <c r="L402" s="37">
        <f t="shared" si="38"/>
        <v>19</v>
      </c>
      <c r="M402" s="37">
        <f t="shared" si="39"/>
        <v>296140.20346153848</v>
      </c>
      <c r="N402" s="37">
        <f t="shared" si="40"/>
        <v>10.19</v>
      </c>
      <c r="O402" s="37">
        <f t="shared" si="41"/>
        <v>25.13</v>
      </c>
    </row>
    <row r="403" spans="1:15" x14ac:dyDescent="0.25">
      <c r="A403" s="41">
        <v>43956</v>
      </c>
      <c r="B403" s="25" t="s">
        <v>17</v>
      </c>
      <c r="C403" s="25">
        <v>29482.5</v>
      </c>
      <c r="D403" s="25">
        <v>2648688</v>
      </c>
      <c r="E403" s="25">
        <v>2021918.12</v>
      </c>
      <c r="F403" s="26">
        <v>219587.1531846154</v>
      </c>
      <c r="G403" s="33">
        <f xml:space="preserve"> SUMIFS(Лист2!$C:$C,'Объединенные данные '!$A:$A,Лист2!A84,'Объединенные данные '!$B:$B,Лист2!B84)</f>
        <v>18</v>
      </c>
      <c r="H403">
        <f xml:space="preserve"> SUMIFS(Лист2!$D:$D,'Объединенные данные '!$A:$A,Лист2!A84,'Объединенные данные '!$B:$B,Лист2!B84)</f>
        <v>962</v>
      </c>
      <c r="I403">
        <f xml:space="preserve"> SUMIFS(Лист2!$E:$E,'Объединенные данные '!$A:$A,Лист2!A84,'Объединенные данные '!$B:$B,Лист2!B84)</f>
        <v>859</v>
      </c>
      <c r="J403" s="37">
        <f t="shared" si="36"/>
        <v>0.05</v>
      </c>
      <c r="K403" s="37">
        <f t="shared" si="37"/>
        <v>147149.29999999999</v>
      </c>
      <c r="L403" s="37">
        <f t="shared" si="38"/>
        <v>19</v>
      </c>
      <c r="M403" s="37">
        <f t="shared" si="39"/>
        <v>407182.72681538446</v>
      </c>
      <c r="N403" s="37">
        <f t="shared" si="40"/>
        <v>15.37</v>
      </c>
      <c r="O403" s="37">
        <f t="shared" si="41"/>
        <v>31</v>
      </c>
    </row>
    <row r="404" spans="1:15" x14ac:dyDescent="0.25">
      <c r="A404" s="42">
        <v>43956</v>
      </c>
      <c r="B404" s="29" t="s">
        <v>20</v>
      </c>
      <c r="C404" s="29">
        <v>26367</v>
      </c>
      <c r="D404" s="29">
        <v>2380333.5</v>
      </c>
      <c r="E404" s="29">
        <v>1873451.2719999999</v>
      </c>
      <c r="F404" s="30">
        <v>149632.49369999999</v>
      </c>
      <c r="G404" s="33">
        <f xml:space="preserve"> SUMIFS(Лист2!$C:$C,'Объединенные данные '!$A:$A,Лист2!A155,'Объединенные данные '!$B:$B,Лист2!B155)</f>
        <v>17</v>
      </c>
      <c r="H404">
        <f xml:space="preserve"> SUMIFS(Лист2!$D:$D,'Объединенные данные '!$A:$A,Лист2!A155,'Объединенные данные '!$B:$B,Лист2!B155)</f>
        <v>1268</v>
      </c>
      <c r="I404">
        <f xml:space="preserve"> SUMIFS(Лист2!$E:$E,'Объединенные данные '!$A:$A,Лист2!A155,'Объединенные данные '!$B:$B,Лист2!B155)</f>
        <v>1129</v>
      </c>
      <c r="J404" s="37">
        <f t="shared" si="36"/>
        <v>0.05</v>
      </c>
      <c r="K404" s="37">
        <f t="shared" si="37"/>
        <v>140019.6</v>
      </c>
      <c r="L404" s="37">
        <f t="shared" si="38"/>
        <v>19</v>
      </c>
      <c r="M404" s="37">
        <f t="shared" si="39"/>
        <v>357249.73430000013</v>
      </c>
      <c r="N404" s="37">
        <f t="shared" si="40"/>
        <v>15.01</v>
      </c>
      <c r="O404" s="37">
        <f t="shared" si="41"/>
        <v>27.06</v>
      </c>
    </row>
    <row r="405" spans="1:15" x14ac:dyDescent="0.25">
      <c r="A405" s="40">
        <v>43956</v>
      </c>
      <c r="B405" s="27" t="s">
        <v>13</v>
      </c>
      <c r="C405" s="27">
        <v>22848</v>
      </c>
      <c r="D405" s="27">
        <v>2079900</v>
      </c>
      <c r="E405" s="27">
        <v>1657688.8529999999</v>
      </c>
      <c r="F405" s="28">
        <v>178454.88537692308</v>
      </c>
      <c r="G405" s="33">
        <f xml:space="preserve"> SUMIFS(Лист2!$C:$C,'Объединенные данные '!$A:$A,Лист2!A259,'Объединенные данные '!$B:$B,Лист2!B259)</f>
        <v>10</v>
      </c>
      <c r="H405">
        <f xml:space="preserve"> SUMIFS(Лист2!$D:$D,'Объединенные данные '!$A:$A,Лист2!A259,'Объединенные данные '!$B:$B,Лист2!B259)</f>
        <v>743</v>
      </c>
      <c r="I405">
        <f xml:space="preserve"> SUMIFS(Лист2!$E:$E,'Объединенные данные '!$A:$A,Лист2!A259,'Объединенные данные '!$B:$B,Лист2!B259)</f>
        <v>652</v>
      </c>
      <c r="J405" s="37">
        <f t="shared" si="36"/>
        <v>0.04</v>
      </c>
      <c r="K405" s="37">
        <f t="shared" si="37"/>
        <v>207990</v>
      </c>
      <c r="L405" s="37">
        <f t="shared" si="38"/>
        <v>19</v>
      </c>
      <c r="M405" s="37">
        <f t="shared" si="39"/>
        <v>243756.26162307704</v>
      </c>
      <c r="N405" s="37">
        <f t="shared" si="40"/>
        <v>11.72</v>
      </c>
      <c r="O405" s="37">
        <f t="shared" si="41"/>
        <v>25.47</v>
      </c>
    </row>
    <row r="406" spans="1:15" x14ac:dyDescent="0.25">
      <c r="A406" s="42">
        <v>43956</v>
      </c>
      <c r="B406" s="29" t="s">
        <v>18</v>
      </c>
      <c r="C406" s="29">
        <v>15987</v>
      </c>
      <c r="D406" s="29">
        <v>1384179</v>
      </c>
      <c r="E406" s="29">
        <v>1116620.7919999999</v>
      </c>
      <c r="F406" s="30">
        <v>220298.15353846154</v>
      </c>
      <c r="G406" s="33">
        <f xml:space="preserve"> SUMIFS(Лист2!$C:$C,'Объединенные данные '!$A:$A,Лист2!A329,'Объединенные данные '!$B:$B,Лист2!B329)</f>
        <v>129</v>
      </c>
      <c r="H406">
        <f xml:space="preserve"> SUMIFS(Лист2!$D:$D,'Объединенные данные '!$A:$A,Лист2!A329,'Объединенные данные '!$B:$B,Лист2!B329)</f>
        <v>16437</v>
      </c>
      <c r="I406">
        <f xml:space="preserve"> SUMIFS(Лист2!$E:$E,'Объединенные данные '!$A:$A,Лист2!A329,'Объединенные данные '!$B:$B,Лист2!B329)</f>
        <v>15285</v>
      </c>
      <c r="J406" s="37">
        <f t="shared" si="36"/>
        <v>0.03</v>
      </c>
      <c r="K406" s="37">
        <f t="shared" si="37"/>
        <v>10730.1</v>
      </c>
      <c r="L406" s="37">
        <f t="shared" si="38"/>
        <v>19</v>
      </c>
      <c r="M406" s="37">
        <f t="shared" si="39"/>
        <v>47260.054461538559</v>
      </c>
      <c r="N406" s="37">
        <f t="shared" si="40"/>
        <v>3.41</v>
      </c>
      <c r="O406" s="37">
        <f t="shared" si="41"/>
        <v>23.96</v>
      </c>
    </row>
    <row r="407" spans="1:15" x14ac:dyDescent="0.25">
      <c r="A407" s="41">
        <v>43956</v>
      </c>
      <c r="B407" s="25" t="s">
        <v>23</v>
      </c>
      <c r="C407" s="25">
        <v>13941</v>
      </c>
      <c r="D407" s="25">
        <v>1145575.5</v>
      </c>
      <c r="E407" s="25">
        <v>974448.12600000005</v>
      </c>
      <c r="F407" s="26">
        <v>152152.96544615386</v>
      </c>
      <c r="G407" s="33">
        <f xml:space="preserve"> SUMIFS(Лист2!$C:$C,'Объединенные данные '!$A:$A,Лист2!A294,'Объединенные данные '!$B:$B,Лист2!B294)</f>
        <v>15</v>
      </c>
      <c r="H407">
        <f xml:space="preserve"> SUMIFS(Лист2!$D:$D,'Объединенные данные '!$A:$A,Лист2!A294,'Объединенные данные '!$B:$B,Лист2!B294)</f>
        <v>845</v>
      </c>
      <c r="I407">
        <f xml:space="preserve"> SUMIFS(Лист2!$E:$E,'Объединенные данные '!$A:$A,Лист2!A294,'Объединенные данные '!$B:$B,Лист2!B294)</f>
        <v>743</v>
      </c>
      <c r="J407" s="37">
        <f t="shared" si="36"/>
        <v>0.02</v>
      </c>
      <c r="K407" s="37">
        <f t="shared" si="37"/>
        <v>76371.7</v>
      </c>
      <c r="L407" s="37">
        <f t="shared" si="38"/>
        <v>19</v>
      </c>
      <c r="M407" s="37">
        <f t="shared" si="39"/>
        <v>18974.408553846093</v>
      </c>
      <c r="N407" s="37">
        <f t="shared" si="40"/>
        <v>1.66</v>
      </c>
      <c r="O407" s="37">
        <f t="shared" si="41"/>
        <v>17.559999999999999</v>
      </c>
    </row>
    <row r="408" spans="1:15" x14ac:dyDescent="0.25">
      <c r="A408" s="39">
        <v>43956</v>
      </c>
      <c r="B408" s="23" t="s">
        <v>12</v>
      </c>
      <c r="C408" s="23">
        <v>10147.5</v>
      </c>
      <c r="D408" s="23">
        <v>793320</v>
      </c>
      <c r="E408" s="23">
        <v>718019.27600000007</v>
      </c>
      <c r="F408" s="24">
        <v>92027.36809230769</v>
      </c>
      <c r="G408" s="33">
        <f xml:space="preserve"> SUMIFS(Лист2!$C:$C,'Объединенные данные '!$A:$A,Лист2!A472,'Объединенные данные '!$B:$B,Лист2!B472)</f>
        <v>128</v>
      </c>
      <c r="H408">
        <f xml:space="preserve"> SUMIFS(Лист2!$D:$D,'Объединенные данные '!$A:$A,Лист2!A472,'Объединенные данные '!$B:$B,Лист2!B472)</f>
        <v>17368</v>
      </c>
      <c r="I408">
        <f xml:space="preserve"> SUMIFS(Лист2!$E:$E,'Объединенные данные '!$A:$A,Лист2!A472,'Объединенные данные '!$B:$B,Лист2!B472)</f>
        <v>16077</v>
      </c>
      <c r="J408" s="37">
        <f t="shared" si="36"/>
        <v>0.02</v>
      </c>
      <c r="K408" s="37">
        <f t="shared" si="37"/>
        <v>6197.8</v>
      </c>
      <c r="L408" s="37">
        <f t="shared" si="38"/>
        <v>19</v>
      </c>
      <c r="M408" s="37">
        <f t="shared" si="39"/>
        <v>-16726.644092307761</v>
      </c>
      <c r="N408" s="37">
        <f t="shared" si="40"/>
        <v>-2.11</v>
      </c>
      <c r="O408" s="37">
        <f t="shared" si="41"/>
        <v>10.49</v>
      </c>
    </row>
    <row r="409" spans="1:15" x14ac:dyDescent="0.25">
      <c r="A409" s="41">
        <v>43956</v>
      </c>
      <c r="B409" s="25" t="s">
        <v>19</v>
      </c>
      <c r="C409" s="25">
        <v>8223</v>
      </c>
      <c r="D409" s="25">
        <v>694593</v>
      </c>
      <c r="E409" s="25">
        <v>622755.04999999993</v>
      </c>
      <c r="F409" s="26">
        <v>172368.62218461538</v>
      </c>
      <c r="G409" s="33">
        <f xml:space="preserve"> SUMIFS(Лист2!$C:$C,'Объединенные данные '!$A:$A,Лист2!A363,'Объединенные данные '!$B:$B,Лист2!B363)</f>
        <v>21</v>
      </c>
      <c r="H409">
        <f xml:space="preserve"> SUMIFS(Лист2!$D:$D,'Объединенные данные '!$A:$A,Лист2!A363,'Объединенные данные '!$B:$B,Лист2!B363)</f>
        <v>1735</v>
      </c>
      <c r="I409">
        <f xml:space="preserve"> SUMIFS(Лист2!$E:$E,'Объединенные данные '!$A:$A,Лист2!A363,'Объединенные данные '!$B:$B,Лист2!B363)</f>
        <v>1568</v>
      </c>
      <c r="J409" s="37">
        <f t="shared" si="36"/>
        <v>0.01</v>
      </c>
      <c r="K409" s="37">
        <f t="shared" si="37"/>
        <v>33075.9</v>
      </c>
      <c r="L409" s="37">
        <f t="shared" si="38"/>
        <v>19</v>
      </c>
      <c r="M409" s="37">
        <f t="shared" si="39"/>
        <v>-100530.67218461531</v>
      </c>
      <c r="N409" s="37">
        <f t="shared" si="40"/>
        <v>-14.47</v>
      </c>
      <c r="O409" s="37">
        <f t="shared" si="41"/>
        <v>11.54</v>
      </c>
    </row>
    <row r="410" spans="1:15" x14ac:dyDescent="0.25">
      <c r="A410" s="42">
        <v>43955</v>
      </c>
      <c r="B410" s="29" t="s">
        <v>15</v>
      </c>
      <c r="C410" s="29">
        <v>360255</v>
      </c>
      <c r="D410" s="29">
        <v>38406954</v>
      </c>
      <c r="E410" s="29">
        <v>27588003.988000002</v>
      </c>
      <c r="F410" s="30">
        <v>1078421.345076923</v>
      </c>
      <c r="G410" s="33">
        <f xml:space="preserve"> SUMIFS(Лист2!$C:$C,'Объединенные данные '!$A:$A,Лист2!A394,'Объединенные данные '!$B:$B,Лист2!B394)</f>
        <v>15</v>
      </c>
      <c r="H410">
        <f xml:space="preserve"> SUMIFS(Лист2!$D:$D,'Объединенные данные '!$A:$A,Лист2!A394,'Объединенные данные '!$B:$B,Лист2!B394)</f>
        <v>922</v>
      </c>
      <c r="I410">
        <f xml:space="preserve"> SUMIFS(Лист2!$E:$E,'Объединенные данные '!$A:$A,Лист2!A394,'Объединенные данные '!$B:$B,Лист2!B394)</f>
        <v>823</v>
      </c>
      <c r="J410" s="37">
        <f t="shared" si="36"/>
        <v>0.77</v>
      </c>
      <c r="K410" s="37">
        <f t="shared" si="37"/>
        <v>2560463.6</v>
      </c>
      <c r="L410" s="37">
        <f t="shared" si="38"/>
        <v>19</v>
      </c>
      <c r="M410" s="37">
        <f t="shared" si="39"/>
        <v>9740528.6669230759</v>
      </c>
      <c r="N410" s="37">
        <f t="shared" si="40"/>
        <v>25.36</v>
      </c>
      <c r="O410" s="37">
        <f t="shared" si="41"/>
        <v>39.22</v>
      </c>
    </row>
    <row r="411" spans="1:15" x14ac:dyDescent="0.25">
      <c r="A411" s="41">
        <v>43955</v>
      </c>
      <c r="B411" s="25" t="s">
        <v>14</v>
      </c>
      <c r="C411" s="25">
        <v>283942.5</v>
      </c>
      <c r="D411" s="25">
        <v>29357940</v>
      </c>
      <c r="E411" s="25">
        <v>21174604.830000002</v>
      </c>
      <c r="F411" s="26">
        <v>988153.40803076921</v>
      </c>
      <c r="G411" s="33">
        <f xml:space="preserve"> SUMIFS(Лист2!$C:$C,'Объединенные данные '!$A:$A,Лист2!A429,'Объединенные данные '!$B:$B,Лист2!B429)</f>
        <v>15</v>
      </c>
      <c r="H411">
        <f xml:space="preserve"> SUMIFS(Лист2!$D:$D,'Объединенные данные '!$A:$A,Лист2!A429,'Объединенные данные '!$B:$B,Лист2!B429)</f>
        <v>585</v>
      </c>
      <c r="I411">
        <f xml:space="preserve"> SUMIFS(Лист2!$E:$E,'Объединенные данные '!$A:$A,Лист2!A429,'Объединенные данные '!$B:$B,Лист2!B429)</f>
        <v>502</v>
      </c>
      <c r="J411" s="37">
        <f t="shared" si="36"/>
        <v>0.59</v>
      </c>
      <c r="K411" s="37">
        <f t="shared" si="37"/>
        <v>1957196</v>
      </c>
      <c r="L411" s="37">
        <f t="shared" si="38"/>
        <v>19</v>
      </c>
      <c r="M411" s="37">
        <f t="shared" si="39"/>
        <v>7195181.7619692292</v>
      </c>
      <c r="N411" s="37">
        <f t="shared" si="40"/>
        <v>24.51</v>
      </c>
      <c r="O411" s="37">
        <f t="shared" si="41"/>
        <v>38.65</v>
      </c>
    </row>
    <row r="412" spans="1:15" x14ac:dyDescent="0.25">
      <c r="A412" s="39">
        <v>43955</v>
      </c>
      <c r="B412" s="23" t="s">
        <v>21</v>
      </c>
      <c r="C412" s="23">
        <v>237544.5</v>
      </c>
      <c r="D412" s="23">
        <v>24292218</v>
      </c>
      <c r="E412" s="23">
        <v>17650186.028999999</v>
      </c>
      <c r="F412" s="24">
        <v>347608.63846153842</v>
      </c>
      <c r="G412" s="33">
        <f xml:space="preserve"> SUMIFS(Лист2!$C:$C,'Объединенные данные '!$A:$A,Лист2!A218,'Объединенные данные '!$B:$B,Лист2!B218)</f>
        <v>31</v>
      </c>
      <c r="H412">
        <f xml:space="preserve"> SUMIFS(Лист2!$D:$D,'Объединенные данные '!$A:$A,Лист2!A218,'Объединенные данные '!$B:$B,Лист2!B218)</f>
        <v>5389</v>
      </c>
      <c r="I412">
        <f xml:space="preserve"> SUMIFS(Лист2!$E:$E,'Объединенные данные '!$A:$A,Лист2!A218,'Объединенные данные '!$B:$B,Лист2!B218)</f>
        <v>5024</v>
      </c>
      <c r="J412" s="37">
        <f t="shared" si="36"/>
        <v>0.49</v>
      </c>
      <c r="K412" s="37">
        <f t="shared" si="37"/>
        <v>783619.9</v>
      </c>
      <c r="L412" s="37">
        <f t="shared" si="38"/>
        <v>19</v>
      </c>
      <c r="M412" s="37">
        <f t="shared" si="39"/>
        <v>6294423.3325384622</v>
      </c>
      <c r="N412" s="37">
        <f t="shared" si="40"/>
        <v>25.91</v>
      </c>
      <c r="O412" s="37">
        <f t="shared" si="41"/>
        <v>37.630000000000003</v>
      </c>
    </row>
    <row r="413" spans="1:15" x14ac:dyDescent="0.25">
      <c r="A413" s="40">
        <v>43955</v>
      </c>
      <c r="B413" s="27" t="s">
        <v>22</v>
      </c>
      <c r="C413" s="27">
        <v>223617</v>
      </c>
      <c r="D413" s="27">
        <v>22796827.5</v>
      </c>
      <c r="E413" s="27">
        <v>16597666.014999999</v>
      </c>
      <c r="F413" s="28">
        <v>404297.74615384609</v>
      </c>
      <c r="G413" s="33">
        <f xml:space="preserve"> SUMIFS(Лист2!$C:$C,'Объединенные данные '!$A:$A,Лист2!A183,'Объединенные данные '!$B:$B,Лист2!B183)</f>
        <v>17</v>
      </c>
      <c r="H413">
        <f xml:space="preserve"> SUMIFS(Лист2!$D:$D,'Объединенные данные '!$A:$A,Лист2!A183,'Объединенные данные '!$B:$B,Лист2!B183)</f>
        <v>890</v>
      </c>
      <c r="I413">
        <f xml:space="preserve"> SUMIFS(Лист2!$E:$E,'Объединенные данные '!$A:$A,Лист2!A183,'Объединенные данные '!$B:$B,Лист2!B183)</f>
        <v>794</v>
      </c>
      <c r="J413" s="37">
        <f t="shared" si="36"/>
        <v>0.46</v>
      </c>
      <c r="K413" s="37">
        <f t="shared" si="37"/>
        <v>1340989.8999999999</v>
      </c>
      <c r="L413" s="37">
        <f t="shared" si="38"/>
        <v>19</v>
      </c>
      <c r="M413" s="37">
        <f t="shared" si="39"/>
        <v>5794863.7388461549</v>
      </c>
      <c r="N413" s="37">
        <f t="shared" si="40"/>
        <v>25.42</v>
      </c>
      <c r="O413" s="37">
        <f t="shared" si="41"/>
        <v>37.35</v>
      </c>
    </row>
    <row r="414" spans="1:15" x14ac:dyDescent="0.25">
      <c r="A414" s="39">
        <v>43955</v>
      </c>
      <c r="B414" s="23" t="s">
        <v>11</v>
      </c>
      <c r="C414" s="23">
        <v>72928.5</v>
      </c>
      <c r="D414" s="23">
        <v>6642249</v>
      </c>
      <c r="E414" s="23">
        <v>4993791.9560000002</v>
      </c>
      <c r="F414" s="24">
        <v>215294.37692307692</v>
      </c>
      <c r="G414" s="33">
        <f xml:space="preserve"> SUMIFS(Лист2!$C:$C,'Объединенные данные '!$A:$A,Лист2!A41,'Объединенные данные '!$B:$B,Лист2!B41)</f>
        <v>17</v>
      </c>
      <c r="H414">
        <f xml:space="preserve"> SUMIFS(Лист2!$D:$D,'Объединенные данные '!$A:$A,Лист2!A41,'Объединенные данные '!$B:$B,Лист2!B41)</f>
        <v>1186</v>
      </c>
      <c r="I414">
        <f xml:space="preserve"> SUMIFS(Лист2!$E:$E,'Объединенные данные '!$A:$A,Лист2!A41,'Объединенные данные '!$B:$B,Лист2!B41)</f>
        <v>1054</v>
      </c>
      <c r="J414" s="37">
        <f t="shared" si="36"/>
        <v>0.13</v>
      </c>
      <c r="K414" s="37">
        <f t="shared" si="37"/>
        <v>390720.5</v>
      </c>
      <c r="L414" s="37">
        <f t="shared" si="38"/>
        <v>19</v>
      </c>
      <c r="M414" s="37">
        <f t="shared" si="39"/>
        <v>1433162.667076923</v>
      </c>
      <c r="N414" s="37">
        <f t="shared" si="40"/>
        <v>21.58</v>
      </c>
      <c r="O414" s="37">
        <f t="shared" si="41"/>
        <v>33.01</v>
      </c>
    </row>
    <row r="415" spans="1:15" x14ac:dyDescent="0.25">
      <c r="A415" s="40">
        <v>43955</v>
      </c>
      <c r="B415" s="27" t="s">
        <v>16</v>
      </c>
      <c r="C415" s="27">
        <v>64108.5</v>
      </c>
      <c r="D415" s="27">
        <v>5561452.5</v>
      </c>
      <c r="E415" s="27">
        <v>4257859.3720000004</v>
      </c>
      <c r="F415" s="28">
        <v>337872.83273076924</v>
      </c>
      <c r="G415" s="33">
        <f xml:space="preserve"> SUMIFS(Лист2!$C:$C,'Объединенные данные '!$A:$A,Лист2!A6,'Объединенные данные '!$B:$B,Лист2!B6)</f>
        <v>128</v>
      </c>
      <c r="H415">
        <f xml:space="preserve"> SUMIFS(Лист2!$D:$D,'Объединенные данные '!$A:$A,Лист2!A6,'Объединенные данные '!$B:$B,Лист2!B6)</f>
        <v>16285</v>
      </c>
      <c r="I415">
        <f xml:space="preserve"> SUMIFS(Лист2!$E:$E,'Объединенные данные '!$A:$A,Лист2!A6,'Объединенные данные '!$B:$B,Лист2!B6)</f>
        <v>15130</v>
      </c>
      <c r="J415" s="37">
        <f t="shared" si="36"/>
        <v>0.11</v>
      </c>
      <c r="K415" s="37">
        <f t="shared" si="37"/>
        <v>43448.800000000003</v>
      </c>
      <c r="L415" s="37">
        <f t="shared" si="38"/>
        <v>19</v>
      </c>
      <c r="M415" s="37">
        <f t="shared" si="39"/>
        <v>965720.29526923038</v>
      </c>
      <c r="N415" s="37">
        <f t="shared" si="40"/>
        <v>17.36</v>
      </c>
      <c r="O415" s="37">
        <f t="shared" si="41"/>
        <v>30.62</v>
      </c>
    </row>
    <row r="416" spans="1:15" x14ac:dyDescent="0.25">
      <c r="A416" s="42">
        <v>43955</v>
      </c>
      <c r="B416" s="29" t="s">
        <v>17</v>
      </c>
      <c r="C416" s="29">
        <v>30780</v>
      </c>
      <c r="D416" s="29">
        <v>2817853.5</v>
      </c>
      <c r="E416" s="29">
        <v>2169377.2250000001</v>
      </c>
      <c r="F416" s="30">
        <v>215836.18461538458</v>
      </c>
      <c r="G416" s="33">
        <f xml:space="preserve"> SUMIFS(Лист2!$C:$C,'Объединенные данные '!$A:$A,Лист2!A76,'Объединенные данные '!$B:$B,Лист2!B76)</f>
        <v>20</v>
      </c>
      <c r="H416">
        <f xml:space="preserve"> SUMIFS(Лист2!$D:$D,'Объединенные данные '!$A:$A,Лист2!A76,'Объединенные данные '!$B:$B,Лист2!B76)</f>
        <v>1875</v>
      </c>
      <c r="I416">
        <f xml:space="preserve"> SUMIFS(Лист2!$E:$E,'Объединенные данные '!$A:$A,Лист2!A76,'Объединенные данные '!$B:$B,Лист2!B76)</f>
        <v>1701</v>
      </c>
      <c r="J416" s="37">
        <f t="shared" si="36"/>
        <v>0.06</v>
      </c>
      <c r="K416" s="37">
        <f t="shared" si="37"/>
        <v>140892.70000000001</v>
      </c>
      <c r="L416" s="37">
        <f t="shared" si="38"/>
        <v>19</v>
      </c>
      <c r="M416" s="37">
        <f t="shared" si="39"/>
        <v>432640.09038461535</v>
      </c>
      <c r="N416" s="37">
        <f t="shared" si="40"/>
        <v>15.35</v>
      </c>
      <c r="O416" s="37">
        <f t="shared" si="41"/>
        <v>29.89</v>
      </c>
    </row>
    <row r="417" spans="1:15" x14ac:dyDescent="0.25">
      <c r="A417" s="41">
        <v>43955</v>
      </c>
      <c r="B417" s="25" t="s">
        <v>10</v>
      </c>
      <c r="C417" s="25">
        <v>25566</v>
      </c>
      <c r="D417" s="25">
        <v>2372310</v>
      </c>
      <c r="E417" s="25">
        <v>1875929.923</v>
      </c>
      <c r="F417" s="26">
        <v>280340.16570000001</v>
      </c>
      <c r="G417" s="33">
        <f xml:space="preserve"> SUMIFS(Лист2!$C:$C,'Объединенные данные '!$A:$A,Лист2!A111,'Объединенные данные '!$B:$B,Лист2!B111)</f>
        <v>31</v>
      </c>
      <c r="H417">
        <f xml:space="preserve"> SUMIFS(Лист2!$D:$D,'Объединенные данные '!$A:$A,Лист2!A111,'Объединенные данные '!$B:$B,Лист2!B111)</f>
        <v>5330</v>
      </c>
      <c r="I417">
        <f xml:space="preserve"> SUMIFS(Лист2!$E:$E,'Объединенные данные '!$A:$A,Лист2!A111,'Объединенные данные '!$B:$B,Лист2!B111)</f>
        <v>4977</v>
      </c>
      <c r="J417" s="37">
        <f t="shared" si="36"/>
        <v>0.05</v>
      </c>
      <c r="K417" s="37">
        <f t="shared" si="37"/>
        <v>76526.100000000006</v>
      </c>
      <c r="L417" s="37">
        <f t="shared" si="38"/>
        <v>19</v>
      </c>
      <c r="M417" s="37">
        <f t="shared" si="39"/>
        <v>216039.91130000004</v>
      </c>
      <c r="N417" s="37">
        <f t="shared" si="40"/>
        <v>9.11</v>
      </c>
      <c r="O417" s="37">
        <f t="shared" si="41"/>
        <v>26.46</v>
      </c>
    </row>
    <row r="418" spans="1:15" x14ac:dyDescent="0.25">
      <c r="A418" s="39">
        <v>43955</v>
      </c>
      <c r="B418" s="23" t="s">
        <v>13</v>
      </c>
      <c r="C418" s="23">
        <v>27072</v>
      </c>
      <c r="D418" s="23">
        <v>2450968.5</v>
      </c>
      <c r="E418" s="23">
        <v>1980824.9889999998</v>
      </c>
      <c r="F418" s="24">
        <v>188174.3243923077</v>
      </c>
      <c r="G418" s="33">
        <f xml:space="preserve"> SUMIFS(Лист2!$C:$C,'Объединенные данные '!$A:$A,Лист2!A251,'Объединенные данные '!$B:$B,Лист2!B251)</f>
        <v>21</v>
      </c>
      <c r="H418">
        <f xml:space="preserve"> SUMIFS(Лист2!$D:$D,'Объединенные данные '!$A:$A,Лист2!A251,'Объединенные данные '!$B:$B,Лист2!B251)</f>
        <v>1874</v>
      </c>
      <c r="I418">
        <f xml:space="preserve"> SUMIFS(Лист2!$E:$E,'Объединенные данные '!$A:$A,Лист2!A251,'Объединенные данные '!$B:$B,Лист2!B251)</f>
        <v>1705</v>
      </c>
      <c r="J418" s="37">
        <f t="shared" si="36"/>
        <v>0.05</v>
      </c>
      <c r="K418" s="37">
        <f t="shared" si="37"/>
        <v>116712.8</v>
      </c>
      <c r="L418" s="37">
        <f t="shared" si="38"/>
        <v>19</v>
      </c>
      <c r="M418" s="37">
        <f t="shared" si="39"/>
        <v>281969.18660769251</v>
      </c>
      <c r="N418" s="37">
        <f t="shared" si="40"/>
        <v>11.5</v>
      </c>
      <c r="O418" s="37">
        <f t="shared" si="41"/>
        <v>23.73</v>
      </c>
    </row>
    <row r="419" spans="1:15" x14ac:dyDescent="0.25">
      <c r="A419" s="40">
        <v>43955</v>
      </c>
      <c r="B419" s="27" t="s">
        <v>20</v>
      </c>
      <c r="C419" s="27">
        <v>23587.5</v>
      </c>
      <c r="D419" s="27">
        <v>2155668</v>
      </c>
      <c r="E419" s="27">
        <v>1685753.1839999999</v>
      </c>
      <c r="F419" s="28">
        <v>135489.15811538461</v>
      </c>
      <c r="G419" s="33">
        <f xml:space="preserve"> SUMIFS(Лист2!$C:$C,'Объединенные данные '!$A:$A,Лист2!A148,'Объединенные данные '!$B:$B,Лист2!B148)</f>
        <v>31</v>
      </c>
      <c r="H419">
        <f xml:space="preserve"> SUMIFS(Лист2!$D:$D,'Объединенные данные '!$A:$A,Лист2!A148,'Объединенные данные '!$B:$B,Лист2!B148)</f>
        <v>5035</v>
      </c>
      <c r="I419">
        <f xml:space="preserve"> SUMIFS(Лист2!$E:$E,'Объединенные данные '!$A:$A,Лист2!A148,'Объединенные данные '!$B:$B,Лист2!B148)</f>
        <v>4683</v>
      </c>
      <c r="J419" s="37">
        <f t="shared" si="36"/>
        <v>0.04</v>
      </c>
      <c r="K419" s="37">
        <f t="shared" si="37"/>
        <v>69537.7</v>
      </c>
      <c r="L419" s="37">
        <f t="shared" si="38"/>
        <v>19</v>
      </c>
      <c r="M419" s="37">
        <f t="shared" si="39"/>
        <v>334425.65788461547</v>
      </c>
      <c r="N419" s="37">
        <f t="shared" si="40"/>
        <v>15.51</v>
      </c>
      <c r="O419" s="37">
        <f t="shared" si="41"/>
        <v>27.88</v>
      </c>
    </row>
    <row r="420" spans="1:15" x14ac:dyDescent="0.25">
      <c r="A420" s="39">
        <v>43955</v>
      </c>
      <c r="B420" s="23" t="s">
        <v>23</v>
      </c>
      <c r="C420" s="23">
        <v>11062.5</v>
      </c>
      <c r="D420" s="23">
        <v>906343.5</v>
      </c>
      <c r="E420" s="23">
        <v>762082.74899999995</v>
      </c>
      <c r="F420" s="24">
        <v>125305.56399230768</v>
      </c>
      <c r="G420" s="33">
        <f xml:space="preserve"> SUMIFS(Лист2!$C:$C,'Объединенные данные '!$A:$A,Лист2!A288,'Объединенные данные '!$B:$B,Лист2!B288)</f>
        <v>31</v>
      </c>
      <c r="H420">
        <f xml:space="preserve"> SUMIFS(Лист2!$D:$D,'Объединенные данные '!$A:$A,Лист2!A288,'Объединенные данные '!$B:$B,Лист2!B288)</f>
        <v>4695</v>
      </c>
      <c r="I420">
        <f xml:space="preserve"> SUMIFS(Лист2!$E:$E,'Объединенные данные '!$A:$A,Лист2!A288,'Объединенные данные '!$B:$B,Лист2!B288)</f>
        <v>4372</v>
      </c>
      <c r="J420" s="37">
        <f t="shared" si="36"/>
        <v>0.02</v>
      </c>
      <c r="K420" s="37">
        <f t="shared" si="37"/>
        <v>29236.9</v>
      </c>
      <c r="L420" s="37">
        <f t="shared" si="38"/>
        <v>19</v>
      </c>
      <c r="M420" s="37">
        <f t="shared" si="39"/>
        <v>18955.187007692366</v>
      </c>
      <c r="N420" s="37">
        <f t="shared" si="40"/>
        <v>2.09</v>
      </c>
      <c r="O420" s="37">
        <f t="shared" si="41"/>
        <v>18.93</v>
      </c>
    </row>
    <row r="421" spans="1:15" x14ac:dyDescent="0.25">
      <c r="A421" s="41">
        <v>43955</v>
      </c>
      <c r="B421" s="25" t="s">
        <v>18</v>
      </c>
      <c r="C421" s="25">
        <v>12301.5</v>
      </c>
      <c r="D421" s="25">
        <v>1085211</v>
      </c>
      <c r="E421" s="25">
        <v>874153.34499999997</v>
      </c>
      <c r="F421" s="26">
        <v>243709.48269230771</v>
      </c>
      <c r="G421" s="33">
        <f xml:space="preserve"> SUMIFS(Лист2!$C:$C,'Объединенные данные '!$A:$A,Лист2!A321,'Объединенные данные '!$B:$B,Лист2!B321)</f>
        <v>21</v>
      </c>
      <c r="H421">
        <f xml:space="preserve"> SUMIFS(Лист2!$D:$D,'Объединенные данные '!$A:$A,Лист2!A321,'Объединенные данные '!$B:$B,Лист2!B321)</f>
        <v>1656</v>
      </c>
      <c r="I421">
        <f xml:space="preserve"> SUMIFS(Лист2!$E:$E,'Объединенные данные '!$A:$A,Лист2!A321,'Объединенные данные '!$B:$B,Лист2!B321)</f>
        <v>1516</v>
      </c>
      <c r="J421" s="37">
        <f t="shared" si="36"/>
        <v>0.02</v>
      </c>
      <c r="K421" s="37">
        <f t="shared" si="37"/>
        <v>51676.7</v>
      </c>
      <c r="L421" s="37">
        <f t="shared" si="38"/>
        <v>19</v>
      </c>
      <c r="M421" s="37">
        <f t="shared" si="39"/>
        <v>-32651.827692307677</v>
      </c>
      <c r="N421" s="37">
        <f t="shared" si="40"/>
        <v>-3.01</v>
      </c>
      <c r="O421" s="37">
        <f t="shared" si="41"/>
        <v>24.14</v>
      </c>
    </row>
    <row r="422" spans="1:15" x14ac:dyDescent="0.25">
      <c r="A422" s="42">
        <v>43955</v>
      </c>
      <c r="B422" s="29" t="s">
        <v>19</v>
      </c>
      <c r="C422" s="29">
        <v>7087.5</v>
      </c>
      <c r="D422" s="29">
        <v>610855.5</v>
      </c>
      <c r="E422" s="29">
        <v>541946.12800000003</v>
      </c>
      <c r="F422" s="30">
        <v>150795.58461538461</v>
      </c>
      <c r="G422" s="33">
        <f xml:space="preserve"> SUMIFS(Лист2!$C:$C,'Объединенные данные '!$A:$A,Лист2!A356,'Объединенные данные '!$B:$B,Лист2!B356)</f>
        <v>59</v>
      </c>
      <c r="H422">
        <f xml:space="preserve"> SUMIFS(Лист2!$D:$D,'Объединенные данные '!$A:$A,Лист2!A356,'Объединенные данные '!$B:$B,Лист2!B356)</f>
        <v>14098</v>
      </c>
      <c r="I422">
        <f xml:space="preserve"> SUMIFS(Лист2!$E:$E,'Объединенные данные '!$A:$A,Лист2!A356,'Объединенные данные '!$B:$B,Лист2!B356)</f>
        <v>13106</v>
      </c>
      <c r="J422" s="37">
        <f t="shared" si="36"/>
        <v>0.01</v>
      </c>
      <c r="K422" s="37">
        <f t="shared" si="37"/>
        <v>10353.5</v>
      </c>
      <c r="L422" s="37">
        <f t="shared" si="38"/>
        <v>19</v>
      </c>
      <c r="M422" s="37">
        <f t="shared" si="39"/>
        <v>-81886.212615384633</v>
      </c>
      <c r="N422" s="37">
        <f t="shared" si="40"/>
        <v>-13.41</v>
      </c>
      <c r="O422" s="37">
        <f t="shared" si="41"/>
        <v>12.72</v>
      </c>
    </row>
    <row r="423" spans="1:15" x14ac:dyDescent="0.25">
      <c r="A423" s="40">
        <v>43955</v>
      </c>
      <c r="B423" s="27" t="s">
        <v>12</v>
      </c>
      <c r="C423" s="27">
        <v>9130.5</v>
      </c>
      <c r="D423" s="27">
        <v>728890.5</v>
      </c>
      <c r="E423" s="27">
        <v>644150.51899999997</v>
      </c>
      <c r="F423" s="28">
        <v>98026.490369230756</v>
      </c>
      <c r="G423" s="33">
        <f xml:space="preserve"> SUMIFS(Лист2!$C:$C,'Объединенные данные '!$A:$A,Лист2!A464,'Объединенные данные '!$B:$B,Лист2!B464)</f>
        <v>15</v>
      </c>
      <c r="H423">
        <f xml:space="preserve"> SUMIFS(Лист2!$D:$D,'Объединенные данные '!$A:$A,Лист2!A464,'Объединенные данные '!$B:$B,Лист2!B464)</f>
        <v>721</v>
      </c>
      <c r="I423">
        <f xml:space="preserve"> SUMIFS(Лист2!$E:$E,'Объединенные данные '!$A:$A,Лист2!A464,'Объединенные данные '!$B:$B,Лист2!B464)</f>
        <v>625</v>
      </c>
      <c r="J423" s="37">
        <f t="shared" si="36"/>
        <v>0.01</v>
      </c>
      <c r="K423" s="37">
        <f t="shared" si="37"/>
        <v>48592.7</v>
      </c>
      <c r="L423" s="37">
        <f t="shared" si="38"/>
        <v>19</v>
      </c>
      <c r="M423" s="37">
        <f t="shared" si="39"/>
        <v>-13286.509369230727</v>
      </c>
      <c r="N423" s="37">
        <f t="shared" si="40"/>
        <v>-1.82</v>
      </c>
      <c r="O423" s="37">
        <f t="shared" si="41"/>
        <v>13.16</v>
      </c>
    </row>
    <row r="424" spans="1:15" x14ac:dyDescent="0.25">
      <c r="A424" s="42">
        <v>43954</v>
      </c>
      <c r="B424" s="29" t="s">
        <v>15</v>
      </c>
      <c r="C424" s="29">
        <v>342666</v>
      </c>
      <c r="D424" s="29">
        <v>36631999.5</v>
      </c>
      <c r="E424" s="29">
        <v>26408496.047999997</v>
      </c>
      <c r="F424" s="30">
        <v>820373.56815384608</v>
      </c>
      <c r="G424" s="33">
        <f xml:space="preserve"> SUMIFS(Лист2!$C:$C,'Объединенные данные '!$A:$A,Лист2!A405,'Объединенные данные '!$B:$B,Лист2!B405)</f>
        <v>20</v>
      </c>
      <c r="H424">
        <f xml:space="preserve"> SUMIFS(Лист2!$D:$D,'Объединенные данные '!$A:$A,Лист2!A405,'Объединенные данные '!$B:$B,Лист2!B405)</f>
        <v>1747</v>
      </c>
      <c r="I424">
        <f xml:space="preserve"> SUMIFS(Лист2!$E:$E,'Объединенные данные '!$A:$A,Лист2!A405,'Объединенные данные '!$B:$B,Лист2!B405)</f>
        <v>1570</v>
      </c>
      <c r="J424" s="37">
        <f t="shared" si="36"/>
        <v>0.74</v>
      </c>
      <c r="K424" s="37">
        <f t="shared" si="37"/>
        <v>1831600</v>
      </c>
      <c r="L424" s="37">
        <f t="shared" si="38"/>
        <v>18</v>
      </c>
      <c r="M424" s="37">
        <f t="shared" si="39"/>
        <v>9403129.8838461563</v>
      </c>
      <c r="N424" s="37">
        <f t="shared" si="40"/>
        <v>25.67</v>
      </c>
      <c r="O424" s="37">
        <f t="shared" si="41"/>
        <v>38.71</v>
      </c>
    </row>
    <row r="425" spans="1:15" x14ac:dyDescent="0.25">
      <c r="A425" s="40">
        <v>43954</v>
      </c>
      <c r="B425" s="27" t="s">
        <v>14</v>
      </c>
      <c r="C425" s="27">
        <v>274083</v>
      </c>
      <c r="D425" s="27">
        <v>28427001</v>
      </c>
      <c r="E425" s="27">
        <v>20563887.598999999</v>
      </c>
      <c r="F425" s="28">
        <v>779849.36538461538</v>
      </c>
      <c r="G425" s="33">
        <f xml:space="preserve"> SUMIFS(Лист2!$C:$C,'Объединенные данные '!$A:$A,Лист2!A440,'Объединенные данные '!$B:$B,Лист2!B440)</f>
        <v>19</v>
      </c>
      <c r="H425">
        <f xml:space="preserve"> SUMIFS(Лист2!$D:$D,'Объединенные данные '!$A:$A,Лист2!A440,'Объединенные данные '!$B:$B,Лист2!B440)</f>
        <v>1206</v>
      </c>
      <c r="I425">
        <f xml:space="preserve"> SUMIFS(Лист2!$E:$E,'Объединенные данные '!$A:$A,Лист2!A440,'Объединенные данные '!$B:$B,Лист2!B440)</f>
        <v>1080</v>
      </c>
      <c r="J425" s="37">
        <f t="shared" si="36"/>
        <v>0.56999999999999995</v>
      </c>
      <c r="K425" s="37">
        <f t="shared" si="37"/>
        <v>1496157.9</v>
      </c>
      <c r="L425" s="37">
        <f t="shared" si="38"/>
        <v>18</v>
      </c>
      <c r="M425" s="37">
        <f t="shared" si="39"/>
        <v>7083264.0356153855</v>
      </c>
      <c r="N425" s="37">
        <f t="shared" si="40"/>
        <v>24.92</v>
      </c>
      <c r="O425" s="37">
        <f t="shared" si="41"/>
        <v>38.24</v>
      </c>
    </row>
    <row r="426" spans="1:15" x14ac:dyDescent="0.25">
      <c r="A426" s="42">
        <v>43954</v>
      </c>
      <c r="B426" s="29" t="s">
        <v>21</v>
      </c>
      <c r="C426" s="29">
        <v>257215.5</v>
      </c>
      <c r="D426" s="29">
        <v>26492278.5</v>
      </c>
      <c r="E426" s="29">
        <v>19179229.932</v>
      </c>
      <c r="F426" s="30">
        <v>254778.07384615383</v>
      </c>
      <c r="G426" s="33">
        <f xml:space="preserve"> SUMIFS(Лист2!$C:$C,'Объединенные данные '!$A:$A,Лист2!A227,'Объединенные данные '!$B:$B,Лист2!B227)</f>
        <v>125</v>
      </c>
      <c r="H426">
        <f xml:space="preserve"> SUMIFS(Лист2!$D:$D,'Объединенные данные '!$A:$A,Лист2!A227,'Объединенные данные '!$B:$B,Лист2!B227)</f>
        <v>20079</v>
      </c>
      <c r="I426">
        <f xml:space="preserve"> SUMIFS(Лист2!$E:$E,'Объединенные данные '!$A:$A,Лист2!A227,'Объединенные данные '!$B:$B,Лист2!B227)</f>
        <v>18721</v>
      </c>
      <c r="J426" s="37">
        <f t="shared" si="36"/>
        <v>0.53</v>
      </c>
      <c r="K426" s="37">
        <f t="shared" si="37"/>
        <v>211938.2</v>
      </c>
      <c r="L426" s="37">
        <f t="shared" si="38"/>
        <v>18</v>
      </c>
      <c r="M426" s="37">
        <f t="shared" si="39"/>
        <v>7058270.4941538461</v>
      </c>
      <c r="N426" s="37">
        <f t="shared" si="40"/>
        <v>26.64</v>
      </c>
      <c r="O426" s="37">
        <f t="shared" si="41"/>
        <v>38.130000000000003</v>
      </c>
    </row>
    <row r="427" spans="1:15" x14ac:dyDescent="0.25">
      <c r="A427" s="40">
        <v>43954</v>
      </c>
      <c r="B427" s="27" t="s">
        <v>22</v>
      </c>
      <c r="C427" s="27">
        <v>248148</v>
      </c>
      <c r="D427" s="27">
        <v>25519072.5</v>
      </c>
      <c r="E427" s="27">
        <v>18491870.614999998</v>
      </c>
      <c r="F427" s="28">
        <v>270910.05384615384</v>
      </c>
      <c r="G427" s="33">
        <f xml:space="preserve"> SUMIFS(Лист2!$C:$C,'Объединенные данные '!$A:$A,Лист2!A192,'Объединенные данные '!$B:$B,Лист2!B192)</f>
        <v>21</v>
      </c>
      <c r="H427">
        <f xml:space="preserve"> SUMIFS(Лист2!$D:$D,'Объединенные данные '!$A:$A,Лист2!A192,'Объединенные данные '!$B:$B,Лист2!B192)</f>
        <v>2335</v>
      </c>
      <c r="I427">
        <f xml:space="preserve"> SUMIFS(Лист2!$E:$E,'Объединенные данные '!$A:$A,Лист2!A192,'Объединенные данные '!$B:$B,Лист2!B192)</f>
        <v>2126</v>
      </c>
      <c r="J427" s="37">
        <f t="shared" si="36"/>
        <v>0.51</v>
      </c>
      <c r="K427" s="37">
        <f t="shared" si="37"/>
        <v>1215193.8999999999</v>
      </c>
      <c r="L427" s="37">
        <f t="shared" si="38"/>
        <v>18</v>
      </c>
      <c r="M427" s="37">
        <f t="shared" si="39"/>
        <v>6756291.8311538482</v>
      </c>
      <c r="N427" s="37">
        <f t="shared" si="40"/>
        <v>26.48</v>
      </c>
      <c r="O427" s="37">
        <f t="shared" si="41"/>
        <v>38</v>
      </c>
    </row>
    <row r="428" spans="1:15" x14ac:dyDescent="0.25">
      <c r="A428" s="42">
        <v>43954</v>
      </c>
      <c r="B428" s="29" t="s">
        <v>11</v>
      </c>
      <c r="C428" s="29">
        <v>77263.5</v>
      </c>
      <c r="D428" s="29">
        <v>7013670</v>
      </c>
      <c r="E428" s="29">
        <v>5282661.8549999995</v>
      </c>
      <c r="F428" s="30">
        <v>161473.07692307691</v>
      </c>
      <c r="G428" s="33">
        <f xml:space="preserve"> SUMIFS(Лист2!$C:$C,'Объединенные данные '!$A:$A,Лист2!A52,'Объединенные данные '!$B:$B,Лист2!B52)</f>
        <v>15</v>
      </c>
      <c r="H428">
        <f xml:space="preserve"> SUMIFS(Лист2!$D:$D,'Объединенные данные '!$A:$A,Лист2!A52,'Объединенные данные '!$B:$B,Лист2!B52)</f>
        <v>490</v>
      </c>
      <c r="I428">
        <f xml:space="preserve"> SUMIFS(Лист2!$E:$E,'Объединенные данные '!$A:$A,Лист2!A52,'Объединенные данные '!$B:$B,Лист2!B52)</f>
        <v>409</v>
      </c>
      <c r="J428" s="37">
        <f t="shared" si="36"/>
        <v>0.14000000000000001</v>
      </c>
      <c r="K428" s="37">
        <f t="shared" si="37"/>
        <v>467578</v>
      </c>
      <c r="L428" s="37">
        <f t="shared" si="38"/>
        <v>18</v>
      </c>
      <c r="M428" s="37">
        <f t="shared" si="39"/>
        <v>1569535.0680769235</v>
      </c>
      <c r="N428" s="37">
        <f t="shared" si="40"/>
        <v>22.38</v>
      </c>
      <c r="O428" s="37">
        <f t="shared" si="41"/>
        <v>32.770000000000003</v>
      </c>
    </row>
    <row r="429" spans="1:15" x14ac:dyDescent="0.25">
      <c r="A429" s="40">
        <v>43954</v>
      </c>
      <c r="B429" s="27" t="s">
        <v>16</v>
      </c>
      <c r="C429" s="27">
        <v>70581</v>
      </c>
      <c r="D429" s="27">
        <v>6221320.5</v>
      </c>
      <c r="E429" s="27">
        <v>4762185.0609999998</v>
      </c>
      <c r="F429" s="28">
        <v>172821.83076923076</v>
      </c>
      <c r="G429" s="33">
        <f xml:space="preserve"> SUMIFS(Лист2!$C:$C,'Объединенные данные '!$A:$A,Лист2!A17,'Объединенные данные '!$B:$B,Лист2!B17)</f>
        <v>7</v>
      </c>
      <c r="H429">
        <f xml:space="preserve"> SUMIFS(Лист2!$D:$D,'Объединенные данные '!$A:$A,Лист2!A17,'Объединенные данные '!$B:$B,Лист2!B17)</f>
        <v>530</v>
      </c>
      <c r="I429">
        <f xml:space="preserve"> SUMIFS(Лист2!$E:$E,'Объединенные данные '!$A:$A,Лист2!A17,'Объединенные данные '!$B:$B,Лист2!B17)</f>
        <v>447</v>
      </c>
      <c r="J429" s="37">
        <f t="shared" si="36"/>
        <v>0.13</v>
      </c>
      <c r="K429" s="37">
        <f t="shared" si="37"/>
        <v>888760.1</v>
      </c>
      <c r="L429" s="37">
        <f t="shared" si="38"/>
        <v>18</v>
      </c>
      <c r="M429" s="37">
        <f t="shared" si="39"/>
        <v>1286313.6082307694</v>
      </c>
      <c r="N429" s="37">
        <f t="shared" si="40"/>
        <v>20.68</v>
      </c>
      <c r="O429" s="37">
        <f t="shared" si="41"/>
        <v>30.64</v>
      </c>
    </row>
    <row r="430" spans="1:15" x14ac:dyDescent="0.25">
      <c r="A430" s="42">
        <v>43954</v>
      </c>
      <c r="B430" s="29" t="s">
        <v>17</v>
      </c>
      <c r="C430" s="29">
        <v>29935.5</v>
      </c>
      <c r="D430" s="29">
        <v>2720002.5</v>
      </c>
      <c r="E430" s="29">
        <v>2102974.0010000002</v>
      </c>
      <c r="F430" s="30">
        <v>175338.6411076923</v>
      </c>
      <c r="G430" s="33">
        <f xml:space="preserve"> SUMIFS(Лист2!$C:$C,'Объединенные данные '!$A:$A,Лист2!A87,'Объединенные данные '!$B:$B,Лист2!B87)</f>
        <v>15</v>
      </c>
      <c r="H430">
        <f xml:space="preserve"> SUMIFS(Лист2!$D:$D,'Объединенные данные '!$A:$A,Лист2!A87,'Объединенные данные '!$B:$B,Лист2!B87)</f>
        <v>809</v>
      </c>
      <c r="I430">
        <f xml:space="preserve"> SUMIFS(Лист2!$E:$E,'Объединенные данные '!$A:$A,Лист2!A87,'Объединенные данные '!$B:$B,Лист2!B87)</f>
        <v>702</v>
      </c>
      <c r="J430" s="37">
        <f t="shared" si="36"/>
        <v>0.05</v>
      </c>
      <c r="K430" s="37">
        <f t="shared" si="37"/>
        <v>181333.5</v>
      </c>
      <c r="L430" s="37">
        <f t="shared" si="38"/>
        <v>18</v>
      </c>
      <c r="M430" s="37">
        <f t="shared" si="39"/>
        <v>441689.85789230757</v>
      </c>
      <c r="N430" s="37">
        <f t="shared" si="40"/>
        <v>16.239999999999998</v>
      </c>
      <c r="O430" s="37">
        <f t="shared" si="41"/>
        <v>29.34</v>
      </c>
    </row>
    <row r="431" spans="1:15" x14ac:dyDescent="0.25">
      <c r="A431" s="40">
        <v>43954</v>
      </c>
      <c r="B431" s="27" t="s">
        <v>10</v>
      </c>
      <c r="C431" s="27">
        <v>26082</v>
      </c>
      <c r="D431" s="27">
        <v>2434914</v>
      </c>
      <c r="E431" s="27">
        <v>1925475.1139999998</v>
      </c>
      <c r="F431" s="28">
        <v>247646.60936153846</v>
      </c>
      <c r="G431" s="33">
        <f xml:space="preserve"> SUMIFS(Лист2!$C:$C,'Объединенные данные '!$A:$A,Лист2!A122,'Объединенные данные '!$B:$B,Лист2!B122)</f>
        <v>21</v>
      </c>
      <c r="H431">
        <f xml:space="preserve"> SUMIFS(Лист2!$D:$D,'Объединенные данные '!$A:$A,Лист2!A122,'Объединенные данные '!$B:$B,Лист2!B122)</f>
        <v>2418</v>
      </c>
      <c r="I431">
        <f xml:space="preserve"> SUMIFS(Лист2!$E:$E,'Объединенные данные '!$A:$A,Лист2!A122,'Объединенные данные '!$B:$B,Лист2!B122)</f>
        <v>2215</v>
      </c>
      <c r="J431" s="37">
        <f t="shared" si="36"/>
        <v>0.05</v>
      </c>
      <c r="K431" s="37">
        <f t="shared" si="37"/>
        <v>115948.3</v>
      </c>
      <c r="L431" s="37">
        <f t="shared" si="38"/>
        <v>18</v>
      </c>
      <c r="M431" s="37">
        <f t="shared" si="39"/>
        <v>261792.27663846171</v>
      </c>
      <c r="N431" s="37">
        <f t="shared" si="40"/>
        <v>10.75</v>
      </c>
      <c r="O431" s="37">
        <f t="shared" si="41"/>
        <v>26.46</v>
      </c>
    </row>
    <row r="432" spans="1:15" x14ac:dyDescent="0.25">
      <c r="A432" s="39">
        <v>43954</v>
      </c>
      <c r="B432" s="23" t="s">
        <v>20</v>
      </c>
      <c r="C432" s="23">
        <v>21343.5</v>
      </c>
      <c r="D432" s="23">
        <v>1906557</v>
      </c>
      <c r="E432" s="23">
        <v>1485927.8739999998</v>
      </c>
      <c r="F432" s="24">
        <v>100092.68052307691</v>
      </c>
      <c r="G432" s="33">
        <f xml:space="preserve"> SUMIFS(Лист2!$C:$C,'Объединенные данные '!$A:$A,Лист2!A157,'Объединенные данные '!$B:$B,Лист2!B157)</f>
        <v>125</v>
      </c>
      <c r="H432">
        <f xml:space="preserve"> SUMIFS(Лист2!$D:$D,'Объединенные данные '!$A:$A,Лист2!A157,'Объединенные данные '!$B:$B,Лист2!B157)</f>
        <v>21427</v>
      </c>
      <c r="I432">
        <f xml:space="preserve"> SUMIFS(Лист2!$E:$E,'Объединенные данные '!$A:$A,Лист2!A157,'Объединенные данные '!$B:$B,Лист2!B157)</f>
        <v>19799</v>
      </c>
      <c r="J432" s="37">
        <f t="shared" si="36"/>
        <v>0.04</v>
      </c>
      <c r="K432" s="37">
        <f t="shared" si="37"/>
        <v>15252.5</v>
      </c>
      <c r="L432" s="37">
        <f t="shared" si="38"/>
        <v>18</v>
      </c>
      <c r="M432" s="37">
        <f t="shared" si="39"/>
        <v>320536.44547692325</v>
      </c>
      <c r="N432" s="37">
        <f t="shared" si="40"/>
        <v>16.809999999999999</v>
      </c>
      <c r="O432" s="37">
        <f t="shared" si="41"/>
        <v>28.31</v>
      </c>
    </row>
    <row r="433" spans="1:15" x14ac:dyDescent="0.25">
      <c r="A433" s="41">
        <v>43954</v>
      </c>
      <c r="B433" s="25" t="s">
        <v>13</v>
      </c>
      <c r="C433" s="25">
        <v>23539.5</v>
      </c>
      <c r="D433" s="25">
        <v>2170309.5</v>
      </c>
      <c r="E433" s="25">
        <v>1735984.6140000001</v>
      </c>
      <c r="F433" s="26">
        <v>170377.85753846151</v>
      </c>
      <c r="G433" s="33">
        <f xml:space="preserve"> SUMIFS(Лист2!$C:$C,'Объединенные данные '!$A:$A,Лист2!A262,'Объединенные данные '!$B:$B,Лист2!B262)</f>
        <v>21</v>
      </c>
      <c r="H433">
        <f xml:space="preserve"> SUMIFS(Лист2!$D:$D,'Объединенные данные '!$A:$A,Лист2!A262,'Объединенные данные '!$B:$B,Лист2!B262)</f>
        <v>2427</v>
      </c>
      <c r="I433">
        <f xml:space="preserve"> SUMIFS(Лист2!$E:$E,'Объединенные данные '!$A:$A,Лист2!A262,'Объединенные данные '!$B:$B,Лист2!B262)</f>
        <v>2213</v>
      </c>
      <c r="J433" s="37">
        <f t="shared" si="36"/>
        <v>0.04</v>
      </c>
      <c r="K433" s="37">
        <f t="shared" si="37"/>
        <v>103348.1</v>
      </c>
      <c r="L433" s="37">
        <f t="shared" si="38"/>
        <v>18</v>
      </c>
      <c r="M433" s="37">
        <f t="shared" si="39"/>
        <v>263947.02846153843</v>
      </c>
      <c r="N433" s="37">
        <f t="shared" si="40"/>
        <v>12.16</v>
      </c>
      <c r="O433" s="37">
        <f t="shared" si="41"/>
        <v>25.02</v>
      </c>
    </row>
    <row r="434" spans="1:15" x14ac:dyDescent="0.25">
      <c r="A434" s="42">
        <v>43954</v>
      </c>
      <c r="B434" s="29" t="s">
        <v>23</v>
      </c>
      <c r="C434" s="29">
        <v>10032</v>
      </c>
      <c r="D434" s="29">
        <v>816150</v>
      </c>
      <c r="E434" s="29">
        <v>698626.03299999994</v>
      </c>
      <c r="F434" s="30">
        <v>97812.892307692295</v>
      </c>
      <c r="G434" s="33">
        <f xml:space="preserve"> SUMIFS(Лист2!$C:$C,'Объединенные данные '!$A:$A,Лист2!A296,'Объединенные данные '!$B:$B,Лист2!B296)</f>
        <v>15</v>
      </c>
      <c r="H434">
        <f xml:space="preserve"> SUMIFS(Лист2!$D:$D,'Объединенные данные '!$A:$A,Лист2!A296,'Объединенные данные '!$B:$B,Лист2!B296)</f>
        <v>624</v>
      </c>
      <c r="I434">
        <f xml:space="preserve"> SUMIFS(Лист2!$E:$E,'Объединенные данные '!$A:$A,Лист2!A296,'Объединенные данные '!$B:$B,Лист2!B296)</f>
        <v>538</v>
      </c>
      <c r="J434" s="37">
        <f t="shared" si="36"/>
        <v>0.02</v>
      </c>
      <c r="K434" s="37">
        <f t="shared" si="37"/>
        <v>54410</v>
      </c>
      <c r="L434" s="37">
        <f t="shared" si="38"/>
        <v>18</v>
      </c>
      <c r="M434" s="37">
        <f t="shared" si="39"/>
        <v>19711.074692307768</v>
      </c>
      <c r="N434" s="37">
        <f t="shared" si="40"/>
        <v>2.42</v>
      </c>
      <c r="O434" s="37">
        <f t="shared" si="41"/>
        <v>16.82</v>
      </c>
    </row>
    <row r="435" spans="1:15" x14ac:dyDescent="0.25">
      <c r="A435" s="40">
        <v>43954</v>
      </c>
      <c r="B435" s="27" t="s">
        <v>18</v>
      </c>
      <c r="C435" s="27">
        <v>12924</v>
      </c>
      <c r="D435" s="27">
        <v>1120009.5</v>
      </c>
      <c r="E435" s="27">
        <v>902752.71699999995</v>
      </c>
      <c r="F435" s="28">
        <v>193184.6</v>
      </c>
      <c r="G435" s="33">
        <f xml:space="preserve"> SUMIFS(Лист2!$C:$C,'Объединенные данные '!$A:$A,Лист2!A332,'Объединенные данные '!$B:$B,Лист2!B332)</f>
        <v>21</v>
      </c>
      <c r="H435">
        <f xml:space="preserve"> SUMIFS(Лист2!$D:$D,'Объединенные данные '!$A:$A,Лист2!A332,'Объединенные данные '!$B:$B,Лист2!B332)</f>
        <v>1916</v>
      </c>
      <c r="I435">
        <f xml:space="preserve"> SUMIFS(Лист2!$E:$E,'Объединенные данные '!$A:$A,Лист2!A332,'Объединенные данные '!$B:$B,Лист2!B332)</f>
        <v>1733</v>
      </c>
      <c r="J435" s="37">
        <f t="shared" si="36"/>
        <v>0.02</v>
      </c>
      <c r="K435" s="37">
        <f t="shared" si="37"/>
        <v>53333.8</v>
      </c>
      <c r="L435" s="37">
        <f t="shared" si="38"/>
        <v>18</v>
      </c>
      <c r="M435" s="37">
        <f t="shared" si="39"/>
        <v>24072.183000000048</v>
      </c>
      <c r="N435" s="37">
        <f t="shared" si="40"/>
        <v>2.15</v>
      </c>
      <c r="O435" s="37">
        <f t="shared" si="41"/>
        <v>24.07</v>
      </c>
    </row>
    <row r="436" spans="1:15" x14ac:dyDescent="0.25">
      <c r="A436" s="42">
        <v>43954</v>
      </c>
      <c r="B436" s="29" t="s">
        <v>19</v>
      </c>
      <c r="C436" s="29">
        <v>8127</v>
      </c>
      <c r="D436" s="29">
        <v>665302.5</v>
      </c>
      <c r="E436" s="29">
        <v>644221.49399999995</v>
      </c>
      <c r="F436" s="30">
        <v>95245.727138461531</v>
      </c>
      <c r="G436" s="33">
        <f xml:space="preserve"> SUMIFS(Лист2!$C:$C,'Объединенные данные '!$A:$A,Лист2!A365,'Объединенные данные '!$B:$B,Лист2!B365)</f>
        <v>15</v>
      </c>
      <c r="H436">
        <f xml:space="preserve"> SUMIFS(Лист2!$D:$D,'Объединенные данные '!$A:$A,Лист2!A365,'Объединенные данные '!$B:$B,Лист2!B365)</f>
        <v>676</v>
      </c>
      <c r="I436">
        <f xml:space="preserve"> SUMIFS(Лист2!$E:$E,'Объединенные данные '!$A:$A,Лист2!A365,'Объединенные данные '!$B:$B,Лист2!B365)</f>
        <v>591</v>
      </c>
      <c r="J436" s="37">
        <f t="shared" si="36"/>
        <v>0.01</v>
      </c>
      <c r="K436" s="37">
        <f t="shared" si="37"/>
        <v>44353.5</v>
      </c>
      <c r="L436" s="37">
        <f t="shared" si="38"/>
        <v>18</v>
      </c>
      <c r="M436" s="37">
        <f t="shared" si="39"/>
        <v>-74164.721138461478</v>
      </c>
      <c r="N436" s="37">
        <f t="shared" si="40"/>
        <v>-11.15</v>
      </c>
      <c r="O436" s="37">
        <f t="shared" si="41"/>
        <v>3.27</v>
      </c>
    </row>
    <row r="437" spans="1:15" x14ac:dyDescent="0.25">
      <c r="A437" s="40">
        <v>43954</v>
      </c>
      <c r="B437" s="27" t="s">
        <v>12</v>
      </c>
      <c r="C437" s="27">
        <v>8185.5</v>
      </c>
      <c r="D437" s="27">
        <v>637881</v>
      </c>
      <c r="E437" s="27">
        <v>575840.67700000003</v>
      </c>
      <c r="F437" s="28">
        <v>73920.584615384607</v>
      </c>
      <c r="G437" s="33">
        <f xml:space="preserve"> SUMIFS(Лист2!$C:$C,'Объединенные данные '!$A:$A,Лист2!A475,'Объединенные данные '!$B:$B,Лист2!B475)</f>
        <v>15</v>
      </c>
      <c r="H437">
        <f xml:space="preserve"> SUMIFS(Лист2!$D:$D,'Объединенные данные '!$A:$A,Лист2!A475,'Объединенные данные '!$B:$B,Лист2!B475)</f>
        <v>659</v>
      </c>
      <c r="I437">
        <f xml:space="preserve"> SUMIFS(Лист2!$E:$E,'Объединенные данные '!$A:$A,Лист2!A475,'Объединенные данные '!$B:$B,Лист2!B475)</f>
        <v>575</v>
      </c>
      <c r="J437" s="37">
        <f t="shared" si="36"/>
        <v>0.01</v>
      </c>
      <c r="K437" s="37">
        <f t="shared" si="37"/>
        <v>42525.4</v>
      </c>
      <c r="L437" s="37">
        <f t="shared" si="38"/>
        <v>18</v>
      </c>
      <c r="M437" s="37">
        <f t="shared" si="39"/>
        <v>-11880.261615384632</v>
      </c>
      <c r="N437" s="37">
        <f t="shared" si="40"/>
        <v>-1.86</v>
      </c>
      <c r="O437" s="37">
        <f t="shared" si="41"/>
        <v>10.77</v>
      </c>
    </row>
    <row r="438" spans="1:15" x14ac:dyDescent="0.25">
      <c r="A438" s="42">
        <v>43953</v>
      </c>
      <c r="B438" s="29" t="s">
        <v>15</v>
      </c>
      <c r="C438" s="29">
        <v>296580</v>
      </c>
      <c r="D438" s="29">
        <v>31843737</v>
      </c>
      <c r="E438" s="29">
        <v>23119777.98</v>
      </c>
      <c r="F438" s="30">
        <v>657754.31880000001</v>
      </c>
      <c r="G438" s="33">
        <f xml:space="preserve"> SUMIFS(Лист2!$C:$C,'Объединенные данные '!$A:$A,Лист2!A396,'Объединенные данные '!$B:$B,Лист2!B396)</f>
        <v>129</v>
      </c>
      <c r="H438">
        <f xml:space="preserve"> SUMIFS(Лист2!$D:$D,'Объединенные данные '!$A:$A,Лист2!A396,'Объединенные данные '!$B:$B,Лист2!B396)</f>
        <v>15665</v>
      </c>
      <c r="I438">
        <f xml:space="preserve"> SUMIFS(Лист2!$E:$E,'Объединенные данные '!$A:$A,Лист2!A396,'Объединенные данные '!$B:$B,Лист2!B396)</f>
        <v>14501</v>
      </c>
      <c r="J438" s="37">
        <f t="shared" si="36"/>
        <v>0.64</v>
      </c>
      <c r="K438" s="37">
        <f t="shared" si="37"/>
        <v>246850.7</v>
      </c>
      <c r="L438" s="37">
        <f t="shared" si="38"/>
        <v>18</v>
      </c>
      <c r="M438" s="37">
        <f t="shared" si="39"/>
        <v>8066204.7011999991</v>
      </c>
      <c r="N438" s="37">
        <f t="shared" si="40"/>
        <v>25.33</v>
      </c>
      <c r="O438" s="37">
        <f t="shared" si="41"/>
        <v>37.729999999999997</v>
      </c>
    </row>
    <row r="439" spans="1:15" x14ac:dyDescent="0.25">
      <c r="A439" s="41">
        <v>43953</v>
      </c>
      <c r="B439" s="25" t="s">
        <v>14</v>
      </c>
      <c r="C439" s="25">
        <v>232903.5</v>
      </c>
      <c r="D439" s="25">
        <v>24342016.5</v>
      </c>
      <c r="E439" s="25">
        <v>17790852.443999998</v>
      </c>
      <c r="F439" s="26">
        <v>634118.86923076923</v>
      </c>
      <c r="G439" s="33">
        <f xml:space="preserve"> SUMIFS(Лист2!$C:$C,'Объединенные данные '!$A:$A,Лист2!A431,'Объединенные данные '!$B:$B,Лист2!B431)</f>
        <v>125</v>
      </c>
      <c r="H439">
        <f xml:space="preserve"> SUMIFS(Лист2!$D:$D,'Объединенные данные '!$A:$A,Лист2!A431,'Объединенные данные '!$B:$B,Лист2!B431)</f>
        <v>18861</v>
      </c>
      <c r="I439">
        <f xml:space="preserve"> SUMIFS(Лист2!$E:$E,'Объединенные данные '!$A:$A,Лист2!A431,'Объединенные данные '!$B:$B,Лист2!B431)</f>
        <v>17420</v>
      </c>
      <c r="J439" s="37">
        <f t="shared" si="36"/>
        <v>0.49</v>
      </c>
      <c r="K439" s="37">
        <f t="shared" si="37"/>
        <v>194736.1</v>
      </c>
      <c r="L439" s="37">
        <f t="shared" si="38"/>
        <v>18</v>
      </c>
      <c r="M439" s="37">
        <f t="shared" si="39"/>
        <v>5917045.1867692322</v>
      </c>
      <c r="N439" s="37">
        <f t="shared" si="40"/>
        <v>24.31</v>
      </c>
      <c r="O439" s="37">
        <f t="shared" si="41"/>
        <v>36.82</v>
      </c>
    </row>
    <row r="440" spans="1:15" x14ac:dyDescent="0.25">
      <c r="A440" s="39">
        <v>43953</v>
      </c>
      <c r="B440" s="23" t="s">
        <v>21</v>
      </c>
      <c r="C440" s="23">
        <v>185979</v>
      </c>
      <c r="D440" s="23">
        <v>19625364</v>
      </c>
      <c r="E440" s="23">
        <v>14386025.838000001</v>
      </c>
      <c r="F440" s="24">
        <v>361439.69230769225</v>
      </c>
      <c r="G440" s="33">
        <f xml:space="preserve"> SUMIFS(Лист2!$C:$C,'Объединенные данные '!$A:$A,Лист2!A219,'Объединенные данные '!$B:$B,Лист2!B219)</f>
        <v>36</v>
      </c>
      <c r="H440">
        <f xml:space="preserve"> SUMIFS(Лист2!$D:$D,'Объединенные данные '!$A:$A,Лист2!A219,'Объединенные данные '!$B:$B,Лист2!B219)</f>
        <v>5094</v>
      </c>
      <c r="I440">
        <f xml:space="preserve"> SUMIFS(Лист2!$E:$E,'Объединенные данные '!$A:$A,Лист2!A219,'Объединенные данные '!$B:$B,Лист2!B219)</f>
        <v>4716</v>
      </c>
      <c r="J440" s="37">
        <f t="shared" si="36"/>
        <v>0.4</v>
      </c>
      <c r="K440" s="37">
        <f t="shared" si="37"/>
        <v>545149</v>
      </c>
      <c r="L440" s="37">
        <f t="shared" si="38"/>
        <v>18</v>
      </c>
      <c r="M440" s="37">
        <f t="shared" si="39"/>
        <v>4877898.4696923066</v>
      </c>
      <c r="N440" s="37">
        <f t="shared" si="40"/>
        <v>24.86</v>
      </c>
      <c r="O440" s="37">
        <f t="shared" si="41"/>
        <v>36.42</v>
      </c>
    </row>
    <row r="441" spans="1:15" x14ac:dyDescent="0.25">
      <c r="A441" s="41">
        <v>43953</v>
      </c>
      <c r="B441" s="25" t="s">
        <v>22</v>
      </c>
      <c r="C441" s="25">
        <v>176397</v>
      </c>
      <c r="D441" s="25">
        <v>18625921.5</v>
      </c>
      <c r="E441" s="25">
        <v>13628439.163999999</v>
      </c>
      <c r="F441" s="26">
        <v>370802.93846153846</v>
      </c>
      <c r="G441" s="33">
        <f xml:space="preserve"> SUMIFS(Лист2!$C:$C,'Объединенные данные '!$A:$A,Лист2!A184,'Объединенные данные '!$B:$B,Лист2!B184)</f>
        <v>125</v>
      </c>
      <c r="H441">
        <f xml:space="preserve"> SUMIFS(Лист2!$D:$D,'Объединенные данные '!$A:$A,Лист2!A184,'Объединенные данные '!$B:$B,Лист2!B184)</f>
        <v>21674</v>
      </c>
      <c r="I441">
        <f xml:space="preserve"> SUMIFS(Лист2!$E:$E,'Объединенные данные '!$A:$A,Лист2!A184,'Объединенные данные '!$B:$B,Лист2!B184)</f>
        <v>20155</v>
      </c>
      <c r="J441" s="37">
        <f t="shared" si="36"/>
        <v>0.38</v>
      </c>
      <c r="K441" s="37">
        <f t="shared" si="37"/>
        <v>149007.4</v>
      </c>
      <c r="L441" s="37">
        <f t="shared" si="38"/>
        <v>18</v>
      </c>
      <c r="M441" s="37">
        <f t="shared" si="39"/>
        <v>4626679.3975384627</v>
      </c>
      <c r="N441" s="37">
        <f t="shared" si="40"/>
        <v>24.84</v>
      </c>
      <c r="O441" s="37">
        <f t="shared" si="41"/>
        <v>36.67</v>
      </c>
    </row>
    <row r="442" spans="1:15" x14ac:dyDescent="0.25">
      <c r="A442" s="39">
        <v>43953</v>
      </c>
      <c r="B442" s="23" t="s">
        <v>11</v>
      </c>
      <c r="C442" s="23">
        <v>60463.5</v>
      </c>
      <c r="D442" s="23">
        <v>5554192.5</v>
      </c>
      <c r="E442" s="23">
        <v>4218316.0290000001</v>
      </c>
      <c r="F442" s="24">
        <v>244262.12107692307</v>
      </c>
      <c r="G442" s="33">
        <f xml:space="preserve"> SUMIFS(Лист2!$C:$C,'Объединенные данные '!$A:$A,Лист2!A43,'Объединенные данные '!$B:$B,Лист2!B43)</f>
        <v>22</v>
      </c>
      <c r="H442">
        <f xml:space="preserve"> SUMIFS(Лист2!$D:$D,'Объединенные данные '!$A:$A,Лист2!A43,'Объединенные данные '!$B:$B,Лист2!B43)</f>
        <v>2793</v>
      </c>
      <c r="I442">
        <f xml:space="preserve"> SUMIFS(Лист2!$E:$E,'Объединенные данные '!$A:$A,Лист2!A43,'Объединенные данные '!$B:$B,Лист2!B43)</f>
        <v>2539</v>
      </c>
      <c r="J442" s="37">
        <f t="shared" si="36"/>
        <v>0.11</v>
      </c>
      <c r="K442" s="37">
        <f t="shared" si="37"/>
        <v>252463.3</v>
      </c>
      <c r="L442" s="37">
        <f t="shared" si="38"/>
        <v>18</v>
      </c>
      <c r="M442" s="37">
        <f t="shared" si="39"/>
        <v>1091614.3499230768</v>
      </c>
      <c r="N442" s="37">
        <f t="shared" si="40"/>
        <v>19.649999999999999</v>
      </c>
      <c r="O442" s="37">
        <f t="shared" si="41"/>
        <v>31.67</v>
      </c>
    </row>
    <row r="443" spans="1:15" x14ac:dyDescent="0.25">
      <c r="A443" s="40">
        <v>43953</v>
      </c>
      <c r="B443" s="27" t="s">
        <v>16</v>
      </c>
      <c r="C443" s="27">
        <v>46216.5</v>
      </c>
      <c r="D443" s="27">
        <v>4118251.5</v>
      </c>
      <c r="E443" s="27">
        <v>3133704.9279999998</v>
      </c>
      <c r="F443" s="28">
        <v>179531.89196153847</v>
      </c>
      <c r="G443" s="33">
        <f xml:space="preserve"> SUMIFS(Лист2!$C:$C,'Объединенные данные '!$A:$A,Лист2!A8,'Объединенные данные '!$B:$B,Лист2!B8)</f>
        <v>20</v>
      </c>
      <c r="H443">
        <f xml:space="preserve"> SUMIFS(Лист2!$D:$D,'Объединенные данные '!$A:$A,Лист2!A8,'Объединенные данные '!$B:$B,Лист2!B8)</f>
        <v>2136</v>
      </c>
      <c r="I443">
        <f xml:space="preserve"> SUMIFS(Лист2!$E:$E,'Объединенные данные '!$A:$A,Лист2!A8,'Объединенные данные '!$B:$B,Лист2!B8)</f>
        <v>1899</v>
      </c>
      <c r="J443" s="37">
        <f t="shared" si="36"/>
        <v>0.08</v>
      </c>
      <c r="K443" s="37">
        <f t="shared" si="37"/>
        <v>205912.6</v>
      </c>
      <c r="L443" s="37">
        <f t="shared" si="38"/>
        <v>18</v>
      </c>
      <c r="M443" s="37">
        <f t="shared" si="39"/>
        <v>805014.68003846169</v>
      </c>
      <c r="N443" s="37">
        <f t="shared" si="40"/>
        <v>19.55</v>
      </c>
      <c r="O443" s="37">
        <f t="shared" si="41"/>
        <v>31.42</v>
      </c>
    </row>
    <row r="444" spans="1:15" x14ac:dyDescent="0.25">
      <c r="A444" s="42">
        <v>43953</v>
      </c>
      <c r="B444" s="29" t="s">
        <v>17</v>
      </c>
      <c r="C444" s="29">
        <v>26428.5</v>
      </c>
      <c r="D444" s="29">
        <v>2470465.5</v>
      </c>
      <c r="E444" s="29">
        <v>1911613.1440000001</v>
      </c>
      <c r="F444" s="30">
        <v>187667.93086153845</v>
      </c>
      <c r="G444" s="33">
        <f xml:space="preserve"> SUMIFS(Лист2!$C:$C,'Объединенные данные '!$A:$A,Лист2!A78,'Объединенные данные '!$B:$B,Лист2!B78)</f>
        <v>124</v>
      </c>
      <c r="H444">
        <f xml:space="preserve"> SUMIFS(Лист2!$D:$D,'Объединенные данные '!$A:$A,Лист2!A78,'Объединенные данные '!$B:$B,Лист2!B78)</f>
        <v>20868</v>
      </c>
      <c r="I444">
        <f xml:space="preserve"> SUMIFS(Лист2!$E:$E,'Объединенные данные '!$A:$A,Лист2!A78,'Объединенные данные '!$B:$B,Лист2!B78)</f>
        <v>19342</v>
      </c>
      <c r="J444" s="37">
        <f t="shared" si="36"/>
        <v>0.05</v>
      </c>
      <c r="K444" s="37">
        <f t="shared" si="37"/>
        <v>19923.099999999999</v>
      </c>
      <c r="L444" s="37">
        <f t="shared" si="38"/>
        <v>18</v>
      </c>
      <c r="M444" s="37">
        <f t="shared" si="39"/>
        <v>371184.42513846146</v>
      </c>
      <c r="N444" s="37">
        <f t="shared" si="40"/>
        <v>15.02</v>
      </c>
      <c r="O444" s="37">
        <f t="shared" si="41"/>
        <v>29.23</v>
      </c>
    </row>
    <row r="445" spans="1:15" x14ac:dyDescent="0.25">
      <c r="A445" s="41">
        <v>43953</v>
      </c>
      <c r="B445" s="25" t="s">
        <v>10</v>
      </c>
      <c r="C445" s="25">
        <v>29031</v>
      </c>
      <c r="D445" s="25">
        <v>2711247</v>
      </c>
      <c r="E445" s="25">
        <v>2165434.9249999998</v>
      </c>
      <c r="F445" s="26">
        <v>185484.16923076924</v>
      </c>
      <c r="G445" s="33">
        <f xml:space="preserve"> SUMIFS(Лист2!$C:$C,'Объединенные данные '!$A:$A,Лист2!A113,'Объединенные данные '!$B:$B,Лист2!B113)</f>
        <v>18</v>
      </c>
      <c r="H445">
        <f xml:space="preserve"> SUMIFS(Лист2!$D:$D,'Объединенные данные '!$A:$A,Лист2!A113,'Объединенные данные '!$B:$B,Лист2!B113)</f>
        <v>989</v>
      </c>
      <c r="I445">
        <f xml:space="preserve"> SUMIFS(Лист2!$E:$E,'Объединенные данные '!$A:$A,Лист2!A113,'Объединенные данные '!$B:$B,Лист2!B113)</f>
        <v>887</v>
      </c>
      <c r="J445" s="37">
        <f t="shared" si="36"/>
        <v>0.05</v>
      </c>
      <c r="K445" s="37">
        <f t="shared" si="37"/>
        <v>150624.79999999999</v>
      </c>
      <c r="L445" s="37">
        <f t="shared" si="38"/>
        <v>18</v>
      </c>
      <c r="M445" s="37">
        <f t="shared" si="39"/>
        <v>360327.90576923091</v>
      </c>
      <c r="N445" s="37">
        <f t="shared" si="40"/>
        <v>13.29</v>
      </c>
      <c r="O445" s="37">
        <f t="shared" si="41"/>
        <v>25.21</v>
      </c>
    </row>
    <row r="446" spans="1:15" x14ac:dyDescent="0.25">
      <c r="A446" s="39">
        <v>43953</v>
      </c>
      <c r="B446" s="23" t="s">
        <v>13</v>
      </c>
      <c r="C446" s="23">
        <v>19461</v>
      </c>
      <c r="D446" s="23">
        <v>1799230.5</v>
      </c>
      <c r="E446" s="23">
        <v>1457108.1479999998</v>
      </c>
      <c r="F446" s="24">
        <v>183829.81409230767</v>
      </c>
      <c r="G446" s="33">
        <f xml:space="preserve"> SUMIFS(Лист2!$C:$C,'Объединенные данные '!$A:$A,Лист2!A253,'Объединенные данные '!$B:$B,Лист2!B253)</f>
        <v>16</v>
      </c>
      <c r="H446">
        <f xml:space="preserve"> SUMIFS(Лист2!$D:$D,'Объединенные данные '!$A:$A,Лист2!A253,'Объединенные данные '!$B:$B,Лист2!B253)</f>
        <v>817</v>
      </c>
      <c r="I446">
        <f xml:space="preserve"> SUMIFS(Лист2!$E:$E,'Объединенные данные '!$A:$A,Лист2!A253,'Объединенные данные '!$B:$B,Лист2!B253)</f>
        <v>718</v>
      </c>
      <c r="J446" s="37">
        <f t="shared" si="36"/>
        <v>0.04</v>
      </c>
      <c r="K446" s="37">
        <f t="shared" si="37"/>
        <v>112451.9</v>
      </c>
      <c r="L446" s="37">
        <f t="shared" si="38"/>
        <v>18</v>
      </c>
      <c r="M446" s="37">
        <f t="shared" si="39"/>
        <v>158292.53790769252</v>
      </c>
      <c r="N446" s="37">
        <f t="shared" si="40"/>
        <v>8.8000000000000007</v>
      </c>
      <c r="O446" s="37">
        <f t="shared" si="41"/>
        <v>23.48</v>
      </c>
    </row>
    <row r="447" spans="1:15" x14ac:dyDescent="0.25">
      <c r="A447" s="41">
        <v>43953</v>
      </c>
      <c r="B447" s="25" t="s">
        <v>20</v>
      </c>
      <c r="C447" s="25">
        <v>18427.5</v>
      </c>
      <c r="D447" s="25">
        <v>1682851.5</v>
      </c>
      <c r="E447" s="25">
        <v>1337535.2989999999</v>
      </c>
      <c r="F447" s="26">
        <v>121636.08074615385</v>
      </c>
      <c r="G447" s="33">
        <f xml:space="preserve"> SUMIFS(Лист2!$C:$C,'Объединенные данные '!$A:$A,Лист2!A149,'Объединенные данные '!$B:$B,Лист2!B149)</f>
        <v>36</v>
      </c>
      <c r="H447">
        <f xml:space="preserve"> SUMIFS(Лист2!$D:$D,'Объединенные данные '!$A:$A,Лист2!A149,'Объединенные данные '!$B:$B,Лист2!B149)</f>
        <v>4915</v>
      </c>
      <c r="I447">
        <f xml:space="preserve"> SUMIFS(Лист2!$E:$E,'Объединенные данные '!$A:$A,Лист2!A149,'Объединенные данные '!$B:$B,Лист2!B149)</f>
        <v>4562</v>
      </c>
      <c r="J447" s="37">
        <f t="shared" si="36"/>
        <v>0.03</v>
      </c>
      <c r="K447" s="37">
        <f t="shared" si="37"/>
        <v>46745.9</v>
      </c>
      <c r="L447" s="37">
        <f t="shared" si="38"/>
        <v>18</v>
      </c>
      <c r="M447" s="37">
        <f t="shared" si="39"/>
        <v>223680.12025384628</v>
      </c>
      <c r="N447" s="37">
        <f t="shared" si="40"/>
        <v>13.29</v>
      </c>
      <c r="O447" s="37">
        <f t="shared" si="41"/>
        <v>25.82</v>
      </c>
    </row>
    <row r="448" spans="1:15" x14ac:dyDescent="0.25">
      <c r="A448" s="42">
        <v>43953</v>
      </c>
      <c r="B448" s="29" t="s">
        <v>23</v>
      </c>
      <c r="C448" s="29">
        <v>10018.5</v>
      </c>
      <c r="D448" s="29">
        <v>816859.5</v>
      </c>
      <c r="E448" s="29">
        <v>697541.2969999999</v>
      </c>
      <c r="F448" s="30">
        <v>106508.82307692307</v>
      </c>
      <c r="G448" s="33">
        <f xml:space="preserve"> SUMIFS(Лист2!$C:$C,'Объединенные данные '!$A:$A,Лист2!A289,'Объединенные данные '!$B:$B,Лист2!B289)</f>
        <v>36</v>
      </c>
      <c r="H448">
        <f xml:space="preserve"> SUMIFS(Лист2!$D:$D,'Объединенные данные '!$A:$A,Лист2!A289,'Объединенные данные '!$B:$B,Лист2!B289)</f>
        <v>4285</v>
      </c>
      <c r="I448">
        <f xml:space="preserve"> SUMIFS(Лист2!$E:$E,'Объединенные данные '!$A:$A,Лист2!A289,'Объединенные данные '!$B:$B,Лист2!B289)</f>
        <v>3950</v>
      </c>
      <c r="J448" s="37">
        <f t="shared" si="36"/>
        <v>0.02</v>
      </c>
      <c r="K448" s="37">
        <f t="shared" si="37"/>
        <v>22690.5</v>
      </c>
      <c r="L448" s="37">
        <f t="shared" si="38"/>
        <v>18</v>
      </c>
      <c r="M448" s="37">
        <f t="shared" si="39"/>
        <v>12809.379923077024</v>
      </c>
      <c r="N448" s="37">
        <f t="shared" si="40"/>
        <v>1.57</v>
      </c>
      <c r="O448" s="37">
        <f t="shared" si="41"/>
        <v>17.11</v>
      </c>
    </row>
    <row r="449" spans="1:15" x14ac:dyDescent="0.25">
      <c r="A449" s="41">
        <v>43953</v>
      </c>
      <c r="B449" s="25" t="s">
        <v>18</v>
      </c>
      <c r="C449" s="25">
        <v>12313.5</v>
      </c>
      <c r="D449" s="25">
        <v>1053220.5</v>
      </c>
      <c r="E449" s="25">
        <v>843395.10900000005</v>
      </c>
      <c r="F449" s="26">
        <v>137019.67692307691</v>
      </c>
      <c r="G449" s="33">
        <f xml:space="preserve"> SUMIFS(Лист2!$C:$C,'Объединенные данные '!$A:$A,Лист2!A323,'Объединенные данные '!$B:$B,Лист2!B323)</f>
        <v>15</v>
      </c>
      <c r="H449">
        <f xml:space="preserve"> SUMIFS(Лист2!$D:$D,'Объединенные данные '!$A:$A,Лист2!A323,'Объединенные данные '!$B:$B,Лист2!B323)</f>
        <v>792</v>
      </c>
      <c r="I449">
        <f xml:space="preserve"> SUMIFS(Лист2!$E:$E,'Объединенные данные '!$A:$A,Лист2!A323,'Объединенные данные '!$B:$B,Лист2!B323)</f>
        <v>695</v>
      </c>
      <c r="J449" s="37">
        <f t="shared" si="36"/>
        <v>0.02</v>
      </c>
      <c r="K449" s="37">
        <f t="shared" si="37"/>
        <v>70214.7</v>
      </c>
      <c r="L449" s="37">
        <f t="shared" si="38"/>
        <v>18</v>
      </c>
      <c r="M449" s="37">
        <f t="shared" si="39"/>
        <v>72805.714076923032</v>
      </c>
      <c r="N449" s="37">
        <f t="shared" si="40"/>
        <v>6.91</v>
      </c>
      <c r="O449" s="37">
        <f t="shared" si="41"/>
        <v>24.88</v>
      </c>
    </row>
    <row r="450" spans="1:15" x14ac:dyDescent="0.25">
      <c r="A450" s="42">
        <v>43953</v>
      </c>
      <c r="B450" s="29" t="s">
        <v>19</v>
      </c>
      <c r="C450" s="29">
        <v>4624.5</v>
      </c>
      <c r="D450" s="29">
        <v>433243.5</v>
      </c>
      <c r="E450" s="29">
        <v>377401.46199999994</v>
      </c>
      <c r="F450" s="30">
        <v>65936.343369230759</v>
      </c>
      <c r="G450" s="33">
        <f xml:space="preserve"> SUMIFS(Лист2!$C:$C,'Объединенные данные '!$A:$A,Лист2!A357,'Объединенные данные '!$B:$B,Лист2!B357)</f>
        <v>129</v>
      </c>
      <c r="H450">
        <f xml:space="preserve"> SUMIFS(Лист2!$D:$D,'Объединенные данные '!$A:$A,Лист2!A357,'Объединенные данные '!$B:$B,Лист2!B357)</f>
        <v>20452</v>
      </c>
      <c r="I450">
        <f xml:space="preserve"> SUMIFS(Лист2!$E:$E,'Объединенные данные '!$A:$A,Лист2!A357,'Объединенные данные '!$B:$B,Лист2!B357)</f>
        <v>18857</v>
      </c>
      <c r="J450" s="37">
        <f t="shared" ref="J450:J505" si="42">ROUND(D450/SUM(D:D)*100,2)</f>
        <v>0.01</v>
      </c>
      <c r="K450" s="37">
        <f t="shared" ref="K450:K505" si="43">ROUND(D450/G450,1)</f>
        <v>3358.5</v>
      </c>
      <c r="L450" s="37">
        <f t="shared" si="38"/>
        <v>18</v>
      </c>
      <c r="M450" s="37">
        <f t="shared" si="39"/>
        <v>-10094.3053692307</v>
      </c>
      <c r="N450" s="37">
        <f t="shared" si="40"/>
        <v>-2.33</v>
      </c>
      <c r="O450" s="37">
        <f t="shared" si="41"/>
        <v>14.8</v>
      </c>
    </row>
    <row r="451" spans="1:15" x14ac:dyDescent="0.25">
      <c r="A451" s="40">
        <v>43953</v>
      </c>
      <c r="B451" s="27" t="s">
        <v>12</v>
      </c>
      <c r="C451" s="27">
        <v>7866</v>
      </c>
      <c r="D451" s="27">
        <v>617881.5</v>
      </c>
      <c r="E451" s="27">
        <v>575518.06799999997</v>
      </c>
      <c r="F451" s="28">
        <v>119723.42363076922</v>
      </c>
      <c r="G451" s="33">
        <f xml:space="preserve"> SUMIFS(Лист2!$C:$C,'Объединенные данные '!$A:$A,Лист2!A466,'Объединенные данные '!$B:$B,Лист2!B466)</f>
        <v>15</v>
      </c>
      <c r="H451">
        <f xml:space="preserve"> SUMIFS(Лист2!$D:$D,'Объединенные данные '!$A:$A,Лист2!A466,'Объединенные данные '!$B:$B,Лист2!B466)</f>
        <v>262</v>
      </c>
      <c r="I451">
        <f xml:space="preserve"> SUMIFS(Лист2!$E:$E,'Объединенные данные '!$A:$A,Лист2!A466,'Объединенные данные '!$B:$B,Лист2!B466)</f>
        <v>195</v>
      </c>
      <c r="J451" s="37">
        <f t="shared" si="42"/>
        <v>0.01</v>
      </c>
      <c r="K451" s="37">
        <f t="shared" si="43"/>
        <v>41192.1</v>
      </c>
      <c r="L451" s="37">
        <f t="shared" ref="L451:M505" si="44">WEEKNUM(A451,2)</f>
        <v>18</v>
      </c>
      <c r="M451" s="37">
        <f t="shared" ref="M451:M505" si="45">D451-E451-F451</f>
        <v>-77359.991630769189</v>
      </c>
      <c r="N451" s="37">
        <f t="shared" ref="N451:N505" si="46">ROUND(M451/D451*100,2)</f>
        <v>-12.52</v>
      </c>
      <c r="O451" s="37">
        <f t="shared" ref="O451:O505" si="47" xml:space="preserve"> ROUND((D451-E451)/E451*100,2)</f>
        <v>7.36</v>
      </c>
    </row>
    <row r="452" spans="1:15" x14ac:dyDescent="0.25">
      <c r="A452" s="42">
        <v>43952</v>
      </c>
      <c r="B452" s="29" t="s">
        <v>15</v>
      </c>
      <c r="C452" s="29">
        <v>372504</v>
      </c>
      <c r="D452" s="29">
        <v>40077193.5</v>
      </c>
      <c r="E452" s="29">
        <v>29141359.438000001</v>
      </c>
      <c r="F452" s="30">
        <v>848425.41843846149</v>
      </c>
      <c r="G452" s="33">
        <f xml:space="preserve"> SUMIFS(Лист2!$C:$C,'Объединенные данные '!$A:$A,Лист2!A398,'Объединенные данные '!$B:$B,Лист2!B398)</f>
        <v>54</v>
      </c>
      <c r="H452">
        <f xml:space="preserve"> SUMIFS(Лист2!$D:$D,'Объединенные данные '!$A:$A,Лист2!A398,'Объединенные данные '!$B:$B,Лист2!B398)</f>
        <v>12775</v>
      </c>
      <c r="I452">
        <f xml:space="preserve"> SUMIFS(Лист2!$E:$E,'Объединенные данные '!$A:$A,Лист2!A398,'Объединенные данные '!$B:$B,Лист2!B398)</f>
        <v>11887</v>
      </c>
      <c r="J452" s="37">
        <f t="shared" si="42"/>
        <v>0.81</v>
      </c>
      <c r="K452" s="37">
        <f t="shared" si="43"/>
        <v>742170.3</v>
      </c>
      <c r="L452" s="37">
        <f t="shared" si="44"/>
        <v>18</v>
      </c>
      <c r="M452" s="37">
        <f t="shared" si="45"/>
        <v>10087408.643561538</v>
      </c>
      <c r="N452" s="37">
        <f t="shared" si="46"/>
        <v>25.17</v>
      </c>
      <c r="O452" s="37">
        <f t="shared" si="47"/>
        <v>37.53</v>
      </c>
    </row>
    <row r="453" spans="1:15" x14ac:dyDescent="0.25">
      <c r="A453" s="41">
        <v>43952</v>
      </c>
      <c r="B453" s="25" t="s">
        <v>14</v>
      </c>
      <c r="C453" s="25">
        <v>296149.5</v>
      </c>
      <c r="D453" s="25">
        <v>31053316.5</v>
      </c>
      <c r="E453" s="25">
        <v>22737807.546999998</v>
      </c>
      <c r="F453" s="26">
        <v>896375.16923076916</v>
      </c>
      <c r="G453" s="33">
        <f xml:space="preserve"> SUMIFS(Лист2!$C:$C,'Объединенные данные '!$A:$A,Лист2!A433,'Объединенные данные '!$B:$B,Лист2!B433)</f>
        <v>36</v>
      </c>
      <c r="H453">
        <f xml:space="preserve"> SUMIFS(Лист2!$D:$D,'Объединенные данные '!$A:$A,Лист2!A433,'Объединенные данные '!$B:$B,Лист2!B433)</f>
        <v>4508</v>
      </c>
      <c r="I453">
        <f xml:space="preserve"> SUMIFS(Лист2!$E:$E,'Объединенные данные '!$A:$A,Лист2!A433,'Объединенные данные '!$B:$B,Лист2!B433)</f>
        <v>4149</v>
      </c>
      <c r="J453" s="37">
        <f t="shared" si="42"/>
        <v>0.63</v>
      </c>
      <c r="K453" s="37">
        <f t="shared" si="43"/>
        <v>862592.1</v>
      </c>
      <c r="L453" s="37">
        <f t="shared" si="44"/>
        <v>18</v>
      </c>
      <c r="M453" s="37">
        <f t="shared" si="45"/>
        <v>7419133.7837692322</v>
      </c>
      <c r="N453" s="37">
        <f t="shared" si="46"/>
        <v>23.89</v>
      </c>
      <c r="O453" s="37">
        <f t="shared" si="47"/>
        <v>36.57</v>
      </c>
    </row>
    <row r="454" spans="1:15" x14ac:dyDescent="0.25">
      <c r="A454" s="39">
        <v>43952</v>
      </c>
      <c r="B454" s="23" t="s">
        <v>21</v>
      </c>
      <c r="C454" s="23">
        <v>239409</v>
      </c>
      <c r="D454" s="23">
        <v>25413351</v>
      </c>
      <c r="E454" s="23">
        <v>18463277.771000002</v>
      </c>
      <c r="F454" s="24">
        <v>369443.39999999997</v>
      </c>
      <c r="G454" s="33">
        <f xml:space="preserve"> SUMIFS(Лист2!$C:$C,'Объединенные данные '!$A:$A,Лист2!A221,'Объединенные данные '!$B:$B,Лист2!B221)</f>
        <v>19</v>
      </c>
      <c r="H454">
        <f xml:space="preserve"> SUMIFS(Лист2!$D:$D,'Объединенные данные '!$A:$A,Лист2!A221,'Объединенные данные '!$B:$B,Лист2!B221)</f>
        <v>1741</v>
      </c>
      <c r="I454">
        <f xml:space="preserve"> SUMIFS(Лист2!$E:$E,'Объединенные данные '!$A:$A,Лист2!A221,'Объединенные данные '!$B:$B,Лист2!B221)</f>
        <v>1597</v>
      </c>
      <c r="J454" s="37">
        <f t="shared" si="42"/>
        <v>0.51</v>
      </c>
      <c r="K454" s="37">
        <f t="shared" si="43"/>
        <v>1337544.8</v>
      </c>
      <c r="L454" s="37">
        <f t="shared" si="44"/>
        <v>18</v>
      </c>
      <c r="M454" s="37">
        <f t="shared" si="45"/>
        <v>6580629.828999998</v>
      </c>
      <c r="N454" s="37">
        <f t="shared" si="46"/>
        <v>25.89</v>
      </c>
      <c r="O454" s="37">
        <f t="shared" si="47"/>
        <v>37.64</v>
      </c>
    </row>
    <row r="455" spans="1:15" x14ac:dyDescent="0.25">
      <c r="A455" s="41">
        <v>43952</v>
      </c>
      <c r="B455" s="25" t="s">
        <v>22</v>
      </c>
      <c r="C455" s="25">
        <v>226540.5</v>
      </c>
      <c r="D455" s="25">
        <v>23953536</v>
      </c>
      <c r="E455" s="25">
        <v>17342946.796999998</v>
      </c>
      <c r="F455" s="26">
        <v>380499.56092307693</v>
      </c>
      <c r="G455" s="33">
        <f xml:space="preserve"> SUMIFS(Лист2!$C:$C,'Объединенные данные '!$A:$A,Лист2!A186,'Объединенные данные '!$B:$B,Лист2!B186)</f>
        <v>10</v>
      </c>
      <c r="H455">
        <f xml:space="preserve"> SUMIFS(Лист2!$D:$D,'Объединенные данные '!$A:$A,Лист2!A186,'Объединенные данные '!$B:$B,Лист2!B186)</f>
        <v>745</v>
      </c>
      <c r="I455">
        <f xml:space="preserve"> SUMIFS(Лист2!$E:$E,'Объединенные данные '!$A:$A,Лист2!A186,'Объединенные данные '!$B:$B,Лист2!B186)</f>
        <v>654</v>
      </c>
      <c r="J455" s="37">
        <f t="shared" si="42"/>
        <v>0.48</v>
      </c>
      <c r="K455" s="37">
        <f t="shared" si="43"/>
        <v>2395353.6</v>
      </c>
      <c r="L455" s="37">
        <f t="shared" si="44"/>
        <v>18</v>
      </c>
      <c r="M455" s="37">
        <f t="shared" si="45"/>
        <v>6230089.6420769244</v>
      </c>
      <c r="N455" s="37">
        <f t="shared" si="46"/>
        <v>26.01</v>
      </c>
      <c r="O455" s="37">
        <f t="shared" si="47"/>
        <v>38.119999999999997</v>
      </c>
    </row>
    <row r="456" spans="1:15" x14ac:dyDescent="0.25">
      <c r="A456" s="39">
        <v>43952</v>
      </c>
      <c r="B456" s="23" t="s">
        <v>11</v>
      </c>
      <c r="C456" s="23">
        <v>97534.5</v>
      </c>
      <c r="D456" s="23">
        <v>8893024.5</v>
      </c>
      <c r="E456" s="23">
        <v>6855177.2400000002</v>
      </c>
      <c r="F456" s="24">
        <v>185180.38007692309</v>
      </c>
      <c r="G456" s="33">
        <f xml:space="preserve"> SUMIFS(Лист2!$C:$C,'Объединенные данные '!$A:$A,Лист2!A45,'Объединенные данные '!$B:$B,Лист2!B45)</f>
        <v>54</v>
      </c>
      <c r="H456">
        <f xml:space="preserve"> SUMIFS(Лист2!$D:$D,'Объединенные данные '!$A:$A,Лист2!A45,'Объединенные данные '!$B:$B,Лист2!B45)</f>
        <v>14590</v>
      </c>
      <c r="I456">
        <f xml:space="preserve"> SUMIFS(Лист2!$E:$E,'Объединенные данные '!$A:$A,Лист2!A45,'Объединенные данные '!$B:$B,Лист2!B45)</f>
        <v>13551</v>
      </c>
      <c r="J456" s="37">
        <f t="shared" si="42"/>
        <v>0.18</v>
      </c>
      <c r="K456" s="37">
        <f t="shared" si="43"/>
        <v>164685.6</v>
      </c>
      <c r="L456" s="37">
        <f t="shared" si="44"/>
        <v>18</v>
      </c>
      <c r="M456" s="37">
        <f t="shared" si="45"/>
        <v>1852666.8799230766</v>
      </c>
      <c r="N456" s="37">
        <f t="shared" si="46"/>
        <v>20.83</v>
      </c>
      <c r="O456" s="37">
        <f t="shared" si="47"/>
        <v>29.73</v>
      </c>
    </row>
    <row r="457" spans="1:15" x14ac:dyDescent="0.25">
      <c r="A457" s="40">
        <v>43952</v>
      </c>
      <c r="B457" s="27" t="s">
        <v>16</v>
      </c>
      <c r="C457" s="27">
        <v>82228.5</v>
      </c>
      <c r="D457" s="27">
        <v>7032225</v>
      </c>
      <c r="E457" s="27">
        <v>5546127.1919999998</v>
      </c>
      <c r="F457" s="28">
        <v>196859.98644615384</v>
      </c>
      <c r="G457" s="33">
        <f xml:space="preserve"> SUMIFS(Лист2!$C:$C,'Объединенные данные '!$A:$A,Лист2!A10,'Объединенные данные '!$B:$B,Лист2!B10)</f>
        <v>9</v>
      </c>
      <c r="H457">
        <f xml:space="preserve"> SUMIFS(Лист2!$D:$D,'Объединенные данные '!$A:$A,Лист2!A10,'Объединенные данные '!$B:$B,Лист2!B10)</f>
        <v>294</v>
      </c>
      <c r="I457">
        <f xml:space="preserve"> SUMIFS(Лист2!$E:$E,'Объединенные данные '!$A:$A,Лист2!A10,'Объединенные данные '!$B:$B,Лист2!B10)</f>
        <v>224</v>
      </c>
      <c r="J457" s="37">
        <f t="shared" si="42"/>
        <v>0.14000000000000001</v>
      </c>
      <c r="K457" s="37">
        <f t="shared" si="43"/>
        <v>781358.3</v>
      </c>
      <c r="L457" s="37">
        <f t="shared" si="44"/>
        <v>18</v>
      </c>
      <c r="M457" s="37">
        <f t="shared" si="45"/>
        <v>1289237.8215538464</v>
      </c>
      <c r="N457" s="37">
        <f t="shared" si="46"/>
        <v>18.329999999999998</v>
      </c>
      <c r="O457" s="37">
        <f t="shared" si="47"/>
        <v>26.8</v>
      </c>
    </row>
    <row r="458" spans="1:15" x14ac:dyDescent="0.25">
      <c r="A458" s="42">
        <v>43952</v>
      </c>
      <c r="B458" s="29" t="s">
        <v>17</v>
      </c>
      <c r="C458" s="29">
        <v>46620</v>
      </c>
      <c r="D458" s="29">
        <v>4293241.5</v>
      </c>
      <c r="E458" s="29">
        <v>3389723.9589999998</v>
      </c>
      <c r="F458" s="30">
        <v>329717.03827692306</v>
      </c>
      <c r="G458" s="33">
        <f xml:space="preserve"> SUMIFS(Лист2!$C:$C,'Объединенные данные '!$A:$A,Лист2!A80,'Объединенные данные '!$B:$B,Лист2!B80)</f>
        <v>10</v>
      </c>
      <c r="H458">
        <f xml:space="preserve"> SUMIFS(Лист2!$D:$D,'Объединенные данные '!$A:$A,Лист2!A80,'Объединенные данные '!$B:$B,Лист2!B80)</f>
        <v>791</v>
      </c>
      <c r="I458">
        <f xml:space="preserve"> SUMIFS(Лист2!$E:$E,'Объединенные данные '!$A:$A,Лист2!A80,'Объединенные данные '!$B:$B,Лист2!B80)</f>
        <v>697</v>
      </c>
      <c r="J458" s="37">
        <f t="shared" si="42"/>
        <v>0.09</v>
      </c>
      <c r="K458" s="37">
        <f t="shared" si="43"/>
        <v>429324.2</v>
      </c>
      <c r="L458" s="37">
        <f t="shared" si="44"/>
        <v>18</v>
      </c>
      <c r="M458" s="37">
        <f t="shared" si="45"/>
        <v>573800.50272307708</v>
      </c>
      <c r="N458" s="37">
        <f t="shared" si="46"/>
        <v>13.37</v>
      </c>
      <c r="O458" s="37">
        <f t="shared" si="47"/>
        <v>26.65</v>
      </c>
    </row>
    <row r="459" spans="1:15" x14ac:dyDescent="0.25">
      <c r="A459" s="41">
        <v>43952</v>
      </c>
      <c r="B459" s="25" t="s">
        <v>10</v>
      </c>
      <c r="C459" s="25">
        <v>32487</v>
      </c>
      <c r="D459" s="25">
        <v>3031254</v>
      </c>
      <c r="E459" s="25">
        <v>2397503.37</v>
      </c>
      <c r="F459" s="26">
        <v>232079.84750769229</v>
      </c>
      <c r="G459" s="33">
        <f xml:space="preserve"> SUMIFS(Лист2!$C:$C,'Объединенные данные '!$A:$A,Лист2!A115,'Объединенные данные '!$B:$B,Лист2!B115)</f>
        <v>124</v>
      </c>
      <c r="H459">
        <f xml:space="preserve"> SUMIFS(Лист2!$D:$D,'Объединенные данные '!$A:$A,Лист2!A115,'Объединенные данные '!$B:$B,Лист2!B115)</f>
        <v>20358</v>
      </c>
      <c r="I459">
        <f xml:space="preserve"> SUMIFS(Лист2!$E:$E,'Объединенные данные '!$A:$A,Лист2!A115,'Объединенные данные '!$B:$B,Лист2!B115)</f>
        <v>18890</v>
      </c>
      <c r="J459" s="37">
        <f t="shared" si="42"/>
        <v>0.06</v>
      </c>
      <c r="K459" s="37">
        <f t="shared" si="43"/>
        <v>24445.599999999999</v>
      </c>
      <c r="L459" s="37">
        <f t="shared" si="44"/>
        <v>18</v>
      </c>
      <c r="M459" s="37">
        <f t="shared" si="45"/>
        <v>401670.7824923076</v>
      </c>
      <c r="N459" s="37">
        <f t="shared" si="46"/>
        <v>13.25</v>
      </c>
      <c r="O459" s="37">
        <f t="shared" si="47"/>
        <v>26.43</v>
      </c>
    </row>
    <row r="460" spans="1:15" x14ac:dyDescent="0.25">
      <c r="A460" s="42">
        <v>43952</v>
      </c>
      <c r="B460" s="29" t="s">
        <v>20</v>
      </c>
      <c r="C460" s="29">
        <v>35190</v>
      </c>
      <c r="D460" s="29">
        <v>3168510</v>
      </c>
      <c r="E460" s="29">
        <v>2533138.7200000002</v>
      </c>
      <c r="F460" s="30">
        <v>102615.49999999999</v>
      </c>
      <c r="G460" s="33">
        <f xml:space="preserve"> SUMIFS(Лист2!$C:$C,'Объединенные данные '!$A:$A,Лист2!A151,'Объединенные данные '!$B:$B,Лист2!B151)</f>
        <v>19</v>
      </c>
      <c r="H460">
        <f xml:space="preserve"> SUMIFS(Лист2!$D:$D,'Объединенные данные '!$A:$A,Лист2!A151,'Объединенные данные '!$B:$B,Лист2!B151)</f>
        <v>2195</v>
      </c>
      <c r="I460">
        <f xml:space="preserve"> SUMIFS(Лист2!$E:$E,'Объединенные данные '!$A:$A,Лист2!A151,'Объединенные данные '!$B:$B,Лист2!B151)</f>
        <v>1999</v>
      </c>
      <c r="J460" s="37">
        <f t="shared" si="42"/>
        <v>0.06</v>
      </c>
      <c r="K460" s="37">
        <f t="shared" si="43"/>
        <v>166763.70000000001</v>
      </c>
      <c r="L460" s="37">
        <f t="shared" si="44"/>
        <v>18</v>
      </c>
      <c r="M460" s="37">
        <f t="shared" si="45"/>
        <v>532755.7799999998</v>
      </c>
      <c r="N460" s="37">
        <f t="shared" si="46"/>
        <v>16.809999999999999</v>
      </c>
      <c r="O460" s="37">
        <f t="shared" si="47"/>
        <v>25.08</v>
      </c>
    </row>
    <row r="461" spans="1:15" x14ac:dyDescent="0.25">
      <c r="A461" s="40">
        <v>43952</v>
      </c>
      <c r="B461" s="27" t="s">
        <v>13</v>
      </c>
      <c r="C461" s="27">
        <v>25792.5</v>
      </c>
      <c r="D461" s="27">
        <v>2374356</v>
      </c>
      <c r="E461" s="27">
        <v>1915101.034</v>
      </c>
      <c r="F461" s="28">
        <v>277477.31932307692</v>
      </c>
      <c r="G461" s="33">
        <f xml:space="preserve"> SUMIFS(Лист2!$C:$C,'Объединенные данные '!$A:$A,Лист2!A255,'Объединенные данные '!$B:$B,Лист2!B255)</f>
        <v>125</v>
      </c>
      <c r="H461">
        <f xml:space="preserve"> SUMIFS(Лист2!$D:$D,'Объединенные данные '!$A:$A,Лист2!A255,'Объединенные данные '!$B:$B,Лист2!B255)</f>
        <v>21862</v>
      </c>
      <c r="I461">
        <f xml:space="preserve"> SUMIFS(Лист2!$E:$E,'Объединенные данные '!$A:$A,Лист2!A255,'Объединенные данные '!$B:$B,Лист2!B255)</f>
        <v>20235</v>
      </c>
      <c r="J461" s="37">
        <f t="shared" si="42"/>
        <v>0.05</v>
      </c>
      <c r="K461" s="37">
        <f t="shared" si="43"/>
        <v>18994.8</v>
      </c>
      <c r="L461" s="37">
        <f t="shared" si="44"/>
        <v>18</v>
      </c>
      <c r="M461" s="37">
        <f t="shared" si="45"/>
        <v>181777.64667692309</v>
      </c>
      <c r="N461" s="37">
        <f t="shared" si="46"/>
        <v>7.66</v>
      </c>
      <c r="O461" s="37">
        <f t="shared" si="47"/>
        <v>23.98</v>
      </c>
    </row>
    <row r="462" spans="1:15" x14ac:dyDescent="0.25">
      <c r="A462" s="42">
        <v>43952</v>
      </c>
      <c r="B462" s="29" t="s">
        <v>18</v>
      </c>
      <c r="C462" s="29">
        <v>17113.5</v>
      </c>
      <c r="D462" s="29">
        <v>1465842</v>
      </c>
      <c r="E462" s="29">
        <v>1193019.642</v>
      </c>
      <c r="F462" s="30">
        <v>272484.63076923077</v>
      </c>
      <c r="G462" s="33">
        <f xml:space="preserve"> SUMIFS(Лист2!$C:$C,'Объединенные данные '!$A:$A,Лист2!A325,'Объединенные данные '!$B:$B,Лист2!B325)</f>
        <v>125</v>
      </c>
      <c r="H462">
        <f xml:space="preserve"> SUMIFS(Лист2!$D:$D,'Объединенные данные '!$A:$A,Лист2!A325,'Объединенные данные '!$B:$B,Лист2!B325)</f>
        <v>20368</v>
      </c>
      <c r="I462">
        <f xml:space="preserve"> SUMIFS(Лист2!$E:$E,'Объединенные данные '!$A:$A,Лист2!A325,'Объединенные данные '!$B:$B,Лист2!B325)</f>
        <v>18884</v>
      </c>
      <c r="J462" s="37">
        <f t="shared" si="42"/>
        <v>0.03</v>
      </c>
      <c r="K462" s="37">
        <f t="shared" si="43"/>
        <v>11726.7</v>
      </c>
      <c r="L462" s="37">
        <f t="shared" si="44"/>
        <v>18</v>
      </c>
      <c r="M462" s="37">
        <f t="shared" si="45"/>
        <v>337.72723076923285</v>
      </c>
      <c r="N462" s="37">
        <f t="shared" si="46"/>
        <v>0.02</v>
      </c>
      <c r="O462" s="37">
        <f t="shared" si="47"/>
        <v>22.87</v>
      </c>
    </row>
    <row r="463" spans="1:15" x14ac:dyDescent="0.25">
      <c r="A463" s="41">
        <v>43952</v>
      </c>
      <c r="B463" s="25" t="s">
        <v>23</v>
      </c>
      <c r="C463" s="25">
        <v>13644</v>
      </c>
      <c r="D463" s="25">
        <v>1134444</v>
      </c>
      <c r="E463" s="25">
        <v>971710.87099999993</v>
      </c>
      <c r="F463" s="26">
        <v>291527.8831384615</v>
      </c>
      <c r="G463" s="33">
        <f xml:space="preserve"> SUMIFS(Лист2!$C:$C,'Объединенные данные '!$A:$A,Лист2!A290,'Объединенные данные '!$B:$B,Лист2!B290)</f>
        <v>21</v>
      </c>
      <c r="H463">
        <f xml:space="preserve"> SUMIFS(Лист2!$D:$D,'Объединенные данные '!$A:$A,Лист2!A290,'Объединенные данные '!$B:$B,Лист2!B290)</f>
        <v>1993</v>
      </c>
      <c r="I463">
        <f xml:space="preserve"> SUMIFS(Лист2!$E:$E,'Объединенные данные '!$A:$A,Лист2!A290,'Объединенные данные '!$B:$B,Лист2!B290)</f>
        <v>1796</v>
      </c>
      <c r="J463" s="37">
        <f t="shared" si="42"/>
        <v>0.02</v>
      </c>
      <c r="K463" s="37">
        <f t="shared" si="43"/>
        <v>54021.1</v>
      </c>
      <c r="L463" s="37">
        <f t="shared" si="44"/>
        <v>18</v>
      </c>
      <c r="M463" s="37">
        <f t="shared" si="45"/>
        <v>-128794.75413846143</v>
      </c>
      <c r="N463" s="37">
        <f t="shared" si="46"/>
        <v>-11.35</v>
      </c>
      <c r="O463" s="37">
        <f t="shared" si="47"/>
        <v>16.75</v>
      </c>
    </row>
    <row r="464" spans="1:15" x14ac:dyDescent="0.25">
      <c r="A464" s="39">
        <v>43952</v>
      </c>
      <c r="B464" s="23" t="s">
        <v>12</v>
      </c>
      <c r="C464" s="23">
        <v>11619</v>
      </c>
      <c r="D464" s="23">
        <v>891139.5</v>
      </c>
      <c r="E464" s="23">
        <v>829782.37600000005</v>
      </c>
      <c r="F464" s="24">
        <v>121759.66210769229</v>
      </c>
      <c r="G464" s="33">
        <f xml:space="preserve"> SUMIFS(Лист2!$C:$C,'Объединенные данные '!$A:$A,Лист2!A468,'Объединенные данные '!$B:$B,Лист2!B468)</f>
        <v>15</v>
      </c>
      <c r="H464">
        <f xml:space="preserve"> SUMIFS(Лист2!$D:$D,'Объединенные данные '!$A:$A,Лист2!A468,'Объединенные данные '!$B:$B,Лист2!B468)</f>
        <v>996</v>
      </c>
      <c r="I464">
        <f xml:space="preserve"> SUMIFS(Лист2!$E:$E,'Объединенные данные '!$A:$A,Лист2!A468,'Объединенные данные '!$B:$B,Лист2!B468)</f>
        <v>888</v>
      </c>
      <c r="J464" s="37">
        <f t="shared" si="42"/>
        <v>0.02</v>
      </c>
      <c r="K464" s="37">
        <f t="shared" si="43"/>
        <v>59409.3</v>
      </c>
      <c r="L464" s="37">
        <f t="shared" si="44"/>
        <v>18</v>
      </c>
      <c r="M464" s="37">
        <f t="shared" si="45"/>
        <v>-60402.538107692337</v>
      </c>
      <c r="N464" s="37">
        <f t="shared" si="46"/>
        <v>-6.78</v>
      </c>
      <c r="O464" s="37">
        <f t="shared" si="47"/>
        <v>7.39</v>
      </c>
    </row>
    <row r="465" spans="1:15" x14ac:dyDescent="0.25">
      <c r="A465" s="41">
        <v>43952</v>
      </c>
      <c r="B465" s="25" t="s">
        <v>19</v>
      </c>
      <c r="C465" s="25">
        <v>5446.5</v>
      </c>
      <c r="D465" s="25">
        <v>505572</v>
      </c>
      <c r="E465" s="25">
        <v>422390.908</v>
      </c>
      <c r="F465" s="26">
        <v>42729.218369230766</v>
      </c>
      <c r="G465" s="33">
        <f xml:space="preserve"> SUMIFS(Лист2!$C:$C,'Объединенные данные '!$A:$A,Лист2!A359,'Объединенные данные '!$B:$B,Лист2!B359)</f>
        <v>36</v>
      </c>
      <c r="H465">
        <f xml:space="preserve"> SUMIFS(Лист2!$D:$D,'Объединенные данные '!$A:$A,Лист2!A359,'Объединенные данные '!$B:$B,Лист2!B359)</f>
        <v>5413</v>
      </c>
      <c r="I465">
        <f xml:space="preserve"> SUMIFS(Лист2!$E:$E,'Объединенные данные '!$A:$A,Лист2!A359,'Объединенные данные '!$B:$B,Лист2!B359)</f>
        <v>4959</v>
      </c>
      <c r="J465" s="37">
        <f t="shared" si="42"/>
        <v>0.01</v>
      </c>
      <c r="K465" s="37">
        <f t="shared" si="43"/>
        <v>14043.7</v>
      </c>
      <c r="L465" s="37">
        <f t="shared" si="44"/>
        <v>18</v>
      </c>
      <c r="M465" s="37">
        <f t="shared" si="45"/>
        <v>40451.873630769238</v>
      </c>
      <c r="N465" s="37">
        <f t="shared" si="46"/>
        <v>8</v>
      </c>
      <c r="O465" s="37">
        <f t="shared" si="47"/>
        <v>19.690000000000001</v>
      </c>
    </row>
    <row r="466" spans="1:15" x14ac:dyDescent="0.25">
      <c r="A466" s="42">
        <v>43951</v>
      </c>
      <c r="B466" s="29" t="s">
        <v>15</v>
      </c>
      <c r="C466" s="29">
        <v>401580</v>
      </c>
      <c r="D466" s="29">
        <v>43028734.5</v>
      </c>
      <c r="E466" s="29">
        <v>31156525.939999998</v>
      </c>
      <c r="F466" s="30">
        <v>343786.08461538458</v>
      </c>
      <c r="G466" s="33">
        <f xml:space="preserve"> SUMIFS(Лист2!$C:$C,'Объединенные данные '!$A:$A,Лист2!A409,'Объединенные данные '!$B:$B,Лист2!B409)</f>
        <v>15</v>
      </c>
      <c r="H466">
        <f xml:space="preserve"> SUMIFS(Лист2!$D:$D,'Объединенные данные '!$A:$A,Лист2!A409,'Объединенные данные '!$B:$B,Лист2!B409)</f>
        <v>622</v>
      </c>
      <c r="I466">
        <f xml:space="preserve"> SUMIFS(Лист2!$E:$E,'Объединенные данные '!$A:$A,Лист2!A409,'Объединенные данные '!$B:$B,Лист2!B409)</f>
        <v>538</v>
      </c>
      <c r="J466" s="37">
        <f t="shared" si="42"/>
        <v>0.87</v>
      </c>
      <c r="K466" s="37">
        <f t="shared" si="43"/>
        <v>2868582.3</v>
      </c>
      <c r="L466" s="37">
        <f t="shared" si="44"/>
        <v>18</v>
      </c>
      <c r="M466" s="37">
        <f t="shared" si="45"/>
        <v>11528422.475384617</v>
      </c>
      <c r="N466" s="37">
        <f t="shared" si="46"/>
        <v>26.79</v>
      </c>
      <c r="O466" s="37">
        <f t="shared" si="47"/>
        <v>38.11</v>
      </c>
    </row>
    <row r="467" spans="1:15" x14ac:dyDescent="0.25">
      <c r="A467" s="40">
        <v>43951</v>
      </c>
      <c r="B467" s="27" t="s">
        <v>14</v>
      </c>
      <c r="C467" s="27">
        <v>311131.5</v>
      </c>
      <c r="D467" s="27">
        <v>32418879</v>
      </c>
      <c r="E467" s="27">
        <v>23595019.660999998</v>
      </c>
      <c r="F467" s="28">
        <v>265444.33165384614</v>
      </c>
      <c r="G467" s="33">
        <f xml:space="preserve"> SUMIFS(Лист2!$C:$C,'Объединенные данные '!$A:$A,Лист2!A444,'Объединенные данные '!$B:$B,Лист2!B444)</f>
        <v>36</v>
      </c>
      <c r="H467">
        <f xml:space="preserve"> SUMIFS(Лист2!$D:$D,'Объединенные данные '!$A:$A,Лист2!A444,'Объединенные данные '!$B:$B,Лист2!B444)</f>
        <v>3442</v>
      </c>
      <c r="I467">
        <f xml:space="preserve"> SUMIFS(Лист2!$E:$E,'Объединенные данные '!$A:$A,Лист2!A444,'Объединенные данные '!$B:$B,Лист2!B444)</f>
        <v>3147</v>
      </c>
      <c r="J467" s="37">
        <f t="shared" si="42"/>
        <v>0.65</v>
      </c>
      <c r="K467" s="37">
        <f t="shared" si="43"/>
        <v>900524.4</v>
      </c>
      <c r="L467" s="37">
        <f t="shared" si="44"/>
        <v>18</v>
      </c>
      <c r="M467" s="37">
        <f t="shared" si="45"/>
        <v>8558415.0073461551</v>
      </c>
      <c r="N467" s="37">
        <f t="shared" si="46"/>
        <v>26.4</v>
      </c>
      <c r="O467" s="37">
        <f t="shared" si="47"/>
        <v>37.4</v>
      </c>
    </row>
    <row r="468" spans="1:15" x14ac:dyDescent="0.25">
      <c r="A468" s="42">
        <v>43951</v>
      </c>
      <c r="B468" s="29" t="s">
        <v>21</v>
      </c>
      <c r="C468" s="29">
        <v>214386</v>
      </c>
      <c r="D468" s="29">
        <v>22530000</v>
      </c>
      <c r="E468" s="29">
        <v>16370527.077</v>
      </c>
      <c r="F468" s="30">
        <v>115618.05384615384</v>
      </c>
      <c r="G468" s="33">
        <f xml:space="preserve"> SUMIFS(Лист2!$C:$C,'Объединенные данные '!$A:$A,Лист2!A231,'Объединенные данные '!$B:$B,Лист2!B231)</f>
        <v>129</v>
      </c>
      <c r="H468">
        <f xml:space="preserve"> SUMIFS(Лист2!$D:$D,'Объединенные данные '!$A:$A,Лист2!A231,'Объединенные данные '!$B:$B,Лист2!B231)</f>
        <v>15744</v>
      </c>
      <c r="I468">
        <f xml:space="preserve"> SUMIFS(Лист2!$E:$E,'Объединенные данные '!$A:$A,Лист2!A231,'Объединенные данные '!$B:$B,Лист2!B231)</f>
        <v>14685</v>
      </c>
      <c r="J468" s="37">
        <f t="shared" si="42"/>
        <v>0.45</v>
      </c>
      <c r="K468" s="37">
        <f t="shared" si="43"/>
        <v>174651.2</v>
      </c>
      <c r="L468" s="37">
        <f t="shared" si="44"/>
        <v>18</v>
      </c>
      <c r="M468" s="37">
        <f t="shared" si="45"/>
        <v>6043854.869153847</v>
      </c>
      <c r="N468" s="37">
        <f t="shared" si="46"/>
        <v>26.83</v>
      </c>
      <c r="O468" s="37">
        <f t="shared" si="47"/>
        <v>37.630000000000003</v>
      </c>
    </row>
    <row r="469" spans="1:15" x14ac:dyDescent="0.25">
      <c r="A469" s="40">
        <v>43951</v>
      </c>
      <c r="B469" s="27" t="s">
        <v>22</v>
      </c>
      <c r="C469" s="27">
        <v>206038.5</v>
      </c>
      <c r="D469" s="27">
        <v>21740460</v>
      </c>
      <c r="E469" s="27">
        <v>15789926.042999998</v>
      </c>
      <c r="F469" s="28">
        <v>115102.03846153845</v>
      </c>
      <c r="G469" s="33">
        <f xml:space="preserve"> SUMIFS(Лист2!$C:$C,'Объединенные данные '!$A:$A,Лист2!A196,'Объединенные данные '!$B:$B,Лист2!B196)</f>
        <v>16</v>
      </c>
      <c r="H469">
        <f xml:space="preserve"> SUMIFS(Лист2!$D:$D,'Объединенные данные '!$A:$A,Лист2!A196,'Объединенные данные '!$B:$B,Лист2!B196)</f>
        <v>1012</v>
      </c>
      <c r="I469">
        <f xml:space="preserve"> SUMIFS(Лист2!$E:$E,'Объединенные данные '!$A:$A,Лист2!A196,'Объединенные данные '!$B:$B,Лист2!B196)</f>
        <v>900</v>
      </c>
      <c r="J469" s="37">
        <f t="shared" si="42"/>
        <v>0.44</v>
      </c>
      <c r="K469" s="37">
        <f t="shared" si="43"/>
        <v>1358778.8</v>
      </c>
      <c r="L469" s="37">
        <f t="shared" si="44"/>
        <v>18</v>
      </c>
      <c r="M469" s="37">
        <f t="shared" si="45"/>
        <v>5835431.9185384642</v>
      </c>
      <c r="N469" s="37">
        <f t="shared" si="46"/>
        <v>26.84</v>
      </c>
      <c r="O469" s="37">
        <f t="shared" si="47"/>
        <v>37.69</v>
      </c>
    </row>
    <row r="470" spans="1:15" x14ac:dyDescent="0.25">
      <c r="A470" s="39">
        <v>43951</v>
      </c>
      <c r="B470" s="23" t="s">
        <v>16</v>
      </c>
      <c r="C470" s="23">
        <v>78235.5</v>
      </c>
      <c r="D470" s="23">
        <v>6819594</v>
      </c>
      <c r="E470" s="23">
        <v>5260171.5349999992</v>
      </c>
      <c r="F470" s="24">
        <v>70931.816676923074</v>
      </c>
      <c r="G470" s="33">
        <f xml:space="preserve"> SUMIFS(Лист2!$C:$C,'Объединенные данные '!$A:$A,Лист2!A21,'Объединенные данные '!$B:$B,Лист2!B21)</f>
        <v>124</v>
      </c>
      <c r="H470">
        <f xml:space="preserve"> SUMIFS(Лист2!$D:$D,'Объединенные данные '!$A:$A,Лист2!A21,'Объединенные данные '!$B:$B,Лист2!B21)</f>
        <v>21392</v>
      </c>
      <c r="I470">
        <f xml:space="preserve"> SUMIFS(Лист2!$E:$E,'Объединенные данные '!$A:$A,Лист2!A21,'Объединенные данные '!$B:$B,Лист2!B21)</f>
        <v>19869</v>
      </c>
      <c r="J470" s="37">
        <f t="shared" si="42"/>
        <v>0.14000000000000001</v>
      </c>
      <c r="K470" s="37">
        <f t="shared" si="43"/>
        <v>54996.7</v>
      </c>
      <c r="L470" s="37">
        <f t="shared" si="44"/>
        <v>18</v>
      </c>
      <c r="M470" s="37">
        <f t="shared" si="45"/>
        <v>1488490.6483230777</v>
      </c>
      <c r="N470" s="37">
        <f t="shared" si="46"/>
        <v>21.83</v>
      </c>
      <c r="O470" s="37">
        <f t="shared" si="47"/>
        <v>29.65</v>
      </c>
    </row>
    <row r="471" spans="1:15" x14ac:dyDescent="0.25">
      <c r="A471" s="41">
        <v>43951</v>
      </c>
      <c r="B471" s="25" t="s">
        <v>11</v>
      </c>
      <c r="C471" s="25">
        <v>77565</v>
      </c>
      <c r="D471" s="25">
        <v>7023727.5</v>
      </c>
      <c r="E471" s="25">
        <v>5349682.4849999994</v>
      </c>
      <c r="F471" s="26">
        <v>31578.207692307689</v>
      </c>
      <c r="G471" s="33">
        <f xml:space="preserve"> SUMIFS(Лист2!$C:$C,'Объединенные данные '!$A:$A,Лист2!A56,'Объединенные данные '!$B:$B,Лист2!B56)</f>
        <v>54</v>
      </c>
      <c r="H471">
        <f xml:space="preserve"> SUMIFS(Лист2!$D:$D,'Объединенные данные '!$A:$A,Лист2!A56,'Объединенные данные '!$B:$B,Лист2!B56)</f>
        <v>14031</v>
      </c>
      <c r="I471">
        <f xml:space="preserve"> SUMIFS(Лист2!$E:$E,'Объединенные данные '!$A:$A,Лист2!A56,'Объединенные данные '!$B:$B,Лист2!B56)</f>
        <v>12943</v>
      </c>
      <c r="J471" s="37">
        <f t="shared" si="42"/>
        <v>0.14000000000000001</v>
      </c>
      <c r="K471" s="37">
        <f t="shared" si="43"/>
        <v>130069</v>
      </c>
      <c r="L471" s="37">
        <f t="shared" si="44"/>
        <v>18</v>
      </c>
      <c r="M471" s="37">
        <f t="shared" si="45"/>
        <v>1642466.8073076929</v>
      </c>
      <c r="N471" s="37">
        <f t="shared" si="46"/>
        <v>23.38</v>
      </c>
      <c r="O471" s="37">
        <f t="shared" si="47"/>
        <v>31.29</v>
      </c>
    </row>
    <row r="472" spans="1:15" x14ac:dyDescent="0.25">
      <c r="A472" s="42">
        <v>43951</v>
      </c>
      <c r="B472" s="29" t="s">
        <v>17</v>
      </c>
      <c r="C472" s="29">
        <v>31231.5</v>
      </c>
      <c r="D472" s="29">
        <v>2853310.5</v>
      </c>
      <c r="E472" s="29">
        <v>2211817.6569999997</v>
      </c>
      <c r="F472" s="30">
        <v>63441.684615384613</v>
      </c>
      <c r="G472" s="33">
        <f xml:space="preserve"> SUMIFS(Лист2!$C:$C,'Объединенные данные '!$A:$A,Лист2!A91,'Объединенные данные '!$B:$B,Лист2!B91)</f>
        <v>124</v>
      </c>
      <c r="H472">
        <f xml:space="preserve"> SUMIFS(Лист2!$D:$D,'Объединенные данные '!$A:$A,Лист2!A91,'Объединенные данные '!$B:$B,Лист2!B91)</f>
        <v>21384</v>
      </c>
      <c r="I472">
        <f xml:space="preserve"> SUMIFS(Лист2!$E:$E,'Объединенные данные '!$A:$A,Лист2!A91,'Объединенные данные '!$B:$B,Лист2!B91)</f>
        <v>19897</v>
      </c>
      <c r="J472" s="37">
        <f t="shared" si="42"/>
        <v>0.06</v>
      </c>
      <c r="K472" s="37">
        <f t="shared" si="43"/>
        <v>23010.6</v>
      </c>
      <c r="L472" s="37">
        <f t="shared" si="44"/>
        <v>18</v>
      </c>
      <c r="M472" s="37">
        <f t="shared" si="45"/>
        <v>578051.15838461579</v>
      </c>
      <c r="N472" s="37">
        <f t="shared" si="46"/>
        <v>20.260000000000002</v>
      </c>
      <c r="O472" s="37">
        <f t="shared" si="47"/>
        <v>29</v>
      </c>
    </row>
    <row r="473" spans="1:15" x14ac:dyDescent="0.25">
      <c r="A473" s="40">
        <v>43951</v>
      </c>
      <c r="B473" s="27" t="s">
        <v>10</v>
      </c>
      <c r="C473" s="27">
        <v>30445.5</v>
      </c>
      <c r="D473" s="27">
        <v>2817196.5</v>
      </c>
      <c r="E473" s="27">
        <v>2244503.1999999997</v>
      </c>
      <c r="F473" s="28">
        <v>203231.46096923074</v>
      </c>
      <c r="G473" s="33">
        <f xml:space="preserve"> SUMIFS(Лист2!$C:$C,'Объединенные данные '!$A:$A,Лист2!A126,'Объединенные данные '!$B:$B,Лист2!B126)</f>
        <v>17</v>
      </c>
      <c r="H473">
        <f xml:space="preserve"> SUMIFS(Лист2!$D:$D,'Объединенные данные '!$A:$A,Лист2!A126,'Объединенные данные '!$B:$B,Лист2!B126)</f>
        <v>1128</v>
      </c>
      <c r="I473">
        <f xml:space="preserve"> SUMIFS(Лист2!$E:$E,'Объединенные данные '!$A:$A,Лист2!A126,'Объединенные данные '!$B:$B,Лист2!B126)</f>
        <v>1001</v>
      </c>
      <c r="J473" s="37">
        <f t="shared" si="42"/>
        <v>0.06</v>
      </c>
      <c r="K473" s="37">
        <f t="shared" si="43"/>
        <v>165717.4</v>
      </c>
      <c r="L473" s="37">
        <f t="shared" si="44"/>
        <v>18</v>
      </c>
      <c r="M473" s="37">
        <f t="shared" si="45"/>
        <v>369461.83903076954</v>
      </c>
      <c r="N473" s="37">
        <f t="shared" si="46"/>
        <v>13.11</v>
      </c>
      <c r="O473" s="37">
        <f t="shared" si="47"/>
        <v>25.52</v>
      </c>
    </row>
    <row r="474" spans="1:15" x14ac:dyDescent="0.25">
      <c r="A474" s="39">
        <v>43951</v>
      </c>
      <c r="B474" s="23" t="s">
        <v>20</v>
      </c>
      <c r="C474" s="23">
        <v>27883.5</v>
      </c>
      <c r="D474" s="23">
        <v>2560080</v>
      </c>
      <c r="E474" s="23">
        <v>2016381.645</v>
      </c>
      <c r="F474" s="24">
        <v>41912.707692307689</v>
      </c>
      <c r="G474" s="33">
        <f xml:space="preserve"> SUMIFS(Лист2!$C:$C,'Объединенные данные '!$A:$A,Лист2!A161,'Объединенные данные '!$B:$B,Лист2!B161)</f>
        <v>129</v>
      </c>
      <c r="H474">
        <f xml:space="preserve"> SUMIFS(Лист2!$D:$D,'Объединенные данные '!$A:$A,Лист2!A161,'Объединенные данные '!$B:$B,Лист2!B161)</f>
        <v>17088</v>
      </c>
      <c r="I474">
        <f xml:space="preserve"> SUMIFS(Лист2!$E:$E,'Объединенные данные '!$A:$A,Лист2!A161,'Объединенные данные '!$B:$B,Лист2!B161)</f>
        <v>15804</v>
      </c>
      <c r="J474" s="37">
        <f t="shared" si="42"/>
        <v>0.05</v>
      </c>
      <c r="K474" s="37">
        <f t="shared" si="43"/>
        <v>19845.599999999999</v>
      </c>
      <c r="L474" s="37">
        <f t="shared" si="44"/>
        <v>18</v>
      </c>
      <c r="M474" s="37">
        <f t="shared" si="45"/>
        <v>501785.64730769227</v>
      </c>
      <c r="N474" s="37">
        <f t="shared" si="46"/>
        <v>19.600000000000001</v>
      </c>
      <c r="O474" s="37">
        <f t="shared" si="47"/>
        <v>26.96</v>
      </c>
    </row>
    <row r="475" spans="1:15" x14ac:dyDescent="0.25">
      <c r="A475" s="41">
        <v>43951</v>
      </c>
      <c r="B475" s="25" t="s">
        <v>13</v>
      </c>
      <c r="C475" s="25">
        <v>24211.5</v>
      </c>
      <c r="D475" s="25">
        <v>2267664</v>
      </c>
      <c r="E475" s="25">
        <v>1801564.392</v>
      </c>
      <c r="F475" s="26">
        <v>97090.63692307692</v>
      </c>
      <c r="G475" s="33">
        <f xml:space="preserve"> SUMIFS(Лист2!$C:$C,'Объединенные данные '!$A:$A,Лист2!A266,'Объединенные данные '!$B:$B,Лист2!B266)</f>
        <v>15</v>
      </c>
      <c r="H475">
        <f xml:space="preserve"> SUMIFS(Лист2!$D:$D,'Объединенные данные '!$A:$A,Лист2!A266,'Объединенные данные '!$B:$B,Лист2!B266)</f>
        <v>890</v>
      </c>
      <c r="I475">
        <f xml:space="preserve"> SUMIFS(Лист2!$E:$E,'Объединенные данные '!$A:$A,Лист2!A266,'Объединенные данные '!$B:$B,Лист2!B266)</f>
        <v>777</v>
      </c>
      <c r="J475" s="37">
        <f t="shared" si="42"/>
        <v>0.05</v>
      </c>
      <c r="K475" s="37">
        <f t="shared" si="43"/>
        <v>151177.60000000001</v>
      </c>
      <c r="L475" s="37">
        <f t="shared" si="44"/>
        <v>18</v>
      </c>
      <c r="M475" s="37">
        <f t="shared" si="45"/>
        <v>369008.97107692307</v>
      </c>
      <c r="N475" s="37">
        <f t="shared" si="46"/>
        <v>16.27</v>
      </c>
      <c r="O475" s="37">
        <f t="shared" si="47"/>
        <v>25.87</v>
      </c>
    </row>
    <row r="476" spans="1:15" x14ac:dyDescent="0.25">
      <c r="A476" s="42">
        <v>43951</v>
      </c>
      <c r="B476" s="29" t="s">
        <v>23</v>
      </c>
      <c r="C476" s="29">
        <v>11976</v>
      </c>
      <c r="D476" s="29">
        <v>1004511</v>
      </c>
      <c r="E476" s="29">
        <v>861334.61399999994</v>
      </c>
      <c r="F476" s="30">
        <v>20847.353846153845</v>
      </c>
      <c r="G476" s="33">
        <f xml:space="preserve"> SUMIFS(Лист2!$C:$C,'Объединенные данные '!$A:$A,Лист2!A300,'Объединенные данные '!$B:$B,Лист2!B300)</f>
        <v>60</v>
      </c>
      <c r="H476">
        <f xml:space="preserve"> SUMIFS(Лист2!$D:$D,'Объединенные данные '!$A:$A,Лист2!A300,'Объединенные данные '!$B:$B,Лист2!B300)</f>
        <v>12000</v>
      </c>
      <c r="I476">
        <f xml:space="preserve"> SUMIFS(Лист2!$E:$E,'Объединенные данные '!$A:$A,Лист2!A300,'Объединенные данные '!$B:$B,Лист2!B300)</f>
        <v>11194</v>
      </c>
      <c r="J476" s="37">
        <f t="shared" si="42"/>
        <v>0.02</v>
      </c>
      <c r="K476" s="37">
        <f t="shared" si="43"/>
        <v>16741.900000000001</v>
      </c>
      <c r="L476" s="37">
        <f t="shared" si="44"/>
        <v>18</v>
      </c>
      <c r="M476" s="37">
        <f t="shared" si="45"/>
        <v>122329.03215384622</v>
      </c>
      <c r="N476" s="37">
        <f t="shared" si="46"/>
        <v>12.18</v>
      </c>
      <c r="O476" s="37">
        <f t="shared" si="47"/>
        <v>16.62</v>
      </c>
    </row>
    <row r="477" spans="1:15" x14ac:dyDescent="0.25">
      <c r="A477" s="40">
        <v>43951</v>
      </c>
      <c r="B477" s="27" t="s">
        <v>18</v>
      </c>
      <c r="C477" s="27">
        <v>12753</v>
      </c>
      <c r="D477" s="27">
        <v>1103068.5</v>
      </c>
      <c r="E477" s="27">
        <v>904501.45600000001</v>
      </c>
      <c r="F477" s="28">
        <v>58978.558669230762</v>
      </c>
      <c r="G477" s="33">
        <f xml:space="preserve"> SUMIFS(Лист2!$C:$C,'Объединенные данные '!$A:$A,Лист2!A336,'Объединенные данные '!$B:$B,Лист2!B336)</f>
        <v>15</v>
      </c>
      <c r="H477">
        <f xml:space="preserve"> SUMIFS(Лист2!$D:$D,'Объединенные данные '!$A:$A,Лист2!A336,'Объединенные данные '!$B:$B,Лист2!B336)</f>
        <v>849</v>
      </c>
      <c r="I477">
        <f xml:space="preserve"> SUMIFS(Лист2!$E:$E,'Объединенные данные '!$A:$A,Лист2!A336,'Объединенные данные '!$B:$B,Лист2!B336)</f>
        <v>740</v>
      </c>
      <c r="J477" s="37">
        <f t="shared" si="42"/>
        <v>0.02</v>
      </c>
      <c r="K477" s="37">
        <f t="shared" si="43"/>
        <v>73537.899999999994</v>
      </c>
      <c r="L477" s="37">
        <f t="shared" si="44"/>
        <v>18</v>
      </c>
      <c r="M477" s="37">
        <f t="shared" si="45"/>
        <v>139588.48533076924</v>
      </c>
      <c r="N477" s="37">
        <f t="shared" si="46"/>
        <v>12.65</v>
      </c>
      <c r="O477" s="37">
        <f t="shared" si="47"/>
        <v>21.95</v>
      </c>
    </row>
    <row r="478" spans="1:15" x14ac:dyDescent="0.25">
      <c r="A478" s="42">
        <v>43951</v>
      </c>
      <c r="B478" s="29" t="s">
        <v>19</v>
      </c>
      <c r="C478" s="29">
        <v>4285.5</v>
      </c>
      <c r="D478" s="29">
        <v>404691</v>
      </c>
      <c r="E478" s="29">
        <v>333054.54800000001</v>
      </c>
      <c r="F478" s="30">
        <v>11494.630769230769</v>
      </c>
      <c r="G478" s="33">
        <f xml:space="preserve"> SUMIFS(Лист2!$C:$C,'Объединенные данные '!$A:$A,Лист2!A369,'Объединенные данные '!$B:$B,Лист2!B369)</f>
        <v>19</v>
      </c>
      <c r="H478">
        <f xml:space="preserve"> SUMIFS(Лист2!$D:$D,'Объединенные данные '!$A:$A,Лист2!A369,'Объединенные данные '!$B:$B,Лист2!B369)</f>
        <v>1530</v>
      </c>
      <c r="I478">
        <f xml:space="preserve"> SUMIFS(Лист2!$E:$E,'Объединенные данные '!$A:$A,Лист2!A369,'Объединенные данные '!$B:$B,Лист2!B369)</f>
        <v>1338</v>
      </c>
      <c r="J478" s="37">
        <f t="shared" si="42"/>
        <v>0.01</v>
      </c>
      <c r="K478" s="37">
        <f t="shared" si="43"/>
        <v>21299.5</v>
      </c>
      <c r="L478" s="37">
        <f t="shared" si="44"/>
        <v>18</v>
      </c>
      <c r="M478" s="37">
        <f t="shared" si="45"/>
        <v>60141.821230769223</v>
      </c>
      <c r="N478" s="37">
        <f t="shared" si="46"/>
        <v>14.86</v>
      </c>
      <c r="O478" s="37">
        <f t="shared" si="47"/>
        <v>21.51</v>
      </c>
    </row>
    <row r="479" spans="1:15" x14ac:dyDescent="0.25">
      <c r="A479" s="40">
        <v>43951</v>
      </c>
      <c r="B479" s="27" t="s">
        <v>12</v>
      </c>
      <c r="C479" s="27">
        <v>8934</v>
      </c>
      <c r="D479" s="27">
        <v>716196</v>
      </c>
      <c r="E479" s="27">
        <v>663415.49699999997</v>
      </c>
      <c r="F479" s="28">
        <v>24274.438461538462</v>
      </c>
      <c r="G479" s="33">
        <f xml:space="preserve"> SUMIFS(Лист2!$C:$C,'Объединенные данные '!$A:$A,Лист2!A479,'Объединенные данные '!$B:$B,Лист2!B479)</f>
        <v>19</v>
      </c>
      <c r="H479">
        <f xml:space="preserve"> SUMIFS(Лист2!$D:$D,'Объединенные данные '!$A:$A,Лист2!A479,'Объединенные данные '!$B:$B,Лист2!B479)</f>
        <v>1712</v>
      </c>
      <c r="I479">
        <f xml:space="preserve"> SUMIFS(Лист2!$E:$E,'Объединенные данные '!$A:$A,Лист2!A479,'Объединенные данные '!$B:$B,Лист2!B479)</f>
        <v>1552</v>
      </c>
      <c r="J479" s="37">
        <f t="shared" si="42"/>
        <v>0.01</v>
      </c>
      <c r="K479" s="37">
        <f t="shared" si="43"/>
        <v>37694.5</v>
      </c>
      <c r="L479" s="37">
        <f t="shared" si="44"/>
        <v>18</v>
      </c>
      <c r="M479" s="37">
        <f t="shared" si="45"/>
        <v>28506.064538461564</v>
      </c>
      <c r="N479" s="37">
        <f t="shared" si="46"/>
        <v>3.98</v>
      </c>
      <c r="O479" s="37">
        <f t="shared" si="47"/>
        <v>7.96</v>
      </c>
    </row>
    <row r="480" spans="1:15" x14ac:dyDescent="0.25">
      <c r="A480" s="39">
        <v>43950</v>
      </c>
      <c r="B480" s="23" t="s">
        <v>15</v>
      </c>
      <c r="C480" s="23">
        <v>387220.5</v>
      </c>
      <c r="D480" s="23">
        <v>41559384</v>
      </c>
      <c r="E480" s="23">
        <v>30476170.214999996</v>
      </c>
      <c r="F480" s="24">
        <v>642893.56656923075</v>
      </c>
      <c r="G480" s="33">
        <f xml:space="preserve"> SUMIFS(Лист2!$C:$C,'Объединенные данные '!$A:$A,Лист2!A395,'Объединенные данные '!$B:$B,Лист2!B395)</f>
        <v>15</v>
      </c>
      <c r="H480">
        <f xml:space="preserve"> SUMIFS(Лист2!$D:$D,'Объединенные данные '!$A:$A,Лист2!A395,'Объединенные данные '!$B:$B,Лист2!B395)</f>
        <v>455</v>
      </c>
      <c r="I480">
        <f xml:space="preserve"> SUMIFS(Лист2!$E:$E,'Объединенные данные '!$A:$A,Лист2!A395,'Объединенные данные '!$B:$B,Лист2!B395)</f>
        <v>381</v>
      </c>
      <c r="J480" s="37">
        <f t="shared" si="42"/>
        <v>0.84</v>
      </c>
      <c r="K480" s="37">
        <f t="shared" si="43"/>
        <v>2770625.6</v>
      </c>
      <c r="L480" s="37">
        <f t="shared" si="44"/>
        <v>18</v>
      </c>
      <c r="M480" s="37">
        <f t="shared" si="45"/>
        <v>10440320.218430772</v>
      </c>
      <c r="N480" s="37">
        <f t="shared" si="46"/>
        <v>25.12</v>
      </c>
      <c r="O480" s="37">
        <f t="shared" si="47"/>
        <v>36.369999999999997</v>
      </c>
    </row>
    <row r="481" spans="1:15" x14ac:dyDescent="0.25">
      <c r="A481" s="40">
        <v>43950</v>
      </c>
      <c r="B481" s="27" t="s">
        <v>14</v>
      </c>
      <c r="C481" s="27">
        <v>298059</v>
      </c>
      <c r="D481" s="27">
        <v>30869287.5</v>
      </c>
      <c r="E481" s="27">
        <v>22717731.617999997</v>
      </c>
      <c r="F481" s="28">
        <v>661329.17833846144</v>
      </c>
      <c r="G481" s="33">
        <f xml:space="preserve"> SUMIFS(Лист2!$C:$C,'Объединенные данные '!$A:$A,Лист2!A430,'Объединенные данные '!$B:$B,Лист2!B430)</f>
        <v>15</v>
      </c>
      <c r="H481">
        <f xml:space="preserve"> SUMIFS(Лист2!$D:$D,'Объединенные данные '!$A:$A,Лист2!A430,'Объединенные данные '!$B:$B,Лист2!B430)</f>
        <v>455</v>
      </c>
      <c r="I481">
        <f xml:space="preserve"> SUMIFS(Лист2!$E:$E,'Объединенные данные '!$A:$A,Лист2!A430,'Объединенные данные '!$B:$B,Лист2!B430)</f>
        <v>384</v>
      </c>
      <c r="J481" s="37">
        <f t="shared" si="42"/>
        <v>0.62</v>
      </c>
      <c r="K481" s="37">
        <f t="shared" si="43"/>
        <v>2057952.5</v>
      </c>
      <c r="L481" s="37">
        <f t="shared" si="44"/>
        <v>18</v>
      </c>
      <c r="M481" s="37">
        <f t="shared" si="45"/>
        <v>7490226.7036615415</v>
      </c>
      <c r="N481" s="37">
        <f t="shared" si="46"/>
        <v>24.26</v>
      </c>
      <c r="O481" s="37">
        <f t="shared" si="47"/>
        <v>35.880000000000003</v>
      </c>
    </row>
    <row r="482" spans="1:15" x14ac:dyDescent="0.25">
      <c r="A482" s="42">
        <v>43950</v>
      </c>
      <c r="B482" s="29" t="s">
        <v>21</v>
      </c>
      <c r="C482" s="29">
        <v>208351.5</v>
      </c>
      <c r="D482" s="29">
        <v>21615333</v>
      </c>
      <c r="E482" s="29">
        <v>15729720.814999998</v>
      </c>
      <c r="F482" s="30">
        <v>273156.71999999997</v>
      </c>
      <c r="G482" s="33">
        <f xml:space="preserve"> SUMIFS(Лист2!$C:$C,'Объединенные данные '!$A:$A,Лист2!A212,'Объединенные данные '!$B:$B,Лист2!B212)</f>
        <v>15</v>
      </c>
      <c r="H482">
        <f xml:space="preserve"> SUMIFS(Лист2!$D:$D,'Объединенные данные '!$A:$A,Лист2!A212,'Объединенные данные '!$B:$B,Лист2!B212)</f>
        <v>729</v>
      </c>
      <c r="I482">
        <f xml:space="preserve"> SUMIFS(Лист2!$E:$E,'Объединенные данные '!$A:$A,Лист2!A212,'Объединенные данные '!$B:$B,Лист2!B212)</f>
        <v>636</v>
      </c>
      <c r="J482" s="37">
        <f t="shared" si="42"/>
        <v>0.44</v>
      </c>
      <c r="K482" s="37">
        <f t="shared" si="43"/>
        <v>1441022.2</v>
      </c>
      <c r="L482" s="37">
        <f t="shared" si="44"/>
        <v>18</v>
      </c>
      <c r="M482" s="37">
        <f t="shared" si="45"/>
        <v>5612455.4650000026</v>
      </c>
      <c r="N482" s="37">
        <f t="shared" si="46"/>
        <v>25.97</v>
      </c>
      <c r="O482" s="37">
        <f t="shared" si="47"/>
        <v>37.42</v>
      </c>
    </row>
    <row r="483" spans="1:15" x14ac:dyDescent="0.25">
      <c r="A483" s="41">
        <v>43950</v>
      </c>
      <c r="B483" s="25" t="s">
        <v>22</v>
      </c>
      <c r="C483" s="25">
        <v>203209.5</v>
      </c>
      <c r="D483" s="25">
        <v>20871391.5</v>
      </c>
      <c r="E483" s="25">
        <v>15206983.089</v>
      </c>
      <c r="F483" s="26">
        <v>284467.66153846157</v>
      </c>
      <c r="G483" s="33">
        <f xml:space="preserve"> SUMIFS(Лист2!$C:$C,'Объединенные данные '!$A:$A,Лист2!A177,'Объединенные данные '!$B:$B,Лист2!B177)</f>
        <v>36</v>
      </c>
      <c r="H483">
        <f xml:space="preserve"> SUMIFS(Лист2!$D:$D,'Объединенные данные '!$A:$A,Лист2!A177,'Объединенные данные '!$B:$B,Лист2!B177)</f>
        <v>4857</v>
      </c>
      <c r="I483">
        <f xml:space="preserve"> SUMIFS(Лист2!$E:$E,'Объединенные данные '!$A:$A,Лист2!A177,'Объединенные данные '!$B:$B,Лист2!B177)</f>
        <v>4456</v>
      </c>
      <c r="J483" s="37">
        <f t="shared" si="42"/>
        <v>0.42</v>
      </c>
      <c r="K483" s="37">
        <f t="shared" si="43"/>
        <v>579760.9</v>
      </c>
      <c r="L483" s="37">
        <f t="shared" si="44"/>
        <v>18</v>
      </c>
      <c r="M483" s="37">
        <f t="shared" si="45"/>
        <v>5379940.7494615391</v>
      </c>
      <c r="N483" s="37">
        <f t="shared" si="46"/>
        <v>25.78</v>
      </c>
      <c r="O483" s="37">
        <f t="shared" si="47"/>
        <v>37.25</v>
      </c>
    </row>
    <row r="484" spans="1:15" x14ac:dyDescent="0.25">
      <c r="A484" s="42">
        <v>43950</v>
      </c>
      <c r="B484" s="29" t="s">
        <v>11</v>
      </c>
      <c r="C484" s="29">
        <v>79527</v>
      </c>
      <c r="D484" s="29">
        <v>7180498.5</v>
      </c>
      <c r="E484" s="29">
        <v>5432087.9790000003</v>
      </c>
      <c r="F484" s="30">
        <v>172769.19230769231</v>
      </c>
      <c r="G484" s="33">
        <f xml:space="preserve"> SUMIFS(Лист2!$C:$C,'Объединенные данные '!$A:$A,Лист2!A42,'Объединенные данные '!$B:$B,Лист2!B42)</f>
        <v>20</v>
      </c>
      <c r="H484">
        <f xml:space="preserve"> SUMIFS(Лист2!$D:$D,'Объединенные данные '!$A:$A,Лист2!A42,'Объединенные данные '!$B:$B,Лист2!B42)</f>
        <v>2597</v>
      </c>
      <c r="I484">
        <f xml:space="preserve"> SUMIFS(Лист2!$E:$E,'Объединенные данные '!$A:$A,Лист2!A42,'Объединенные данные '!$B:$B,Лист2!B42)</f>
        <v>2376</v>
      </c>
      <c r="J484" s="37">
        <f t="shared" si="42"/>
        <v>0.14000000000000001</v>
      </c>
      <c r="K484" s="37">
        <f t="shared" si="43"/>
        <v>359024.9</v>
      </c>
      <c r="L484" s="37">
        <f t="shared" si="44"/>
        <v>18</v>
      </c>
      <c r="M484" s="37">
        <f t="shared" si="45"/>
        <v>1575641.3286923075</v>
      </c>
      <c r="N484" s="37">
        <f t="shared" si="46"/>
        <v>21.94</v>
      </c>
      <c r="O484" s="37">
        <f t="shared" si="47"/>
        <v>32.19</v>
      </c>
    </row>
    <row r="485" spans="1:15" x14ac:dyDescent="0.25">
      <c r="A485" s="41">
        <v>43950</v>
      </c>
      <c r="B485" s="25" t="s">
        <v>16</v>
      </c>
      <c r="C485" s="25">
        <v>74707.5</v>
      </c>
      <c r="D485" s="25">
        <v>6454458</v>
      </c>
      <c r="E485" s="25">
        <v>4968152.9469999997</v>
      </c>
      <c r="F485" s="26">
        <v>118941.29398461539</v>
      </c>
      <c r="G485" s="33">
        <f xml:space="preserve"> SUMIFS(Лист2!$C:$C,'Объединенные данные '!$A:$A,Лист2!A7,'Объединенные данные '!$B:$B,Лист2!B7)</f>
        <v>18</v>
      </c>
      <c r="H485">
        <f xml:space="preserve"> SUMIFS(Лист2!$D:$D,'Объединенные данные '!$A:$A,Лист2!A7,'Объединенные данные '!$B:$B,Лист2!B7)</f>
        <v>923</v>
      </c>
      <c r="I485">
        <f xml:space="preserve"> SUMIFS(Лист2!$E:$E,'Объединенные данные '!$A:$A,Лист2!A7,'Объединенные данные '!$B:$B,Лист2!B7)</f>
        <v>824</v>
      </c>
      <c r="J485" s="37">
        <f t="shared" si="42"/>
        <v>0.13</v>
      </c>
      <c r="K485" s="37">
        <f t="shared" si="43"/>
        <v>358581</v>
      </c>
      <c r="L485" s="37">
        <f t="shared" si="44"/>
        <v>18</v>
      </c>
      <c r="M485" s="37">
        <f t="shared" si="45"/>
        <v>1367363.7590153848</v>
      </c>
      <c r="N485" s="37">
        <f t="shared" si="46"/>
        <v>21.18</v>
      </c>
      <c r="O485" s="37">
        <f t="shared" si="47"/>
        <v>29.92</v>
      </c>
    </row>
    <row r="486" spans="1:15" x14ac:dyDescent="0.25">
      <c r="A486" s="39">
        <v>43950</v>
      </c>
      <c r="B486" s="23" t="s">
        <v>17</v>
      </c>
      <c r="C486" s="23">
        <v>29142</v>
      </c>
      <c r="D486" s="23">
        <v>2627595</v>
      </c>
      <c r="E486" s="23">
        <v>2033299.2799999998</v>
      </c>
      <c r="F486" s="24">
        <v>202681.39594615382</v>
      </c>
      <c r="G486" s="33">
        <f xml:space="preserve"> SUMIFS(Лист2!$C:$C,'Объединенные данные '!$A:$A,Лист2!A77,'Объединенные данные '!$B:$B,Лист2!B77)</f>
        <v>15</v>
      </c>
      <c r="H486">
        <f xml:space="preserve"> SUMIFS(Лист2!$D:$D,'Объединенные данные '!$A:$A,Лист2!A77,'Объединенные данные '!$B:$B,Лист2!B77)</f>
        <v>464</v>
      </c>
      <c r="I486">
        <f xml:space="preserve"> SUMIFS(Лист2!$E:$E,'Объединенные данные '!$A:$A,Лист2!A77,'Объединенные данные '!$B:$B,Лист2!B77)</f>
        <v>390</v>
      </c>
      <c r="J486" s="37">
        <f t="shared" si="42"/>
        <v>0.05</v>
      </c>
      <c r="K486" s="37">
        <f t="shared" si="43"/>
        <v>175173</v>
      </c>
      <c r="L486" s="37">
        <f t="shared" si="44"/>
        <v>18</v>
      </c>
      <c r="M486" s="37">
        <f t="shared" si="45"/>
        <v>391614.32405384642</v>
      </c>
      <c r="N486" s="37">
        <f t="shared" si="46"/>
        <v>14.9</v>
      </c>
      <c r="O486" s="37">
        <f t="shared" si="47"/>
        <v>29.23</v>
      </c>
    </row>
    <row r="487" spans="1:15" x14ac:dyDescent="0.25">
      <c r="A487" s="40">
        <v>43950</v>
      </c>
      <c r="B487" s="27" t="s">
        <v>10</v>
      </c>
      <c r="C487" s="27">
        <v>29319</v>
      </c>
      <c r="D487" s="27">
        <v>2623480.5</v>
      </c>
      <c r="E487" s="27">
        <v>2115481.9889999996</v>
      </c>
      <c r="F487" s="28">
        <v>139204.6</v>
      </c>
      <c r="G487" s="33">
        <f xml:space="preserve"> SUMIFS(Лист2!$C:$C,'Объединенные данные '!$A:$A,Лист2!A112,'Объединенные данные '!$B:$B,Лист2!B112)</f>
        <v>17</v>
      </c>
      <c r="H487">
        <f xml:space="preserve"> SUMIFS(Лист2!$D:$D,'Объединенные данные '!$A:$A,Лист2!A112,'Объединенные данные '!$B:$B,Лист2!B112)</f>
        <v>1142</v>
      </c>
      <c r="I487">
        <f xml:space="preserve"> SUMIFS(Лист2!$E:$E,'Объединенные данные '!$A:$A,Лист2!A112,'Объединенные данные '!$B:$B,Лист2!B112)</f>
        <v>1020</v>
      </c>
      <c r="J487" s="37">
        <f t="shared" si="42"/>
        <v>0.05</v>
      </c>
      <c r="K487" s="37">
        <f t="shared" si="43"/>
        <v>154322.4</v>
      </c>
      <c r="L487" s="37">
        <f t="shared" si="44"/>
        <v>18</v>
      </c>
      <c r="M487" s="37">
        <f t="shared" si="45"/>
        <v>368793.91100000043</v>
      </c>
      <c r="N487" s="37">
        <f t="shared" si="46"/>
        <v>14.06</v>
      </c>
      <c r="O487" s="37">
        <f t="shared" si="47"/>
        <v>24.01</v>
      </c>
    </row>
    <row r="488" spans="1:15" x14ac:dyDescent="0.25">
      <c r="A488" s="39">
        <v>43950</v>
      </c>
      <c r="B488" s="23" t="s">
        <v>20</v>
      </c>
      <c r="C488" s="23">
        <v>25816.5</v>
      </c>
      <c r="D488" s="23">
        <v>2360914.5</v>
      </c>
      <c r="E488" s="23">
        <v>1868643.6719999998</v>
      </c>
      <c r="F488" s="24">
        <v>137636.84266153845</v>
      </c>
      <c r="G488" s="33">
        <f xml:space="preserve"> SUMIFS(Лист2!$C:$C,'Объединенные данные '!$A:$A,Лист2!A142,'Объединенные данные '!$B:$B,Лист2!B142)</f>
        <v>15</v>
      </c>
      <c r="H488">
        <f xml:space="preserve"> SUMIFS(Лист2!$D:$D,'Объединенные данные '!$A:$A,Лист2!A142,'Объединенные данные '!$B:$B,Лист2!B142)</f>
        <v>840</v>
      </c>
      <c r="I488">
        <f xml:space="preserve"> SUMIFS(Лист2!$E:$E,'Объединенные данные '!$A:$A,Лист2!A142,'Объединенные данные '!$B:$B,Лист2!B142)</f>
        <v>725</v>
      </c>
      <c r="J488" s="37">
        <f t="shared" si="42"/>
        <v>0.05</v>
      </c>
      <c r="K488" s="37">
        <f t="shared" si="43"/>
        <v>157394.29999999999</v>
      </c>
      <c r="L488" s="37">
        <f t="shared" si="44"/>
        <v>18</v>
      </c>
      <c r="M488" s="37">
        <f t="shared" si="45"/>
        <v>354633.98533846176</v>
      </c>
      <c r="N488" s="37">
        <f t="shared" si="46"/>
        <v>15.02</v>
      </c>
      <c r="O488" s="37">
        <f t="shared" si="47"/>
        <v>26.34</v>
      </c>
    </row>
    <row r="489" spans="1:15" x14ac:dyDescent="0.25">
      <c r="A489" s="41">
        <v>43950</v>
      </c>
      <c r="B489" s="25" t="s">
        <v>13</v>
      </c>
      <c r="C489" s="25">
        <v>25917</v>
      </c>
      <c r="D489" s="25">
        <v>2397588</v>
      </c>
      <c r="E489" s="25">
        <v>1937222.0459999999</v>
      </c>
      <c r="F489" s="26">
        <v>159472.57584615384</v>
      </c>
      <c r="G489" s="33">
        <f xml:space="preserve"> SUMIFS(Лист2!$C:$C,'Объединенные данные '!$A:$A,Лист2!A252,'Объединенные данные '!$B:$B,Лист2!B252)</f>
        <v>15</v>
      </c>
      <c r="H489">
        <f xml:space="preserve"> SUMIFS(Лист2!$D:$D,'Объединенные данные '!$A:$A,Лист2!A252,'Объединенные данные '!$B:$B,Лист2!B252)</f>
        <v>980</v>
      </c>
      <c r="I489">
        <f xml:space="preserve"> SUMIFS(Лист2!$E:$E,'Объединенные данные '!$A:$A,Лист2!A252,'Объединенные данные '!$B:$B,Лист2!B252)</f>
        <v>867</v>
      </c>
      <c r="J489" s="37">
        <f t="shared" si="42"/>
        <v>0.05</v>
      </c>
      <c r="K489" s="37">
        <f t="shared" si="43"/>
        <v>159839.20000000001</v>
      </c>
      <c r="L489" s="37">
        <f t="shared" si="44"/>
        <v>18</v>
      </c>
      <c r="M489" s="37">
        <f t="shared" si="45"/>
        <v>300893.37815384631</v>
      </c>
      <c r="N489" s="37">
        <f t="shared" si="46"/>
        <v>12.55</v>
      </c>
      <c r="O489" s="37">
        <f t="shared" si="47"/>
        <v>23.76</v>
      </c>
    </row>
    <row r="490" spans="1:15" x14ac:dyDescent="0.25">
      <c r="A490" s="42">
        <v>43950</v>
      </c>
      <c r="B490" s="29" t="s">
        <v>23</v>
      </c>
      <c r="C490" s="29">
        <v>12250.5</v>
      </c>
      <c r="D490" s="29">
        <v>981519</v>
      </c>
      <c r="E490" s="29">
        <v>867080.68200000003</v>
      </c>
      <c r="F490" s="30">
        <v>102160.21538461538</v>
      </c>
      <c r="G490" s="33">
        <f xml:space="preserve"> SUMIFS(Лист2!$C:$C,'Объединенные данные '!$A:$A,Лист2!A282,'Объединенные данные '!$B:$B,Лист2!B282)</f>
        <v>15</v>
      </c>
      <c r="H490">
        <f xml:space="preserve"> SUMIFS(Лист2!$D:$D,'Объединенные данные '!$A:$A,Лист2!A282,'Объединенные данные '!$B:$B,Лист2!B282)</f>
        <v>599</v>
      </c>
      <c r="I490">
        <f xml:space="preserve"> SUMIFS(Лист2!$E:$E,'Объединенные данные '!$A:$A,Лист2!A282,'Объединенные данные '!$B:$B,Лист2!B282)</f>
        <v>515</v>
      </c>
      <c r="J490" s="37">
        <f t="shared" si="42"/>
        <v>0.02</v>
      </c>
      <c r="K490" s="37">
        <f t="shared" si="43"/>
        <v>65434.6</v>
      </c>
      <c r="L490" s="37">
        <f t="shared" si="44"/>
        <v>18</v>
      </c>
      <c r="M490" s="37">
        <f t="shared" si="45"/>
        <v>12278.102615384589</v>
      </c>
      <c r="N490" s="37">
        <f t="shared" si="46"/>
        <v>1.25</v>
      </c>
      <c r="O490" s="37">
        <f t="shared" si="47"/>
        <v>13.2</v>
      </c>
    </row>
    <row r="491" spans="1:15" x14ac:dyDescent="0.25">
      <c r="A491" s="40">
        <v>43950</v>
      </c>
      <c r="B491" s="27" t="s">
        <v>18</v>
      </c>
      <c r="C491" s="27">
        <v>13014</v>
      </c>
      <c r="D491" s="27">
        <v>1115992.5</v>
      </c>
      <c r="E491" s="27">
        <v>928035.23599999992</v>
      </c>
      <c r="F491" s="28">
        <v>185811.06153846154</v>
      </c>
      <c r="G491" s="33">
        <f xml:space="preserve"> SUMIFS(Лист2!$C:$C,'Объединенные данные '!$A:$A,Лист2!A322,'Объединенные данные '!$B:$B,Лист2!B322)</f>
        <v>15</v>
      </c>
      <c r="H491">
        <f xml:space="preserve"> SUMIFS(Лист2!$D:$D,'Объединенные данные '!$A:$A,Лист2!A322,'Объединенные данные '!$B:$B,Лист2!B322)</f>
        <v>950</v>
      </c>
      <c r="I491">
        <f xml:space="preserve"> SUMIFS(Лист2!$E:$E,'Объединенные данные '!$A:$A,Лист2!A322,'Объединенные данные '!$B:$B,Лист2!B322)</f>
        <v>848</v>
      </c>
      <c r="J491" s="37">
        <f t="shared" si="42"/>
        <v>0.02</v>
      </c>
      <c r="K491" s="37">
        <f t="shared" si="43"/>
        <v>74399.5</v>
      </c>
      <c r="L491" s="37">
        <f t="shared" si="44"/>
        <v>18</v>
      </c>
      <c r="M491" s="37">
        <f t="shared" si="45"/>
        <v>2146.2024615385453</v>
      </c>
      <c r="N491" s="37">
        <f t="shared" si="46"/>
        <v>0.19</v>
      </c>
      <c r="O491" s="37">
        <f t="shared" si="47"/>
        <v>20.25</v>
      </c>
    </row>
    <row r="492" spans="1:15" x14ac:dyDescent="0.25">
      <c r="A492" s="42">
        <v>43950</v>
      </c>
      <c r="B492" s="29" t="s">
        <v>12</v>
      </c>
      <c r="C492" s="29">
        <v>10840.5</v>
      </c>
      <c r="D492" s="29">
        <v>797919</v>
      </c>
      <c r="E492" s="29">
        <v>783753.29499999993</v>
      </c>
      <c r="F492" s="30">
        <v>58214.93076923077</v>
      </c>
      <c r="G492" s="33">
        <f xml:space="preserve"> SUMIFS(Лист2!$C:$C,'Объединенные данные '!$A:$A,Лист2!A465,'Объединенные данные '!$B:$B,Лист2!B465)</f>
        <v>15</v>
      </c>
      <c r="H492">
        <f xml:space="preserve"> SUMIFS(Лист2!$D:$D,'Объединенные данные '!$A:$A,Лист2!A465,'Объединенные данные '!$B:$B,Лист2!B465)</f>
        <v>294</v>
      </c>
      <c r="I492">
        <f xml:space="preserve"> SUMIFS(Лист2!$E:$E,'Объединенные данные '!$A:$A,Лист2!A465,'Объединенные данные '!$B:$B,Лист2!B465)</f>
        <v>225</v>
      </c>
      <c r="J492" s="37">
        <f t="shared" si="42"/>
        <v>0.02</v>
      </c>
      <c r="K492" s="37">
        <f t="shared" si="43"/>
        <v>53194.6</v>
      </c>
      <c r="L492" s="37">
        <f t="shared" si="44"/>
        <v>18</v>
      </c>
      <c r="M492" s="37">
        <f t="shared" si="45"/>
        <v>-44049.225769230696</v>
      </c>
      <c r="N492" s="37">
        <f t="shared" si="46"/>
        <v>-5.52</v>
      </c>
      <c r="O492" s="37">
        <f t="shared" si="47"/>
        <v>1.81</v>
      </c>
    </row>
    <row r="493" spans="1:15" x14ac:dyDescent="0.25">
      <c r="A493" s="40">
        <v>43949</v>
      </c>
      <c r="B493" s="27" t="s">
        <v>15</v>
      </c>
      <c r="C493" s="27">
        <v>376060.5</v>
      </c>
      <c r="D493" s="27">
        <v>39918028.5</v>
      </c>
      <c r="E493" s="27">
        <v>29154014.884</v>
      </c>
      <c r="F493" s="28">
        <v>611904.23352307687</v>
      </c>
      <c r="G493" s="33">
        <f xml:space="preserve"> SUMIFS(Лист2!$C:$C,'Объединенные данные '!$A:$A,Лист2!A403,'Объединенные данные '!$B:$B,Лист2!B403)</f>
        <v>20</v>
      </c>
      <c r="H493">
        <f xml:space="preserve"> SUMIFS(Лист2!$D:$D,'Объединенные данные '!$A:$A,Лист2!A403,'Объединенные данные '!$B:$B,Лист2!B403)</f>
        <v>1773</v>
      </c>
      <c r="I493">
        <f xml:space="preserve"> SUMIFS(Лист2!$E:$E,'Объединенные данные '!$A:$A,Лист2!A403,'Объединенные данные '!$B:$B,Лист2!B403)</f>
        <v>1604</v>
      </c>
      <c r="J493" s="37">
        <f t="shared" si="42"/>
        <v>0.8</v>
      </c>
      <c r="K493" s="37">
        <f t="shared" si="43"/>
        <v>1995901.4</v>
      </c>
      <c r="L493" s="37">
        <f t="shared" si="44"/>
        <v>18</v>
      </c>
      <c r="M493" s="37">
        <f t="shared" si="45"/>
        <v>10152109.382476924</v>
      </c>
      <c r="N493" s="37">
        <f t="shared" si="46"/>
        <v>25.43</v>
      </c>
      <c r="O493" s="37">
        <f t="shared" si="47"/>
        <v>36.92</v>
      </c>
    </row>
    <row r="494" spans="1:15" x14ac:dyDescent="0.25">
      <c r="A494" s="39">
        <v>43949</v>
      </c>
      <c r="B494" s="23" t="s">
        <v>14</v>
      </c>
      <c r="C494" s="23">
        <v>286002</v>
      </c>
      <c r="D494" s="23">
        <v>29159032.5</v>
      </c>
      <c r="E494" s="23">
        <v>21437602.310000002</v>
      </c>
      <c r="F494" s="24">
        <v>637711.59372307686</v>
      </c>
      <c r="G494" s="33">
        <f xml:space="preserve"> SUMIFS(Лист2!$C:$C,'Объединенные данные '!$A:$A,Лист2!A438,'Объединенные данные '!$B:$B,Лист2!B438)</f>
        <v>20</v>
      </c>
      <c r="H494">
        <f xml:space="preserve"> SUMIFS(Лист2!$D:$D,'Объединенные данные '!$A:$A,Лист2!A438,'Объединенные данные '!$B:$B,Лист2!B438)</f>
        <v>1613</v>
      </c>
      <c r="I494">
        <f xml:space="preserve"> SUMIFS(Лист2!$E:$E,'Объединенные данные '!$A:$A,Лист2!A438,'Объединенные данные '!$B:$B,Лист2!B438)</f>
        <v>1457</v>
      </c>
      <c r="J494" s="37">
        <f t="shared" si="42"/>
        <v>0.59</v>
      </c>
      <c r="K494" s="37">
        <f t="shared" si="43"/>
        <v>1457951.6</v>
      </c>
      <c r="L494" s="37">
        <f t="shared" si="44"/>
        <v>18</v>
      </c>
      <c r="M494" s="37">
        <f t="shared" si="45"/>
        <v>7083718.5962769203</v>
      </c>
      <c r="N494" s="37">
        <f t="shared" si="46"/>
        <v>24.29</v>
      </c>
      <c r="O494" s="37">
        <f t="shared" si="47"/>
        <v>36.020000000000003</v>
      </c>
    </row>
    <row r="495" spans="1:15" x14ac:dyDescent="0.25">
      <c r="A495" s="40">
        <v>43949</v>
      </c>
      <c r="B495" s="27" t="s">
        <v>21</v>
      </c>
      <c r="C495" s="27">
        <v>204637.5</v>
      </c>
      <c r="D495" s="27">
        <v>21114898.5</v>
      </c>
      <c r="E495" s="27">
        <v>15426373.358999999</v>
      </c>
      <c r="F495" s="28">
        <v>255889.23846153845</v>
      </c>
      <c r="G495" s="33">
        <f xml:space="preserve"> SUMIFS(Лист2!$C:$C,'Объединенные данные '!$A:$A,Лист2!A213,'Объединенные данные '!$B:$B,Лист2!B213)</f>
        <v>125</v>
      </c>
      <c r="H495">
        <f xml:space="preserve"> SUMIFS(Лист2!$D:$D,'Объединенные данные '!$A:$A,Лист2!A213,'Объединенные данные '!$B:$B,Лист2!B213)</f>
        <v>20449</v>
      </c>
      <c r="I495">
        <f xml:space="preserve"> SUMIFS(Лист2!$E:$E,'Объединенные данные '!$A:$A,Лист2!A213,'Объединенные данные '!$B:$B,Лист2!B213)</f>
        <v>19060</v>
      </c>
      <c r="J495" s="37">
        <f t="shared" si="42"/>
        <v>0.43</v>
      </c>
      <c r="K495" s="37">
        <f t="shared" si="43"/>
        <v>168919.2</v>
      </c>
      <c r="L495" s="37">
        <f t="shared" si="44"/>
        <v>18</v>
      </c>
      <c r="M495" s="37">
        <f t="shared" si="45"/>
        <v>5432635.9025384625</v>
      </c>
      <c r="N495" s="37">
        <f t="shared" si="46"/>
        <v>25.73</v>
      </c>
      <c r="O495" s="37">
        <f t="shared" si="47"/>
        <v>36.880000000000003</v>
      </c>
    </row>
    <row r="496" spans="1:15" x14ac:dyDescent="0.25">
      <c r="A496" s="42">
        <v>43949</v>
      </c>
      <c r="B496" s="29" t="s">
        <v>22</v>
      </c>
      <c r="C496" s="29">
        <v>195705</v>
      </c>
      <c r="D496" s="29">
        <v>20003263.5</v>
      </c>
      <c r="E496" s="29">
        <v>14633542.982000001</v>
      </c>
      <c r="F496" s="30">
        <v>268185.43076923076</v>
      </c>
      <c r="G496" s="33">
        <f xml:space="preserve"> SUMIFS(Лист2!$C:$C,'Объединенные данные '!$A:$A,Лист2!A178,'Объединенные данные '!$B:$B,Лист2!B178)</f>
        <v>21</v>
      </c>
      <c r="H496">
        <f xml:space="preserve"> SUMIFS(Лист2!$D:$D,'Объединенные данные '!$A:$A,Лист2!A178,'Объединенные данные '!$B:$B,Лист2!B178)</f>
        <v>2861</v>
      </c>
      <c r="I496">
        <f xml:space="preserve"> SUMIFS(Лист2!$E:$E,'Объединенные данные '!$A:$A,Лист2!A178,'Объединенные данные '!$B:$B,Лист2!B178)</f>
        <v>2612</v>
      </c>
      <c r="J496" s="37">
        <f t="shared" si="42"/>
        <v>0.4</v>
      </c>
      <c r="K496" s="37">
        <f t="shared" si="43"/>
        <v>952536.4</v>
      </c>
      <c r="L496" s="37">
        <f t="shared" si="44"/>
        <v>18</v>
      </c>
      <c r="M496" s="37">
        <f t="shared" si="45"/>
        <v>5101535.0872307681</v>
      </c>
      <c r="N496" s="37">
        <f t="shared" si="46"/>
        <v>25.5</v>
      </c>
      <c r="O496" s="37">
        <f t="shared" si="47"/>
        <v>36.69</v>
      </c>
    </row>
    <row r="497" spans="1:15" x14ac:dyDescent="0.25">
      <c r="A497" s="41">
        <v>43949</v>
      </c>
      <c r="B497" s="25" t="s">
        <v>11</v>
      </c>
      <c r="C497" s="25">
        <v>81826.5</v>
      </c>
      <c r="D497" s="25">
        <v>7163644.5</v>
      </c>
      <c r="E497" s="25">
        <v>5366333.7130000005</v>
      </c>
      <c r="F497" s="26">
        <v>145122.77781538462</v>
      </c>
      <c r="G497" s="33">
        <f xml:space="preserve"> SUMIFS(Лист2!$C:$C,'Объединенные данные '!$A:$A,Лист2!A50,'Объединенные данные '!$B:$B,Лист2!B50)</f>
        <v>17</v>
      </c>
      <c r="H497">
        <f xml:space="preserve"> SUMIFS(Лист2!$D:$D,'Объединенные данные '!$A:$A,Лист2!A50,'Объединенные данные '!$B:$B,Лист2!B50)</f>
        <v>1697</v>
      </c>
      <c r="I497">
        <f xml:space="preserve"> SUMIFS(Лист2!$E:$E,'Объединенные данные '!$A:$A,Лист2!A50,'Объединенные данные '!$B:$B,Лист2!B50)</f>
        <v>1499</v>
      </c>
      <c r="J497" s="37">
        <f t="shared" si="42"/>
        <v>0.14000000000000001</v>
      </c>
      <c r="K497" s="37">
        <f t="shared" si="43"/>
        <v>421390.9</v>
      </c>
      <c r="L497" s="37">
        <f t="shared" si="44"/>
        <v>18</v>
      </c>
      <c r="M497" s="37">
        <f t="shared" si="45"/>
        <v>1652188.009184615</v>
      </c>
      <c r="N497" s="37">
        <f t="shared" si="46"/>
        <v>23.06</v>
      </c>
      <c r="O497" s="37">
        <f t="shared" si="47"/>
        <v>33.49</v>
      </c>
    </row>
    <row r="498" spans="1:15" x14ac:dyDescent="0.25">
      <c r="A498" s="42">
        <v>43949</v>
      </c>
      <c r="B498" s="29" t="s">
        <v>16</v>
      </c>
      <c r="C498" s="29">
        <v>73147.5</v>
      </c>
      <c r="D498" s="29">
        <v>6288246</v>
      </c>
      <c r="E498" s="29">
        <v>4798265.1129999999</v>
      </c>
      <c r="F498" s="30">
        <v>123081.63515384615</v>
      </c>
      <c r="G498" s="33">
        <f xml:space="preserve"> SUMIFS(Лист2!$C:$C,'Объединенные данные '!$A:$A,Лист2!A15,'Объединенные данные '!$B:$B,Лист2!B15)</f>
        <v>9</v>
      </c>
      <c r="H498">
        <f xml:space="preserve"> SUMIFS(Лист2!$D:$D,'Объединенные данные '!$A:$A,Лист2!A15,'Объединенные данные '!$B:$B,Лист2!B15)</f>
        <v>345</v>
      </c>
      <c r="I498">
        <f xml:space="preserve"> SUMIFS(Лист2!$E:$E,'Объединенные данные '!$A:$A,Лист2!A15,'Объединенные данные '!$B:$B,Лист2!B15)</f>
        <v>255</v>
      </c>
      <c r="J498" s="37">
        <f t="shared" si="42"/>
        <v>0.13</v>
      </c>
      <c r="K498" s="37">
        <f t="shared" si="43"/>
        <v>698694</v>
      </c>
      <c r="L498" s="37">
        <f t="shared" si="44"/>
        <v>18</v>
      </c>
      <c r="M498" s="37">
        <f t="shared" si="45"/>
        <v>1366899.251846154</v>
      </c>
      <c r="N498" s="37">
        <f t="shared" si="46"/>
        <v>21.74</v>
      </c>
      <c r="O498" s="37">
        <f t="shared" si="47"/>
        <v>31.05</v>
      </c>
    </row>
    <row r="499" spans="1:15" x14ac:dyDescent="0.25">
      <c r="A499" s="40">
        <v>43949</v>
      </c>
      <c r="B499" s="27" t="s">
        <v>17</v>
      </c>
      <c r="C499" s="27">
        <v>32181</v>
      </c>
      <c r="D499" s="27">
        <v>2863600.5</v>
      </c>
      <c r="E499" s="27">
        <v>2246478.6170000001</v>
      </c>
      <c r="F499" s="28">
        <v>140503.93076923076</v>
      </c>
      <c r="G499" s="33">
        <f xml:space="preserve"> SUMIFS(Лист2!$C:$C,'Объединенные данные '!$A:$A,Лист2!A85,'Объединенные данные '!$B:$B,Лист2!B85)</f>
        <v>20</v>
      </c>
      <c r="H499">
        <f xml:space="preserve"> SUMIFS(Лист2!$D:$D,'Объединенные данные '!$A:$A,Лист2!A85,'Объединенные данные '!$B:$B,Лист2!B85)</f>
        <v>2079</v>
      </c>
      <c r="I499">
        <f xml:space="preserve"> SUMIFS(Лист2!$E:$E,'Объединенные данные '!$A:$A,Лист2!A85,'Объединенные данные '!$B:$B,Лист2!B85)</f>
        <v>1856</v>
      </c>
      <c r="J499" s="37">
        <f t="shared" si="42"/>
        <v>0.06</v>
      </c>
      <c r="K499" s="37">
        <f t="shared" si="43"/>
        <v>143180</v>
      </c>
      <c r="L499" s="37">
        <f t="shared" si="44"/>
        <v>18</v>
      </c>
      <c r="M499" s="37">
        <f t="shared" si="45"/>
        <v>476617.95223076915</v>
      </c>
      <c r="N499" s="37">
        <f t="shared" si="46"/>
        <v>16.64</v>
      </c>
      <c r="O499" s="37">
        <f t="shared" si="47"/>
        <v>27.47</v>
      </c>
    </row>
    <row r="500" spans="1:15" x14ac:dyDescent="0.25">
      <c r="A500" s="39">
        <v>43949</v>
      </c>
      <c r="B500" s="23" t="s">
        <v>10</v>
      </c>
      <c r="C500" s="23">
        <v>26940</v>
      </c>
      <c r="D500" s="23">
        <v>2411587.5</v>
      </c>
      <c r="E500" s="23">
        <v>1931011.4870000002</v>
      </c>
      <c r="F500" s="24">
        <v>149032.79178461537</v>
      </c>
      <c r="G500" s="33">
        <f xml:space="preserve"> SUMIFS(Лист2!$C:$C,'Объединенные данные '!$A:$A,Лист2!A120,'Объединенные данные '!$B:$B,Лист2!B120)</f>
        <v>36</v>
      </c>
      <c r="H500">
        <f xml:space="preserve"> SUMIFS(Лист2!$D:$D,'Объединенные данные '!$A:$A,Лист2!A120,'Объединенные данные '!$B:$B,Лист2!B120)</f>
        <v>4770</v>
      </c>
      <c r="I500">
        <f xml:space="preserve"> SUMIFS(Лист2!$E:$E,'Объединенные данные '!$A:$A,Лист2!A120,'Объединенные данные '!$B:$B,Лист2!B120)</f>
        <v>4424</v>
      </c>
      <c r="J500" s="37">
        <f t="shared" si="42"/>
        <v>0.05</v>
      </c>
      <c r="K500" s="37">
        <f t="shared" si="43"/>
        <v>66988.5</v>
      </c>
      <c r="L500" s="37">
        <f t="shared" si="44"/>
        <v>18</v>
      </c>
      <c r="M500" s="37">
        <f t="shared" si="45"/>
        <v>331543.22121538443</v>
      </c>
      <c r="N500" s="37">
        <f t="shared" si="46"/>
        <v>13.75</v>
      </c>
      <c r="O500" s="37">
        <f t="shared" si="47"/>
        <v>24.89</v>
      </c>
    </row>
    <row r="501" spans="1:15" x14ac:dyDescent="0.25">
      <c r="A501" s="40">
        <v>43949</v>
      </c>
      <c r="B501" s="27" t="s">
        <v>20</v>
      </c>
      <c r="C501" s="27">
        <v>25149</v>
      </c>
      <c r="D501" s="27">
        <v>2277072</v>
      </c>
      <c r="E501" s="27">
        <v>1804070.1239999998</v>
      </c>
      <c r="F501" s="28">
        <v>125553.02143076922</v>
      </c>
      <c r="G501" s="33">
        <f xml:space="preserve"> SUMIFS(Лист2!$C:$C,'Объединенные данные '!$A:$A,Лист2!A143,'Объединенные данные '!$B:$B,Лист2!B143)</f>
        <v>125</v>
      </c>
      <c r="H501">
        <f xml:space="preserve"> SUMIFS(Лист2!$D:$D,'Объединенные данные '!$A:$A,Лист2!A143,'Объединенные данные '!$B:$B,Лист2!B143)</f>
        <v>24574</v>
      </c>
      <c r="I501">
        <f xml:space="preserve"> SUMIFS(Лист2!$E:$E,'Объединенные данные '!$A:$A,Лист2!A143,'Объединенные данные '!$B:$B,Лист2!B143)</f>
        <v>22609</v>
      </c>
      <c r="J501" s="37">
        <f t="shared" si="42"/>
        <v>0.05</v>
      </c>
      <c r="K501" s="37">
        <f t="shared" si="43"/>
        <v>18216.599999999999</v>
      </c>
      <c r="L501" s="37">
        <f t="shared" si="44"/>
        <v>18</v>
      </c>
      <c r="M501" s="37">
        <f t="shared" si="45"/>
        <v>347448.85456923093</v>
      </c>
      <c r="N501" s="37">
        <f t="shared" si="46"/>
        <v>15.26</v>
      </c>
      <c r="O501" s="37">
        <f t="shared" si="47"/>
        <v>26.22</v>
      </c>
    </row>
    <row r="502" spans="1:15" x14ac:dyDescent="0.25">
      <c r="A502" s="42">
        <v>43949</v>
      </c>
      <c r="B502" s="29" t="s">
        <v>13</v>
      </c>
      <c r="C502" s="29">
        <v>23314.5</v>
      </c>
      <c r="D502" s="29">
        <v>2136817.5</v>
      </c>
      <c r="E502" s="29">
        <v>1701780.4779999999</v>
      </c>
      <c r="F502" s="30">
        <v>141999.40078461537</v>
      </c>
      <c r="G502" s="33">
        <f xml:space="preserve"> SUMIFS(Лист2!$C:$C,'Объединенные данные '!$A:$A,Лист2!A260,'Объединенные данные '!$B:$B,Лист2!B260)</f>
        <v>36</v>
      </c>
      <c r="H502">
        <f xml:space="preserve"> SUMIFS(Лист2!$D:$D,'Объединенные данные '!$A:$A,Лист2!A260,'Объединенные данные '!$B:$B,Лист2!B260)</f>
        <v>5286</v>
      </c>
      <c r="I502">
        <f xml:space="preserve"> SUMIFS(Лист2!$E:$E,'Объединенные данные '!$A:$A,Лист2!A260,'Объединенные данные '!$B:$B,Лист2!B260)</f>
        <v>4867</v>
      </c>
      <c r="J502" s="37">
        <f t="shared" si="42"/>
        <v>0.04</v>
      </c>
      <c r="K502" s="37">
        <f t="shared" si="43"/>
        <v>59356</v>
      </c>
      <c r="L502" s="37">
        <f t="shared" si="44"/>
        <v>18</v>
      </c>
      <c r="M502" s="37">
        <f t="shared" si="45"/>
        <v>293037.62121538474</v>
      </c>
      <c r="N502" s="37">
        <f t="shared" si="46"/>
        <v>13.71</v>
      </c>
      <c r="O502" s="37">
        <f t="shared" si="47"/>
        <v>25.56</v>
      </c>
    </row>
    <row r="503" spans="1:15" x14ac:dyDescent="0.25">
      <c r="A503" s="40">
        <v>43949</v>
      </c>
      <c r="B503" s="27" t="s">
        <v>23</v>
      </c>
      <c r="C503" s="27">
        <v>12541.5</v>
      </c>
      <c r="D503" s="27">
        <v>992541</v>
      </c>
      <c r="E503" s="27">
        <v>874678.696</v>
      </c>
      <c r="F503" s="28">
        <v>83886.676923076913</v>
      </c>
      <c r="G503" s="33">
        <f xml:space="preserve"> SUMIFS(Лист2!$C:$C,'Объединенные данные '!$A:$A,Лист2!A283,'Объединенные данные '!$B:$B,Лист2!B283)</f>
        <v>125</v>
      </c>
      <c r="H503">
        <f xml:space="preserve"> SUMIFS(Лист2!$D:$D,'Объединенные данные '!$A:$A,Лист2!A283,'Объединенные данные '!$B:$B,Лист2!B283)</f>
        <v>19965</v>
      </c>
      <c r="I503">
        <f xml:space="preserve"> SUMIFS(Лист2!$E:$E,'Объединенные данные '!$A:$A,Лист2!A283,'Объединенные данные '!$B:$B,Лист2!B283)</f>
        <v>18573</v>
      </c>
      <c r="J503" s="37">
        <f t="shared" si="42"/>
        <v>0.02</v>
      </c>
      <c r="K503" s="37">
        <f t="shared" si="43"/>
        <v>7940.3</v>
      </c>
      <c r="L503" s="37">
        <f t="shared" si="44"/>
        <v>18</v>
      </c>
      <c r="M503" s="37">
        <f t="shared" si="45"/>
        <v>33975.62707692309</v>
      </c>
      <c r="N503" s="37">
        <f t="shared" si="46"/>
        <v>3.42</v>
      </c>
      <c r="O503" s="37">
        <f t="shared" si="47"/>
        <v>13.47</v>
      </c>
    </row>
    <row r="504" spans="1:15" x14ac:dyDescent="0.25">
      <c r="A504" s="39">
        <v>43949</v>
      </c>
      <c r="B504" s="23" t="s">
        <v>18</v>
      </c>
      <c r="C504" s="23">
        <v>13303.5</v>
      </c>
      <c r="D504" s="23">
        <v>1102887</v>
      </c>
      <c r="E504" s="23">
        <v>914116.79200000002</v>
      </c>
      <c r="F504" s="24">
        <v>173095.92049999998</v>
      </c>
      <c r="G504" s="33">
        <f xml:space="preserve"> SUMIFS(Лист2!$C:$C,'Объединенные данные '!$A:$A,Лист2!A330,'Объединенные данные '!$B:$B,Лист2!B330)</f>
        <v>31</v>
      </c>
      <c r="H504">
        <f xml:space="preserve"> SUMIFS(Лист2!$D:$D,'Объединенные данные '!$A:$A,Лист2!A330,'Объединенные данные '!$B:$B,Лист2!B330)</f>
        <v>4826</v>
      </c>
      <c r="I504">
        <f xml:space="preserve"> SUMIFS(Лист2!$E:$E,'Объединенные данные '!$A:$A,Лист2!A330,'Объединенные данные '!$B:$B,Лист2!B330)</f>
        <v>4483</v>
      </c>
      <c r="J504" s="37">
        <f t="shared" si="42"/>
        <v>0.02</v>
      </c>
      <c r="K504" s="37">
        <f t="shared" si="43"/>
        <v>35577</v>
      </c>
      <c r="L504" s="37">
        <f t="shared" si="44"/>
        <v>18</v>
      </c>
      <c r="M504" s="37">
        <f t="shared" si="45"/>
        <v>15674.287500000006</v>
      </c>
      <c r="N504" s="37">
        <f t="shared" si="46"/>
        <v>1.42</v>
      </c>
      <c r="O504" s="37">
        <f t="shared" si="47"/>
        <v>20.65</v>
      </c>
    </row>
    <row r="505" spans="1:15" x14ac:dyDescent="0.25">
      <c r="A505" s="43">
        <v>43949</v>
      </c>
      <c r="B505" s="31" t="s">
        <v>12</v>
      </c>
      <c r="C505" s="31">
        <v>12331.5</v>
      </c>
      <c r="D505" s="31">
        <v>869983.5</v>
      </c>
      <c r="E505" s="31">
        <v>896773.32399999991</v>
      </c>
      <c r="F505" s="32">
        <v>51681.038461538461</v>
      </c>
      <c r="G505" s="33">
        <f xml:space="preserve"> SUMIFS(Лист2!$C:$C,'Объединенные данные '!$A:$A,Лист2!A473,'Объединенные данные '!$B:$B,Лист2!B473)</f>
        <v>10</v>
      </c>
      <c r="H505">
        <f xml:space="preserve"> SUMIFS(Лист2!$D:$D,'Объединенные данные '!$A:$A,Лист2!A473,'Объединенные данные '!$B:$B,Лист2!B473)</f>
        <v>502</v>
      </c>
      <c r="I505">
        <f xml:space="preserve"> SUMIFS(Лист2!$E:$E,'Объединенные данные '!$A:$A,Лист2!A473,'Объединенные данные '!$B:$B,Лист2!B473)</f>
        <v>433</v>
      </c>
      <c r="J505" s="37">
        <f t="shared" si="42"/>
        <v>0.02</v>
      </c>
      <c r="K505" s="37">
        <f t="shared" si="43"/>
        <v>86998.399999999994</v>
      </c>
      <c r="L505" s="37">
        <f t="shared" si="44"/>
        <v>18</v>
      </c>
      <c r="M505" s="37">
        <f t="shared" si="45"/>
        <v>-78470.862461538374</v>
      </c>
      <c r="N505" s="37">
        <f t="shared" si="46"/>
        <v>-9.02</v>
      </c>
      <c r="O505" s="37">
        <f t="shared" si="47"/>
        <v>-2.99</v>
      </c>
    </row>
  </sheetData>
  <sortState ref="A2:L505">
    <sortCondition ref="A1"/>
  </sortState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q V 5 P W f l d O z i n A A A A + A A A A B I A H A B D b 2 5 m a W c v U G F j a 2 F n Z S 5 4 b W w g o h g A K K A U A A A A A A A A A A A A A A A A A A A A A A A A A A A A h Y + 9 D o I w G E V f h X S n L Q V / Q j 7 K 4 C q J 0 W h c m 1 K h E Y q h R X g 3 B x / J V 5 B E U T f H e 3 K G c x + 3 O 6 R D X X l X 1 V r d m A Q F m C J P G d n k 2 h Q J 6 t z J X 6 K U w 0 b I s y i U N 8 r G x o P N E 1 Q 6 d 4 k J 6 f s e 9 y F u 2 o I w S g N y z N Y 7 W a p a o I + s / 8 u + N t Y J I x X i c H j F c I a j C E f z x Q y z K A Q y Y c i 0 + S p s L M Y U y A + E V V e 5 r l W 8 7 f z t H s g 0 g b x f 8 C d Q S w M E F A A C A A g A q V 5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e T 1 k M b H V a m A I A A B w G A A A T A B w A R m 9 y b X V s Y X M v U 2 V j d G l v b j E u b S C i G A A o o B Q A A A A A A A A A A A A A A A A A A A A A A A A A A A C V V F 1 r E 0 E U f Q / k P w z r S w J L Q J A + W P I g / c B g B W m i P j S l T L O j W T o 7 U 3 Y n N q U E 2 h S 0 m o f 6 0 I c i a E H / Q B I N X Z M 2 / Q t 3 / p F 3 Z h M b a 6 1 J I M z u 3 n v P P e f M n Y l Y R f l S k G K y 3 p 9 P p 9 K p q E p D 5 p F 7 D n y B j v 4 A P f g B M V z i e g m X u g U 9 g h / a 4 x e H 5 A l n K p 0 i + I N T f a C b M N T v M B x D H 2 N L 9 Q r j u Z c y 3 N q U c i u z 7 H O W W 5 B C M a G i j L P w s P w 8 Y m F U X i n N l R f l j u C S e l E Z v k L P I s V 6 H 4 b Q t e 1 i 0 / k j P r R h g I G m b Z C r 8 6 j u Z F 0 i a p y 7 R I U 1 l n U T M l M K I B v F K m P K 6 L h J f 2 + t o F i Q n x L H c Z / 4 w s s 7 C d x 6 Y 2 2 R K r p + T e b M K N E t f T Q J c I 4 A 3 z E w s D L 7 E B s e J b q J L j 0 L Z S A V e 8 y o h w 5 l Z p T j k r U R w C P O i x X K a R j l j T 3 r E / 6 c Y v 8 L C z Q G + 0 m s s V f X N E o h F d E r G Q Y L k t c C U d r d Z p b M l H L c v T 0 H T q C N s G 0 k p b C c e F S x h k s w 8 N m q 6 c F A H 4 + D V O w m M T M D + 7 j / s d 0 S s / 7 O U a y u x k l 2 P O y Y D K F j E 4 e 6 6 R J 9 p J v j d F E L N l n 4 v 4 J 9 f Q i d G U o I d I k + Q P K d 0 b A O 0 b g L j N j B v Q 3 o z J Q Z V R D f 1 e + T N T D G K U x w u z A 0 j f r 4 s Y 1 u I R m s K g g 1 9 y B n d u P f R X Y 7 + v g / n 6 X I 9 I n N p l p J t 5 W d m D J 9 b A w w h u j 3 m H 1 B k v S / f c I 7 Y h Z T 8 X x P q r 1 Z 3 J g Y 3 2 9 2 8 A e W a 4 v A l T 4 0 K u w k 2 g e D / c e R K j K O N 9 2 q 3 L E T f M f 0 u 4 T R S p U I q c i K H 6 l c I V o K t t V u x r 6 s s k C + Y U + p q l R 9 8 d p c E V F m l V V k 6 O W W f c a 9 F 5 T X 8 I x s Z I 1 Q J 7 m a G t n s 7 c R H J 2 c 0 Q A N 0 8 6 1 u X T N O e i V H z 5 K e V r N 7 4 3 Q 1 s u m U L 6 Z n M P 8 L U E s B A i 0 A F A A C A A g A q V 5 P W f l d O z i n A A A A + A A A A B I A A A A A A A A A A A A A A A A A A A A A A E N v b m Z p Z y 9 Q Y W N r Y W d l L n h t b F B L A Q I t A B Q A A g A I A K l e T 1 k P y u m r p A A A A O k A A A A T A A A A A A A A A A A A A A A A A P M A A A B b Q 2 9 u d G V u d F 9 U e X B l c 1 0 u e G 1 s U E s B A i 0 A F A A C A A g A q V 5 P W Q x s d V q Y A g A A H A Y A A B M A A A A A A A A A A A A A A A A A 5 A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s A A A A A A A B 9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J E J U Q x J T h C J U Q w J U I 1 J T I w J U Q w J U I 0 J U Q w J U I w J U Q w J U J E J U Q w J U J E J U Q x J T h C J U Q w J U I 1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D Q i I C 8 + P E V u d H J 5 I F R 5 c G U 9 I k Z p b G x F c n J v c k N v d W 5 0 I i B W Y W x 1 Z T 0 i b D A i I C 8 + P E V u d H J 5 I F R 5 c G U 9 I k Z p b G x D b 2 x 1 b W 5 U e X B l c y I g V m F s d W U 9 I n N D U V l G Q l F V R k F 3 T U R C U V U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l N C + 0 L v R j y D Q s i D Q v t C x 0 Y n Q t d C 8 I N G C 0 L 7 Q s t C w 0 Y D Q v t C + 0 L H Q v t G A 0 L 7 R g t C 1 J n F 1 b 3 Q 7 L C Z x d W 9 0 O 9 C i 0 L 7 Q s t C w 0 Y D Q v t C + 0 L H Q v t G A 0 L 7 R g i D Q v d C w I N G B 0 L r Q u 9 C w 0 L T Q t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T V U M D Y 6 N D k 6 M j A u N z k x M j g 1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T Q u N C 9 0 L X Q v d C 9 0 Y v Q t S D Q t N C w 0 L 3 Q v d G L 0 L U v 0 J j Q t 9 C 8 0 L X Q v d C 1 0 L 3 Q v d G L 0 L k g 0 Y L Q u N C / L n v Q l N C w 0 Y L Q s C w w f S Z x d W 9 0 O y w m c X V v d D t T Z W N 0 a W 9 u M S / Q n t C x 0 Y r Q t d C 0 0 L j Q v d C 1 0 L 3 Q v d G L 0 L U g 0 L T Q s N C 9 0 L 3 R i 9 C 1 L 9 C Y 0 L f Q v N C 1 0 L 3 Q t d C 9 0 L 3 R i 9 C 5 I N G C 0 L j Q v y 5 7 0 K L Q t d G A 0 Y D Q u N G C 0 L 7 R g N C 4 0 Y 8 s M n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w g 0 Y j R g i w z f S Z x d W 9 0 O y w m c X V v d D t T Z W N 0 a W 9 u M S / Q n t C x 0 Y r Q t d C 0 0 L j Q v d C 1 0 L 3 Q v d G L 0 L U g 0 L T Q s N C 9 0 L 3 R i 9 C 1 L 9 C Y 0 L f Q v N C 1 0 L 3 Q t d C 9 0 L 3 R i 9 C 5 I N G C 0 L j Q v y 5 7 0 K L Q v t C y 0 L D R g N C + 0 L 7 Q s d C + 0 Y D Q v t G C L C D R g N G D 0 L E s N H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D Q s i D R g d C 1 0 L H Q t d G B 0 Y L Q v t C 4 0 L z Q v t G B 0 Y L Q u C w 1 f S Z x d W 9 0 O y w m c X V v d D t T Z W N 0 a W 9 u M S / Q n t C x 0 Y r Q t d C 0 0 L j Q v d C 1 0 L 3 Q v d G L 0 L U g 0 L T Q s N C 9 0 L 3 R i 9 C 1 L 9 C Y 0 L f Q v N C 1 0 L 3 Q t d C 9 0 L 3 R i 9 C 5 I N G C 0 L j Q v y 5 7 0 J / Q v t G C 0 L X R g N C 4 L C D R g N G D 0 L E s N n 0 m c X V v d D s s J n F 1 b 3 Q 7 U 2 V j d G l v b j E v 0 J 7 Q s d G K 0 L X Q t N C 4 0 L 3 Q t d C 9 0 L 3 R i 9 C 1 I N C 0 0 L D Q v d C 9 0 Y v Q t S / Q m N C 3 0 L z Q t d C 9 0 L X Q v d C 9 0 Y v Q u S D R g t C 4 0 L 8 u e 9 C a 0 L 7 Q u 9 C 4 0 Y f Q t d G B 0 Y L Q s t C + I N G B 0 L r Q u 9 C w 0 L T Q v t C y L D d 9 J n F 1 b 3 Q 7 L C Z x d W 9 0 O 1 N l Y 3 R p b 2 4 x L 9 C e 0 L H R i t C 1 0 L T Q u N C 9 0 L X Q v d C 9 0 Y v Q t S D Q t N C w 0 L 3 Q v d G L 0 L U v 0 J j Q t 9 C 8 0 L X Q v d C 1 0 L 3 Q v d G L 0 L k g 0 Y L Q u N C / L n v Q m t C + 0 L v Q u N G H 0 L X R g d G C 0 L L Q v i D Q t 9 C w 0 L r Q s N C 3 0 L 7 Q s i w 4 f S Z x d W 9 0 O y w m c X V v d D t T Z W N 0 a W 9 u M S / Q n t C x 0 Y r Q t d C 0 0 L j Q v d C 1 0 L 3 Q v d G L 0 L U g 0 L T Q s N C 9 0 L 3 R i 9 C 1 L 9 C Y 0 L f Q v N C 1 0 L 3 Q t d C 9 0 L 3 R i 9 C 5 I N G C 0 L j Q v y 5 7 0 J r Q v t C 7 0 L j R h 9 C 1 0 Y H R g t C y 0 L 4 g 0 L r Q u 9 C 4 0 L X Q v d G C 0 L 7 Q s i w 5 f S Z x d W 9 0 O y w m c X V v d D t T Z W N 0 a W 9 u M S / Q n t C x 0 Y r Q t d C 0 0 L j Q v d C 1 0 L 3 Q v d G L 0 L U g 0 L T Q s N C 9 0 L 3 R i 9 C 1 L 9 C Y 0 L f Q v N C 1 0 L 3 Q t d C 9 0 L 3 R i 9 C 5 I N G C 0 L j Q v y 5 7 0 J T Q v t C 7 0 Y 8 g 0 L I g 0 L 7 Q s d G J 0 L X Q v C D R g t C + 0 L L Q s N G A 0 L 7 Q v t C x 0 L 7 R g N C + 0 Y L Q t S w x M H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D Q v d C w I N G B 0 L r Q u 9 C w 0 L T Q t S w x M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9 C e 0 L H R i t C 1 0 L T Q u N C 9 0 L X Q v d C 9 0 Y v Q t S D Q t N C w 0 L 3 Q v d G L 0 L U v 0 J j Q t 9 C 8 0 L X Q v d C 1 0 L 3 Q v d G L 0 L k g 0 Y L Q u N C / L n v Q l N C w 0 Y L Q s C w w f S Z x d W 9 0 O y w m c X V v d D t T Z W N 0 a W 9 u M S / Q n t C x 0 Y r Q t d C 0 0 L j Q v d C 1 0 L 3 Q v d G L 0 L U g 0 L T Q s N C 9 0 L 3 R i 9 C 1 L 9 C Y 0 L f Q v N C 1 0 L 3 Q t d C 9 0 L 3 R i 9 C 5 I N G C 0 L j Q v y 5 7 0 K L Q t d G A 0 Y D Q u N G C 0 L 7 R g N C 4 0 Y 8 s M n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w g 0 Y j R g i w z f S Z x d W 9 0 O y w m c X V v d D t T Z W N 0 a W 9 u M S / Q n t C x 0 Y r Q t d C 0 0 L j Q v d C 1 0 L 3 Q v d G L 0 L U g 0 L T Q s N C 9 0 L 3 R i 9 C 1 L 9 C Y 0 L f Q v N C 1 0 L 3 Q t d C 9 0 L 3 R i 9 C 5 I N G C 0 L j Q v y 5 7 0 K L Q v t C y 0 L D R g N C + 0 L 7 Q s d C + 0 Y D Q v t G C L C D R g N G D 0 L E s N H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D Q s i D R g d C 1 0 L H Q t d G B 0 Y L Q v t C 4 0 L z Q v t G B 0 Y L Q u C w 1 f S Z x d W 9 0 O y w m c X V v d D t T Z W N 0 a W 9 u M S / Q n t C x 0 Y r Q t d C 0 0 L j Q v d C 1 0 L 3 Q v d G L 0 L U g 0 L T Q s N C 9 0 L 3 R i 9 C 1 L 9 C Y 0 L f Q v N C 1 0 L 3 Q t d C 9 0 L 3 R i 9 C 5 I N G C 0 L j Q v y 5 7 0 J / Q v t G C 0 L X R g N C 4 L C D R g N G D 0 L E s N n 0 m c X V v d D s s J n F 1 b 3 Q 7 U 2 V j d G l v b j E v 0 J 7 Q s d G K 0 L X Q t N C 4 0 L 3 Q t d C 9 0 L 3 R i 9 C 1 I N C 0 0 L D Q v d C 9 0 Y v Q t S / Q m N C 3 0 L z Q t d C 9 0 L X Q v d C 9 0 Y v Q u S D R g t C 4 0 L 8 u e 9 C a 0 L 7 Q u 9 C 4 0 Y f Q t d G B 0 Y L Q s t C + I N G B 0 L r Q u 9 C w 0 L T Q v t C y L D d 9 J n F 1 b 3 Q 7 L C Z x d W 9 0 O 1 N l Y 3 R p b 2 4 x L 9 C e 0 L H R i t C 1 0 L T Q u N C 9 0 L X Q v d C 9 0 Y v Q t S D Q t N C w 0 L 3 Q v d G L 0 L U v 0 J j Q t 9 C 8 0 L X Q v d C 1 0 L 3 Q v d G L 0 L k g 0 Y L Q u N C / L n v Q m t C + 0 L v Q u N G H 0 L X R g d G C 0 L L Q v i D Q t 9 C w 0 L r Q s N C 3 0 L 7 Q s i w 4 f S Z x d W 9 0 O y w m c X V v d D t T Z W N 0 a W 9 u M S / Q n t C x 0 Y r Q t d C 0 0 L j Q v d C 1 0 L 3 Q v d G L 0 L U g 0 L T Q s N C 9 0 L 3 R i 9 C 1 L 9 C Y 0 L f Q v N C 1 0 L 3 Q t d C 9 0 L 3 R i 9 C 5 I N G C 0 L j Q v y 5 7 0 J r Q v t C 7 0 L j R h 9 C 1 0 Y H R g t C y 0 L 4 g 0 L r Q u 9 C 4 0 L X Q v d G C 0 L 7 Q s i w 5 f S Z x d W 9 0 O y w m c X V v d D t T Z W N 0 a W 9 u M S / Q n t C x 0 Y r Q t d C 0 0 L j Q v d C 1 0 L 3 Q v d G L 0 L U g 0 L T Q s N C 9 0 L 3 R i 9 C 1 L 9 C Y 0 L f Q v N C 1 0 L 3 Q t d C 9 0 L 3 R i 9 C 5 I N G C 0 L j Q v y 5 7 0 J T Q v t C 7 0 Y 8 g 0 L I g 0 L 7 Q s d G J 0 L X Q v C D R g t C + 0 L L Q s N G A 0 L 7 Q v t C x 0 L 7 R g N C + 0 Y L Q t S w x M H 0 m c X V v d D s s J n F 1 b 3 Q 7 U 2 V j d G l v b j E v 0 J 7 Q s d G K 0 L X Q t N C 4 0 L 3 Q t d C 9 0 L 3 R i 9 C 1 I N C 0 0 L D Q v d C 9 0 Y v Q t S / Q m N C 3 0 L z Q t d C 9 0 L X Q v d C 9 0 Y v Q u S D R g t C 4 0 L 8 u e 9 C i 0 L 7 Q s t C w 0 Y D Q v t C + 0 L H Q v t G A 0 L 7 R g i D Q v d C w I N G B 0 L r Q u 9 C w 0 L T Q t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R C V E M S U 4 Q i V E M C V C N S U y M C V E M C V C N C V E M C V C M C V E M C V C R C V E M C V C R C V E M S U 4 Q i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k Q l R D E l O E I l R D A l Q j U l M j A l R D A l Q j Q l R D A l Q j A l R D A l Q k Q l R D A l Q k Q l R D E l O E I l R D A l Q j U v J U Q w J T l F J U Q w J U I x J U Q x J T h B J U Q w J U I 1 J U Q w J U I 0 J U Q w J U I 4 J U Q w J U J E J U Q w J U I 1 J U Q w J U J E J U Q w J U J E J U Q x J T h C J U Q w J U I 1 J T I w J U Q w J U I 0 J U Q w J U I w J U Q w J U J E J U Q w J U J E J U Q x J T h C J U Q w J U I 1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J E J U Q x J T h C J U Q w J U I 1 J T I w J U Q w J U I 0 J U Q w J U I w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C V C N S V E M C V C R C V E M C V C R C V E M S U 4 Q i V E M C V C N S U y M C V E M C V C N C V E M C V C M C V E M C V C R C V E M C V C R C V E M S U 4 Q i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A l Q j U l R D A l Q k Q l R D A l Q k Q l R D E l O E I l R D A l Q j U l M j A l R D A l Q j Q l R D A l Q j A l R D A l Q k Q l R D A l Q k Q l R D E l O E I l R D A l Q j U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w J U I 1 J U Q w J U J E J U Q w J U J E J U Q x J T h C J U Q w J U I 1 J T I w J U Q w J U I 0 J U Q w J U I w J U Q w J U J E J U Q w J U J E J U Q x J T h C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O F q 1 o / z u Q Z a 2 Z v I N S H x 1 A A A A A A I A A A A A A B B m A A A A A Q A A I A A A A O Q x g V l 8 q 5 d v h u 8 X O 3 R O J I H c P 3 7 2 L m K / f W v + t A k U I K D Z A A A A A A 6 A A A A A A g A A I A A A A D u l / d Y M Q U v o e i P w l 1 5 r A A a I W H k f M n c h d 0 2 E 9 2 Z 6 q b r o U A A A A J F 6 9 Z c l j B N 7 k x r W g M z b H q C H 4 l v 8 h M G E 9 V w q w g p 1 p T R O O B L u F t y f L q l h g G P 3 o x 3 i I G g W N G / v I L x y 6 5 C 8 A x Q V t Q K 6 F a 8 W Y Y g e 6 + s y d 6 I H z Y 5 B Q A A A A M d O v v N g O h N 2 y 7 V S 0 Z X Q G q D w z I O S b Z U M 8 7 F H t b n + + E p 8 S g / 2 c I j C t L 3 C p e a 9 A c v w c 1 1 7 X K H e R M H q 0 Z k y L Q E E m F g = < / D a t a M a s h u p > 
</file>

<file path=customXml/itemProps1.xml><?xml version="1.0" encoding="utf-8"?>
<ds:datastoreItem xmlns:ds="http://schemas.openxmlformats.org/officeDocument/2006/customXml" ds:itemID="{9880A57C-508F-4B5A-85CD-1C905A218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2</vt:lpstr>
      <vt:lpstr>4</vt:lpstr>
      <vt:lpstr>Объединенные данные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2021-09-13T10:17:58Z</dcterms:created>
  <dcterms:modified xsi:type="dcterms:W3CDTF">2024-10-15T09:13:37Z</dcterms:modified>
</cp:coreProperties>
</file>