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ользователь\Desktop\Yerlan\Projects\Cow GPS Tracker\ТОО Сев. Каз СХОС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2" l="1"/>
  <c r="N2" i="2"/>
  <c r="M2" i="2"/>
  <c r="L2" i="2"/>
  <c r="K2" i="2"/>
  <c r="P2" i="2" s="1"/>
  <c r="Q2" i="2" s="1"/>
  <c r="J2" i="2"/>
  <c r="G2" i="2"/>
  <c r="O16" i="1"/>
  <c r="L16" i="1"/>
  <c r="M16" i="1" s="1"/>
  <c r="K16" i="1"/>
  <c r="P16" i="1" s="1"/>
  <c r="Q16" i="1" s="1"/>
  <c r="G16" i="1"/>
  <c r="J16" i="1" s="1"/>
  <c r="N16" i="1" s="1"/>
  <c r="L15" i="1"/>
  <c r="M15" i="1" s="1"/>
  <c r="K15" i="1"/>
  <c r="P15" i="1" s="1"/>
  <c r="Q15" i="1" s="1"/>
  <c r="J15" i="1"/>
  <c r="N15" i="1" s="1"/>
  <c r="G15" i="1"/>
  <c r="L14" i="1"/>
  <c r="M14" i="1" s="1"/>
  <c r="K14" i="1"/>
  <c r="P14" i="1" s="1"/>
  <c r="Q14" i="1" s="1"/>
  <c r="G14" i="1"/>
  <c r="J14" i="1" s="1"/>
  <c r="P13" i="1"/>
  <c r="Q13" i="1" s="1"/>
  <c r="O13" i="1"/>
  <c r="L13" i="1"/>
  <c r="M13" i="1" s="1"/>
  <c r="N13" i="1" s="1"/>
  <c r="K13" i="1"/>
  <c r="J13" i="1"/>
  <c r="G13" i="1"/>
  <c r="L12" i="1"/>
  <c r="M12" i="1" s="1"/>
  <c r="K12" i="1"/>
  <c r="P12" i="1" s="1"/>
  <c r="Q12" i="1" s="1"/>
  <c r="G12" i="1"/>
  <c r="J12" i="1" s="1"/>
  <c r="N12" i="1" s="1"/>
  <c r="P11" i="1"/>
  <c r="Q11" i="1" s="1"/>
  <c r="O11" i="1"/>
  <c r="L11" i="1"/>
  <c r="M11" i="1" s="1"/>
  <c r="K11" i="1"/>
  <c r="G11" i="1"/>
  <c r="J11" i="1" s="1"/>
  <c r="N11" i="1" s="1"/>
  <c r="L10" i="1"/>
  <c r="M10" i="1" s="1"/>
  <c r="K10" i="1"/>
  <c r="P10" i="1" s="1"/>
  <c r="Q10" i="1" s="1"/>
  <c r="G10" i="1"/>
  <c r="J10" i="1" s="1"/>
  <c r="N10" i="1" s="1"/>
  <c r="P8" i="1"/>
  <c r="Q8" i="1" s="1"/>
  <c r="L8" i="1"/>
  <c r="M8" i="1" s="1"/>
  <c r="K8" i="1"/>
  <c r="O8" i="1" s="1"/>
  <c r="G8" i="1"/>
  <c r="J8" i="1" s="1"/>
  <c r="N8" i="1" s="1"/>
  <c r="L7" i="1"/>
  <c r="M7" i="1" s="1"/>
  <c r="K7" i="1"/>
  <c r="O7" i="1" s="1"/>
  <c r="G7" i="1"/>
  <c r="J7" i="1" s="1"/>
  <c r="N7" i="1" s="1"/>
  <c r="M6" i="1"/>
  <c r="L6" i="1"/>
  <c r="K6" i="1"/>
  <c r="P6" i="1" s="1"/>
  <c r="Q6" i="1" s="1"/>
  <c r="G6" i="1"/>
  <c r="J6" i="1" s="1"/>
  <c r="N6" i="1" s="1"/>
  <c r="L5" i="1"/>
  <c r="M5" i="1" s="1"/>
  <c r="K5" i="1"/>
  <c r="P5" i="1" s="1"/>
  <c r="Q5" i="1" s="1"/>
  <c r="G5" i="1"/>
  <c r="J5" i="1" s="1"/>
  <c r="L4" i="1"/>
  <c r="M4" i="1" s="1"/>
  <c r="K4" i="1"/>
  <c r="O4" i="1" s="1"/>
  <c r="G4" i="1"/>
  <c r="J4" i="1" s="1"/>
  <c r="N4" i="1" s="1"/>
  <c r="P3" i="1"/>
  <c r="Q3" i="1" s="1"/>
  <c r="O3" i="1"/>
  <c r="M3" i="1"/>
  <c r="L3" i="1"/>
  <c r="K3" i="1"/>
  <c r="G3" i="1"/>
  <c r="J3" i="1" s="1"/>
  <c r="N3" i="1" s="1"/>
  <c r="L2" i="1"/>
  <c r="M2" i="1" s="1"/>
  <c r="K2" i="1"/>
  <c r="O2" i="1" s="1"/>
  <c r="G2" i="1"/>
  <c r="J2" i="1" s="1"/>
  <c r="N2" i="1" s="1"/>
  <c r="N14" i="1" l="1"/>
  <c r="N5" i="1"/>
  <c r="P2" i="1"/>
  <c r="Q2" i="1" s="1"/>
  <c r="O12" i="1"/>
  <c r="P7" i="1"/>
  <c r="Q7" i="1" s="1"/>
  <c r="O10" i="1"/>
  <c r="O15" i="1"/>
  <c r="P4" i="1"/>
  <c r="Q4" i="1" s="1"/>
  <c r="O14" i="1"/>
  <c r="O6" i="1"/>
  <c r="O5" i="1"/>
</calcChain>
</file>

<file path=xl/sharedStrings.xml><?xml version="1.0" encoding="utf-8"?>
<sst xmlns="http://schemas.openxmlformats.org/spreadsheetml/2006/main" count="123" uniqueCount="52">
  <si>
    <t>сут.норма, кг/день</t>
  </si>
  <si>
    <t>выпасаемое стадо, усл.гол. (n)</t>
  </si>
  <si>
    <t>продолжительность паст периода</t>
  </si>
  <si>
    <t>площадь (S)</t>
  </si>
  <si>
    <t>урожайность паст.массы (У), т</t>
  </si>
  <si>
    <t>Общий кормозапас пастбищ (Окз=S*У)</t>
  </si>
  <si>
    <t>Кс- коэффициент стравливания</t>
  </si>
  <si>
    <t>Кс - коэффициент стравливания, 0,3</t>
  </si>
  <si>
    <t>Фактический кормозапас (Фкз=Окз*Кс)</t>
  </si>
  <si>
    <t>Фактическая поедаемая урожайность (ПуФ=У – У*Кс,), кг</t>
  </si>
  <si>
    <t>Потребность в пастбищном корме пастбищ П= (n * сут.норма), т</t>
  </si>
  <si>
    <t>потребность за весь паст период продолжит паст периода, дней), т</t>
  </si>
  <si>
    <t>Дефицит (профицит) пастбищного корма, т (Фкз – П)</t>
  </si>
  <si>
    <t>Фактическая нагрузка Н=ПуФ/сут.норма * d, гол/га</t>
  </si>
  <si>
    <t>Площадь пастбищ для одной головы, П=сут.норма*d/ПуФ, га</t>
  </si>
  <si>
    <t xml:space="preserve">Расчет оптимального поголовья на загон </t>
  </si>
  <si>
    <t>17.05.</t>
  </si>
  <si>
    <t>25.05.</t>
  </si>
  <si>
    <t>02.06.</t>
  </si>
  <si>
    <t>09.06.</t>
  </si>
  <si>
    <t>15.06.</t>
  </si>
  <si>
    <t>23.06.</t>
  </si>
  <si>
    <t>1.07.</t>
  </si>
  <si>
    <t>2 круг</t>
  </si>
  <si>
    <t>11.07.</t>
  </si>
  <si>
    <t>19.07.</t>
  </si>
  <si>
    <t>28.07.</t>
  </si>
  <si>
    <t>5.08.</t>
  </si>
  <si>
    <t>14.08.</t>
  </si>
  <si>
    <t>22.08.</t>
  </si>
  <si>
    <t>27.08.</t>
  </si>
  <si>
    <t>периоды использования</t>
  </si>
  <si>
    <t xml:space="preserve">участки пастбищ </t>
  </si>
  <si>
    <t>01.05-10.05</t>
  </si>
  <si>
    <t>В1</t>
  </si>
  <si>
    <t>11.05-20.05</t>
  </si>
  <si>
    <t>20.05-31.05</t>
  </si>
  <si>
    <t>1.06.-14.06</t>
  </si>
  <si>
    <t>15.06-9.07</t>
  </si>
  <si>
    <t>10.07-3.08</t>
  </si>
  <si>
    <t>4.08-17.08</t>
  </si>
  <si>
    <t>18.08-27.08</t>
  </si>
  <si>
    <t>В2</t>
  </si>
  <si>
    <t>28.08-6.09</t>
  </si>
  <si>
    <t>7.09-16.09</t>
  </si>
  <si>
    <t>17.09-30.09</t>
  </si>
  <si>
    <t>1.10-25.10</t>
  </si>
  <si>
    <t>В1, В2 - выпас в первую очередь и т.д. очередь</t>
  </si>
  <si>
    <t>урожайность зел.массы (У), т</t>
  </si>
  <si>
    <t>даты</t>
  </si>
  <si>
    <t xml:space="preserve">контура </t>
  </si>
  <si>
    <t>01.05-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</si>
</sst>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mm/dd/yy"/>
    <numFmt numFmtId="166" formatCode="[$-409]d\-mmm"/>
    <numFmt numFmtId="167" formatCode="[$-409]#,##0.00"/>
  </numFmts>
  <fonts count="6" x14ac:knownFonts="1">
    <font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b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E2F0D9"/>
      </patternFill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2" fontId="0" fillId="2" borderId="0" xfId="0" applyNumberFormat="1" applyFill="1"/>
    <xf numFmtId="0" fontId="3" fillId="2" borderId="0" xfId="0" applyFont="1" applyFill="1"/>
    <xf numFmtId="0" fontId="4" fillId="2" borderId="0" xfId="0" applyFont="1" applyFill="1"/>
    <xf numFmtId="2" fontId="0" fillId="2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horizontal="right"/>
    </xf>
    <xf numFmtId="0" fontId="5" fillId="0" borderId="0" xfId="0" applyFont="1"/>
    <xf numFmtId="0" fontId="0" fillId="0" borderId="1" xfId="0" applyBorder="1"/>
    <xf numFmtId="166" fontId="0" fillId="0" borderId="1" xfId="0" applyNumberFormat="1" applyFont="1" applyBorder="1"/>
    <xf numFmtId="0" fontId="4" fillId="3" borderId="1" xfId="0" applyFont="1" applyFill="1" applyBorder="1"/>
    <xf numFmtId="0" fontId="0" fillId="0" borderId="0" xfId="0" applyAlignment="1">
      <alignment horizontal="center" vertical="top" wrapText="1"/>
    </xf>
    <xf numFmtId="4" fontId="0" fillId="0" borderId="0" xfId="0" applyNumberFormat="1"/>
    <xf numFmtId="167" fontId="0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13" zoomScale="115" zoomScaleNormal="115" workbookViewId="0">
      <selection activeCell="J20" sqref="J20"/>
    </sheetView>
  </sheetViews>
  <sheetFormatPr defaultRowHeight="15" x14ac:dyDescent="0.25"/>
  <cols>
    <col min="1" max="1" width="4.28515625" customWidth="1"/>
    <col min="2" max="2" width="27.7109375" customWidth="1"/>
    <col min="3" max="3" width="10.42578125" customWidth="1"/>
    <col min="4" max="4" width="8.85546875" customWidth="1"/>
    <col min="5" max="5" width="8.5703125" customWidth="1"/>
    <col min="6" max="6" width="10.7109375" customWidth="1"/>
    <col min="7" max="7" width="12.7109375" customWidth="1"/>
    <col min="8" max="9" width="11.85546875" customWidth="1"/>
    <col min="10" max="10" width="12.5703125" customWidth="1"/>
    <col min="11" max="11" width="12.28515625" customWidth="1"/>
    <col min="12" max="13" width="16.42578125" customWidth="1"/>
    <col min="14" max="14" width="13" customWidth="1"/>
    <col min="15" max="15" width="16" customWidth="1"/>
    <col min="16" max="16" width="15.28515625" customWidth="1"/>
    <col min="17" max="17" width="13.5703125" customWidth="1"/>
    <col min="18" max="18" width="11.140625" customWidth="1"/>
    <col min="19" max="1025" width="8.7109375" customWidth="1"/>
  </cols>
  <sheetData>
    <row r="1" spans="1:18" s="3" customFormat="1" ht="78.599999999999994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8" ht="15.75" x14ac:dyDescent="0.25">
      <c r="A2" s="4">
        <v>1</v>
      </c>
      <c r="B2">
        <v>29</v>
      </c>
      <c r="C2">
        <v>60</v>
      </c>
      <c r="D2" s="5">
        <v>7</v>
      </c>
      <c r="E2">
        <v>9.94</v>
      </c>
      <c r="F2">
        <v>1.1200000000000001</v>
      </c>
      <c r="G2" s="6">
        <f t="shared" ref="G2:G8" si="0">E2*F2</f>
        <v>11.132800000000001</v>
      </c>
      <c r="H2">
        <v>0.7</v>
      </c>
      <c r="I2">
        <v>0.3</v>
      </c>
      <c r="J2" s="6">
        <f t="shared" ref="J2:J8" si="1">G2*H2</f>
        <v>7.7929600000000008</v>
      </c>
      <c r="K2" s="6">
        <f t="shared" ref="K2:K8" si="2">(F2-(F2*I2))*1000</f>
        <v>784</v>
      </c>
      <c r="L2" s="7">
        <f t="shared" ref="L2:L8" si="3">C2*B2/1000</f>
        <v>1.74</v>
      </c>
      <c r="M2" s="8">
        <f t="shared" ref="M2:M8" si="4">L2*D2</f>
        <v>12.18</v>
      </c>
      <c r="N2" s="6">
        <f t="shared" ref="N2:N8" si="5">J2-M2</f>
        <v>-4.3870399999999989</v>
      </c>
      <c r="O2" s="6">
        <f t="shared" ref="O2:O8" si="6">K2/(B2*D2)</f>
        <v>3.8620689655172415</v>
      </c>
      <c r="P2" s="6">
        <f t="shared" ref="P2:P8" si="7">(B2*D2)/K2</f>
        <v>0.25892857142857145</v>
      </c>
      <c r="Q2" s="6">
        <f t="shared" ref="Q2:Q8" si="8">E2/P2</f>
        <v>38.388965517241374</v>
      </c>
      <c r="R2" s="9" t="s">
        <v>16</v>
      </c>
    </row>
    <row r="3" spans="1:18" ht="15.75" x14ac:dyDescent="0.25">
      <c r="A3" s="4">
        <v>2</v>
      </c>
      <c r="B3">
        <v>29</v>
      </c>
      <c r="C3">
        <v>60</v>
      </c>
      <c r="D3" s="5">
        <v>8</v>
      </c>
      <c r="E3">
        <v>9.26</v>
      </c>
      <c r="F3">
        <v>1.49</v>
      </c>
      <c r="G3" s="6">
        <f t="shared" si="0"/>
        <v>13.7974</v>
      </c>
      <c r="H3">
        <v>0.7</v>
      </c>
      <c r="I3">
        <v>0.3</v>
      </c>
      <c r="J3" s="6">
        <f t="shared" si="1"/>
        <v>9.6581799999999998</v>
      </c>
      <c r="K3" s="6">
        <f t="shared" si="2"/>
        <v>1043</v>
      </c>
      <c r="L3" s="7">
        <f t="shared" si="3"/>
        <v>1.74</v>
      </c>
      <c r="M3" s="8">
        <f t="shared" si="4"/>
        <v>13.92</v>
      </c>
      <c r="N3" s="6">
        <f t="shared" si="5"/>
        <v>-4.2618200000000002</v>
      </c>
      <c r="O3" s="6">
        <f t="shared" si="6"/>
        <v>4.4956896551724137</v>
      </c>
      <c r="P3" s="6">
        <f t="shared" si="7"/>
        <v>0.2224352828379674</v>
      </c>
      <c r="Q3" s="6">
        <f t="shared" si="8"/>
        <v>41.63008620689655</v>
      </c>
      <c r="R3" s="10" t="s">
        <v>17</v>
      </c>
    </row>
    <row r="4" spans="1:18" s="12" customFormat="1" ht="15.75" x14ac:dyDescent="0.25">
      <c r="A4" s="11">
        <v>3</v>
      </c>
      <c r="B4" s="12">
        <v>29</v>
      </c>
      <c r="C4" s="12">
        <v>60</v>
      </c>
      <c r="D4" s="13">
        <v>5</v>
      </c>
      <c r="E4" s="12">
        <v>9.57</v>
      </c>
      <c r="F4" s="12">
        <v>1.27</v>
      </c>
      <c r="G4" s="14">
        <f t="shared" si="0"/>
        <v>12.1539</v>
      </c>
      <c r="H4" s="12">
        <v>0.7</v>
      </c>
      <c r="I4" s="12">
        <v>0.3</v>
      </c>
      <c r="J4" s="14">
        <f t="shared" si="1"/>
        <v>8.5077299999999987</v>
      </c>
      <c r="K4" s="14">
        <f t="shared" si="2"/>
        <v>889</v>
      </c>
      <c r="L4" s="15">
        <f t="shared" si="3"/>
        <v>1.74</v>
      </c>
      <c r="M4" s="16">
        <f t="shared" si="4"/>
        <v>8.6999999999999993</v>
      </c>
      <c r="N4" s="14">
        <f t="shared" si="5"/>
        <v>-0.19227000000000061</v>
      </c>
      <c r="O4" s="14">
        <f t="shared" si="6"/>
        <v>6.1310344827586203</v>
      </c>
      <c r="P4" s="14">
        <f t="shared" si="7"/>
        <v>0.16310461192350956</v>
      </c>
      <c r="Q4" s="14">
        <f t="shared" si="8"/>
        <v>58.674000000000007</v>
      </c>
      <c r="R4" s="17" t="s">
        <v>18</v>
      </c>
    </row>
    <row r="5" spans="1:18" ht="15.75" x14ac:dyDescent="0.25">
      <c r="A5" s="4">
        <v>4</v>
      </c>
      <c r="B5">
        <v>29</v>
      </c>
      <c r="C5">
        <v>60</v>
      </c>
      <c r="D5" s="5">
        <v>7</v>
      </c>
      <c r="E5">
        <v>9.52</v>
      </c>
      <c r="F5">
        <v>1.18</v>
      </c>
      <c r="G5" s="6">
        <f t="shared" si="0"/>
        <v>11.233599999999999</v>
      </c>
      <c r="H5">
        <v>0.7</v>
      </c>
      <c r="I5">
        <v>0.3</v>
      </c>
      <c r="J5" s="6">
        <f t="shared" si="1"/>
        <v>7.8635199999999985</v>
      </c>
      <c r="K5" s="6">
        <f t="shared" si="2"/>
        <v>826</v>
      </c>
      <c r="L5" s="7">
        <f t="shared" si="3"/>
        <v>1.74</v>
      </c>
      <c r="M5" s="8">
        <f t="shared" si="4"/>
        <v>12.18</v>
      </c>
      <c r="N5" s="6">
        <f t="shared" si="5"/>
        <v>-4.3164800000000012</v>
      </c>
      <c r="O5" s="6">
        <f t="shared" si="6"/>
        <v>4.068965517241379</v>
      </c>
      <c r="P5" s="6">
        <f t="shared" si="7"/>
        <v>0.24576271186440679</v>
      </c>
      <c r="Q5" s="6">
        <f t="shared" si="8"/>
        <v>38.736551724137925</v>
      </c>
      <c r="R5" s="18" t="s">
        <v>19</v>
      </c>
    </row>
    <row r="6" spans="1:18" s="12" customFormat="1" ht="15.75" x14ac:dyDescent="0.25">
      <c r="A6" s="11">
        <v>5</v>
      </c>
      <c r="B6" s="12">
        <v>29</v>
      </c>
      <c r="C6" s="12">
        <v>60</v>
      </c>
      <c r="D6" s="13">
        <v>6</v>
      </c>
      <c r="E6" s="12">
        <v>9.6999999999999993</v>
      </c>
      <c r="F6" s="12">
        <v>1.24</v>
      </c>
      <c r="G6" s="14">
        <f t="shared" si="0"/>
        <v>12.027999999999999</v>
      </c>
      <c r="H6" s="12">
        <v>0.7</v>
      </c>
      <c r="I6" s="12">
        <v>0.3</v>
      </c>
      <c r="J6" s="14">
        <f t="shared" si="1"/>
        <v>8.4195999999999991</v>
      </c>
      <c r="K6" s="14">
        <f t="shared" si="2"/>
        <v>868</v>
      </c>
      <c r="L6" s="15">
        <f t="shared" si="3"/>
        <v>1.74</v>
      </c>
      <c r="M6" s="16">
        <f t="shared" si="4"/>
        <v>10.44</v>
      </c>
      <c r="N6" s="14">
        <f t="shared" si="5"/>
        <v>-2.0204000000000004</v>
      </c>
      <c r="O6" s="14">
        <f t="shared" si="6"/>
        <v>4.9885057471264371</v>
      </c>
      <c r="P6" s="14">
        <f t="shared" si="7"/>
        <v>0.20046082949308755</v>
      </c>
      <c r="Q6" s="14">
        <f t="shared" si="8"/>
        <v>48.388505747126437</v>
      </c>
      <c r="R6" s="17" t="s">
        <v>20</v>
      </c>
    </row>
    <row r="7" spans="1:18" ht="15.75" x14ac:dyDescent="0.25">
      <c r="A7" s="4">
        <v>6</v>
      </c>
      <c r="B7">
        <v>29</v>
      </c>
      <c r="C7">
        <v>60</v>
      </c>
      <c r="D7" s="5">
        <v>5</v>
      </c>
      <c r="E7">
        <v>9.68</v>
      </c>
      <c r="F7">
        <v>1.08</v>
      </c>
      <c r="G7" s="6">
        <f t="shared" si="0"/>
        <v>10.4544</v>
      </c>
      <c r="H7">
        <v>0.7</v>
      </c>
      <c r="I7">
        <v>0.3</v>
      </c>
      <c r="J7" s="6">
        <f t="shared" si="1"/>
        <v>7.3180799999999993</v>
      </c>
      <c r="K7" s="6">
        <f t="shared" si="2"/>
        <v>756</v>
      </c>
      <c r="L7" s="7">
        <f t="shared" si="3"/>
        <v>1.74</v>
      </c>
      <c r="M7" s="8">
        <f t="shared" si="4"/>
        <v>8.6999999999999993</v>
      </c>
      <c r="N7" s="6">
        <f t="shared" si="5"/>
        <v>-1.38192</v>
      </c>
      <c r="O7" s="6">
        <f t="shared" si="6"/>
        <v>5.2137931034482756</v>
      </c>
      <c r="P7" s="6">
        <f t="shared" si="7"/>
        <v>0.1917989417989418</v>
      </c>
      <c r="Q7" s="6">
        <f t="shared" si="8"/>
        <v>50.469517241379307</v>
      </c>
      <c r="R7" s="18" t="s">
        <v>21</v>
      </c>
    </row>
    <row r="8" spans="1:18" s="12" customFormat="1" ht="15.75" x14ac:dyDescent="0.25">
      <c r="A8" s="11">
        <v>7</v>
      </c>
      <c r="B8" s="12">
        <v>29</v>
      </c>
      <c r="C8" s="12">
        <v>60</v>
      </c>
      <c r="D8" s="13">
        <v>5</v>
      </c>
      <c r="E8" s="12">
        <v>9.4600000000000009</v>
      </c>
      <c r="F8" s="12">
        <v>1</v>
      </c>
      <c r="G8" s="14">
        <f t="shared" si="0"/>
        <v>9.4600000000000009</v>
      </c>
      <c r="H8" s="12">
        <v>0.7</v>
      </c>
      <c r="I8" s="12">
        <v>0.3</v>
      </c>
      <c r="J8" s="14">
        <f t="shared" si="1"/>
        <v>6.6219999999999999</v>
      </c>
      <c r="K8" s="14">
        <f t="shared" si="2"/>
        <v>700</v>
      </c>
      <c r="L8" s="15">
        <f t="shared" si="3"/>
        <v>1.74</v>
      </c>
      <c r="M8" s="16">
        <f t="shared" si="4"/>
        <v>8.6999999999999993</v>
      </c>
      <c r="N8" s="14">
        <f t="shared" si="5"/>
        <v>-2.0779999999999994</v>
      </c>
      <c r="O8" s="14">
        <f t="shared" si="6"/>
        <v>4.8275862068965516</v>
      </c>
      <c r="P8" s="14">
        <f t="shared" si="7"/>
        <v>0.20714285714285716</v>
      </c>
      <c r="Q8" s="14">
        <f t="shared" si="8"/>
        <v>45.668965517241382</v>
      </c>
      <c r="R8" s="17" t="s">
        <v>22</v>
      </c>
    </row>
    <row r="9" spans="1:18" ht="18.75" x14ac:dyDescent="0.3">
      <c r="B9" s="19" t="s">
        <v>23</v>
      </c>
      <c r="D9" s="5"/>
    </row>
    <row r="10" spans="1:18" ht="15.75" x14ac:dyDescent="0.25">
      <c r="A10" s="4">
        <v>1</v>
      </c>
      <c r="B10">
        <v>29</v>
      </c>
      <c r="C10">
        <v>60</v>
      </c>
      <c r="D10" s="5">
        <v>5</v>
      </c>
      <c r="E10">
        <v>9.94</v>
      </c>
      <c r="F10" s="12">
        <v>1.1399999999999999</v>
      </c>
      <c r="G10" s="6">
        <f t="shared" ref="G10:G16" si="9">E10*F10</f>
        <v>11.331599999999998</v>
      </c>
      <c r="H10">
        <v>0.7</v>
      </c>
      <c r="I10">
        <v>0.3</v>
      </c>
      <c r="J10" s="6">
        <f t="shared" ref="J10:J16" si="10">G10*H10</f>
        <v>7.9321199999999985</v>
      </c>
      <c r="K10" s="6">
        <f t="shared" ref="K10:K16" si="11">(F10-(F10*I10))*1000</f>
        <v>797.99999999999989</v>
      </c>
      <c r="L10" s="7">
        <f t="shared" ref="L10:L16" si="12">C10*B10/1000</f>
        <v>1.74</v>
      </c>
      <c r="M10" s="8">
        <f t="shared" ref="M10:M16" si="13">L10*D10</f>
        <v>8.6999999999999993</v>
      </c>
      <c r="N10" s="6">
        <f t="shared" ref="N10:N16" si="14">J10-M10</f>
        <v>-0.76788000000000078</v>
      </c>
      <c r="O10" s="6">
        <f t="shared" ref="O10:O16" si="15">K10/(B10*D10)</f>
        <v>5.503448275862068</v>
      </c>
      <c r="P10" s="6">
        <f t="shared" ref="P10:P16" si="16">(B10*D10)/K10</f>
        <v>0.18170426065162909</v>
      </c>
      <c r="Q10" s="6">
        <f t="shared" ref="Q10:Q16" si="17">E10/P10</f>
        <v>54.704275862068954</v>
      </c>
      <c r="R10" t="s">
        <v>24</v>
      </c>
    </row>
    <row r="11" spans="1:18" ht="15.75" x14ac:dyDescent="0.25">
      <c r="A11" s="4">
        <v>2</v>
      </c>
      <c r="B11">
        <v>29</v>
      </c>
      <c r="C11">
        <v>60</v>
      </c>
      <c r="D11" s="5">
        <v>5</v>
      </c>
      <c r="E11">
        <v>9.26</v>
      </c>
      <c r="F11">
        <v>1.27</v>
      </c>
      <c r="G11" s="6">
        <f t="shared" si="9"/>
        <v>11.760199999999999</v>
      </c>
      <c r="H11">
        <v>0.7</v>
      </c>
      <c r="I11">
        <v>0.3</v>
      </c>
      <c r="J11" s="6">
        <f t="shared" si="10"/>
        <v>8.2321399999999993</v>
      </c>
      <c r="K11" s="6">
        <f t="shared" si="11"/>
        <v>889</v>
      </c>
      <c r="L11" s="7">
        <f t="shared" si="12"/>
        <v>1.74</v>
      </c>
      <c r="M11" s="8">
        <f t="shared" si="13"/>
        <v>8.6999999999999993</v>
      </c>
      <c r="N11" s="6">
        <f t="shared" si="14"/>
        <v>-0.46785999999999994</v>
      </c>
      <c r="O11" s="6">
        <f t="shared" si="15"/>
        <v>6.1310344827586203</v>
      </c>
      <c r="P11" s="6">
        <f t="shared" si="16"/>
        <v>0.16310461192350956</v>
      </c>
      <c r="Q11" s="6">
        <f t="shared" si="17"/>
        <v>56.773379310344829</v>
      </c>
      <c r="R11" t="s">
        <v>25</v>
      </c>
    </row>
    <row r="12" spans="1:18" ht="15.75" x14ac:dyDescent="0.25">
      <c r="A12" s="11">
        <v>3</v>
      </c>
      <c r="B12" s="12">
        <v>29</v>
      </c>
      <c r="C12" s="12">
        <v>60</v>
      </c>
      <c r="D12" s="13">
        <v>5</v>
      </c>
      <c r="E12" s="12">
        <v>9.57</v>
      </c>
      <c r="F12" s="12">
        <v>1.1200000000000001</v>
      </c>
      <c r="G12" s="14">
        <f t="shared" si="9"/>
        <v>10.718400000000001</v>
      </c>
      <c r="H12" s="12">
        <v>0.7</v>
      </c>
      <c r="I12" s="12">
        <v>0.3</v>
      </c>
      <c r="J12" s="14">
        <f t="shared" si="10"/>
        <v>7.5028800000000002</v>
      </c>
      <c r="K12" s="14">
        <f t="shared" si="11"/>
        <v>784</v>
      </c>
      <c r="L12" s="15">
        <f t="shared" si="12"/>
        <v>1.74</v>
      </c>
      <c r="M12" s="16">
        <f t="shared" si="13"/>
        <v>8.6999999999999993</v>
      </c>
      <c r="N12" s="14">
        <f t="shared" si="14"/>
        <v>-1.1971199999999991</v>
      </c>
      <c r="O12" s="14">
        <f t="shared" si="15"/>
        <v>5.4068965517241381</v>
      </c>
      <c r="P12" s="14">
        <f t="shared" si="16"/>
        <v>0.18494897959183673</v>
      </c>
      <c r="Q12" s="14">
        <f t="shared" si="17"/>
        <v>51.744</v>
      </c>
      <c r="R12" t="s">
        <v>26</v>
      </c>
    </row>
    <row r="13" spans="1:18" ht="15.75" x14ac:dyDescent="0.25">
      <c r="A13" s="4">
        <v>4</v>
      </c>
      <c r="B13">
        <v>29</v>
      </c>
      <c r="C13">
        <v>60</v>
      </c>
      <c r="D13" s="5">
        <v>9</v>
      </c>
      <c r="E13">
        <v>9.52</v>
      </c>
      <c r="F13">
        <v>2.15</v>
      </c>
      <c r="G13" s="6">
        <f t="shared" si="9"/>
        <v>20.468</v>
      </c>
      <c r="H13">
        <v>0.7</v>
      </c>
      <c r="I13">
        <v>0.3</v>
      </c>
      <c r="J13" s="6">
        <f t="shared" si="10"/>
        <v>14.327599999999999</v>
      </c>
      <c r="K13" s="6">
        <f t="shared" si="11"/>
        <v>1505</v>
      </c>
      <c r="L13" s="7">
        <f t="shared" si="12"/>
        <v>1.74</v>
      </c>
      <c r="M13" s="8">
        <f t="shared" si="13"/>
        <v>15.66</v>
      </c>
      <c r="N13" s="6">
        <f t="shared" si="14"/>
        <v>-1.3324000000000016</v>
      </c>
      <c r="O13" s="6">
        <f t="shared" si="15"/>
        <v>5.7662835249042148</v>
      </c>
      <c r="P13" s="6">
        <f t="shared" si="16"/>
        <v>0.17342192691029901</v>
      </c>
      <c r="Q13" s="6">
        <f t="shared" si="17"/>
        <v>54.895019157088122</v>
      </c>
      <c r="R13" t="s">
        <v>27</v>
      </c>
    </row>
    <row r="14" spans="1:18" ht="15.75" x14ac:dyDescent="0.25">
      <c r="A14" s="11">
        <v>5</v>
      </c>
      <c r="B14" s="12">
        <v>29</v>
      </c>
      <c r="C14" s="12">
        <v>60</v>
      </c>
      <c r="D14" s="13">
        <v>8</v>
      </c>
      <c r="E14" s="12">
        <v>9.6999999999999993</v>
      </c>
      <c r="F14" s="12">
        <v>1.92</v>
      </c>
      <c r="G14" s="14">
        <f t="shared" si="9"/>
        <v>18.623999999999999</v>
      </c>
      <c r="H14" s="12">
        <v>0.7</v>
      </c>
      <c r="I14" s="12">
        <v>0.3</v>
      </c>
      <c r="J14" s="14">
        <f t="shared" si="10"/>
        <v>13.036799999999998</v>
      </c>
      <c r="K14" s="14">
        <f t="shared" si="11"/>
        <v>1343.9999999999998</v>
      </c>
      <c r="L14" s="15">
        <f t="shared" si="12"/>
        <v>1.74</v>
      </c>
      <c r="M14" s="16">
        <f t="shared" si="13"/>
        <v>13.92</v>
      </c>
      <c r="N14" s="14">
        <f t="shared" si="14"/>
        <v>-0.88320000000000221</v>
      </c>
      <c r="O14" s="14">
        <f t="shared" si="15"/>
        <v>5.7931034482758612</v>
      </c>
      <c r="P14" s="14">
        <f t="shared" si="16"/>
        <v>0.17261904761904764</v>
      </c>
      <c r="Q14" s="14">
        <f t="shared" si="17"/>
        <v>56.193103448275849</v>
      </c>
      <c r="R14" t="s">
        <v>28</v>
      </c>
    </row>
    <row r="15" spans="1:18" ht="15.75" x14ac:dyDescent="0.25">
      <c r="A15" s="4">
        <v>6</v>
      </c>
      <c r="B15">
        <v>29</v>
      </c>
      <c r="C15">
        <v>60</v>
      </c>
      <c r="D15" s="5">
        <v>5</v>
      </c>
      <c r="E15">
        <v>9.68</v>
      </c>
      <c r="F15">
        <v>0.82</v>
      </c>
      <c r="G15" s="6">
        <f t="shared" si="9"/>
        <v>7.9375999999999989</v>
      </c>
      <c r="H15">
        <v>0.7</v>
      </c>
      <c r="I15">
        <v>0.3</v>
      </c>
      <c r="J15" s="6">
        <f t="shared" si="10"/>
        <v>5.5563199999999986</v>
      </c>
      <c r="K15" s="6">
        <f t="shared" si="11"/>
        <v>574</v>
      </c>
      <c r="L15" s="7">
        <f t="shared" si="12"/>
        <v>1.74</v>
      </c>
      <c r="M15" s="8">
        <f t="shared" si="13"/>
        <v>8.6999999999999993</v>
      </c>
      <c r="N15" s="6">
        <f t="shared" si="14"/>
        <v>-3.1436800000000007</v>
      </c>
      <c r="O15" s="6">
        <f t="shared" si="15"/>
        <v>3.9586206896551723</v>
      </c>
      <c r="P15" s="6">
        <f t="shared" si="16"/>
        <v>0.25261324041811845</v>
      </c>
      <c r="Q15" s="6">
        <f t="shared" si="17"/>
        <v>38.319448275862072</v>
      </c>
      <c r="R15" t="s">
        <v>29</v>
      </c>
    </row>
    <row r="16" spans="1:18" ht="15.75" x14ac:dyDescent="0.25">
      <c r="A16" s="11">
        <v>7</v>
      </c>
      <c r="B16" s="12">
        <v>29</v>
      </c>
      <c r="C16" s="12">
        <v>60</v>
      </c>
      <c r="D16" s="13">
        <v>4</v>
      </c>
      <c r="E16" s="12">
        <v>9.4600000000000009</v>
      </c>
      <c r="F16" s="12">
        <v>0.6</v>
      </c>
      <c r="G16" s="14">
        <f t="shared" si="9"/>
        <v>5.6760000000000002</v>
      </c>
      <c r="H16" s="12">
        <v>0.7</v>
      </c>
      <c r="I16" s="12">
        <v>0.3</v>
      </c>
      <c r="J16" s="14">
        <f t="shared" si="10"/>
        <v>3.9731999999999998</v>
      </c>
      <c r="K16" s="14">
        <f t="shared" si="11"/>
        <v>420</v>
      </c>
      <c r="L16" s="15">
        <f t="shared" si="12"/>
        <v>1.74</v>
      </c>
      <c r="M16" s="16">
        <f t="shared" si="13"/>
        <v>6.96</v>
      </c>
      <c r="N16" s="14">
        <f t="shared" si="14"/>
        <v>-2.9868000000000001</v>
      </c>
      <c r="O16" s="14">
        <f t="shared" si="15"/>
        <v>3.6206896551724137</v>
      </c>
      <c r="P16" s="14">
        <f t="shared" si="16"/>
        <v>0.27619047619047621</v>
      </c>
      <c r="Q16" s="14">
        <f t="shared" si="17"/>
        <v>34.251724137931035</v>
      </c>
      <c r="R16" t="s">
        <v>30</v>
      </c>
    </row>
    <row r="21" spans="1:9" ht="15" customHeight="1" x14ac:dyDescent="0.25">
      <c r="B21" s="2" t="s">
        <v>31</v>
      </c>
      <c r="C21" s="1" t="s">
        <v>32</v>
      </c>
      <c r="D21" s="1"/>
      <c r="E21" s="1"/>
      <c r="F21" s="1"/>
      <c r="G21" s="1"/>
      <c r="H21" s="1"/>
      <c r="I21" s="1"/>
    </row>
    <row r="22" spans="1:9" x14ac:dyDescent="0.25">
      <c r="B22" s="2"/>
      <c r="C22" s="20">
        <v>1</v>
      </c>
      <c r="D22" s="20">
        <v>2</v>
      </c>
      <c r="E22" s="20">
        <v>3</v>
      </c>
      <c r="F22" s="20">
        <v>4</v>
      </c>
      <c r="G22" s="20">
        <v>5</v>
      </c>
      <c r="H22" s="20">
        <v>6</v>
      </c>
      <c r="I22" s="20">
        <v>7</v>
      </c>
    </row>
    <row r="23" spans="1:9" x14ac:dyDescent="0.25">
      <c r="A23">
        <v>1</v>
      </c>
      <c r="B23" s="21" t="s">
        <v>33</v>
      </c>
      <c r="C23" s="20" t="s">
        <v>34</v>
      </c>
      <c r="D23" s="20"/>
      <c r="E23" s="20"/>
      <c r="F23" s="20"/>
      <c r="G23" s="20"/>
      <c r="H23" s="20"/>
      <c r="I23" s="20"/>
    </row>
    <row r="24" spans="1:9" x14ac:dyDescent="0.25">
      <c r="A24">
        <v>2</v>
      </c>
      <c r="B24" s="20" t="s">
        <v>35</v>
      </c>
      <c r="C24" s="20"/>
      <c r="D24" s="20" t="s">
        <v>34</v>
      </c>
      <c r="E24" s="20"/>
      <c r="F24" s="20"/>
      <c r="G24" s="20"/>
      <c r="H24" s="20"/>
      <c r="I24" s="20"/>
    </row>
    <row r="25" spans="1:9" x14ac:dyDescent="0.25">
      <c r="A25">
        <v>3</v>
      </c>
      <c r="B25" s="20" t="s">
        <v>36</v>
      </c>
      <c r="C25" s="20"/>
      <c r="D25" s="20"/>
      <c r="E25" s="20" t="s">
        <v>34</v>
      </c>
      <c r="F25" s="20"/>
      <c r="G25" s="20"/>
      <c r="H25" s="20"/>
      <c r="I25" s="20"/>
    </row>
    <row r="26" spans="1:9" x14ac:dyDescent="0.25">
      <c r="A26">
        <v>4</v>
      </c>
      <c r="B26" s="20" t="s">
        <v>37</v>
      </c>
      <c r="C26" s="20"/>
      <c r="D26" s="20"/>
      <c r="E26" s="20"/>
      <c r="F26" s="20" t="s">
        <v>34</v>
      </c>
      <c r="G26" s="20"/>
      <c r="H26" s="20"/>
      <c r="I26" s="20"/>
    </row>
    <row r="27" spans="1:9" x14ac:dyDescent="0.25">
      <c r="A27">
        <v>5</v>
      </c>
      <c r="B27" s="20" t="s">
        <v>38</v>
      </c>
      <c r="C27" s="20"/>
      <c r="D27" s="20"/>
      <c r="E27" s="20"/>
      <c r="F27" s="20"/>
      <c r="G27" s="20" t="s">
        <v>34</v>
      </c>
      <c r="H27" s="20"/>
      <c r="I27" s="20"/>
    </row>
    <row r="28" spans="1:9" x14ac:dyDescent="0.25">
      <c r="A28">
        <v>6</v>
      </c>
      <c r="B28" s="20" t="s">
        <v>39</v>
      </c>
      <c r="C28" s="20"/>
      <c r="D28" s="20"/>
      <c r="E28" s="20"/>
      <c r="F28" s="20"/>
      <c r="G28" s="20"/>
      <c r="H28" s="20" t="s">
        <v>34</v>
      </c>
      <c r="I28" s="20"/>
    </row>
    <row r="29" spans="1:9" x14ac:dyDescent="0.25">
      <c r="A29">
        <v>7</v>
      </c>
      <c r="B29" s="20" t="s">
        <v>40</v>
      </c>
      <c r="C29" s="20"/>
      <c r="D29" s="20"/>
      <c r="E29" s="20"/>
      <c r="F29" s="20"/>
      <c r="G29" s="20"/>
      <c r="H29" s="20"/>
      <c r="I29" s="20" t="s">
        <v>34</v>
      </c>
    </row>
    <row r="30" spans="1:9" x14ac:dyDescent="0.25">
      <c r="A30">
        <v>1</v>
      </c>
      <c r="B30" s="20" t="s">
        <v>41</v>
      </c>
      <c r="C30" s="20" t="s">
        <v>42</v>
      </c>
      <c r="D30" s="20"/>
      <c r="E30" s="20"/>
      <c r="F30" s="20"/>
      <c r="G30" s="20"/>
      <c r="H30" s="20"/>
      <c r="I30" s="20"/>
    </row>
    <row r="31" spans="1:9" x14ac:dyDescent="0.25">
      <c r="A31">
        <v>2</v>
      </c>
      <c r="B31" s="20" t="s">
        <v>43</v>
      </c>
      <c r="C31" s="20"/>
      <c r="D31" s="20" t="s">
        <v>42</v>
      </c>
      <c r="E31" s="20"/>
      <c r="F31" s="20"/>
      <c r="G31" s="20"/>
      <c r="H31" s="20"/>
      <c r="I31" s="20"/>
    </row>
    <row r="32" spans="1:9" x14ac:dyDescent="0.25">
      <c r="A32">
        <v>3</v>
      </c>
      <c r="B32" s="20" t="s">
        <v>44</v>
      </c>
      <c r="C32" s="20"/>
      <c r="D32" s="20"/>
      <c r="E32" s="20" t="s">
        <v>42</v>
      </c>
      <c r="F32" s="20"/>
      <c r="G32" s="20"/>
      <c r="H32" s="20"/>
      <c r="I32" s="20"/>
    </row>
    <row r="33" spans="1:9" x14ac:dyDescent="0.25">
      <c r="A33">
        <v>4</v>
      </c>
      <c r="B33" s="20" t="s">
        <v>45</v>
      </c>
      <c r="C33" s="20"/>
      <c r="D33" s="20"/>
      <c r="E33" s="20"/>
      <c r="F33" s="20" t="s">
        <v>42</v>
      </c>
      <c r="G33" s="20"/>
      <c r="H33" s="20"/>
      <c r="I33" s="20"/>
    </row>
    <row r="34" spans="1:9" x14ac:dyDescent="0.25">
      <c r="A34">
        <v>5</v>
      </c>
      <c r="B34" s="20" t="s">
        <v>46</v>
      </c>
      <c r="C34" s="20"/>
      <c r="D34" s="20"/>
      <c r="E34" s="20"/>
      <c r="F34" s="20"/>
      <c r="G34" s="20" t="s">
        <v>42</v>
      </c>
      <c r="H34" s="20"/>
      <c r="I34" s="20"/>
    </row>
    <row r="35" spans="1:9" x14ac:dyDescent="0.25">
      <c r="A35">
        <v>6</v>
      </c>
      <c r="B35" s="22"/>
      <c r="C35" s="22"/>
      <c r="D35" s="22"/>
      <c r="E35" s="22"/>
      <c r="F35" s="22"/>
      <c r="G35" s="22"/>
      <c r="H35" s="22"/>
      <c r="I35" s="22"/>
    </row>
    <row r="36" spans="1:9" x14ac:dyDescent="0.25">
      <c r="A36">
        <v>7</v>
      </c>
      <c r="B36" s="22"/>
      <c r="C36" s="22"/>
      <c r="D36" s="22"/>
      <c r="E36" s="22"/>
      <c r="F36" s="22"/>
      <c r="G36" s="22"/>
      <c r="H36" s="22"/>
      <c r="I36" s="22"/>
    </row>
    <row r="38" spans="1:9" x14ac:dyDescent="0.25">
      <c r="B38" t="s">
        <v>47</v>
      </c>
    </row>
    <row r="42" spans="1:9" ht="20.85" customHeight="1" x14ac:dyDescent="0.25">
      <c r="B42" s="23"/>
    </row>
    <row r="43" spans="1:9" ht="20.85" customHeight="1" x14ac:dyDescent="0.25">
      <c r="B43" s="23"/>
    </row>
    <row r="44" spans="1:9" ht="20.85" customHeight="1" x14ac:dyDescent="0.25">
      <c r="B44" s="23"/>
    </row>
    <row r="45" spans="1:9" ht="20.85" customHeight="1" x14ac:dyDescent="0.25">
      <c r="B45" s="23"/>
    </row>
    <row r="46" spans="1:9" ht="20.85" customHeight="1" x14ac:dyDescent="0.25">
      <c r="B46" s="23"/>
    </row>
    <row r="47" spans="1:9" ht="20.85" customHeight="1" x14ac:dyDescent="0.25">
      <c r="B47" s="23"/>
    </row>
    <row r="48" spans="1:9" ht="20.85" customHeight="1" x14ac:dyDescent="0.25">
      <c r="B48" s="23"/>
    </row>
    <row r="49" spans="2:9" ht="20.85" customHeight="1" x14ac:dyDescent="0.25">
      <c r="B49" s="23"/>
    </row>
    <row r="50" spans="2:9" ht="20.85" customHeight="1" x14ac:dyDescent="0.25">
      <c r="B50" s="23"/>
    </row>
    <row r="51" spans="2:9" ht="20.85" customHeight="1" x14ac:dyDescent="0.25">
      <c r="B51" s="23"/>
    </row>
    <row r="52" spans="2:9" ht="20.85" customHeight="1" x14ac:dyDescent="0.25">
      <c r="B52" s="23"/>
    </row>
    <row r="53" spans="2:9" ht="20.85" customHeight="1" x14ac:dyDescent="0.25">
      <c r="B53" s="23"/>
    </row>
    <row r="54" spans="2:9" ht="20.85" customHeight="1" x14ac:dyDescent="0.25">
      <c r="B54" s="23"/>
    </row>
    <row r="55" spans="2:9" ht="20.85" customHeight="1" x14ac:dyDescent="0.25">
      <c r="B55" s="23"/>
    </row>
    <row r="56" spans="2:9" ht="20.85" customHeight="1" x14ac:dyDescent="0.25">
      <c r="B56" s="23"/>
    </row>
    <row r="57" spans="2:9" ht="20.85" customHeight="1" x14ac:dyDescent="0.25">
      <c r="B57" s="23"/>
    </row>
    <row r="63" spans="2:9" x14ac:dyDescent="0.25">
      <c r="C63" s="24">
        <v>1</v>
      </c>
      <c r="D63" s="24">
        <v>2</v>
      </c>
      <c r="E63" s="24">
        <v>3</v>
      </c>
      <c r="F63" s="24">
        <v>4</v>
      </c>
      <c r="G63" s="24">
        <v>5</v>
      </c>
      <c r="H63" s="24">
        <v>6</v>
      </c>
      <c r="I63" s="24">
        <v>7</v>
      </c>
    </row>
    <row r="64" spans="2:9" x14ac:dyDescent="0.25">
      <c r="B64" t="s">
        <v>0</v>
      </c>
      <c r="C64" s="24">
        <v>29</v>
      </c>
      <c r="D64" s="24">
        <v>29</v>
      </c>
      <c r="E64" s="24">
        <v>29</v>
      </c>
      <c r="F64" s="24">
        <v>29</v>
      </c>
      <c r="G64" s="24">
        <v>29</v>
      </c>
      <c r="H64" s="24">
        <v>29</v>
      </c>
      <c r="I64" s="24">
        <v>29</v>
      </c>
    </row>
    <row r="65" spans="2:9" x14ac:dyDescent="0.25">
      <c r="B65" t="s">
        <v>1</v>
      </c>
      <c r="C65" s="24">
        <v>60</v>
      </c>
      <c r="D65" s="24">
        <v>60</v>
      </c>
      <c r="E65" s="24">
        <v>60</v>
      </c>
      <c r="F65" s="24">
        <v>60</v>
      </c>
      <c r="G65" s="24">
        <v>60</v>
      </c>
      <c r="H65" s="24">
        <v>60</v>
      </c>
      <c r="I65" s="24">
        <v>60</v>
      </c>
    </row>
    <row r="66" spans="2:9" x14ac:dyDescent="0.25">
      <c r="B66" t="s">
        <v>2</v>
      </c>
      <c r="C66" s="24">
        <v>7</v>
      </c>
      <c r="D66" s="24">
        <v>8</v>
      </c>
      <c r="E66" s="24">
        <v>5</v>
      </c>
      <c r="F66" s="24">
        <v>7</v>
      </c>
      <c r="G66" s="24">
        <v>6</v>
      </c>
      <c r="H66" s="24">
        <v>5</v>
      </c>
      <c r="I66" s="24">
        <v>5</v>
      </c>
    </row>
    <row r="67" spans="2:9" x14ac:dyDescent="0.25">
      <c r="B67" t="s">
        <v>3</v>
      </c>
      <c r="C67" s="24">
        <v>9.94</v>
      </c>
      <c r="D67" s="24">
        <v>9.26</v>
      </c>
      <c r="E67" s="24">
        <v>9.57</v>
      </c>
      <c r="F67" s="24">
        <v>9.52</v>
      </c>
      <c r="G67" s="24">
        <v>9.6999999999999993</v>
      </c>
      <c r="H67" s="24">
        <v>9.68</v>
      </c>
      <c r="I67" s="24">
        <v>9.4600000000000009</v>
      </c>
    </row>
    <row r="68" spans="2:9" x14ac:dyDescent="0.25">
      <c r="B68" t="s">
        <v>4</v>
      </c>
      <c r="C68" s="24">
        <v>1.1200000000000001</v>
      </c>
      <c r="D68" s="24">
        <v>1.49</v>
      </c>
      <c r="E68" s="24">
        <v>1.27</v>
      </c>
      <c r="F68" s="24">
        <v>1.18</v>
      </c>
      <c r="G68" s="24">
        <v>1.24</v>
      </c>
      <c r="H68" s="24">
        <v>1.08</v>
      </c>
      <c r="I68" s="24">
        <v>1</v>
      </c>
    </row>
    <row r="69" spans="2:9" x14ac:dyDescent="0.25">
      <c r="B69" t="s">
        <v>5</v>
      </c>
      <c r="C69" s="24">
        <v>11.1328</v>
      </c>
      <c r="D69" s="24">
        <v>13.7974</v>
      </c>
      <c r="E69" s="24">
        <v>12.1539</v>
      </c>
      <c r="F69" s="24">
        <v>11.233599999999999</v>
      </c>
      <c r="G69" s="24">
        <v>12.028</v>
      </c>
      <c r="H69" s="24">
        <v>10.4544</v>
      </c>
      <c r="I69" s="24">
        <v>9.4600000000000009</v>
      </c>
    </row>
    <row r="70" spans="2:9" x14ac:dyDescent="0.25">
      <c r="B70" t="s">
        <v>6</v>
      </c>
      <c r="C70" s="24">
        <v>0.7</v>
      </c>
      <c r="D70" s="24">
        <v>0.7</v>
      </c>
      <c r="E70" s="24">
        <v>0.7</v>
      </c>
      <c r="F70" s="24">
        <v>0.7</v>
      </c>
      <c r="G70" s="24">
        <v>0.7</v>
      </c>
      <c r="H70" s="24">
        <v>0.7</v>
      </c>
      <c r="I70" s="24">
        <v>0.7</v>
      </c>
    </row>
    <row r="71" spans="2:9" x14ac:dyDescent="0.25">
      <c r="B71" t="s">
        <v>7</v>
      </c>
      <c r="C71" s="24">
        <v>0.3</v>
      </c>
      <c r="D71" s="24">
        <v>0.3</v>
      </c>
      <c r="E71" s="24">
        <v>0.3</v>
      </c>
      <c r="F71" s="24">
        <v>0.3</v>
      </c>
      <c r="G71" s="24">
        <v>0.3</v>
      </c>
      <c r="H71" s="24">
        <v>0.3</v>
      </c>
      <c r="I71" s="24">
        <v>0.3</v>
      </c>
    </row>
    <row r="72" spans="2:9" x14ac:dyDescent="0.25">
      <c r="B72" t="s">
        <v>8</v>
      </c>
      <c r="C72" s="24">
        <v>7.7929599999999999</v>
      </c>
      <c r="D72" s="24">
        <v>9.6581799999999998</v>
      </c>
      <c r="E72" s="24">
        <v>8.5077300000000005</v>
      </c>
      <c r="F72" s="24">
        <v>7.8635200000000003</v>
      </c>
      <c r="G72" s="24">
        <v>8.4196000000000009</v>
      </c>
      <c r="H72" s="24">
        <v>7.3180800000000001</v>
      </c>
      <c r="I72" s="24">
        <v>6.6219999999999999</v>
      </c>
    </row>
    <row r="73" spans="2:9" x14ac:dyDescent="0.25">
      <c r="B73" t="s">
        <v>9</v>
      </c>
      <c r="C73" s="24">
        <v>784</v>
      </c>
      <c r="D73" s="24">
        <v>1043</v>
      </c>
      <c r="E73" s="24">
        <v>889</v>
      </c>
      <c r="F73" s="24">
        <v>826</v>
      </c>
      <c r="G73" s="24">
        <v>868</v>
      </c>
      <c r="H73" s="24">
        <v>756</v>
      </c>
      <c r="I73" s="24">
        <v>700</v>
      </c>
    </row>
    <row r="74" spans="2:9" x14ac:dyDescent="0.25">
      <c r="B74" t="s">
        <v>10</v>
      </c>
      <c r="C74" s="24">
        <v>1.74</v>
      </c>
      <c r="D74" s="24">
        <v>1.74</v>
      </c>
      <c r="E74" s="24">
        <v>1.74</v>
      </c>
      <c r="F74" s="24">
        <v>1.74</v>
      </c>
      <c r="G74" s="24">
        <v>1.74</v>
      </c>
      <c r="H74" s="24">
        <v>1.74</v>
      </c>
      <c r="I74" s="24">
        <v>1.74</v>
      </c>
    </row>
    <row r="75" spans="2:9" x14ac:dyDescent="0.25">
      <c r="B75" t="s">
        <v>11</v>
      </c>
      <c r="C75" s="24">
        <v>12.18</v>
      </c>
      <c r="D75" s="24">
        <v>13.92</v>
      </c>
      <c r="E75" s="24">
        <v>8.6999999999999993</v>
      </c>
      <c r="F75" s="24">
        <v>12.18</v>
      </c>
      <c r="G75" s="24">
        <v>10.44</v>
      </c>
      <c r="H75" s="24">
        <v>8.6999999999999993</v>
      </c>
      <c r="I75" s="24">
        <v>8.6999999999999993</v>
      </c>
    </row>
    <row r="76" spans="2:9" x14ac:dyDescent="0.25">
      <c r="B76" t="s">
        <v>12</v>
      </c>
      <c r="C76" s="24">
        <v>-4.3870399999999998</v>
      </c>
      <c r="D76" s="24">
        <v>-4.2618200000000002</v>
      </c>
      <c r="E76" s="24">
        <v>-0.192270000000001</v>
      </c>
      <c r="F76" s="24">
        <v>-4.3164800000000003</v>
      </c>
      <c r="G76" s="24">
        <v>-2.0204</v>
      </c>
      <c r="H76" s="24">
        <v>-1.38192</v>
      </c>
      <c r="I76" s="24">
        <v>-2.0779999999999998</v>
      </c>
    </row>
    <row r="77" spans="2:9" x14ac:dyDescent="0.25">
      <c r="B77" t="s">
        <v>13</v>
      </c>
      <c r="C77" s="24">
        <v>3.8620689655172402</v>
      </c>
      <c r="D77" s="24">
        <v>4.4956896551724101</v>
      </c>
      <c r="E77" s="24">
        <v>6.1310344827586203</v>
      </c>
      <c r="F77" s="24">
        <v>4.0689655172413799</v>
      </c>
      <c r="G77" s="24">
        <v>4.9885057471264398</v>
      </c>
      <c r="H77" s="24">
        <v>5.2137931034482801</v>
      </c>
      <c r="I77" s="24">
        <v>4.8275862068965498</v>
      </c>
    </row>
    <row r="78" spans="2:9" x14ac:dyDescent="0.25">
      <c r="B78" t="s">
        <v>14</v>
      </c>
      <c r="C78" s="24">
        <v>0.25892857142857101</v>
      </c>
      <c r="D78" s="24">
        <v>0.22243528283796701</v>
      </c>
      <c r="E78" s="24">
        <v>0.16310461192351</v>
      </c>
      <c r="F78" s="24">
        <v>0.24576271186440701</v>
      </c>
      <c r="G78" s="24">
        <v>0.20046082949308799</v>
      </c>
      <c r="H78" s="24">
        <v>0.191798941798942</v>
      </c>
      <c r="I78" s="24">
        <v>0.20714285714285699</v>
      </c>
    </row>
    <row r="79" spans="2:9" x14ac:dyDescent="0.25">
      <c r="B79" t="s">
        <v>15</v>
      </c>
      <c r="C79" s="24">
        <v>38.388965517241402</v>
      </c>
      <c r="D79" s="24">
        <v>41.6300862068966</v>
      </c>
      <c r="E79" s="24">
        <v>58.673999999999999</v>
      </c>
      <c r="F79" s="24">
        <v>38.736551724137897</v>
      </c>
      <c r="G79" s="24">
        <v>48.388505747126402</v>
      </c>
      <c r="H79" s="24">
        <v>50.4695172413793</v>
      </c>
      <c r="I79" s="24">
        <v>45.668965517241404</v>
      </c>
    </row>
    <row r="80" spans="2:9" x14ac:dyDescent="0.25">
      <c r="C80" s="25" t="s">
        <v>16</v>
      </c>
      <c r="D80" s="24" t="s">
        <v>17</v>
      </c>
      <c r="E80" s="24" t="s">
        <v>18</v>
      </c>
      <c r="F80" s="24" t="s">
        <v>19</v>
      </c>
      <c r="G80" s="24" t="s">
        <v>20</v>
      </c>
      <c r="H80" s="24" t="s">
        <v>21</v>
      </c>
      <c r="I80" s="24" t="s">
        <v>22</v>
      </c>
    </row>
    <row r="81" spans="2:9" x14ac:dyDescent="0.25">
      <c r="B81" t="s">
        <v>0</v>
      </c>
      <c r="C81" s="24">
        <v>29</v>
      </c>
      <c r="D81" s="24">
        <v>29</v>
      </c>
      <c r="E81" s="24">
        <v>29</v>
      </c>
      <c r="F81" s="24">
        <v>29</v>
      </c>
      <c r="G81" s="24">
        <v>29</v>
      </c>
      <c r="H81" s="24">
        <v>29</v>
      </c>
      <c r="I81" s="24">
        <v>29</v>
      </c>
    </row>
    <row r="82" spans="2:9" x14ac:dyDescent="0.25">
      <c r="B82" t="s">
        <v>1</v>
      </c>
      <c r="C82" s="24">
        <v>60</v>
      </c>
      <c r="D82" s="24">
        <v>60</v>
      </c>
      <c r="E82" s="24">
        <v>60</v>
      </c>
      <c r="F82" s="24">
        <v>60</v>
      </c>
      <c r="G82" s="24">
        <v>60</v>
      </c>
      <c r="H82" s="24">
        <v>60</v>
      </c>
      <c r="I82" s="24">
        <v>60</v>
      </c>
    </row>
    <row r="83" spans="2:9" x14ac:dyDescent="0.25">
      <c r="B83" t="s">
        <v>2</v>
      </c>
      <c r="C83" s="24">
        <v>5</v>
      </c>
      <c r="D83" s="24">
        <v>5</v>
      </c>
      <c r="E83" s="24">
        <v>5</v>
      </c>
      <c r="F83" s="24">
        <v>9</v>
      </c>
      <c r="G83" s="24">
        <v>8</v>
      </c>
      <c r="H83" s="24">
        <v>5</v>
      </c>
      <c r="I83" s="24">
        <v>4</v>
      </c>
    </row>
    <row r="84" spans="2:9" x14ac:dyDescent="0.25">
      <c r="B84" t="s">
        <v>3</v>
      </c>
      <c r="C84" s="24">
        <v>9.94</v>
      </c>
      <c r="D84" s="24">
        <v>9.26</v>
      </c>
      <c r="E84" s="24">
        <v>9.57</v>
      </c>
      <c r="F84" s="24">
        <v>9.52</v>
      </c>
      <c r="G84" s="24">
        <v>9.6999999999999993</v>
      </c>
      <c r="H84" s="24">
        <v>9.68</v>
      </c>
      <c r="I84" s="24">
        <v>9.4600000000000009</v>
      </c>
    </row>
    <row r="85" spans="2:9" x14ac:dyDescent="0.25">
      <c r="B85" t="s">
        <v>4</v>
      </c>
      <c r="C85" s="24">
        <v>1.1399999999999999</v>
      </c>
      <c r="D85" s="24">
        <v>1.27</v>
      </c>
      <c r="E85" s="24">
        <v>1.1200000000000001</v>
      </c>
      <c r="F85" s="24">
        <v>2.15</v>
      </c>
      <c r="G85" s="24">
        <v>1.92</v>
      </c>
      <c r="H85" s="24">
        <v>0.82</v>
      </c>
      <c r="I85" s="24">
        <v>0.6</v>
      </c>
    </row>
    <row r="86" spans="2:9" x14ac:dyDescent="0.25">
      <c r="B86" t="s">
        <v>5</v>
      </c>
      <c r="C86" s="24">
        <v>11.3316</v>
      </c>
      <c r="D86" s="24">
        <v>11.760199999999999</v>
      </c>
      <c r="E86" s="24">
        <v>10.718400000000001</v>
      </c>
      <c r="F86" s="24">
        <v>20.468</v>
      </c>
      <c r="G86" s="24">
        <v>18.623999999999999</v>
      </c>
      <c r="H86" s="24">
        <v>7.9375999999999998</v>
      </c>
      <c r="I86" s="24">
        <v>5.6760000000000002</v>
      </c>
    </row>
    <row r="87" spans="2:9" x14ac:dyDescent="0.25">
      <c r="B87" t="s">
        <v>6</v>
      </c>
      <c r="C87" s="24">
        <v>0.7</v>
      </c>
      <c r="D87" s="24">
        <v>0.7</v>
      </c>
      <c r="E87" s="24">
        <v>0.7</v>
      </c>
      <c r="F87" s="24">
        <v>0.7</v>
      </c>
      <c r="G87" s="24">
        <v>0.7</v>
      </c>
      <c r="H87" s="24">
        <v>0.7</v>
      </c>
      <c r="I87" s="24">
        <v>0.7</v>
      </c>
    </row>
    <row r="88" spans="2:9" x14ac:dyDescent="0.25">
      <c r="B88" t="s">
        <v>7</v>
      </c>
      <c r="C88" s="24">
        <v>0.3</v>
      </c>
      <c r="D88" s="24">
        <v>0.3</v>
      </c>
      <c r="E88" s="24">
        <v>0.3</v>
      </c>
      <c r="F88" s="24">
        <v>0.3</v>
      </c>
      <c r="G88" s="24">
        <v>0.3</v>
      </c>
      <c r="H88" s="24">
        <v>0.3</v>
      </c>
      <c r="I88" s="24">
        <v>0.3</v>
      </c>
    </row>
    <row r="89" spans="2:9" x14ac:dyDescent="0.25">
      <c r="B89" t="s">
        <v>8</v>
      </c>
      <c r="C89" s="24">
        <v>7.9321200000000003</v>
      </c>
      <c r="D89" s="24">
        <v>8.2321399999999993</v>
      </c>
      <c r="E89" s="24">
        <v>7.5028800000000002</v>
      </c>
      <c r="F89" s="24">
        <v>14.3276</v>
      </c>
      <c r="G89" s="24">
        <v>13.036799999999999</v>
      </c>
      <c r="H89" s="24">
        <v>5.5563200000000004</v>
      </c>
      <c r="I89" s="24">
        <v>3.9731999999999998</v>
      </c>
    </row>
    <row r="90" spans="2:9" x14ac:dyDescent="0.25">
      <c r="B90" t="s">
        <v>9</v>
      </c>
      <c r="C90" s="24">
        <v>798</v>
      </c>
      <c r="D90" s="24">
        <v>889</v>
      </c>
      <c r="E90" s="24">
        <v>784</v>
      </c>
      <c r="F90" s="24">
        <v>1505</v>
      </c>
      <c r="G90" s="24">
        <v>1344</v>
      </c>
      <c r="H90" s="24">
        <v>574</v>
      </c>
      <c r="I90" s="24">
        <v>420</v>
      </c>
    </row>
    <row r="91" spans="2:9" x14ac:dyDescent="0.25">
      <c r="B91" t="s">
        <v>10</v>
      </c>
      <c r="C91" s="24">
        <v>1.74</v>
      </c>
      <c r="D91" s="24">
        <v>1.74</v>
      </c>
      <c r="E91" s="24">
        <v>1.74</v>
      </c>
      <c r="F91" s="24">
        <v>1.74</v>
      </c>
      <c r="G91" s="24">
        <v>1.74</v>
      </c>
      <c r="H91" s="24">
        <v>1.74</v>
      </c>
      <c r="I91" s="24">
        <v>1.74</v>
      </c>
    </row>
    <row r="92" spans="2:9" x14ac:dyDescent="0.25">
      <c r="B92" t="s">
        <v>11</v>
      </c>
      <c r="C92" s="24">
        <v>8.6999999999999993</v>
      </c>
      <c r="D92" s="24">
        <v>8.6999999999999993</v>
      </c>
      <c r="E92" s="24">
        <v>8.6999999999999993</v>
      </c>
      <c r="F92" s="24">
        <v>15.66</v>
      </c>
      <c r="G92" s="24">
        <v>13.92</v>
      </c>
      <c r="H92" s="24">
        <v>8.6999999999999993</v>
      </c>
      <c r="I92" s="24">
        <v>6.96</v>
      </c>
    </row>
    <row r="93" spans="2:9" x14ac:dyDescent="0.25">
      <c r="B93" t="s">
        <v>12</v>
      </c>
      <c r="C93" s="24">
        <v>-0.76788000000000101</v>
      </c>
      <c r="D93" s="24">
        <v>-0.467859999999998</v>
      </c>
      <c r="E93" s="24">
        <v>-1.19712</v>
      </c>
      <c r="F93" s="24">
        <v>-1.3324</v>
      </c>
      <c r="G93" s="24">
        <v>-0.88319999999999999</v>
      </c>
      <c r="H93" s="24">
        <v>-3.1436799999999998</v>
      </c>
      <c r="I93" s="24">
        <v>-2.9868000000000001</v>
      </c>
    </row>
    <row r="94" spans="2:9" x14ac:dyDescent="0.25">
      <c r="B94" t="s">
        <v>13</v>
      </c>
      <c r="C94" s="24">
        <v>5.5034482758620697</v>
      </c>
      <c r="D94" s="24">
        <v>6.1310344827586203</v>
      </c>
      <c r="E94" s="24">
        <v>5.4068965517241399</v>
      </c>
      <c r="F94" s="24">
        <v>5.7662835249042201</v>
      </c>
      <c r="G94" s="24">
        <v>5.7931034482758603</v>
      </c>
      <c r="H94" s="24">
        <v>3.9586206896551701</v>
      </c>
      <c r="I94" s="24">
        <v>3.6206896551724101</v>
      </c>
    </row>
    <row r="95" spans="2:9" x14ac:dyDescent="0.25">
      <c r="B95" t="s">
        <v>14</v>
      </c>
      <c r="C95" s="24">
        <v>0.18170426065162901</v>
      </c>
      <c r="D95" s="24">
        <v>0.16310461192351</v>
      </c>
      <c r="E95" s="24">
        <v>0.18494897959183701</v>
      </c>
      <c r="F95" s="24">
        <v>0.17342192691029901</v>
      </c>
      <c r="G95" s="24">
        <v>0.172619047619048</v>
      </c>
      <c r="H95" s="24">
        <v>0.252613240418118</v>
      </c>
      <c r="I95" s="24">
        <v>0.27619047619047599</v>
      </c>
    </row>
    <row r="96" spans="2:9" x14ac:dyDescent="0.25">
      <c r="B96" t="s">
        <v>15</v>
      </c>
      <c r="C96" s="24">
        <v>54.704275862068997</v>
      </c>
      <c r="D96" s="24">
        <v>56.773379310344801</v>
      </c>
      <c r="E96" s="24">
        <v>51.744</v>
      </c>
      <c r="F96" s="24">
        <v>54.8950191570881</v>
      </c>
      <c r="G96" s="24">
        <v>56.193103448275899</v>
      </c>
      <c r="H96" s="24">
        <v>38.319448275862101</v>
      </c>
      <c r="I96" s="24">
        <v>34.251724137930999</v>
      </c>
    </row>
    <row r="97" spans="3:9" x14ac:dyDescent="0.25">
      <c r="C97" s="24" t="s">
        <v>24</v>
      </c>
      <c r="D97" s="24" t="s">
        <v>25</v>
      </c>
      <c r="E97" s="24" t="s">
        <v>26</v>
      </c>
      <c r="F97" s="24" t="s">
        <v>27</v>
      </c>
      <c r="G97" s="24" t="s">
        <v>28</v>
      </c>
      <c r="H97" s="24" t="s">
        <v>29</v>
      </c>
      <c r="I97" s="24" t="s">
        <v>30</v>
      </c>
    </row>
    <row r="98" spans="3:9" x14ac:dyDescent="0.25">
      <c r="C98" s="24"/>
      <c r="D98" s="24"/>
      <c r="E98" s="24"/>
      <c r="F98" s="24"/>
      <c r="G98" s="24"/>
      <c r="H98" s="24"/>
      <c r="I98" s="24"/>
    </row>
  </sheetData>
  <mergeCells count="2">
    <mergeCell ref="B21:B22"/>
    <mergeCell ref="C21:I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Normal="100" workbookViewId="0">
      <selection activeCell="A10" sqref="A10:A11"/>
    </sheetView>
  </sheetViews>
  <sheetFormatPr defaultRowHeight="15" x14ac:dyDescent="0.25"/>
  <cols>
    <col min="1" max="1025" width="8.7109375" customWidth="1"/>
  </cols>
  <sheetData>
    <row r="1" spans="1:17" ht="150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48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 ht="15.75" x14ac:dyDescent="0.25">
      <c r="A2" s="4">
        <v>1</v>
      </c>
      <c r="B2">
        <v>29</v>
      </c>
      <c r="C2">
        <v>30</v>
      </c>
      <c r="D2">
        <v>108</v>
      </c>
      <c r="E2">
        <v>70</v>
      </c>
      <c r="F2">
        <v>2.08</v>
      </c>
      <c r="G2" s="6">
        <f>E2*F2</f>
        <v>145.6</v>
      </c>
      <c r="H2">
        <v>0.7</v>
      </c>
      <c r="I2">
        <v>0.3</v>
      </c>
      <c r="J2" s="6">
        <f>G2*H2</f>
        <v>101.91999999999999</v>
      </c>
      <c r="K2" s="6">
        <f>(F2-(F2*I2))*1000</f>
        <v>1456</v>
      </c>
      <c r="L2" s="7">
        <f>C2*B2/1000</f>
        <v>0.87</v>
      </c>
      <c r="M2" s="8">
        <f>L2*D2</f>
        <v>93.96</v>
      </c>
      <c r="N2" s="6">
        <f>J2-M2</f>
        <v>7.9599999999999937</v>
      </c>
      <c r="O2" s="6">
        <f>K2/(B2*D2)</f>
        <v>0.46487867177522352</v>
      </c>
      <c r="P2" s="6">
        <f>(B2*D2)/K2</f>
        <v>2.151098901098901</v>
      </c>
      <c r="Q2" s="6">
        <f>E2/P2</f>
        <v>32.541507024265648</v>
      </c>
    </row>
    <row r="3" spans="1:17" ht="15.75" x14ac:dyDescent="0.25">
      <c r="A3" s="4"/>
      <c r="G3" s="6"/>
      <c r="J3" s="6"/>
      <c r="K3" s="6"/>
      <c r="L3" s="7"/>
      <c r="M3" s="8"/>
      <c r="N3" s="6"/>
      <c r="O3" s="6"/>
      <c r="P3" s="6"/>
      <c r="Q3" s="6"/>
    </row>
    <row r="4" spans="1:17" ht="15.75" x14ac:dyDescent="0.25">
      <c r="A4" s="11"/>
      <c r="B4" s="12"/>
      <c r="C4" s="12"/>
      <c r="D4" s="12"/>
      <c r="E4" s="12"/>
      <c r="F4" s="12"/>
      <c r="G4" s="14"/>
      <c r="H4" s="12"/>
      <c r="I4" s="12"/>
      <c r="J4" s="14"/>
      <c r="K4" s="14"/>
      <c r="L4" s="15"/>
      <c r="M4" s="16"/>
      <c r="N4" s="14"/>
      <c r="O4" s="14"/>
      <c r="P4" s="14"/>
      <c r="Q4" s="14"/>
    </row>
    <row r="5" spans="1:17" ht="15.75" x14ac:dyDescent="0.25">
      <c r="A5" s="4"/>
      <c r="G5" s="6"/>
      <c r="J5" s="6"/>
      <c r="K5" s="6"/>
      <c r="L5" s="7"/>
      <c r="M5" s="8"/>
      <c r="N5" s="6"/>
      <c r="O5" s="6"/>
      <c r="P5" s="6"/>
      <c r="Q5" s="6"/>
    </row>
    <row r="6" spans="1:17" ht="15.75" x14ac:dyDescent="0.25">
      <c r="A6" s="11"/>
      <c r="B6" s="12"/>
      <c r="C6" s="12"/>
      <c r="D6" s="12"/>
      <c r="E6" s="12"/>
      <c r="F6" s="12"/>
      <c r="G6" s="14"/>
      <c r="H6" s="12"/>
      <c r="I6" s="12"/>
      <c r="J6" s="14"/>
      <c r="K6" s="14"/>
      <c r="L6" s="15"/>
      <c r="M6" s="16"/>
      <c r="N6" s="14"/>
      <c r="O6" s="14"/>
      <c r="P6" s="14"/>
      <c r="Q6" s="14"/>
    </row>
    <row r="7" spans="1:17" ht="15.75" x14ac:dyDescent="0.25">
      <c r="A7" s="4"/>
      <c r="G7" s="6"/>
      <c r="J7" s="6"/>
      <c r="K7" s="6"/>
      <c r="L7" s="7"/>
      <c r="M7" s="8"/>
      <c r="N7" s="6"/>
      <c r="O7" s="6"/>
      <c r="P7" s="6"/>
      <c r="Q7" s="6"/>
    </row>
    <row r="8" spans="1:17" ht="15.75" x14ac:dyDescent="0.25">
      <c r="A8" s="11"/>
      <c r="B8" s="12"/>
      <c r="C8" s="12"/>
      <c r="D8" s="12"/>
      <c r="E8" s="12"/>
      <c r="F8" s="12"/>
      <c r="G8" s="14"/>
      <c r="H8" s="12"/>
      <c r="I8" s="12"/>
      <c r="J8" s="14"/>
      <c r="K8" s="14"/>
      <c r="L8" s="15"/>
      <c r="M8" s="16"/>
      <c r="N8" s="14"/>
      <c r="O8" s="14"/>
      <c r="P8" s="14"/>
      <c r="Q8" s="14"/>
    </row>
    <row r="10" spans="1:17" x14ac:dyDescent="0.25">
      <c r="A10" s="1" t="s">
        <v>49</v>
      </c>
      <c r="B10" s="1" t="s">
        <v>50</v>
      </c>
      <c r="C10" s="1"/>
      <c r="D10" s="1"/>
      <c r="E10" s="1"/>
      <c r="F10" s="1"/>
      <c r="G10" s="1"/>
      <c r="H10" s="1"/>
    </row>
    <row r="11" spans="1:17" x14ac:dyDescent="0.25">
      <c r="A11" s="1"/>
      <c r="B11" s="20">
        <v>1</v>
      </c>
      <c r="C11" s="20">
        <v>2</v>
      </c>
      <c r="D11" s="20">
        <v>3</v>
      </c>
      <c r="E11" s="20">
        <v>4</v>
      </c>
      <c r="F11" s="20">
        <v>5</v>
      </c>
      <c r="G11" s="20">
        <v>6</v>
      </c>
      <c r="H11" s="20">
        <v>7</v>
      </c>
    </row>
    <row r="12" spans="1:17" x14ac:dyDescent="0.25">
      <c r="A12" s="21" t="s">
        <v>51</v>
      </c>
      <c r="B12" s="20"/>
      <c r="C12" s="20"/>
      <c r="D12" s="20"/>
      <c r="E12" s="20"/>
      <c r="F12" s="20"/>
      <c r="G12" s="20"/>
      <c r="H12" s="20"/>
    </row>
    <row r="13" spans="1:17" x14ac:dyDescent="0.25">
      <c r="A13" s="20"/>
      <c r="B13" s="20"/>
      <c r="C13" s="20"/>
      <c r="D13" s="20"/>
      <c r="E13" s="20"/>
      <c r="F13" s="20"/>
      <c r="G13" s="20"/>
      <c r="H13" s="20"/>
    </row>
    <row r="14" spans="1:17" x14ac:dyDescent="0.25">
      <c r="A14" s="20"/>
      <c r="B14" s="20"/>
      <c r="C14" s="20"/>
      <c r="D14" s="20"/>
      <c r="E14" s="20"/>
      <c r="F14" s="20"/>
      <c r="G14" s="20"/>
      <c r="H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</sheetData>
  <mergeCells count="2">
    <mergeCell ref="A10:A11"/>
    <mergeCell ref="B10:H10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Balzhan</dc:creator>
  <dc:description/>
  <cp:lastModifiedBy>Yerlan Amir</cp:lastModifiedBy>
  <cp:revision>9</cp:revision>
  <dcterms:created xsi:type="dcterms:W3CDTF">2021-10-15T02:42:54Z</dcterms:created>
  <dcterms:modified xsi:type="dcterms:W3CDTF">2025-05-04T10:30:16Z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