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оект пок и NDVI" sheetId="1" state="visible" r:id="rId2"/>
    <sheet name="Урожайность" sheetId="2" state="visible" r:id="rId3"/>
    <sheet name="Почва" sheetId="3" state="visible" r:id="rId4"/>
    <sheet name="Заг 1" sheetId="4" state="visible" r:id="rId5"/>
    <sheet name="Заг 2" sheetId="5" state="visible" r:id="rId6"/>
    <sheet name="Заг 3" sheetId="6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<sst xmlns="http://schemas.openxmlformats.org/spreadsheetml/2006/main" count="376" uniqueCount="90">
  <si>
    <t xml:space="preserve">Проективное покрытие</t>
  </si>
  <si>
    <t xml:space="preserve">NDVI</t>
  </si>
  <si>
    <t xml:space="preserve">Круг 2 Загон 1 до выпаса</t>
  </si>
  <si>
    <t xml:space="preserve">Образцы</t>
  </si>
  <si>
    <t xml:space="preserve">Количество пустых клетох</t>
  </si>
  <si>
    <t xml:space="preserve">общ</t>
  </si>
  <si>
    <t xml:space="preserve">% соотн п/к</t>
  </si>
  <si>
    <t xml:space="preserve">Проек. пок %</t>
  </si>
  <si>
    <t xml:space="preserve">Показатели</t>
  </si>
  <si>
    <t xml:space="preserve">ср</t>
  </si>
  <si>
    <t xml:space="preserve">образец 1</t>
  </si>
  <si>
    <t xml:space="preserve">образец 2</t>
  </si>
  <si>
    <t xml:space="preserve">образец 3</t>
  </si>
  <si>
    <t xml:space="preserve">образец 4</t>
  </si>
  <si>
    <t xml:space="preserve">образец 5</t>
  </si>
  <si>
    <t xml:space="preserve">образец 6</t>
  </si>
  <si>
    <t xml:space="preserve">образец 7</t>
  </si>
  <si>
    <t xml:space="preserve">образец 8</t>
  </si>
  <si>
    <t xml:space="preserve">Круг 2 Загон 2 до выпаса</t>
  </si>
  <si>
    <t xml:space="preserve">образец 9</t>
  </si>
  <si>
    <t xml:space="preserve">образец 10</t>
  </si>
  <si>
    <t xml:space="preserve">Круг 2 Загон 3 до выпаса</t>
  </si>
  <si>
    <t xml:space="preserve">-</t>
  </si>
  <si>
    <t xml:space="preserve">Урожайность</t>
  </si>
  <si>
    <t xml:space="preserve">Зеленая масса</t>
  </si>
  <si>
    <t xml:space="preserve">Сухая масса</t>
  </si>
  <si>
    <t xml:space="preserve">Зеленая масса т/г</t>
  </si>
  <si>
    <t xml:space="preserve">Образец 1</t>
  </si>
  <si>
    <t xml:space="preserve">Образец 2</t>
  </si>
  <si>
    <t xml:space="preserve">Образец 3</t>
  </si>
  <si>
    <t xml:space="preserve">Образец 4</t>
  </si>
  <si>
    <t xml:space="preserve">Образец 5</t>
  </si>
  <si>
    <t xml:space="preserve">Образец 6 </t>
  </si>
  <si>
    <t xml:space="preserve">Образец 7 </t>
  </si>
  <si>
    <t xml:space="preserve">Образец 8 </t>
  </si>
  <si>
    <t xml:space="preserve">Образец 8</t>
  </si>
  <si>
    <t xml:space="preserve">Образец 9 </t>
  </si>
  <si>
    <t xml:space="preserve">Образец 10 </t>
  </si>
  <si>
    <t xml:space="preserve">Плотность</t>
  </si>
  <si>
    <t xml:space="preserve">Влага</t>
  </si>
  <si>
    <t xml:space="preserve">Глубина</t>
  </si>
  <si>
    <t xml:space="preserve">Круг2 заг1 дв обр 1</t>
  </si>
  <si>
    <t xml:space="preserve">0-10см</t>
  </si>
  <si>
    <t xml:space="preserve">Круг 2 заг 1 дв</t>
  </si>
  <si>
    <t xml:space="preserve">10-20cм</t>
  </si>
  <si>
    <t xml:space="preserve">20-30см</t>
  </si>
  <si>
    <t xml:space="preserve">200/300</t>
  </si>
  <si>
    <t xml:space="preserve">Круг2 заг2 дв обр 1</t>
  </si>
  <si>
    <t xml:space="preserve">Круг 2 заг 2 дв</t>
  </si>
  <si>
    <t xml:space="preserve">Круг2 заг2 дв обр 2</t>
  </si>
  <si>
    <t xml:space="preserve">Круг 2 заг 3 дв</t>
  </si>
  <si>
    <t xml:space="preserve">Круг2 заг3 дв обр 1</t>
  </si>
  <si>
    <t xml:space="preserve">Круг2 заг3 дв обр 2</t>
  </si>
  <si>
    <t xml:space="preserve">Круг 2 Загон 1 после выпаса</t>
  </si>
  <si>
    <t xml:space="preserve">Образцы </t>
  </si>
  <si>
    <t xml:space="preserve">пастбищная масса, г\м2</t>
  </si>
  <si>
    <t xml:space="preserve">Растений</t>
  </si>
  <si>
    <t xml:space="preserve">Вес фракции, г</t>
  </si>
  <si>
    <t xml:space="preserve">процентное соотношение фракции, %</t>
  </si>
  <si>
    <t xml:space="preserve">Высота растений , см</t>
  </si>
  <si>
    <t xml:space="preserve">Образц 1</t>
  </si>
  <si>
    <r>
      <rPr>
        <sz val="11"/>
        <color rgb="FF000000"/>
        <rFont val="Times New Roman"/>
        <family val="1"/>
        <charset val="204"/>
      </rPr>
      <t xml:space="preserve">Вика </t>
    </r>
    <r>
      <rPr>
        <i val="true"/>
        <sz val="11"/>
        <color rgb="FF000000"/>
        <rFont val="Times New Roman"/>
        <family val="1"/>
        <charset val="204"/>
      </rPr>
      <t xml:space="preserve">(Vicia sativa L.)</t>
    </r>
  </si>
  <si>
    <r>
      <rPr>
        <sz val="11"/>
        <color rgb="FF000000"/>
        <rFont val="Times New Roman"/>
        <family val="1"/>
        <charset val="204"/>
      </rPr>
      <t xml:space="preserve">Овсяница валисская </t>
    </r>
    <r>
      <rPr>
        <i val="true"/>
        <sz val="11"/>
        <color rgb="FF000000"/>
        <rFont val="Times New Roman"/>
        <family val="1"/>
        <charset val="204"/>
      </rPr>
      <t xml:space="preserve">(Festuca valesiaca)</t>
    </r>
  </si>
  <si>
    <t xml:space="preserve">Полынь горкая (Artemísia absínthium)</t>
  </si>
  <si>
    <t xml:space="preserve">Вьюнок полевой (convōlvulus arvēnsis)</t>
  </si>
  <si>
    <r>
      <rPr>
        <sz val="11"/>
        <color rgb="FF000000"/>
        <rFont val="Times New Roman"/>
        <family val="1"/>
        <charset val="204"/>
      </rPr>
      <t xml:space="preserve">Полынь обыкновенный </t>
    </r>
    <r>
      <rPr>
        <i val="true"/>
        <sz val="11"/>
        <color rgb="FF000000"/>
        <rFont val="Times New Roman"/>
        <family val="1"/>
        <charset val="204"/>
      </rPr>
      <t xml:space="preserve">(Artemisia vulgaris)</t>
    </r>
  </si>
  <si>
    <t xml:space="preserve">Люцерна синяя  (Medicаgo satíva) </t>
  </si>
  <si>
    <r>
      <rPr>
        <sz val="11"/>
        <rFont val="Times New Roman"/>
        <family val="1"/>
        <charset val="204"/>
      </rPr>
      <t xml:space="preserve">Кострец безостый </t>
    </r>
    <r>
      <rPr>
        <i val="true"/>
        <sz val="11"/>
        <rFont val="Times New Roman"/>
        <family val="1"/>
        <charset val="204"/>
      </rPr>
      <t xml:space="preserve">(Brоmus inеrmis) </t>
    </r>
  </si>
  <si>
    <t xml:space="preserve">Образец 6</t>
  </si>
  <si>
    <r>
      <rPr>
        <sz val="11"/>
        <color rgb="FF000000"/>
        <rFont val="Times New Roman"/>
        <family val="1"/>
        <charset val="204"/>
      </rPr>
      <t xml:space="preserve">Мятлик луговой </t>
    </r>
    <r>
      <rPr>
        <i val="true"/>
        <sz val="11"/>
        <color rgb="FF000000"/>
        <rFont val="Times New Roman"/>
        <family val="1"/>
        <charset val="204"/>
      </rPr>
      <t xml:space="preserve">(Poa pratеnsis) </t>
    </r>
  </si>
  <si>
    <t xml:space="preserve">Образец 7</t>
  </si>
  <si>
    <t xml:space="preserve">Наименование растений</t>
  </si>
  <si>
    <t xml:space="preserve">Круг 2 Загон 2 после выпаса</t>
  </si>
  <si>
    <r>
      <rPr>
        <sz val="11"/>
        <color rgb="FF202122"/>
        <rFont val="Times New Roman"/>
        <family val="1"/>
        <charset val="204"/>
      </rPr>
      <t xml:space="preserve">Люцерна жёлтая (</t>
    </r>
    <r>
      <rPr>
        <i val="true"/>
        <sz val="11"/>
        <color rgb="FF202122"/>
        <rFont val="Times New Roman"/>
        <family val="1"/>
        <charset val="204"/>
      </rPr>
      <t xml:space="preserve">Medicago falcata</t>
    </r>
    <r>
      <rPr>
        <sz val="11"/>
        <color rgb="FF202122"/>
        <rFont val="Times New Roman"/>
        <family val="1"/>
        <charset val="204"/>
      </rPr>
      <t xml:space="preserve">)</t>
    </r>
  </si>
  <si>
    <r>
      <rPr>
        <sz val="11"/>
        <color rgb="FF202122"/>
        <rFont val="Times New Roman"/>
        <family val="1"/>
        <charset val="204"/>
      </rPr>
      <t xml:space="preserve">Кострец безостый (</t>
    </r>
    <r>
      <rPr>
        <i val="true"/>
        <sz val="11"/>
        <color rgb="FF202122"/>
        <rFont val="Times New Roman"/>
        <family val="1"/>
        <charset val="204"/>
      </rPr>
      <t xml:space="preserve">Brōmus inērmis</t>
    </r>
    <r>
      <rPr>
        <sz val="11"/>
        <color rgb="FF202122"/>
        <rFont val="Times New Roman"/>
        <family val="1"/>
        <charset val="204"/>
      </rPr>
      <t xml:space="preserve">) </t>
    </r>
  </si>
  <si>
    <r>
      <rPr>
        <sz val="11"/>
        <color rgb="FF000000"/>
        <rFont val="Times New Roman"/>
        <family val="1"/>
        <charset val="204"/>
      </rPr>
      <t xml:space="preserve">Полынь белая (</t>
    </r>
    <r>
      <rPr>
        <i val="true"/>
        <sz val="11"/>
        <color rgb="FF000000"/>
        <rFont val="Times New Roman"/>
        <family val="1"/>
        <charset val="204"/>
      </rPr>
      <t xml:space="preserve">Artemisia hololeuca)</t>
    </r>
  </si>
  <si>
    <r>
      <rPr>
        <sz val="11"/>
        <color rgb="FF000000"/>
        <rFont val="Times New Roman"/>
        <family val="1"/>
        <charset val="204"/>
      </rPr>
      <t xml:space="preserve">Одуванчик </t>
    </r>
    <r>
      <rPr>
        <i val="true"/>
        <sz val="11"/>
        <color rgb="FF000000"/>
        <rFont val="Times New Roman"/>
        <family val="1"/>
        <charset val="204"/>
      </rPr>
      <t xml:space="preserve">(Tarxacum) </t>
    </r>
  </si>
  <si>
    <t xml:space="preserve">Молочай острый (Euphorbia esula)</t>
  </si>
  <si>
    <t xml:space="preserve">Подорожник большой</t>
  </si>
  <si>
    <r>
      <rPr>
        <sz val="11"/>
        <color rgb="FF000000"/>
        <rFont val="Times New Roman"/>
        <family val="1"/>
        <charset val="204"/>
      </rPr>
      <t xml:space="preserve">Кострец безостый (</t>
    </r>
    <r>
      <rPr>
        <i val="true"/>
        <sz val="11"/>
        <color rgb="FF000000"/>
        <rFont val="Times New Roman"/>
        <family val="1"/>
        <charset val="204"/>
      </rPr>
      <t xml:space="preserve">Brōmus inērmis</t>
    </r>
    <r>
      <rPr>
        <sz val="11"/>
        <color rgb="FF000000"/>
        <rFont val="Times New Roman"/>
        <family val="1"/>
        <charset val="204"/>
      </rPr>
      <t xml:space="preserve">) </t>
    </r>
  </si>
  <si>
    <t xml:space="preserve">вика</t>
  </si>
  <si>
    <t xml:space="preserve">Образец 9</t>
  </si>
  <si>
    <t xml:space="preserve">Образец 10</t>
  </si>
  <si>
    <r>
      <rPr>
        <sz val="11"/>
        <color rgb="FF000000"/>
        <rFont val="Times New Roman"/>
        <family val="1"/>
        <charset val="204"/>
      </rPr>
      <t xml:space="preserve">Вика </t>
    </r>
    <r>
      <rPr>
        <i val="true"/>
        <sz val="11"/>
        <color rgb="FF000000"/>
        <rFont val="Times New Roman"/>
        <family val="1"/>
        <charset val="204"/>
      </rPr>
      <t xml:space="preserve">(Vicia sativa)</t>
    </r>
  </si>
  <si>
    <r>
      <rPr>
        <sz val="11"/>
        <color rgb="FF000000"/>
        <rFont val="Times New Roman"/>
        <family val="1"/>
        <charset val="204"/>
      </rPr>
      <t xml:space="preserve">Вьюнок полевой </t>
    </r>
    <r>
      <rPr>
        <i val="true"/>
        <sz val="11"/>
        <color rgb="FF000000"/>
        <rFont val="Times New Roman"/>
        <family val="1"/>
        <charset val="204"/>
      </rPr>
      <t xml:space="preserve">(Сonvōlvulus arvēnsis)</t>
    </r>
  </si>
  <si>
    <r>
      <rPr>
        <sz val="11"/>
        <color rgb="FF000000"/>
        <rFont val="Times New Roman"/>
        <family val="1"/>
        <charset val="204"/>
      </rPr>
      <t xml:space="preserve">Подорожник большой </t>
    </r>
    <r>
      <rPr>
        <i val="true"/>
        <sz val="11"/>
        <color rgb="FF000000"/>
        <rFont val="Times New Roman"/>
        <family val="1"/>
        <charset val="204"/>
      </rPr>
      <t xml:space="preserve">(Plantágo májor)</t>
    </r>
  </si>
  <si>
    <r>
      <rPr>
        <sz val="11"/>
        <color rgb="FF000000"/>
        <rFont val="Times New Roman"/>
        <family val="1"/>
        <charset val="204"/>
      </rPr>
      <t xml:space="preserve">Полынь горкая </t>
    </r>
    <r>
      <rPr>
        <i val="true"/>
        <sz val="11"/>
        <color rgb="FF000000"/>
        <rFont val="Times New Roman"/>
        <family val="1"/>
        <charset val="204"/>
      </rPr>
      <t xml:space="preserve">(Artemísia absínthium)</t>
    </r>
  </si>
  <si>
    <t xml:space="preserve">Круг 2 Загон 3 после выпаса</t>
  </si>
  <si>
    <t xml:space="preserve">Вьюнок полевой (Сonvоlvulus arvеnsis)</t>
  </si>
  <si>
    <t xml:space="preserve">16,,5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</si>
</sst>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.0"/>
    <numFmt numFmtId="166" formatCode="General"/>
    <numFmt numFmtId="167" formatCode="0.00"/>
    <numFmt numFmtId="168" formatCode="_-* #,##0.00\ _₽_-;\-* #,##0.00\ _₽_-;_-* \-??\ _₽_-;_-@_-"/>
    <numFmt numFmtId="169" formatCode="0%"/>
    <numFmt numFmtId="170" formatCode="_-* #,##0.0\ _₽_-;\-* #,##0.0\ _₽_-;_-* \-??\ _₽_-;_-@_-"/>
  </numFmts>
  <fonts count="17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b val="true"/>
      <sz val="11"/>
      <color rgb="FF000000"/>
      <name val="Times New Roman"/>
      <family val="1"/>
      <charset val="204"/>
    </font>
    <font>
      <sz val="11"/>
      <color rgb="FFFFFFFF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b val="true"/>
      <sz val="11"/>
      <color rgb="FF000000"/>
      <name val="Calibri"/>
      <family val="2"/>
      <charset val="204"/>
    </font>
    <font>
      <b val="true"/>
      <sz val="12"/>
      <color rgb="FF000000"/>
      <name val="Times New Roman"/>
      <family val="1"/>
      <charset val="204"/>
    </font>
    <font>
      <sz val="12"/>
      <color rgb="FFFFFFFF"/>
      <name val="Times New Roman"/>
      <family val="1"/>
      <charset val="204"/>
    </font>
    <font>
      <sz val="12"/>
      <color rgb="FF000000"/>
      <name val="Times New Roman"/>
      <family val="1"/>
      <charset val="204"/>
    </font>
    <font>
      <b val="true"/>
      <sz val="20"/>
      <color rgb="FF000000"/>
      <name val="Times New Roman"/>
      <family val="1"/>
      <charset val="204"/>
    </font>
    <font>
      <i val="true"/>
      <sz val="11"/>
      <color rgb="FF000000"/>
      <name val="Times New Roman"/>
      <family val="1"/>
      <charset val="204"/>
    </font>
    <font>
      <sz val="11"/>
      <name val="Times New Roman"/>
      <family val="1"/>
      <charset val="204"/>
    </font>
    <font>
      <i val="true"/>
      <sz val="11"/>
      <name val="Times New Roman"/>
      <family val="1"/>
      <charset val="204"/>
    </font>
    <font>
      <sz val="11"/>
      <color rgb="FF202122"/>
      <name val="Times New Roman"/>
      <family val="1"/>
      <charset val="204"/>
    </font>
    <font>
      <i val="true"/>
      <sz val="11"/>
      <color rgb="FF202122"/>
      <name val="Times New Roman"/>
      <family val="1"/>
      <charset val="204"/>
    </font>
  </fonts>
  <fills count="12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D7E4BD"/>
        <bgColor rgb="FFE6E0EC"/>
      </patternFill>
    </fill>
    <fill>
      <patternFill patternType="solid">
        <fgColor rgb="FFFDEADA"/>
        <bgColor rgb="FFEEECE1"/>
      </patternFill>
    </fill>
    <fill>
      <patternFill patternType="solid">
        <fgColor rgb="FFE6E0EC"/>
        <bgColor rgb="FFEEECE1"/>
      </patternFill>
    </fill>
    <fill>
      <patternFill patternType="solid">
        <fgColor rgb="FFAFD095"/>
        <bgColor rgb="FF9BBB59"/>
      </patternFill>
    </fill>
    <fill>
      <patternFill patternType="solid">
        <fgColor rgb="FFDBEEF4"/>
        <bgColor rgb="FFEEECE1"/>
      </patternFill>
    </fill>
    <fill>
      <patternFill patternType="solid">
        <fgColor rgb="FFEEECE1"/>
        <bgColor rgb="FFFDEADA"/>
      </patternFill>
    </fill>
    <fill>
      <patternFill patternType="solid">
        <fgColor rgb="FFFFFFFF"/>
        <bgColor rgb="FFEEECE1"/>
      </patternFill>
    </fill>
    <fill>
      <patternFill patternType="solid">
        <fgColor rgb="FF9BBB59"/>
        <bgColor rgb="FFAFD095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8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6" fillId="6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5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7" fontId="4" fillId="7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0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0" fillId="7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7" fontId="8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9" fontId="6" fillId="4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8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9" borderId="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4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6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1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5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6" fillId="11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2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7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11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6" fillId="0" borderId="2" xfId="15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8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70" fontId="0" fillId="0" borderId="2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DEADA"/>
      <rgbColor rgb="FFDBEEF4"/>
      <rgbColor rgb="FF660066"/>
      <rgbColor rgb="FFFF8080"/>
      <rgbColor rgb="FF0066CC"/>
      <rgbColor rgb="FFE6E0E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EECE1"/>
      <rgbColor rgb="FFD7E4BD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2021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48"/>
  <sheetViews>
    <sheetView showFormulas="false" showGridLines="true" showRowColHeaders="true" showZeros="true" rightToLeft="false" tabSelected="true" showOutlineSymbols="true" defaultGridColor="true" view="normal" topLeftCell="D1" colorId="64" zoomScale="100" zoomScaleNormal="100" zoomScalePageLayoutView="100" workbookViewId="0">
      <selection pane="topLeft" activeCell="I8" activeCellId="0" sqref="I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2.57"/>
    <col collapsed="false" customWidth="true" hidden="false" outlineLevel="0" max="8" min="8" style="0" width="16.14"/>
    <col collapsed="false" customWidth="true" hidden="false" outlineLevel="0" max="10" min="10" style="0" width="14.57"/>
  </cols>
  <sheetData>
    <row r="1" customFormat="false" ht="15" hidden="false" customHeight="false" outlineLevel="0" collapsed="false">
      <c r="A1" s="1" t="s">
        <v>0</v>
      </c>
      <c r="B1" s="1"/>
      <c r="C1" s="1"/>
      <c r="D1" s="1"/>
      <c r="E1" s="1"/>
      <c r="F1" s="1"/>
      <c r="G1" s="1"/>
      <c r="H1" s="1"/>
      <c r="J1" s="2" t="s">
        <v>1</v>
      </c>
      <c r="K1" s="2"/>
      <c r="L1" s="2"/>
      <c r="M1" s="2"/>
      <c r="N1" s="2"/>
      <c r="O1" s="2"/>
    </row>
    <row r="2" customFormat="false" ht="15" hidden="false" customHeight="false" outlineLevel="0" collapsed="false">
      <c r="A2" s="3" t="s">
        <v>2</v>
      </c>
      <c r="B2" s="3"/>
      <c r="C2" s="3"/>
      <c r="D2" s="3"/>
      <c r="E2" s="3"/>
      <c r="F2" s="3"/>
      <c r="G2" s="3"/>
      <c r="H2" s="3"/>
      <c r="J2" s="4" t="s">
        <v>2</v>
      </c>
      <c r="K2" s="4"/>
      <c r="L2" s="4"/>
      <c r="M2" s="4"/>
      <c r="N2" s="4"/>
      <c r="O2" s="4"/>
    </row>
    <row r="3" customFormat="false" ht="15" hidden="false" customHeight="false" outlineLevel="0" collapsed="false">
      <c r="A3" s="5" t="s">
        <v>3</v>
      </c>
      <c r="B3" s="5" t="s">
        <v>4</v>
      </c>
      <c r="C3" s="5"/>
      <c r="D3" s="5"/>
      <c r="E3" s="5"/>
      <c r="F3" s="6" t="s">
        <v>5</v>
      </c>
      <c r="G3" s="7" t="s">
        <v>6</v>
      </c>
      <c r="H3" s="7" t="s">
        <v>7</v>
      </c>
      <c r="J3" s="5" t="s">
        <v>3</v>
      </c>
      <c r="K3" s="5" t="s">
        <v>8</v>
      </c>
      <c r="L3" s="5"/>
      <c r="M3" s="5"/>
      <c r="N3" s="5"/>
      <c r="O3" s="6" t="s">
        <v>9</v>
      </c>
      <c r="Q3" s="8" t="n">
        <v>53.9772727272727</v>
      </c>
      <c r="R3" s="0" t="n">
        <v>0.25</v>
      </c>
    </row>
    <row r="4" customFormat="false" ht="15" hidden="false" customHeight="false" outlineLevel="0" collapsed="false">
      <c r="A4" s="9" t="s">
        <v>10</v>
      </c>
      <c r="B4" s="9" t="n">
        <v>60</v>
      </c>
      <c r="C4" s="9" t="n">
        <v>25</v>
      </c>
      <c r="D4" s="9" t="n">
        <v>36</v>
      </c>
      <c r="E4" s="9" t="n">
        <v>41</v>
      </c>
      <c r="F4" s="10" t="n">
        <f aca="false">SUM(B4:E4)</f>
        <v>162</v>
      </c>
      <c r="G4" s="11" t="n">
        <f aca="false">(F4*100)/352</f>
        <v>46.0227272727273</v>
      </c>
      <c r="H4" s="11" t="n">
        <f aca="false">100-G4</f>
        <v>53.9772727272727</v>
      </c>
      <c r="J4" s="9" t="s">
        <v>10</v>
      </c>
      <c r="K4" s="9" t="n">
        <v>0.21</v>
      </c>
      <c r="L4" s="9" t="n">
        <v>0.23</v>
      </c>
      <c r="M4" s="9" t="n">
        <v>0.33</v>
      </c>
      <c r="N4" s="12" t="n">
        <v>0.23</v>
      </c>
      <c r="O4" s="13" t="n">
        <f aca="false">AVERAGE(K4:N4)</f>
        <v>0.25</v>
      </c>
      <c r="Q4" s="8" t="n">
        <v>50.8522727272727</v>
      </c>
      <c r="R4" s="0" t="n">
        <v>0.2825</v>
      </c>
    </row>
    <row r="5" customFormat="false" ht="15" hidden="false" customHeight="false" outlineLevel="0" collapsed="false">
      <c r="A5" s="9" t="s">
        <v>11</v>
      </c>
      <c r="B5" s="9" t="n">
        <v>52</v>
      </c>
      <c r="C5" s="9" t="n">
        <v>44</v>
      </c>
      <c r="D5" s="9" t="n">
        <v>37</v>
      </c>
      <c r="E5" s="9" t="n">
        <v>40</v>
      </c>
      <c r="F5" s="10" t="n">
        <f aca="false">SUM(B5:E5)</f>
        <v>173</v>
      </c>
      <c r="G5" s="11" t="n">
        <f aca="false">(F5*100)/352</f>
        <v>49.1477272727273</v>
      </c>
      <c r="H5" s="11" t="n">
        <f aca="false">100-G5</f>
        <v>50.8522727272727</v>
      </c>
      <c r="J5" s="9" t="s">
        <v>11</v>
      </c>
      <c r="K5" s="9" t="n">
        <v>0.3</v>
      </c>
      <c r="L5" s="12" t="n">
        <v>0.29</v>
      </c>
      <c r="M5" s="9" t="n">
        <v>0.22</v>
      </c>
      <c r="N5" s="9" t="n">
        <v>0.32</v>
      </c>
      <c r="O5" s="13" t="n">
        <f aca="false">AVERAGE(K5:N5)</f>
        <v>0.2825</v>
      </c>
      <c r="Q5" s="8" t="n">
        <v>62.7840909090909</v>
      </c>
      <c r="R5" s="0" t="n">
        <v>0.3325</v>
      </c>
    </row>
    <row r="6" customFormat="false" ht="15" hidden="false" customHeight="false" outlineLevel="0" collapsed="false">
      <c r="A6" s="9" t="s">
        <v>12</v>
      </c>
      <c r="B6" s="9" t="n">
        <v>39</v>
      </c>
      <c r="C6" s="9" t="n">
        <v>29</v>
      </c>
      <c r="D6" s="9" t="n">
        <v>24</v>
      </c>
      <c r="E6" s="9" t="n">
        <v>39</v>
      </c>
      <c r="F6" s="10" t="n">
        <f aca="false">SUM(B6:E6)</f>
        <v>131</v>
      </c>
      <c r="G6" s="11" t="n">
        <f aca="false">(F6*100)/352</f>
        <v>37.2159090909091</v>
      </c>
      <c r="H6" s="11" t="n">
        <f aca="false">100-G6</f>
        <v>62.7840909090909</v>
      </c>
      <c r="J6" s="9" t="s">
        <v>12</v>
      </c>
      <c r="K6" s="9" t="n">
        <v>0.37</v>
      </c>
      <c r="L6" s="9" t="n">
        <v>0.26</v>
      </c>
      <c r="M6" s="9" t="n">
        <v>0.32</v>
      </c>
      <c r="N6" s="9" t="n">
        <v>0.38</v>
      </c>
      <c r="O6" s="13" t="n">
        <f aca="false">AVERAGE(K6:N6)</f>
        <v>0.3325</v>
      </c>
      <c r="Q6" s="8" t="n">
        <v>61.9318181818182</v>
      </c>
      <c r="R6" s="0" t="n">
        <v>0.31</v>
      </c>
    </row>
    <row r="7" customFormat="false" ht="15" hidden="false" customHeight="false" outlineLevel="0" collapsed="false">
      <c r="A7" s="9" t="s">
        <v>13</v>
      </c>
      <c r="B7" s="9" t="n">
        <v>44</v>
      </c>
      <c r="C7" s="9" t="n">
        <v>31</v>
      </c>
      <c r="D7" s="9" t="n">
        <v>21</v>
      </c>
      <c r="E7" s="9" t="n">
        <v>38</v>
      </c>
      <c r="F7" s="10" t="n">
        <f aca="false">SUM(B7:E7)</f>
        <v>134</v>
      </c>
      <c r="G7" s="11" t="n">
        <f aca="false">(F7*100)/352</f>
        <v>38.0681818181818</v>
      </c>
      <c r="H7" s="11" t="n">
        <f aca="false">100-G7</f>
        <v>61.9318181818182</v>
      </c>
      <c r="J7" s="9" t="s">
        <v>13</v>
      </c>
      <c r="K7" s="9" t="n">
        <v>0.38</v>
      </c>
      <c r="L7" s="9" t="n">
        <v>0.4</v>
      </c>
      <c r="M7" s="9" t="n">
        <v>0.23</v>
      </c>
      <c r="N7" s="9" t="n">
        <v>0.23</v>
      </c>
      <c r="O7" s="13" t="n">
        <f aca="false">AVERAGE(K7:N7)</f>
        <v>0.31</v>
      </c>
      <c r="Q7" s="8" t="n">
        <v>63.9204545454546</v>
      </c>
      <c r="R7" s="0" t="n">
        <v>0.345</v>
      </c>
    </row>
    <row r="8" customFormat="false" ht="15" hidden="false" customHeight="false" outlineLevel="0" collapsed="false">
      <c r="A8" s="9" t="s">
        <v>14</v>
      </c>
      <c r="B8" s="9" t="n">
        <v>50</v>
      </c>
      <c r="C8" s="9" t="n">
        <v>39</v>
      </c>
      <c r="D8" s="9" t="n">
        <v>9</v>
      </c>
      <c r="E8" s="9" t="n">
        <v>29</v>
      </c>
      <c r="F8" s="10" t="n">
        <f aca="false">SUM(B8:E8)</f>
        <v>127</v>
      </c>
      <c r="G8" s="11" t="n">
        <f aca="false">(F8*100)/352</f>
        <v>36.0795454545455</v>
      </c>
      <c r="H8" s="11" t="n">
        <f aca="false">100-G8</f>
        <v>63.9204545454546</v>
      </c>
      <c r="J8" s="9" t="s">
        <v>14</v>
      </c>
      <c r="K8" s="9" t="n">
        <v>0.42</v>
      </c>
      <c r="L8" s="9" t="n">
        <v>0.35</v>
      </c>
      <c r="M8" s="9" t="n">
        <v>0.29</v>
      </c>
      <c r="N8" s="9" t="n">
        <v>0.32</v>
      </c>
      <c r="O8" s="13" t="n">
        <f aca="false">AVERAGE(K8:N8)</f>
        <v>0.345</v>
      </c>
      <c r="Q8" s="8" t="n">
        <v>58.5227272727273</v>
      </c>
      <c r="R8" s="0" t="n">
        <v>0.3575</v>
      </c>
    </row>
    <row r="9" customFormat="false" ht="15" hidden="false" customHeight="false" outlineLevel="0" collapsed="false">
      <c r="A9" s="9" t="s">
        <v>15</v>
      </c>
      <c r="B9" s="9" t="n">
        <v>54</v>
      </c>
      <c r="C9" s="9" t="n">
        <v>30</v>
      </c>
      <c r="D9" s="9" t="n">
        <v>25</v>
      </c>
      <c r="E9" s="9" t="n">
        <v>37</v>
      </c>
      <c r="F9" s="10" t="n">
        <f aca="false">SUM(B9:E9)</f>
        <v>146</v>
      </c>
      <c r="G9" s="11" t="n">
        <f aca="false">(F9*100)/352</f>
        <v>41.4772727272727</v>
      </c>
      <c r="H9" s="11" t="n">
        <f aca="false">100-G9</f>
        <v>58.5227272727273</v>
      </c>
      <c r="J9" s="9" t="s">
        <v>15</v>
      </c>
      <c r="K9" s="9" t="n">
        <v>0.37</v>
      </c>
      <c r="L9" s="9" t="n">
        <v>0.34</v>
      </c>
      <c r="M9" s="9" t="n">
        <v>0.36</v>
      </c>
      <c r="N9" s="9" t="n">
        <v>0.36</v>
      </c>
      <c r="O9" s="14" t="n">
        <f aca="false">AVERAGE(K9:N9)</f>
        <v>0.3575</v>
      </c>
      <c r="Q9" s="8" t="n">
        <v>60.7954545454546</v>
      </c>
      <c r="R9" s="0" t="n">
        <v>0.385</v>
      </c>
    </row>
    <row r="10" customFormat="false" ht="15" hidden="false" customHeight="false" outlineLevel="0" collapsed="false">
      <c r="A10" s="9" t="s">
        <v>16</v>
      </c>
      <c r="B10" s="9" t="n">
        <v>44</v>
      </c>
      <c r="C10" s="9" t="n">
        <v>36</v>
      </c>
      <c r="D10" s="9" t="n">
        <v>25</v>
      </c>
      <c r="E10" s="9" t="n">
        <v>33</v>
      </c>
      <c r="F10" s="10" t="n">
        <f aca="false">SUM(B10:E10)</f>
        <v>138</v>
      </c>
      <c r="G10" s="11" t="n">
        <f aca="false">(F10*100)/352</f>
        <v>39.2045454545455</v>
      </c>
      <c r="H10" s="11" t="n">
        <f aca="false">100-G10</f>
        <v>60.7954545454546</v>
      </c>
      <c r="J10" s="9" t="s">
        <v>16</v>
      </c>
      <c r="K10" s="9" t="n">
        <v>0.47</v>
      </c>
      <c r="L10" s="9" t="n">
        <v>0.38</v>
      </c>
      <c r="M10" s="12" t="n">
        <v>0.39</v>
      </c>
      <c r="N10" s="9" t="n">
        <v>0.3</v>
      </c>
      <c r="O10" s="13" t="n">
        <f aca="false">AVERAGE(K10:N10)</f>
        <v>0.385</v>
      </c>
      <c r="Q10" s="8" t="n">
        <v>59.0909090909091</v>
      </c>
      <c r="R10" s="0" t="n">
        <v>0.26</v>
      </c>
    </row>
    <row r="11" customFormat="false" ht="15" hidden="false" customHeight="false" outlineLevel="0" collapsed="false">
      <c r="A11" s="9" t="s">
        <v>17</v>
      </c>
      <c r="B11" s="9" t="n">
        <v>43</v>
      </c>
      <c r="C11" s="9" t="n">
        <v>29</v>
      </c>
      <c r="D11" s="9" t="n">
        <v>28</v>
      </c>
      <c r="E11" s="9" t="n">
        <v>44</v>
      </c>
      <c r="F11" s="10" t="n">
        <f aca="false">SUM(B11:E11)</f>
        <v>144</v>
      </c>
      <c r="G11" s="11" t="n">
        <f aca="false">(F11*100)/352</f>
        <v>40.9090909090909</v>
      </c>
      <c r="H11" s="11" t="n">
        <f aca="false">100-G11</f>
        <v>59.0909090909091</v>
      </c>
      <c r="J11" s="9" t="s">
        <v>17</v>
      </c>
      <c r="K11" s="9" t="n">
        <v>0.24</v>
      </c>
      <c r="L11" s="9" t="n">
        <v>0.27</v>
      </c>
      <c r="M11" s="9" t="n">
        <v>0.25</v>
      </c>
      <c r="N11" s="9" t="n">
        <v>0.28</v>
      </c>
      <c r="O11" s="13" t="n">
        <f aca="false">AVERAGE(K11:N11)</f>
        <v>0.26</v>
      </c>
      <c r="Q11" s="15" t="n">
        <f aca="false">AVERAGE(Q3:Q10)</f>
        <v>58.984375</v>
      </c>
      <c r="R11" s="16" t="n">
        <f aca="false">AVERAGE(R3:R10)</f>
        <v>0.3153125</v>
      </c>
    </row>
    <row r="12" customFormat="false" ht="15" hidden="false" customHeight="false" outlineLevel="0" collapsed="false">
      <c r="A12" s="3" t="s">
        <v>18</v>
      </c>
      <c r="B12" s="3"/>
      <c r="C12" s="3"/>
      <c r="D12" s="3"/>
      <c r="E12" s="3"/>
      <c r="F12" s="3"/>
      <c r="G12" s="3"/>
      <c r="H12" s="3"/>
      <c r="J12" s="4" t="s">
        <v>18</v>
      </c>
      <c r="K12" s="4"/>
      <c r="L12" s="4"/>
      <c r="M12" s="4"/>
      <c r="N12" s="4"/>
      <c r="O12" s="4"/>
    </row>
    <row r="13" customFormat="false" ht="15" hidden="false" customHeight="false" outlineLevel="0" collapsed="false">
      <c r="A13" s="5" t="s">
        <v>3</v>
      </c>
      <c r="B13" s="5" t="s">
        <v>4</v>
      </c>
      <c r="C13" s="5"/>
      <c r="D13" s="5"/>
      <c r="E13" s="5"/>
      <c r="F13" s="6" t="s">
        <v>5</v>
      </c>
      <c r="G13" s="7" t="s">
        <v>6</v>
      </c>
      <c r="H13" s="7" t="s">
        <v>7</v>
      </c>
      <c r="J13" s="5" t="s">
        <v>3</v>
      </c>
      <c r="K13" s="5" t="s">
        <v>8</v>
      </c>
      <c r="L13" s="5"/>
      <c r="M13" s="5"/>
      <c r="N13" s="5"/>
      <c r="O13" s="6" t="s">
        <v>9</v>
      </c>
      <c r="Q13" s="0" t="n">
        <v>68.4659090909091</v>
      </c>
      <c r="R13" s="0" t="n">
        <v>0.44</v>
      </c>
    </row>
    <row r="14" customFormat="false" ht="15" hidden="false" customHeight="false" outlineLevel="0" collapsed="false">
      <c r="A14" s="9" t="s">
        <v>10</v>
      </c>
      <c r="B14" s="9" t="n">
        <v>29</v>
      </c>
      <c r="C14" s="9" t="n">
        <v>33</v>
      </c>
      <c r="D14" s="9" t="n">
        <v>24</v>
      </c>
      <c r="E14" s="9" t="n">
        <v>25</v>
      </c>
      <c r="F14" s="10" t="n">
        <f aca="false">SUM(B14:E14)</f>
        <v>111</v>
      </c>
      <c r="G14" s="11" t="n">
        <f aca="false">(F14*100)/352</f>
        <v>31.5340909090909</v>
      </c>
      <c r="H14" s="11" t="n">
        <f aca="false">100-G14</f>
        <v>68.4659090909091</v>
      </c>
      <c r="J14" s="9" t="s">
        <v>10</v>
      </c>
      <c r="K14" s="9" t="n">
        <v>0.46</v>
      </c>
      <c r="L14" s="12" t="n">
        <v>0.45</v>
      </c>
      <c r="M14" s="9" t="n">
        <v>0.43</v>
      </c>
      <c r="N14" s="9" t="n">
        <v>0.42</v>
      </c>
      <c r="O14" s="13" t="n">
        <f aca="false">AVERAGE(K14:N14)</f>
        <v>0.44</v>
      </c>
      <c r="Q14" s="0" t="n">
        <v>61.0795454545455</v>
      </c>
      <c r="R14" s="0" t="n">
        <v>0.2375</v>
      </c>
    </row>
    <row r="15" customFormat="false" ht="15" hidden="false" customHeight="false" outlineLevel="0" collapsed="false">
      <c r="A15" s="9" t="s">
        <v>11</v>
      </c>
      <c r="B15" s="9" t="n">
        <v>36</v>
      </c>
      <c r="C15" s="9" t="n">
        <v>29</v>
      </c>
      <c r="D15" s="9" t="n">
        <v>23</v>
      </c>
      <c r="E15" s="9" t="n">
        <v>49</v>
      </c>
      <c r="F15" s="10" t="n">
        <f aca="false">SUM(B15:E15)</f>
        <v>137</v>
      </c>
      <c r="G15" s="11" t="n">
        <f aca="false">(F15*100)/352</f>
        <v>38.9204545454546</v>
      </c>
      <c r="H15" s="11" t="n">
        <f aca="false">100-G15</f>
        <v>61.0795454545455</v>
      </c>
      <c r="J15" s="9" t="s">
        <v>11</v>
      </c>
      <c r="K15" s="9" t="n">
        <v>0.27</v>
      </c>
      <c r="L15" s="12" t="n">
        <v>0.28</v>
      </c>
      <c r="M15" s="9" t="n">
        <v>0.19</v>
      </c>
      <c r="N15" s="9" t="n">
        <v>0.21</v>
      </c>
      <c r="O15" s="13" t="n">
        <f aca="false">AVERAGE(K15:N15)</f>
        <v>0.2375</v>
      </c>
      <c r="Q15" s="0" t="n">
        <v>54.2613636363636</v>
      </c>
      <c r="R15" s="0" t="n">
        <v>0.35</v>
      </c>
    </row>
    <row r="16" customFormat="false" ht="15" hidden="false" customHeight="false" outlineLevel="0" collapsed="false">
      <c r="A16" s="9" t="s">
        <v>12</v>
      </c>
      <c r="B16" s="9" t="n">
        <v>48</v>
      </c>
      <c r="C16" s="9" t="n">
        <v>43</v>
      </c>
      <c r="D16" s="9" t="n">
        <v>43</v>
      </c>
      <c r="E16" s="9" t="n">
        <v>27</v>
      </c>
      <c r="F16" s="10" t="n">
        <f aca="false">SUM(B16:E16)</f>
        <v>161</v>
      </c>
      <c r="G16" s="11" t="n">
        <f aca="false">(F16*100)/352</f>
        <v>45.7386363636364</v>
      </c>
      <c r="H16" s="11" t="n">
        <f aca="false">100-G16</f>
        <v>54.2613636363636</v>
      </c>
      <c r="J16" s="9" t="s">
        <v>12</v>
      </c>
      <c r="K16" s="9" t="n">
        <v>0.39</v>
      </c>
      <c r="L16" s="9" t="n">
        <v>0.33</v>
      </c>
      <c r="M16" s="9" t="n">
        <v>0.35</v>
      </c>
      <c r="N16" s="9" t="n">
        <v>0.33</v>
      </c>
      <c r="O16" s="13" t="n">
        <f aca="false">AVERAGE(K16:N16)</f>
        <v>0.35</v>
      </c>
      <c r="Q16" s="0" t="n">
        <v>64.7727272727273</v>
      </c>
      <c r="R16" s="0" t="n">
        <v>0.39</v>
      </c>
    </row>
    <row r="17" customFormat="false" ht="15" hidden="false" customHeight="false" outlineLevel="0" collapsed="false">
      <c r="A17" s="9" t="s">
        <v>13</v>
      </c>
      <c r="B17" s="9" t="n">
        <v>36</v>
      </c>
      <c r="C17" s="9" t="n">
        <v>27</v>
      </c>
      <c r="D17" s="9" t="n">
        <v>27</v>
      </c>
      <c r="E17" s="9" t="n">
        <v>34</v>
      </c>
      <c r="F17" s="10" t="n">
        <f aca="false">SUM(B17:E17)</f>
        <v>124</v>
      </c>
      <c r="G17" s="11" t="n">
        <f aca="false">(F17*100)/352</f>
        <v>35.2272727272727</v>
      </c>
      <c r="H17" s="11" t="n">
        <f aca="false">100-G17</f>
        <v>64.7727272727273</v>
      </c>
      <c r="J17" s="9" t="s">
        <v>13</v>
      </c>
      <c r="K17" s="9" t="n">
        <v>0.33</v>
      </c>
      <c r="L17" s="9" t="n">
        <v>0.38</v>
      </c>
      <c r="M17" s="9" t="n">
        <v>0.39</v>
      </c>
      <c r="N17" s="9" t="n">
        <v>0.46</v>
      </c>
      <c r="O17" s="13" t="n">
        <f aca="false">AVERAGE(K17:N17)</f>
        <v>0.39</v>
      </c>
      <c r="Q17" s="0" t="n">
        <v>69.3181818181818</v>
      </c>
      <c r="R17" s="0" t="n">
        <v>0.3</v>
      </c>
    </row>
    <row r="18" customFormat="false" ht="15" hidden="false" customHeight="false" outlineLevel="0" collapsed="false">
      <c r="A18" s="9" t="s">
        <v>14</v>
      </c>
      <c r="B18" s="9"/>
      <c r="C18" s="9"/>
      <c r="D18" s="9"/>
      <c r="E18" s="9"/>
      <c r="F18" s="10" t="n">
        <v>108</v>
      </c>
      <c r="G18" s="11" t="n">
        <f aca="false">(F18*100)/352</f>
        <v>30.6818181818182</v>
      </c>
      <c r="H18" s="11" t="n">
        <f aca="false">100-G18</f>
        <v>69.3181818181818</v>
      </c>
      <c r="J18" s="9" t="s">
        <v>14</v>
      </c>
      <c r="K18" s="9" t="n">
        <v>0.24</v>
      </c>
      <c r="L18" s="12" t="n">
        <v>0.22</v>
      </c>
      <c r="M18" s="12" t="n">
        <v>0.34</v>
      </c>
      <c r="N18" s="9" t="n">
        <v>0.4</v>
      </c>
      <c r="O18" s="13" t="n">
        <f aca="false">AVERAGE(K18:N18)</f>
        <v>0.3</v>
      </c>
      <c r="Q18" s="0" t="n">
        <v>66.1931818181818</v>
      </c>
      <c r="R18" s="0" t="n">
        <v>0.32</v>
      </c>
    </row>
    <row r="19" customFormat="false" ht="15" hidden="false" customHeight="false" outlineLevel="0" collapsed="false">
      <c r="A19" s="9" t="s">
        <v>15</v>
      </c>
      <c r="B19" s="9"/>
      <c r="C19" s="9"/>
      <c r="D19" s="9"/>
      <c r="E19" s="9"/>
      <c r="F19" s="10" t="n">
        <v>119</v>
      </c>
      <c r="G19" s="11" t="n">
        <f aca="false">(F19*100)/352</f>
        <v>33.8068181818182</v>
      </c>
      <c r="H19" s="11" t="n">
        <f aca="false">100-G19</f>
        <v>66.1931818181818</v>
      </c>
      <c r="J19" s="9" t="s">
        <v>15</v>
      </c>
      <c r="K19" s="9" t="n">
        <v>0.33</v>
      </c>
      <c r="L19" s="9" t="n">
        <v>0.28</v>
      </c>
      <c r="M19" s="9" t="n">
        <v>0.35</v>
      </c>
      <c r="N19" s="9" t="n">
        <v>0.32</v>
      </c>
      <c r="O19" s="13" t="n">
        <f aca="false">AVERAGE(K19:N19)</f>
        <v>0.32</v>
      </c>
      <c r="Q19" s="0" t="n">
        <v>57.6704545454546</v>
      </c>
      <c r="R19" s="0" t="n">
        <v>0.4075</v>
      </c>
    </row>
    <row r="20" customFormat="false" ht="15" hidden="false" customHeight="false" outlineLevel="0" collapsed="false">
      <c r="A20" s="9" t="s">
        <v>16</v>
      </c>
      <c r="B20" s="9" t="n">
        <v>45</v>
      </c>
      <c r="C20" s="9" t="n">
        <v>37</v>
      </c>
      <c r="D20" s="9" t="n">
        <v>30</v>
      </c>
      <c r="E20" s="9" t="n">
        <v>37</v>
      </c>
      <c r="F20" s="10" t="n">
        <f aca="false">SUM(B20:E20)</f>
        <v>149</v>
      </c>
      <c r="G20" s="11" t="n">
        <f aca="false">(F20*100)/352</f>
        <v>42.3295454545455</v>
      </c>
      <c r="H20" s="11" t="n">
        <f aca="false">100-G20</f>
        <v>57.6704545454546</v>
      </c>
      <c r="J20" s="9" t="s">
        <v>16</v>
      </c>
      <c r="K20" s="9" t="n">
        <v>0.37</v>
      </c>
      <c r="L20" s="9" t="n">
        <v>0.41</v>
      </c>
      <c r="M20" s="12" t="n">
        <v>0.46</v>
      </c>
      <c r="N20" s="9" t="n">
        <v>0.39</v>
      </c>
      <c r="O20" s="13" t="n">
        <f aca="false">AVERAGE(K20:N20)</f>
        <v>0.4075</v>
      </c>
      <c r="Q20" s="0" t="n">
        <v>78.125</v>
      </c>
      <c r="R20" s="0" t="n">
        <v>0.3975</v>
      </c>
    </row>
    <row r="21" customFormat="false" ht="15" hidden="false" customHeight="false" outlineLevel="0" collapsed="false">
      <c r="A21" s="9" t="s">
        <v>17</v>
      </c>
      <c r="B21" s="9" t="n">
        <v>19</v>
      </c>
      <c r="C21" s="9" t="n">
        <v>18</v>
      </c>
      <c r="D21" s="9" t="n">
        <v>11</v>
      </c>
      <c r="E21" s="9" t="n">
        <v>29</v>
      </c>
      <c r="F21" s="10" t="n">
        <f aca="false">SUM(B21:E21)</f>
        <v>77</v>
      </c>
      <c r="G21" s="11" t="n">
        <f aca="false">(F21*100)/352</f>
        <v>21.875</v>
      </c>
      <c r="H21" s="11" t="n">
        <f aca="false">100-G21</f>
        <v>78.125</v>
      </c>
      <c r="J21" s="9" t="s">
        <v>17</v>
      </c>
      <c r="K21" s="9" t="n">
        <v>0.43</v>
      </c>
      <c r="L21" s="9" t="n">
        <v>0.4</v>
      </c>
      <c r="M21" s="9" t="n">
        <v>0.38</v>
      </c>
      <c r="N21" s="9" t="n">
        <v>0.38</v>
      </c>
      <c r="O21" s="13" t="n">
        <f aca="false">AVERAGE(K21:N21)</f>
        <v>0.3975</v>
      </c>
      <c r="Q21" s="0" t="n">
        <v>58.8068181818182</v>
      </c>
      <c r="R21" s="0" t="n">
        <v>0.28</v>
      </c>
    </row>
    <row r="22" customFormat="false" ht="15" hidden="false" customHeight="false" outlineLevel="0" collapsed="false">
      <c r="A22" s="9" t="s">
        <v>19</v>
      </c>
      <c r="B22" s="9"/>
      <c r="C22" s="9"/>
      <c r="D22" s="9"/>
      <c r="E22" s="9"/>
      <c r="F22" s="10" t="n">
        <v>145</v>
      </c>
      <c r="G22" s="11" t="n">
        <f aca="false">(F22*100)/352</f>
        <v>41.1931818181818</v>
      </c>
      <c r="H22" s="11" t="n">
        <f aca="false">100-G22</f>
        <v>58.8068181818182</v>
      </c>
      <c r="J22" s="9" t="s">
        <v>19</v>
      </c>
      <c r="K22" s="9" t="n">
        <v>0.23</v>
      </c>
      <c r="L22" s="12" t="n">
        <v>0.32</v>
      </c>
      <c r="M22" s="9" t="n">
        <v>0.29</v>
      </c>
      <c r="N22" s="9" t="n">
        <v>0.28</v>
      </c>
      <c r="O22" s="13" t="n">
        <f aca="false">AVERAGE(K22:N22)</f>
        <v>0.28</v>
      </c>
      <c r="Q22" s="0" t="n">
        <v>68.1818181818182</v>
      </c>
      <c r="R22" s="0" t="n">
        <v>0.3475</v>
      </c>
    </row>
    <row r="23" customFormat="false" ht="15" hidden="false" customHeight="false" outlineLevel="0" collapsed="false">
      <c r="A23" s="9" t="s">
        <v>20</v>
      </c>
      <c r="B23" s="9" t="n">
        <v>32</v>
      </c>
      <c r="C23" s="9" t="n">
        <v>24</v>
      </c>
      <c r="D23" s="9" t="n">
        <v>26</v>
      </c>
      <c r="E23" s="9" t="n">
        <v>30</v>
      </c>
      <c r="F23" s="10" t="n">
        <f aca="false">SUM(B23:E23)</f>
        <v>112</v>
      </c>
      <c r="G23" s="11" t="n">
        <f aca="false">(F23*100)/352</f>
        <v>31.8181818181818</v>
      </c>
      <c r="H23" s="11" t="n">
        <f aca="false">100-G23</f>
        <v>68.1818181818182</v>
      </c>
      <c r="J23" s="9" t="s">
        <v>20</v>
      </c>
      <c r="K23" s="12" t="n">
        <v>0.36</v>
      </c>
      <c r="L23" s="9" t="n">
        <v>0.29</v>
      </c>
      <c r="M23" s="12" t="n">
        <v>0.34</v>
      </c>
      <c r="N23" s="9" t="n">
        <v>0.4</v>
      </c>
      <c r="O23" s="13" t="n">
        <f aca="false">AVERAGE(K23:N23)</f>
        <v>0.3475</v>
      </c>
      <c r="Q23" s="16" t="n">
        <f aca="false">AVERAGE(Q13:Q22)</f>
        <v>64.6875</v>
      </c>
      <c r="R23" s="16" t="n">
        <f aca="false">AVERAGE(R13:R22)</f>
        <v>0.347</v>
      </c>
    </row>
    <row r="24" customFormat="false" ht="15" hidden="false" customHeight="false" outlineLevel="0" collapsed="false">
      <c r="A24" s="4" t="s">
        <v>21</v>
      </c>
      <c r="B24" s="4"/>
      <c r="C24" s="4"/>
      <c r="D24" s="4"/>
      <c r="E24" s="4"/>
      <c r="F24" s="4"/>
      <c r="G24" s="4"/>
      <c r="H24" s="4"/>
      <c r="J24" s="4" t="s">
        <v>21</v>
      </c>
      <c r="K24" s="4"/>
      <c r="L24" s="4"/>
      <c r="M24" s="4"/>
      <c r="N24" s="4"/>
      <c r="O24" s="4"/>
    </row>
    <row r="25" customFormat="false" ht="15" hidden="false" customHeight="false" outlineLevel="0" collapsed="false">
      <c r="A25" s="5" t="s">
        <v>3</v>
      </c>
      <c r="B25" s="5" t="s">
        <v>4</v>
      </c>
      <c r="C25" s="5"/>
      <c r="D25" s="5"/>
      <c r="E25" s="5"/>
      <c r="F25" s="6" t="s">
        <v>5</v>
      </c>
      <c r="G25" s="7" t="s">
        <v>6</v>
      </c>
      <c r="H25" s="7" t="s">
        <v>7</v>
      </c>
      <c r="J25" s="5" t="s">
        <v>3</v>
      </c>
      <c r="K25" s="5" t="s">
        <v>8</v>
      </c>
      <c r="L25" s="5"/>
      <c r="M25" s="5"/>
      <c r="N25" s="5"/>
      <c r="O25" s="6" t="s">
        <v>9</v>
      </c>
      <c r="Q25" s="8" t="n">
        <v>50</v>
      </c>
    </row>
    <row r="26" customFormat="false" ht="15" hidden="false" customHeight="false" outlineLevel="0" collapsed="false">
      <c r="A26" s="9" t="s">
        <v>10</v>
      </c>
      <c r="B26" s="9"/>
      <c r="C26" s="9"/>
      <c r="D26" s="9"/>
      <c r="E26" s="9"/>
      <c r="F26" s="10" t="n">
        <v>176</v>
      </c>
      <c r="G26" s="11" t="n">
        <f aca="false">(F26*100)/352</f>
        <v>50</v>
      </c>
      <c r="H26" s="11" t="n">
        <f aca="false">100-G26</f>
        <v>50</v>
      </c>
      <c r="J26" s="9" t="s">
        <v>10</v>
      </c>
      <c r="K26" s="9" t="n">
        <v>0.31</v>
      </c>
      <c r="L26" s="12" t="n">
        <v>0.34</v>
      </c>
      <c r="M26" s="9" t="n">
        <v>0.32</v>
      </c>
      <c r="N26" s="9" t="n">
        <v>0.35</v>
      </c>
      <c r="O26" s="13" t="n">
        <f aca="false">AVERAGE(K26:N26)</f>
        <v>0.33</v>
      </c>
      <c r="Q26" s="8" t="n">
        <v>49.4318181818182</v>
      </c>
    </row>
    <row r="27" customFormat="false" ht="15" hidden="false" customHeight="false" outlineLevel="0" collapsed="false">
      <c r="A27" s="9" t="s">
        <v>11</v>
      </c>
      <c r="B27" s="9" t="n">
        <v>41</v>
      </c>
      <c r="C27" s="9" t="n">
        <v>33</v>
      </c>
      <c r="D27" s="9" t="n">
        <v>64</v>
      </c>
      <c r="E27" s="9" t="n">
        <v>40</v>
      </c>
      <c r="F27" s="10" t="n">
        <f aca="false">SUM(B27:E27)</f>
        <v>178</v>
      </c>
      <c r="G27" s="11" t="n">
        <f aca="false">(F27*100)/352</f>
        <v>50.5681818181818</v>
      </c>
      <c r="H27" s="11" t="n">
        <f aca="false">100-G27</f>
        <v>49.4318181818182</v>
      </c>
      <c r="J27" s="9" t="s">
        <v>11</v>
      </c>
      <c r="K27" s="9" t="n">
        <v>0.28</v>
      </c>
      <c r="L27" s="12" t="n">
        <v>0.36</v>
      </c>
      <c r="M27" s="9" t="n">
        <v>0.35</v>
      </c>
      <c r="N27" s="9" t="n">
        <v>0.35</v>
      </c>
      <c r="O27" s="13" t="n">
        <f aca="false">AVERAGE(K27:N27)</f>
        <v>0.335</v>
      </c>
      <c r="Q27" s="8" t="n">
        <v>53.9772727272727</v>
      </c>
    </row>
    <row r="28" customFormat="false" ht="15" hidden="false" customHeight="false" outlineLevel="0" collapsed="false">
      <c r="A28" s="9" t="s">
        <v>12</v>
      </c>
      <c r="B28" s="9" t="n">
        <v>55</v>
      </c>
      <c r="C28" s="9" t="n">
        <v>11</v>
      </c>
      <c r="D28" s="9" t="n">
        <v>43</v>
      </c>
      <c r="E28" s="9" t="n">
        <v>53</v>
      </c>
      <c r="F28" s="10" t="n">
        <f aca="false">SUM(B28:E28)</f>
        <v>162</v>
      </c>
      <c r="G28" s="11" t="n">
        <f aca="false">(F28*100)/352</f>
        <v>46.0227272727273</v>
      </c>
      <c r="H28" s="11" t="n">
        <f aca="false">100-G28</f>
        <v>53.9772727272727</v>
      </c>
      <c r="J28" s="9" t="s">
        <v>12</v>
      </c>
      <c r="K28" s="9" t="n">
        <v>0.35</v>
      </c>
      <c r="L28" s="9" t="n">
        <v>0.33</v>
      </c>
      <c r="M28" s="9" t="n">
        <v>0.25</v>
      </c>
      <c r="N28" s="9" t="n">
        <v>0.28</v>
      </c>
      <c r="O28" s="13" t="n">
        <f aca="false">AVERAGE(K28:N28)</f>
        <v>0.3025</v>
      </c>
      <c r="Q28" s="8" t="n">
        <v>67.3295454545455</v>
      </c>
    </row>
    <row r="29" customFormat="false" ht="15" hidden="false" customHeight="false" outlineLevel="0" collapsed="false">
      <c r="A29" s="9" t="s">
        <v>13</v>
      </c>
      <c r="B29" s="9" t="n">
        <v>36</v>
      </c>
      <c r="C29" s="9" t="n">
        <v>37</v>
      </c>
      <c r="D29" s="9" t="n">
        <v>25</v>
      </c>
      <c r="E29" s="9" t="n">
        <v>17</v>
      </c>
      <c r="F29" s="10" t="n">
        <f aca="false">SUM(B29:E29)</f>
        <v>115</v>
      </c>
      <c r="G29" s="11" t="n">
        <f aca="false">(F29*100)/352</f>
        <v>32.6704545454546</v>
      </c>
      <c r="H29" s="11" t="n">
        <f aca="false">100-G29</f>
        <v>67.3295454545455</v>
      </c>
      <c r="J29" s="9" t="s">
        <v>13</v>
      </c>
      <c r="K29" s="9" t="n">
        <v>0.45</v>
      </c>
      <c r="L29" s="9" t="n">
        <v>0.48</v>
      </c>
      <c r="M29" s="9" t="n">
        <v>0.34</v>
      </c>
      <c r="N29" s="9" t="n">
        <v>0.35</v>
      </c>
      <c r="O29" s="13" t="n">
        <f aca="false">AVERAGE(K29:N29)</f>
        <v>0.405</v>
      </c>
      <c r="Q29" s="8" t="n">
        <v>47.1590909090909</v>
      </c>
    </row>
    <row r="30" customFormat="false" ht="15" hidden="false" customHeight="false" outlineLevel="0" collapsed="false">
      <c r="A30" s="9" t="s">
        <v>14</v>
      </c>
      <c r="B30" s="9" t="n">
        <v>41</v>
      </c>
      <c r="C30" s="9" t="n">
        <v>42</v>
      </c>
      <c r="D30" s="9" t="n">
        <v>50</v>
      </c>
      <c r="E30" s="9" t="n">
        <v>53</v>
      </c>
      <c r="F30" s="10" t="n">
        <f aca="false">SUM(B30:E30)</f>
        <v>186</v>
      </c>
      <c r="G30" s="11" t="n">
        <f aca="false">(F30*100)/352</f>
        <v>52.8409090909091</v>
      </c>
      <c r="H30" s="11" t="n">
        <f aca="false">100-G30</f>
        <v>47.1590909090909</v>
      </c>
      <c r="J30" s="9" t="s">
        <v>14</v>
      </c>
      <c r="K30" s="9" t="n">
        <v>0.48</v>
      </c>
      <c r="L30" s="12" t="n">
        <v>0.5</v>
      </c>
      <c r="M30" s="12" t="n">
        <v>0.45</v>
      </c>
      <c r="N30" s="9" t="n">
        <v>0.52</v>
      </c>
      <c r="O30" s="13" t="n">
        <f aca="false">AVERAGE(K30:N30)</f>
        <v>0.4875</v>
      </c>
      <c r="Q30" s="8" t="n">
        <v>57.9545454545455</v>
      </c>
    </row>
    <row r="31" customFormat="false" ht="15" hidden="false" customHeight="false" outlineLevel="0" collapsed="false">
      <c r="A31" s="9" t="s">
        <v>15</v>
      </c>
      <c r="B31" s="9"/>
      <c r="C31" s="9"/>
      <c r="D31" s="9"/>
      <c r="E31" s="9"/>
      <c r="F31" s="10" t="n">
        <v>148</v>
      </c>
      <c r="G31" s="11" t="n">
        <f aca="false">(F31*100)/352</f>
        <v>42.0454545454546</v>
      </c>
      <c r="H31" s="11" t="n">
        <f aca="false">100-G31</f>
        <v>57.9545454545455</v>
      </c>
      <c r="J31" s="9" t="s">
        <v>15</v>
      </c>
      <c r="K31" s="9" t="n">
        <v>0.34</v>
      </c>
      <c r="L31" s="9" t="n">
        <v>0.31</v>
      </c>
      <c r="M31" s="9" t="n">
        <v>0.37</v>
      </c>
      <c r="N31" s="9" t="n">
        <v>0.36</v>
      </c>
      <c r="O31" s="13" t="n">
        <f aca="false">AVERAGE(K31:N31)</f>
        <v>0.345</v>
      </c>
      <c r="Q31" s="8" t="n">
        <v>38.6363636363636</v>
      </c>
    </row>
    <row r="32" customFormat="false" ht="15" hidden="false" customHeight="false" outlineLevel="0" collapsed="false">
      <c r="A32" s="9" t="s">
        <v>16</v>
      </c>
      <c r="B32" s="9" t="n">
        <v>58</v>
      </c>
      <c r="C32" s="9" t="n">
        <v>62</v>
      </c>
      <c r="D32" s="9" t="n">
        <v>47</v>
      </c>
      <c r="E32" s="9" t="n">
        <v>49</v>
      </c>
      <c r="F32" s="10" t="n">
        <f aca="false">SUM(B32:E32)</f>
        <v>216</v>
      </c>
      <c r="G32" s="11" t="n">
        <f aca="false">(F32*100)/352</f>
        <v>61.3636363636364</v>
      </c>
      <c r="H32" s="11" t="n">
        <f aca="false">100-G32</f>
        <v>38.6363636363636</v>
      </c>
      <c r="J32" s="9" t="s">
        <v>16</v>
      </c>
      <c r="K32" s="9" t="n">
        <v>0.29</v>
      </c>
      <c r="L32" s="9" t="n">
        <v>0.25</v>
      </c>
      <c r="M32" s="12" t="n">
        <v>0.36</v>
      </c>
      <c r="N32" s="9" t="n">
        <v>0.47</v>
      </c>
      <c r="O32" s="13" t="n">
        <f aca="false">AVERAGE(K32:N32)</f>
        <v>0.3425</v>
      </c>
      <c r="Q32" s="8" t="n">
        <v>44.8863636363636</v>
      </c>
    </row>
    <row r="33" customFormat="false" ht="15" hidden="false" customHeight="false" outlineLevel="0" collapsed="false">
      <c r="A33" s="9" t="s">
        <v>17</v>
      </c>
      <c r="B33" s="9"/>
      <c r="C33" s="9"/>
      <c r="D33" s="9"/>
      <c r="E33" s="9"/>
      <c r="F33" s="10" t="n">
        <v>194</v>
      </c>
      <c r="G33" s="11" t="n">
        <f aca="false">(F33*100)/352</f>
        <v>55.1136363636364</v>
      </c>
      <c r="H33" s="11" t="n">
        <f aca="false">100-G33</f>
        <v>44.8863636363636</v>
      </c>
      <c r="J33" s="9" t="s">
        <v>17</v>
      </c>
      <c r="K33" s="9" t="n">
        <v>0.31</v>
      </c>
      <c r="L33" s="9" t="n">
        <v>0.4</v>
      </c>
      <c r="M33" s="9" t="n">
        <v>0.36</v>
      </c>
      <c r="N33" s="9" t="n">
        <v>0.3</v>
      </c>
      <c r="O33" s="13" t="n">
        <f aca="false">AVERAGE(K33:N33)</f>
        <v>0.3425</v>
      </c>
      <c r="Q33" s="8" t="n">
        <v>45.4545454545455</v>
      </c>
    </row>
    <row r="34" customFormat="false" ht="15" hidden="false" customHeight="false" outlineLevel="0" collapsed="false">
      <c r="A34" s="9" t="s">
        <v>19</v>
      </c>
      <c r="B34" s="9" t="n">
        <v>94</v>
      </c>
      <c r="C34" s="9" t="n">
        <v>37</v>
      </c>
      <c r="D34" s="9" t="n">
        <v>61</v>
      </c>
      <c r="E34" s="9"/>
      <c r="F34" s="10" t="n">
        <f aca="false">SUM(B34:E34)</f>
        <v>192</v>
      </c>
      <c r="G34" s="11" t="n">
        <f aca="false">(F34*100)/352</f>
        <v>54.5454545454546</v>
      </c>
      <c r="H34" s="11" t="n">
        <f aca="false">100-G34</f>
        <v>45.4545454545455</v>
      </c>
      <c r="J34" s="9" t="s">
        <v>19</v>
      </c>
      <c r="K34" s="9"/>
      <c r="L34" s="12"/>
      <c r="M34" s="9"/>
      <c r="N34" s="9"/>
      <c r="O34" s="13" t="e">
        <f aca="false">AVERAGE(K34:N34)</f>
        <v>#DIV/0!</v>
      </c>
      <c r="Q34" s="8" t="n">
        <f aca="false">AVERAGE(Q25:Q33)</f>
        <v>50.5366161616162</v>
      </c>
    </row>
    <row r="38" customFormat="false" ht="15" hidden="false" customHeight="false" outlineLevel="0" collapsed="false">
      <c r="A38" s="8" t="n">
        <v>53.9772727272727</v>
      </c>
      <c r="B38" s="8" t="n">
        <v>68.4659090909091</v>
      </c>
      <c r="C38" s="8" t="n">
        <v>50</v>
      </c>
      <c r="F38" s="8" t="n">
        <v>53.9772727272727</v>
      </c>
      <c r="G38" s="8" t="n">
        <v>50.8522727272727</v>
      </c>
      <c r="H38" s="8" t="n">
        <v>62.7840909090909</v>
      </c>
      <c r="I38" s="8" t="n">
        <v>61.9318181818182</v>
      </c>
      <c r="J38" s="8" t="n">
        <v>63.9204545454546</v>
      </c>
      <c r="K38" s="8" t="n">
        <v>58.5227272727273</v>
      </c>
      <c r="L38" s="8" t="n">
        <v>60.7954545454546</v>
      </c>
      <c r="M38" s="8" t="n">
        <v>59.0909090909091</v>
      </c>
      <c r="N38" s="0" t="n">
        <v>60.5</v>
      </c>
      <c r="O38" s="0" t="n">
        <v>58</v>
      </c>
      <c r="P38" s="8" t="n">
        <f aca="false">AVERAGE(F38:O38)</f>
        <v>59.0375</v>
      </c>
    </row>
    <row r="39" customFormat="false" ht="15" hidden="false" customHeight="false" outlineLevel="0" collapsed="false">
      <c r="A39" s="8" t="n">
        <v>50.8522727272727</v>
      </c>
      <c r="B39" s="8" t="n">
        <v>61.0795454545455</v>
      </c>
      <c r="C39" s="8" t="n">
        <v>49.4318181818182</v>
      </c>
      <c r="F39" s="8" t="n">
        <v>68.4659090909091</v>
      </c>
      <c r="G39" s="8" t="n">
        <v>61.0795454545455</v>
      </c>
      <c r="H39" s="8" t="n">
        <v>54.2613636363636</v>
      </c>
      <c r="I39" s="8" t="n">
        <v>64.7727272727273</v>
      </c>
      <c r="J39" s="8" t="n">
        <v>69.3181818181818</v>
      </c>
      <c r="K39" s="8" t="n">
        <v>66.1931818181818</v>
      </c>
      <c r="L39" s="8" t="n">
        <v>57.6704545454546</v>
      </c>
      <c r="M39" s="8" t="n">
        <v>78.125</v>
      </c>
      <c r="N39" s="8" t="n">
        <v>58.8068181818182</v>
      </c>
      <c r="O39" s="8" t="n">
        <v>68.1818181818182</v>
      </c>
      <c r="P39" s="8" t="n">
        <f aca="false">AVERAGE(F39:O39)</f>
        <v>64.6875</v>
      </c>
    </row>
    <row r="40" customFormat="false" ht="15" hidden="false" customHeight="false" outlineLevel="0" collapsed="false">
      <c r="A40" s="8" t="n">
        <v>62.7840909090909</v>
      </c>
      <c r="B40" s="8" t="n">
        <v>54.2613636363636</v>
      </c>
      <c r="C40" s="8" t="n">
        <v>53.9772727272727</v>
      </c>
      <c r="F40" s="8" t="n">
        <v>50</v>
      </c>
      <c r="G40" s="8" t="n">
        <v>49.4318181818182</v>
      </c>
      <c r="H40" s="8" t="n">
        <v>53.9772727272727</v>
      </c>
      <c r="I40" s="8" t="n">
        <v>67.3295454545455</v>
      </c>
      <c r="J40" s="8" t="n">
        <v>47.1590909090909</v>
      </c>
      <c r="K40" s="8" t="n">
        <v>57.9545454545455</v>
      </c>
      <c r="L40" s="8" t="n">
        <v>38.6363636363636</v>
      </c>
      <c r="M40" s="8" t="n">
        <v>44.8863636363636</v>
      </c>
      <c r="N40" s="8" t="n">
        <v>45.4545454545455</v>
      </c>
      <c r="O40" s="0" t="n">
        <v>50</v>
      </c>
      <c r="P40" s="8" t="n">
        <f aca="false">AVERAGE(F40:O40)</f>
        <v>50.4829545454545</v>
      </c>
    </row>
    <row r="41" customFormat="false" ht="15" hidden="false" customHeight="false" outlineLevel="0" collapsed="false">
      <c r="A41" s="8" t="n">
        <v>61.9318181818182</v>
      </c>
      <c r="B41" s="8" t="n">
        <v>64.7727272727273</v>
      </c>
      <c r="C41" s="8" t="n">
        <v>67.3295454545455</v>
      </c>
    </row>
    <row r="42" customFormat="false" ht="15" hidden="false" customHeight="false" outlineLevel="0" collapsed="false">
      <c r="A42" s="8" t="n">
        <v>63.9204545454546</v>
      </c>
      <c r="B42" s="8" t="n">
        <v>69.3181818181818</v>
      </c>
      <c r="C42" s="8" t="n">
        <v>47.1590909090909</v>
      </c>
    </row>
    <row r="43" customFormat="false" ht="15" hidden="false" customHeight="false" outlineLevel="0" collapsed="false">
      <c r="A43" s="8" t="n">
        <v>58.5227272727273</v>
      </c>
      <c r="B43" s="8" t="n">
        <v>66.1931818181818</v>
      </c>
      <c r="C43" s="8" t="n">
        <v>57.9545454545455</v>
      </c>
    </row>
    <row r="44" customFormat="false" ht="15" hidden="false" customHeight="false" outlineLevel="0" collapsed="false">
      <c r="A44" s="8" t="n">
        <v>60.7954545454546</v>
      </c>
      <c r="B44" s="8" t="n">
        <v>57.6704545454546</v>
      </c>
      <c r="C44" s="8" t="n">
        <v>38.6363636363636</v>
      </c>
    </row>
    <row r="45" customFormat="false" ht="15" hidden="false" customHeight="false" outlineLevel="0" collapsed="false">
      <c r="A45" s="8" t="n">
        <v>59.0909090909091</v>
      </c>
      <c r="B45" s="8" t="n">
        <v>78.125</v>
      </c>
      <c r="C45" s="8" t="n">
        <v>44.8863636363636</v>
      </c>
    </row>
    <row r="46" customFormat="false" ht="15" hidden="false" customHeight="false" outlineLevel="0" collapsed="false">
      <c r="A46" s="0" t="s">
        <v>22</v>
      </c>
      <c r="B46" s="8" t="n">
        <v>58.8068181818182</v>
      </c>
      <c r="C46" s="8" t="n">
        <v>45.4545454545455</v>
      </c>
    </row>
    <row r="47" customFormat="false" ht="15" hidden="false" customHeight="false" outlineLevel="0" collapsed="false">
      <c r="A47" s="0" t="s">
        <v>22</v>
      </c>
      <c r="B47" s="8" t="n">
        <v>68.1818181818182</v>
      </c>
      <c r="C47" s="0" t="s">
        <v>22</v>
      </c>
    </row>
    <row r="48" customFormat="false" ht="15" hidden="false" customHeight="false" outlineLevel="0" collapsed="false">
      <c r="A48" s="8" t="n">
        <f aca="false">AVERAGE(A38:A47)</f>
        <v>58.984375</v>
      </c>
      <c r="B48" s="8" t="n">
        <f aca="false">AVERAGE(B38:B47)</f>
        <v>64.6875</v>
      </c>
      <c r="C48" s="8" t="n">
        <f aca="false">AVERAGE(C38:C47)</f>
        <v>50.5366161616162</v>
      </c>
    </row>
  </sheetData>
  <mergeCells count="14">
    <mergeCell ref="A1:H1"/>
    <mergeCell ref="J1:O1"/>
    <mergeCell ref="A2:H2"/>
    <mergeCell ref="J2:O2"/>
    <mergeCell ref="B3:E3"/>
    <mergeCell ref="K3:N3"/>
    <mergeCell ref="A12:H12"/>
    <mergeCell ref="J12:O12"/>
    <mergeCell ref="B13:E13"/>
    <mergeCell ref="K13:N13"/>
    <mergeCell ref="A24:H24"/>
    <mergeCell ref="J24:O24"/>
    <mergeCell ref="B25:E25"/>
    <mergeCell ref="K25:N25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43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I10" activeCellId="0" sqref="I10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57"/>
    <col collapsed="false" customWidth="true" hidden="false" outlineLevel="0" max="2" min="2" style="0" width="15.14"/>
    <col collapsed="false" customWidth="true" hidden="false" outlineLevel="0" max="3" min="3" style="0" width="14"/>
    <col collapsed="false" customWidth="true" hidden="false" outlineLevel="0" max="4" min="4" style="0" width="17.71"/>
    <col collapsed="false" customWidth="true" hidden="false" outlineLevel="0" max="5" min="5" style="0" width="12.86"/>
    <col collapsed="false" customWidth="true" hidden="false" outlineLevel="0" max="6" min="6" style="0" width="14.86"/>
    <col collapsed="false" customWidth="true" hidden="false" outlineLevel="0" max="7" min="7" style="0" width="15"/>
    <col collapsed="false" customWidth="true" hidden="false" outlineLevel="0" max="8" min="8" style="0" width="13.15"/>
    <col collapsed="false" customWidth="true" hidden="false" outlineLevel="0" max="9" min="9" style="0" width="18.14"/>
    <col collapsed="false" customWidth="true" hidden="false" outlineLevel="0" max="10" min="10" style="0" width="14.86"/>
    <col collapsed="false" customWidth="true" hidden="false" outlineLevel="0" max="11" min="11" style="0" width="14"/>
  </cols>
  <sheetData>
    <row r="1" customFormat="false" ht="15.75" hidden="false" customHeight="false" outlineLevel="0" collapsed="false">
      <c r="A1" s="17" t="s">
        <v>23</v>
      </c>
      <c r="B1" s="17"/>
      <c r="C1" s="17"/>
      <c r="D1" s="17"/>
      <c r="F1" s="17" t="s">
        <v>23</v>
      </c>
      <c r="G1" s="17"/>
      <c r="H1" s="17"/>
      <c r="I1" s="17"/>
    </row>
    <row r="2" customFormat="false" ht="15.75" hidden="false" customHeight="false" outlineLevel="0" collapsed="false">
      <c r="A2" s="18" t="s">
        <v>2</v>
      </c>
      <c r="B2" s="18"/>
      <c r="C2" s="18"/>
      <c r="D2" s="18"/>
      <c r="F2" s="18" t="s">
        <v>18</v>
      </c>
      <c r="G2" s="18"/>
      <c r="H2" s="18"/>
      <c r="I2" s="18"/>
    </row>
    <row r="3" customFormat="false" ht="15.75" hidden="false" customHeight="false" outlineLevel="0" collapsed="false">
      <c r="A3" s="20" t="s">
        <v>3</v>
      </c>
      <c r="B3" s="20" t="s">
        <v>8</v>
      </c>
      <c r="C3" s="20"/>
      <c r="D3" s="20"/>
      <c r="F3" s="20" t="s">
        <v>3</v>
      </c>
      <c r="G3" s="20" t="s">
        <v>8</v>
      </c>
      <c r="H3" s="20"/>
      <c r="I3" s="20"/>
    </row>
    <row r="4" customFormat="false" ht="15.75" hidden="false" customHeight="false" outlineLevel="0" collapsed="false">
      <c r="A4" s="20"/>
      <c r="B4" s="21" t="s">
        <v>24</v>
      </c>
      <c r="C4" s="21" t="s">
        <v>25</v>
      </c>
      <c r="D4" s="21" t="s">
        <v>26</v>
      </c>
      <c r="F4" s="20"/>
      <c r="G4" s="21" t="s">
        <v>24</v>
      </c>
      <c r="H4" s="21" t="s">
        <v>25</v>
      </c>
      <c r="I4" s="21" t="s">
        <v>26</v>
      </c>
    </row>
    <row r="5" customFormat="false" ht="15.75" hidden="false" customHeight="false" outlineLevel="0" collapsed="false">
      <c r="A5" s="21" t="s">
        <v>27</v>
      </c>
      <c r="B5" s="22" t="n">
        <v>109.24</v>
      </c>
      <c r="C5" s="22" t="n">
        <v>20.1</v>
      </c>
      <c r="D5" s="22" t="n">
        <f aca="false">B5*10000/1000000</f>
        <v>1.0924</v>
      </c>
      <c r="F5" s="21" t="s">
        <v>27</v>
      </c>
      <c r="G5" s="23" t="n">
        <v>154.46</v>
      </c>
      <c r="H5" s="20" t="n">
        <v>42.75</v>
      </c>
      <c r="I5" s="22" t="n">
        <f aca="false">G5*10000/1000000</f>
        <v>1.5446</v>
      </c>
    </row>
    <row r="6" customFormat="false" ht="15.75" hidden="false" customHeight="false" outlineLevel="0" collapsed="false">
      <c r="A6" s="21" t="s">
        <v>28</v>
      </c>
      <c r="B6" s="22" t="n">
        <v>75.28</v>
      </c>
      <c r="C6" s="22" t="n">
        <v>34.64</v>
      </c>
      <c r="D6" s="22" t="n">
        <f aca="false">B6*10000/1000000</f>
        <v>0.7528</v>
      </c>
      <c r="F6" s="21" t="s">
        <v>28</v>
      </c>
      <c r="G6" s="23" t="n">
        <v>127.4</v>
      </c>
      <c r="H6" s="24" t="n">
        <v>55.85</v>
      </c>
      <c r="I6" s="22" t="n">
        <f aca="false">G6*10000/1000000</f>
        <v>1.274</v>
      </c>
    </row>
    <row r="7" customFormat="false" ht="15.75" hidden="false" customHeight="false" outlineLevel="0" collapsed="false">
      <c r="A7" s="21" t="s">
        <v>29</v>
      </c>
      <c r="B7" s="22" t="n">
        <v>94.1</v>
      </c>
      <c r="C7" s="22" t="n">
        <v>32.35</v>
      </c>
      <c r="D7" s="22" t="n">
        <f aca="false">B7*10000/1000000</f>
        <v>0.941</v>
      </c>
      <c r="F7" s="21" t="s">
        <v>29</v>
      </c>
      <c r="G7" s="20" t="n">
        <v>188.64</v>
      </c>
      <c r="H7" s="24" t="n">
        <v>67.3</v>
      </c>
      <c r="I7" s="22" t="n">
        <f aca="false">G7*10000/1000000</f>
        <v>1.8864</v>
      </c>
    </row>
    <row r="8" customFormat="false" ht="15.75" hidden="false" customHeight="false" outlineLevel="0" collapsed="false">
      <c r="A8" s="21" t="s">
        <v>30</v>
      </c>
      <c r="B8" s="22" t="n">
        <v>111.76</v>
      </c>
      <c r="C8" s="22" t="n">
        <v>53</v>
      </c>
      <c r="D8" s="22" t="n">
        <f aca="false">B8*10000/1000000</f>
        <v>1.1176</v>
      </c>
      <c r="F8" s="21" t="s">
        <v>30</v>
      </c>
      <c r="G8" s="20" t="n">
        <v>190.08</v>
      </c>
      <c r="H8" s="24" t="n">
        <v>59.25</v>
      </c>
      <c r="I8" s="22" t="n">
        <f aca="false">G8*10000/1000000</f>
        <v>1.9008</v>
      </c>
    </row>
    <row r="9" customFormat="false" ht="15.75" hidden="false" customHeight="false" outlineLevel="0" collapsed="false">
      <c r="A9" s="21" t="s">
        <v>31</v>
      </c>
      <c r="B9" s="22" t="n">
        <v>185.6</v>
      </c>
      <c r="C9" s="22" t="n">
        <v>83.95</v>
      </c>
      <c r="D9" s="22" t="n">
        <f aca="false">B9*10000/1000000</f>
        <v>1.856</v>
      </c>
      <c r="F9" s="21" t="s">
        <v>31</v>
      </c>
      <c r="G9" s="20" t="n">
        <v>123.64</v>
      </c>
      <c r="H9" s="24" t="n">
        <v>29.2</v>
      </c>
      <c r="I9" s="22" t="n">
        <f aca="false">G9*10000/1000000</f>
        <v>1.2364</v>
      </c>
    </row>
    <row r="10" customFormat="false" ht="15.75" hidden="false" customHeight="false" outlineLevel="0" collapsed="false">
      <c r="A10" s="21" t="s">
        <v>32</v>
      </c>
      <c r="B10" s="22" t="n">
        <v>158.14</v>
      </c>
      <c r="C10" s="22" t="n">
        <v>63.5</v>
      </c>
      <c r="D10" s="22" t="n">
        <f aca="false">B10*10000/1000000</f>
        <v>1.5814</v>
      </c>
      <c r="F10" s="21" t="s">
        <v>32</v>
      </c>
      <c r="G10" s="20" t="n">
        <v>87.38</v>
      </c>
      <c r="H10" s="24" t="n">
        <v>23.6</v>
      </c>
      <c r="I10" s="25" t="n">
        <f aca="false">G10*10000/1000000</f>
        <v>0.8738</v>
      </c>
    </row>
    <row r="11" customFormat="false" ht="15.75" hidden="false" customHeight="false" outlineLevel="0" collapsed="false">
      <c r="A11" s="21" t="s">
        <v>33</v>
      </c>
      <c r="B11" s="22" t="n">
        <v>114.28</v>
      </c>
      <c r="C11" s="22" t="n">
        <v>45.3</v>
      </c>
      <c r="D11" s="22" t="n">
        <f aca="false">B11*10000/1000000</f>
        <v>1.1428</v>
      </c>
      <c r="F11" s="21" t="s">
        <v>33</v>
      </c>
      <c r="G11" s="20" t="n">
        <v>117.86</v>
      </c>
      <c r="H11" s="24" t="n">
        <v>40</v>
      </c>
      <c r="I11" s="22" t="n">
        <f aca="false">G11*10000/1000000</f>
        <v>1.1786</v>
      </c>
    </row>
    <row r="12" customFormat="false" ht="15.75" hidden="false" customHeight="false" outlineLevel="0" collapsed="false">
      <c r="A12" s="21" t="s">
        <v>34</v>
      </c>
      <c r="B12" s="22" t="n">
        <v>62.82</v>
      </c>
      <c r="C12" s="22" t="n">
        <v>30.55</v>
      </c>
      <c r="D12" s="22" t="n">
        <f aca="false">B12*10000/1000000</f>
        <v>0.6282</v>
      </c>
      <c r="F12" s="21" t="s">
        <v>35</v>
      </c>
      <c r="G12" s="20" t="n">
        <v>105.64</v>
      </c>
      <c r="H12" s="24" t="n">
        <v>32.65</v>
      </c>
      <c r="I12" s="22" t="n">
        <f aca="false">G12*10000/1000000</f>
        <v>1.0564</v>
      </c>
    </row>
    <row r="13" customFormat="false" ht="15.75" hidden="false" customHeight="false" outlineLevel="0" collapsed="false">
      <c r="A13" s="26" t="s">
        <v>9</v>
      </c>
      <c r="B13" s="27" t="n">
        <f aca="false">AVERAGE(B5:B12)</f>
        <v>113.9025</v>
      </c>
      <c r="C13" s="27" t="n">
        <f aca="false">AVERAGE(C5:C12)</f>
        <v>45.42375</v>
      </c>
      <c r="D13" s="27" t="n">
        <f aca="false">AVERAGE(D5:D12)</f>
        <v>1.139025</v>
      </c>
      <c r="F13" s="21" t="s">
        <v>36</v>
      </c>
      <c r="G13" s="20" t="n">
        <v>81.7</v>
      </c>
      <c r="H13" s="24" t="n">
        <v>27.3</v>
      </c>
      <c r="I13" s="22" t="n">
        <f aca="false">AVERAGE(I5:I12)</f>
        <v>1.368875</v>
      </c>
    </row>
    <row r="14" customFormat="false" ht="15.75" hidden="false" customHeight="false" outlineLevel="0" collapsed="false">
      <c r="F14" s="21" t="s">
        <v>37</v>
      </c>
      <c r="G14" s="20" t="n">
        <v>91.38</v>
      </c>
      <c r="H14" s="24" t="n">
        <v>15.85</v>
      </c>
      <c r="I14" s="22" t="n">
        <f aca="false">AVERAGE(I6:I13)</f>
        <v>1.346909375</v>
      </c>
    </row>
    <row r="15" customFormat="false" ht="15.75" hidden="false" customHeight="false" outlineLevel="0" collapsed="false">
      <c r="F15" s="26" t="s">
        <v>9</v>
      </c>
      <c r="G15" s="28" t="n">
        <f aca="false">AVERAGE(G5:G14)</f>
        <v>126.818</v>
      </c>
      <c r="H15" s="28" t="n">
        <f aca="false">AVERAGE(H5:H14)</f>
        <v>39.375</v>
      </c>
      <c r="I15" s="29" t="n">
        <f aca="false">AVERAGE(I5:I14)</f>
        <v>1.3666784375</v>
      </c>
    </row>
    <row r="16" customFormat="false" ht="15.75" hidden="false" customHeight="false" outlineLevel="0" collapsed="false">
      <c r="A16" s="17" t="s">
        <v>23</v>
      </c>
      <c r="B16" s="17"/>
      <c r="C16" s="17"/>
      <c r="D16" s="17"/>
    </row>
    <row r="17" customFormat="false" ht="15.75" hidden="false" customHeight="false" outlineLevel="0" collapsed="false">
      <c r="A17" s="18" t="s">
        <v>21</v>
      </c>
      <c r="B17" s="18"/>
      <c r="C17" s="18"/>
      <c r="D17" s="18"/>
    </row>
    <row r="18" customFormat="false" ht="15.75" hidden="false" customHeight="false" outlineLevel="0" collapsed="false">
      <c r="A18" s="20" t="s">
        <v>3</v>
      </c>
      <c r="B18" s="20" t="s">
        <v>8</v>
      </c>
      <c r="C18" s="20"/>
      <c r="D18" s="20"/>
    </row>
    <row r="19" customFormat="false" ht="15.75" hidden="false" customHeight="false" outlineLevel="0" collapsed="false">
      <c r="A19" s="20"/>
      <c r="B19" s="21" t="s">
        <v>24</v>
      </c>
      <c r="C19" s="21" t="s">
        <v>25</v>
      </c>
      <c r="D19" s="21" t="s">
        <v>26</v>
      </c>
    </row>
    <row r="20" customFormat="false" ht="15.75" hidden="false" customHeight="false" outlineLevel="0" collapsed="false">
      <c r="A20" s="21" t="s">
        <v>27</v>
      </c>
      <c r="B20" s="23" t="n">
        <v>59.3</v>
      </c>
      <c r="C20" s="22" t="n">
        <v>18.85</v>
      </c>
      <c r="D20" s="22" t="n">
        <f aca="false">B20*10000/1000000</f>
        <v>0.593</v>
      </c>
    </row>
    <row r="21" customFormat="false" ht="15.75" hidden="false" customHeight="false" outlineLevel="0" collapsed="false">
      <c r="A21" s="21" t="s">
        <v>28</v>
      </c>
      <c r="B21" s="23" t="n">
        <v>91.46</v>
      </c>
      <c r="C21" s="22" t="n">
        <v>32.15</v>
      </c>
      <c r="D21" s="22" t="n">
        <f aca="false">B21*10000/1000000</f>
        <v>0.9146</v>
      </c>
    </row>
    <row r="22" customFormat="false" ht="15.75" hidden="false" customHeight="false" outlineLevel="0" collapsed="false">
      <c r="A22" s="21" t="s">
        <v>29</v>
      </c>
      <c r="B22" s="20" t="n">
        <v>98.08</v>
      </c>
      <c r="C22" s="22" t="n">
        <v>35.05</v>
      </c>
      <c r="D22" s="22" t="n">
        <f aca="false">B22*10000/1000000</f>
        <v>0.9808</v>
      </c>
    </row>
    <row r="23" customFormat="false" ht="15.75" hidden="false" customHeight="false" outlineLevel="0" collapsed="false">
      <c r="A23" s="21" t="s">
        <v>30</v>
      </c>
      <c r="B23" s="20" t="n">
        <v>223.12</v>
      </c>
      <c r="C23" s="22" t="n">
        <v>77.6</v>
      </c>
      <c r="D23" s="22" t="n">
        <f aca="false">B23*10000/1000000</f>
        <v>2.2312</v>
      </c>
    </row>
    <row r="24" customFormat="false" ht="15.75" hidden="false" customHeight="false" outlineLevel="0" collapsed="false">
      <c r="A24" s="21" t="s">
        <v>31</v>
      </c>
      <c r="B24" s="20" t="n">
        <v>194.6</v>
      </c>
      <c r="C24" s="22" t="n">
        <v>50.6</v>
      </c>
      <c r="D24" s="22" t="n">
        <f aca="false">B24*10000/1000000</f>
        <v>1.946</v>
      </c>
    </row>
    <row r="25" customFormat="false" ht="15.75" hidden="false" customHeight="false" outlineLevel="0" collapsed="false">
      <c r="A25" s="21" t="s">
        <v>32</v>
      </c>
      <c r="B25" s="20" t="n">
        <v>83.84</v>
      </c>
      <c r="C25" s="22" t="n">
        <v>23.9</v>
      </c>
      <c r="D25" s="22" t="n">
        <f aca="false">B25*10000/1000000</f>
        <v>0.8384</v>
      </c>
    </row>
    <row r="26" customFormat="false" ht="15.75" hidden="false" customHeight="false" outlineLevel="0" collapsed="false">
      <c r="A26" s="21" t="s">
        <v>33</v>
      </c>
      <c r="B26" s="20" t="n">
        <v>76.8</v>
      </c>
      <c r="C26" s="22" t="n">
        <v>26.2</v>
      </c>
      <c r="D26" s="22" t="n">
        <f aca="false">B26*10000/1000000</f>
        <v>0.768</v>
      </c>
    </row>
    <row r="27" customFormat="false" ht="15.75" hidden="false" customHeight="false" outlineLevel="0" collapsed="false">
      <c r="A27" s="21" t="s">
        <v>35</v>
      </c>
      <c r="B27" s="20" t="n">
        <v>95.84</v>
      </c>
      <c r="C27" s="22" t="n">
        <v>25.8</v>
      </c>
      <c r="D27" s="22" t="n">
        <f aca="false">B27*10000/1000000</f>
        <v>0.9584</v>
      </c>
    </row>
    <row r="28" customFormat="false" ht="15.75" hidden="false" customHeight="false" outlineLevel="0" collapsed="false">
      <c r="A28" s="21" t="s">
        <v>36</v>
      </c>
      <c r="B28" s="20" t="n">
        <v>81.96</v>
      </c>
      <c r="C28" s="22" t="n">
        <v>44.5</v>
      </c>
      <c r="D28" s="22" t="n">
        <f aca="false">AVERAGE(D20:D27)</f>
        <v>1.1538</v>
      </c>
    </row>
    <row r="29" customFormat="false" ht="15.75" hidden="false" customHeight="false" outlineLevel="0" collapsed="false">
      <c r="A29" s="26" t="s">
        <v>9</v>
      </c>
      <c r="B29" s="31" t="n">
        <f aca="false">AVERAGE(B20:B28)</f>
        <v>111.666666666667</v>
      </c>
      <c r="C29" s="27" t="n">
        <f aca="false">AVERAGE(C20:C28)</f>
        <v>37.1833333333333</v>
      </c>
      <c r="D29" s="27" t="n">
        <f aca="false">AVERAGE(D20:D28)</f>
        <v>1.1538</v>
      </c>
    </row>
    <row r="33" customFormat="false" ht="15" hidden="false" customHeight="false" outlineLevel="0" collapsed="false">
      <c r="A33" s="8"/>
      <c r="B33" s="8"/>
      <c r="C33" s="8"/>
      <c r="E33" s="8"/>
      <c r="F33" s="8"/>
      <c r="G33" s="8"/>
      <c r="H33" s="8"/>
      <c r="I33" s="8"/>
      <c r="J33" s="8"/>
      <c r="K33" s="8"/>
      <c r="L33" s="8"/>
      <c r="M33" s="8"/>
      <c r="N33" s="8"/>
    </row>
    <row r="34" customFormat="false" ht="15" hidden="false" customHeight="false" outlineLevel="0" collapsed="false">
      <c r="A34" s="8"/>
      <c r="B34" s="8"/>
      <c r="C34" s="8"/>
      <c r="E34" s="8"/>
      <c r="F34" s="8"/>
      <c r="G34" s="8"/>
      <c r="H34" s="8"/>
      <c r="I34" s="8"/>
      <c r="J34" s="8"/>
      <c r="K34" s="8"/>
      <c r="L34" s="8"/>
      <c r="M34" s="8"/>
      <c r="N34" s="8"/>
    </row>
    <row r="35" customFormat="false" ht="15" hidden="false" customHeight="false" outlineLevel="0" collapsed="false">
      <c r="A35" s="8"/>
      <c r="B35" s="8"/>
      <c r="C35" s="8"/>
      <c r="E35" s="8"/>
      <c r="F35" s="8"/>
      <c r="G35" s="8"/>
      <c r="H35" s="8"/>
      <c r="I35" s="8"/>
      <c r="J35" s="8"/>
      <c r="K35" s="8"/>
      <c r="L35" s="8"/>
      <c r="M35" s="8"/>
      <c r="N35" s="8"/>
    </row>
    <row r="36" customFormat="false" ht="15" hidden="false" customHeight="false" outlineLevel="0" collapsed="false">
      <c r="A36" s="8"/>
      <c r="B36" s="8"/>
      <c r="C36" s="8"/>
    </row>
    <row r="37" customFormat="false" ht="15" hidden="false" customHeight="false" outlineLevel="0" collapsed="false">
      <c r="A37" s="8"/>
      <c r="B37" s="8"/>
      <c r="C37" s="8"/>
    </row>
    <row r="38" customFormat="false" ht="15" hidden="false" customHeight="false" outlineLevel="0" collapsed="false">
      <c r="A38" s="8"/>
      <c r="B38" s="8"/>
      <c r="C38" s="8"/>
    </row>
    <row r="39" customFormat="false" ht="15" hidden="false" customHeight="false" outlineLevel="0" collapsed="false">
      <c r="A39" s="8"/>
      <c r="B39" s="8"/>
      <c r="C39" s="8"/>
    </row>
    <row r="40" customFormat="false" ht="15" hidden="false" customHeight="false" outlineLevel="0" collapsed="false">
      <c r="A40" s="8"/>
      <c r="B40" s="8"/>
      <c r="C40" s="8"/>
    </row>
    <row r="41" customFormat="false" ht="15" hidden="false" customHeight="false" outlineLevel="0" collapsed="false">
      <c r="A41" s="8"/>
      <c r="B41" s="8"/>
      <c r="C41" s="8"/>
    </row>
    <row r="42" customFormat="false" ht="15" hidden="false" customHeight="false" outlineLevel="0" collapsed="false">
      <c r="A42" s="8"/>
      <c r="B42" s="8"/>
      <c r="C42" s="8"/>
    </row>
    <row r="43" customFormat="false" ht="15" hidden="false" customHeight="false" outlineLevel="0" collapsed="false">
      <c r="A43" s="8"/>
      <c r="B43" s="8"/>
      <c r="C43" s="8"/>
    </row>
  </sheetData>
  <mergeCells count="12">
    <mergeCell ref="A1:D1"/>
    <mergeCell ref="F1:I1"/>
    <mergeCell ref="A2:D2"/>
    <mergeCell ref="F2:I2"/>
    <mergeCell ref="A3:A4"/>
    <mergeCell ref="B3:D3"/>
    <mergeCell ref="F3:F4"/>
    <mergeCell ref="G3:H3"/>
    <mergeCell ref="A16:D16"/>
    <mergeCell ref="A17:D17"/>
    <mergeCell ref="A18:A19"/>
    <mergeCell ref="B18:D1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1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24"/>
    <col collapsed="false" customWidth="true" hidden="false" outlineLevel="0" max="3" min="3" style="0" width="14.57"/>
    <col collapsed="false" customWidth="true" hidden="false" outlineLevel="0" max="4" min="4" style="0" width="21.85"/>
  </cols>
  <sheetData>
    <row r="1" customFormat="false" ht="15" hidden="false" customHeight="false" outlineLevel="0" collapsed="false">
      <c r="A1" s="32" t="s">
        <v>38</v>
      </c>
      <c r="B1" s="32"/>
      <c r="C1" s="32"/>
      <c r="D1" s="33" t="s">
        <v>39</v>
      </c>
      <c r="E1" s="33"/>
      <c r="F1" s="33"/>
    </row>
    <row r="2" customFormat="false" ht="15" hidden="false" customHeight="false" outlineLevel="0" collapsed="false">
      <c r="A2" s="5" t="s">
        <v>3</v>
      </c>
      <c r="B2" s="5" t="s">
        <v>40</v>
      </c>
      <c r="C2" s="5"/>
      <c r="D2" s="5" t="s">
        <v>3</v>
      </c>
      <c r="E2" s="5" t="s">
        <v>40</v>
      </c>
      <c r="F2" s="5"/>
    </row>
    <row r="3" customFormat="false" ht="15" hidden="false" customHeight="false" outlineLevel="0" collapsed="false">
      <c r="A3" s="34" t="s">
        <v>41</v>
      </c>
      <c r="B3" s="35" t="s">
        <v>42</v>
      </c>
      <c r="C3" s="35" t="n">
        <v>62</v>
      </c>
      <c r="D3" s="34" t="s">
        <v>43</v>
      </c>
      <c r="E3" s="35" t="s">
        <v>42</v>
      </c>
      <c r="F3" s="35" t="n">
        <v>200</v>
      </c>
    </row>
    <row r="4" customFormat="false" ht="15" hidden="false" customHeight="false" outlineLevel="0" collapsed="false">
      <c r="A4" s="34"/>
      <c r="B4" s="35" t="s">
        <v>44</v>
      </c>
      <c r="C4" s="35" t="n">
        <v>53</v>
      </c>
      <c r="D4" s="34"/>
      <c r="E4" s="35" t="s">
        <v>44</v>
      </c>
      <c r="F4" s="35" t="n">
        <v>300</v>
      </c>
    </row>
    <row r="5" customFormat="false" ht="15" hidden="false" customHeight="false" outlineLevel="0" collapsed="false">
      <c r="A5" s="34"/>
      <c r="B5" s="35" t="s">
        <v>45</v>
      </c>
      <c r="C5" s="35" t="n">
        <v>58</v>
      </c>
      <c r="D5" s="34"/>
      <c r="E5" s="35" t="s">
        <v>45</v>
      </c>
      <c r="F5" s="35" t="s">
        <v>46</v>
      </c>
    </row>
    <row r="6" customFormat="false" ht="15" hidden="false" customHeight="false" outlineLevel="0" collapsed="false">
      <c r="A6" s="34" t="s">
        <v>47</v>
      </c>
      <c r="B6" s="35" t="s">
        <v>42</v>
      </c>
      <c r="C6" s="35" t="n">
        <v>69</v>
      </c>
      <c r="D6" s="34" t="s">
        <v>48</v>
      </c>
      <c r="E6" s="35" t="s">
        <v>42</v>
      </c>
      <c r="F6" s="35" t="n">
        <v>200</v>
      </c>
    </row>
    <row r="7" customFormat="false" ht="15" hidden="false" customHeight="false" outlineLevel="0" collapsed="false">
      <c r="A7" s="34"/>
      <c r="B7" s="35" t="s">
        <v>44</v>
      </c>
      <c r="C7" s="35" t="n">
        <v>56</v>
      </c>
      <c r="D7" s="34"/>
      <c r="E7" s="35" t="s">
        <v>44</v>
      </c>
      <c r="F7" s="35" t="n">
        <v>300</v>
      </c>
    </row>
    <row r="8" customFormat="false" ht="15" hidden="false" customHeight="false" outlineLevel="0" collapsed="false">
      <c r="A8" s="34"/>
      <c r="B8" s="35" t="s">
        <v>45</v>
      </c>
      <c r="C8" s="35" t="n">
        <v>54</v>
      </c>
      <c r="D8" s="34"/>
      <c r="E8" s="35" t="s">
        <v>45</v>
      </c>
      <c r="F8" s="35" t="n">
        <v>300</v>
      </c>
    </row>
    <row r="9" customFormat="false" ht="15" hidden="false" customHeight="false" outlineLevel="0" collapsed="false">
      <c r="A9" s="34" t="s">
        <v>49</v>
      </c>
      <c r="B9" s="35" t="s">
        <v>42</v>
      </c>
      <c r="C9" s="35" t="n">
        <v>71</v>
      </c>
      <c r="D9" s="34" t="s">
        <v>50</v>
      </c>
      <c r="E9" s="35" t="s">
        <v>42</v>
      </c>
      <c r="F9" s="35" t="n">
        <v>320</v>
      </c>
    </row>
    <row r="10" customFormat="false" ht="15" hidden="false" customHeight="false" outlineLevel="0" collapsed="false">
      <c r="A10" s="34"/>
      <c r="B10" s="35" t="s">
        <v>44</v>
      </c>
      <c r="C10" s="35" t="n">
        <v>60</v>
      </c>
      <c r="D10" s="34"/>
      <c r="E10" s="35" t="s">
        <v>44</v>
      </c>
      <c r="F10" s="35" t="n">
        <v>320</v>
      </c>
    </row>
    <row r="11" customFormat="false" ht="15" hidden="false" customHeight="false" outlineLevel="0" collapsed="false">
      <c r="A11" s="34"/>
      <c r="B11" s="35" t="s">
        <v>45</v>
      </c>
      <c r="C11" s="35" t="n">
        <v>56</v>
      </c>
      <c r="D11" s="34"/>
      <c r="E11" s="35" t="s">
        <v>45</v>
      </c>
      <c r="F11" s="35" t="n">
        <v>200</v>
      </c>
    </row>
    <row r="12" customFormat="false" ht="15" hidden="false" customHeight="false" outlineLevel="0" collapsed="false">
      <c r="A12" s="34" t="s">
        <v>51</v>
      </c>
      <c r="B12" s="35" t="s">
        <v>42</v>
      </c>
      <c r="C12" s="35" t="n">
        <v>60</v>
      </c>
    </row>
    <row r="13" customFormat="false" ht="15" hidden="false" customHeight="false" outlineLevel="0" collapsed="false">
      <c r="A13" s="34"/>
      <c r="B13" s="35" t="s">
        <v>44</v>
      </c>
      <c r="C13" s="35" t="n">
        <v>60</v>
      </c>
    </row>
    <row r="14" customFormat="false" ht="15" hidden="false" customHeight="false" outlineLevel="0" collapsed="false">
      <c r="A14" s="34"/>
      <c r="B14" s="35" t="s">
        <v>45</v>
      </c>
      <c r="C14" s="35" t="n">
        <v>57</v>
      </c>
    </row>
    <row r="15" customFormat="false" ht="15" hidden="false" customHeight="false" outlineLevel="0" collapsed="false">
      <c r="A15" s="34" t="s">
        <v>52</v>
      </c>
      <c r="B15" s="35" t="s">
        <v>42</v>
      </c>
      <c r="C15" s="35" t="n">
        <v>66</v>
      </c>
    </row>
    <row r="16" customFormat="false" ht="15" hidden="false" customHeight="false" outlineLevel="0" collapsed="false">
      <c r="A16" s="34"/>
      <c r="B16" s="35" t="s">
        <v>44</v>
      </c>
      <c r="C16" s="35" t="n">
        <v>53</v>
      </c>
    </row>
    <row r="17" customFormat="false" ht="15" hidden="false" customHeight="false" outlineLevel="0" collapsed="false">
      <c r="A17" s="34"/>
      <c r="B17" s="35" t="s">
        <v>45</v>
      </c>
      <c r="C17" s="35" t="n">
        <v>62</v>
      </c>
    </row>
  </sheetData>
  <mergeCells count="10">
    <mergeCell ref="A1:C1"/>
    <mergeCell ref="D1:F1"/>
    <mergeCell ref="A3:A5"/>
    <mergeCell ref="D3:D5"/>
    <mergeCell ref="A6:A8"/>
    <mergeCell ref="D6:D8"/>
    <mergeCell ref="A9:A11"/>
    <mergeCell ref="D9:D11"/>
    <mergeCell ref="A12:A14"/>
    <mergeCell ref="A15:A17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52"/>
  <sheetViews>
    <sheetView showFormulas="false" showGridLines="true" showRowColHeaders="true" showZeros="true" rightToLeft="false" tabSelected="false" showOutlineSymbols="true" defaultGridColor="true" view="normal" topLeftCell="A29" colorId="64" zoomScale="80" zoomScaleNormal="80" zoomScalePageLayoutView="100" workbookViewId="0">
      <selection pane="topLeft" activeCell="E44" activeCellId="0" sqref="E44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57"/>
    <col collapsed="false" customWidth="true" hidden="false" outlineLevel="0" max="2" min="2" style="0" width="22.71"/>
    <col collapsed="false" customWidth="true" hidden="false" outlineLevel="0" max="3" min="3" style="0" width="45"/>
    <col collapsed="false" customWidth="true" hidden="false" outlineLevel="0" max="4" min="4" style="0" width="17.29"/>
    <col collapsed="false" customWidth="true" hidden="false" outlineLevel="0" max="5" min="5" style="0" width="26.42"/>
  </cols>
  <sheetData>
    <row r="1" customFormat="false" ht="15" hidden="false" customHeight="false" outlineLevel="0" collapsed="false">
      <c r="A1" s="36" t="s">
        <v>53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  <c r="M1" s="36"/>
      <c r="N1" s="36"/>
      <c r="O1" s="36"/>
      <c r="P1" s="36"/>
    </row>
    <row r="2" customFormat="false" ht="15" hidden="false" customHeight="false" outlineLevel="0" collapsed="false">
      <c r="A2" s="36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36"/>
      <c r="N2" s="36"/>
      <c r="O2" s="36"/>
      <c r="P2" s="36"/>
    </row>
    <row r="3" customFormat="false" ht="15" hidden="false" customHeight="true" outlineLevel="0" collapsed="false">
      <c r="A3" s="37" t="s">
        <v>54</v>
      </c>
      <c r="B3" s="38" t="s">
        <v>55</v>
      </c>
      <c r="C3" s="37" t="s">
        <v>56</v>
      </c>
      <c r="D3" s="39" t="s">
        <v>57</v>
      </c>
      <c r="E3" s="40" t="s">
        <v>58</v>
      </c>
      <c r="F3" s="41" t="s">
        <v>59</v>
      </c>
      <c r="G3" s="41"/>
      <c r="H3" s="41"/>
      <c r="I3" s="41"/>
      <c r="J3" s="41"/>
      <c r="K3" s="41"/>
      <c r="L3" s="41"/>
      <c r="M3" s="41"/>
      <c r="N3" s="41"/>
      <c r="O3" s="41"/>
      <c r="P3" s="42" t="s">
        <v>9</v>
      </c>
    </row>
    <row r="4" customFormat="false" ht="15" hidden="false" customHeight="false" outlineLevel="0" collapsed="false">
      <c r="A4" s="37"/>
      <c r="B4" s="38"/>
      <c r="C4" s="37"/>
      <c r="D4" s="39"/>
      <c r="E4" s="40"/>
      <c r="F4" s="37" t="n">
        <v>1</v>
      </c>
      <c r="G4" s="37" t="n">
        <v>2</v>
      </c>
      <c r="H4" s="37" t="n">
        <v>3</v>
      </c>
      <c r="I4" s="37" t="n">
        <v>4</v>
      </c>
      <c r="J4" s="37" t="n">
        <v>5</v>
      </c>
      <c r="K4" s="37" t="n">
        <v>6</v>
      </c>
      <c r="L4" s="37" t="n">
        <v>7</v>
      </c>
      <c r="M4" s="37" t="n">
        <v>8</v>
      </c>
      <c r="N4" s="37" t="n">
        <v>9</v>
      </c>
      <c r="O4" s="37" t="n">
        <v>10</v>
      </c>
      <c r="P4" s="42"/>
    </row>
    <row r="5" customFormat="false" ht="15" hidden="false" customHeight="false" outlineLevel="0" collapsed="false">
      <c r="A5" s="34" t="s">
        <v>60</v>
      </c>
      <c r="B5" s="34" t="n">
        <f aca="false">D5+D6</f>
        <v>20.1</v>
      </c>
      <c r="C5" s="43" t="s">
        <v>61</v>
      </c>
      <c r="D5" s="34" t="n">
        <v>2.1</v>
      </c>
      <c r="E5" s="44" t="n">
        <f aca="false">D5*100/B5</f>
        <v>10.4477611940299</v>
      </c>
      <c r="F5" s="34" t="n">
        <v>13</v>
      </c>
      <c r="G5" s="34" t="n">
        <v>12</v>
      </c>
      <c r="H5" s="34" t="n">
        <v>11</v>
      </c>
      <c r="I5" s="34" t="n">
        <v>12</v>
      </c>
      <c r="J5" s="34" t="n">
        <v>10</v>
      </c>
      <c r="K5" s="34"/>
      <c r="L5" s="34"/>
      <c r="M5" s="34"/>
      <c r="N5" s="34"/>
      <c r="O5" s="34"/>
      <c r="P5" s="34" t="n">
        <f aca="false">AVERAGE(F5:O5)</f>
        <v>11.6</v>
      </c>
    </row>
    <row r="6" customFormat="false" ht="15" hidden="false" customHeight="false" outlineLevel="0" collapsed="false">
      <c r="A6" s="34"/>
      <c r="B6" s="34"/>
      <c r="C6" s="34" t="s">
        <v>62</v>
      </c>
      <c r="D6" s="34" t="n">
        <v>18</v>
      </c>
      <c r="E6" s="44" t="n">
        <f aca="false">D6*100/B5</f>
        <v>89.5522388059702</v>
      </c>
      <c r="F6" s="34" t="n">
        <v>19</v>
      </c>
      <c r="G6" s="34" t="n">
        <v>20</v>
      </c>
      <c r="H6" s="34" t="n">
        <v>26</v>
      </c>
      <c r="I6" s="34" t="n">
        <v>28</v>
      </c>
      <c r="J6" s="34" t="n">
        <v>29</v>
      </c>
      <c r="K6" s="34" t="n">
        <v>30</v>
      </c>
      <c r="L6" s="34" t="n">
        <v>32</v>
      </c>
      <c r="M6" s="34" t="n">
        <v>38</v>
      </c>
      <c r="N6" s="34" t="n">
        <v>28</v>
      </c>
      <c r="O6" s="34" t="n">
        <v>31</v>
      </c>
      <c r="P6" s="34" t="n">
        <f aca="false">AVERAGE(F6:O6)</f>
        <v>28.1</v>
      </c>
    </row>
    <row r="7" customFormat="false" ht="15" hidden="false" customHeight="false" outlineLevel="0" collapsed="false">
      <c r="A7" s="34"/>
      <c r="B7" s="34"/>
      <c r="C7" s="45" t="s">
        <v>9</v>
      </c>
      <c r="D7" s="45"/>
      <c r="E7" s="45"/>
      <c r="F7" s="45"/>
      <c r="G7" s="45"/>
      <c r="H7" s="45"/>
      <c r="I7" s="45"/>
      <c r="J7" s="45"/>
      <c r="K7" s="45"/>
      <c r="L7" s="45"/>
      <c r="M7" s="45"/>
      <c r="N7" s="45"/>
      <c r="O7" s="45"/>
      <c r="P7" s="46" t="n">
        <f aca="false">AVERAGE(P5:P6)</f>
        <v>19.85</v>
      </c>
      <c r="R7" s="8" t="n">
        <v>19.9</v>
      </c>
    </row>
    <row r="8" customFormat="false" ht="15" hidden="false" customHeight="false" outlineLevel="0" collapsed="false">
      <c r="A8" s="34" t="s">
        <v>28</v>
      </c>
      <c r="B8" s="34" t="n">
        <f aca="false">D8+D9+D10</f>
        <v>34.65</v>
      </c>
      <c r="C8" s="47" t="s">
        <v>63</v>
      </c>
      <c r="D8" s="34" t="n">
        <v>13.75</v>
      </c>
      <c r="E8" s="44" t="n">
        <f aca="false">D8*100/B8</f>
        <v>39.6825396825397</v>
      </c>
      <c r="F8" s="34" t="n">
        <v>19</v>
      </c>
      <c r="G8" s="34" t="n">
        <v>33</v>
      </c>
      <c r="H8" s="34" t="n">
        <v>31</v>
      </c>
      <c r="I8" s="34" t="n">
        <v>19</v>
      </c>
      <c r="J8" s="34" t="n">
        <v>18</v>
      </c>
      <c r="K8" s="34" t="n">
        <v>17</v>
      </c>
      <c r="L8" s="34" t="n">
        <v>12</v>
      </c>
      <c r="M8" s="34" t="n">
        <v>20</v>
      </c>
      <c r="N8" s="34" t="n">
        <v>21</v>
      </c>
      <c r="O8" s="34" t="n">
        <v>22</v>
      </c>
      <c r="P8" s="44" t="n">
        <f aca="false">AVERAGE(F8:O8)</f>
        <v>21.2</v>
      </c>
      <c r="R8" s="48" t="n">
        <v>12.4</v>
      </c>
    </row>
    <row r="9" customFormat="false" ht="15" hidden="false" customHeight="false" outlineLevel="0" collapsed="false">
      <c r="A9" s="34"/>
      <c r="B9" s="34"/>
      <c r="C9" s="34" t="s">
        <v>64</v>
      </c>
      <c r="D9" s="34" t="n">
        <v>4.05</v>
      </c>
      <c r="E9" s="44" t="n">
        <f aca="false">D9*100/B8</f>
        <v>11.6883116883117</v>
      </c>
      <c r="F9" s="34" t="n">
        <v>10</v>
      </c>
      <c r="G9" s="34" t="n">
        <v>12</v>
      </c>
      <c r="H9" s="34" t="n">
        <v>13</v>
      </c>
      <c r="I9" s="34" t="n">
        <v>12</v>
      </c>
      <c r="J9" s="34" t="n">
        <v>11</v>
      </c>
      <c r="K9" s="34" t="n">
        <v>12</v>
      </c>
      <c r="L9" s="34" t="n">
        <v>13</v>
      </c>
      <c r="M9" s="34"/>
      <c r="N9" s="34"/>
      <c r="O9" s="34"/>
      <c r="P9" s="44" t="n">
        <f aca="false">AVERAGE(F9:O9)</f>
        <v>11.8571428571429</v>
      </c>
      <c r="R9" s="8" t="n">
        <v>15.3</v>
      </c>
    </row>
    <row r="10" customFormat="false" ht="15" hidden="false" customHeight="false" outlineLevel="0" collapsed="false">
      <c r="A10" s="34"/>
      <c r="B10" s="34"/>
      <c r="C10" s="34" t="s">
        <v>62</v>
      </c>
      <c r="D10" s="34" t="n">
        <v>16.85</v>
      </c>
      <c r="E10" s="44" t="n">
        <f aca="false">D10*100/B8</f>
        <v>48.6291486291486</v>
      </c>
      <c r="F10" s="34" t="n">
        <v>14</v>
      </c>
      <c r="G10" s="34" t="n">
        <v>11</v>
      </c>
      <c r="H10" s="34" t="n">
        <v>12</v>
      </c>
      <c r="I10" s="34" t="n">
        <v>17</v>
      </c>
      <c r="J10" s="34" t="n">
        <v>15</v>
      </c>
      <c r="K10" s="34" t="n">
        <v>13</v>
      </c>
      <c r="L10" s="34" t="n">
        <v>9</v>
      </c>
      <c r="M10" s="34" t="n">
        <v>14</v>
      </c>
      <c r="N10" s="34" t="n">
        <v>13</v>
      </c>
      <c r="O10" s="34" t="n">
        <v>12</v>
      </c>
      <c r="P10" s="44" t="n">
        <f aca="false">AVERAGE(F10:O10)</f>
        <v>13</v>
      </c>
      <c r="R10" s="48" t="n">
        <v>16.4</v>
      </c>
    </row>
    <row r="11" customFormat="false" ht="15" hidden="false" customHeight="false" outlineLevel="0" collapsed="false">
      <c r="A11" s="34"/>
      <c r="B11" s="34"/>
      <c r="C11" s="45" t="s">
        <v>9</v>
      </c>
      <c r="D11" s="45"/>
      <c r="E11" s="45"/>
      <c r="F11" s="45"/>
      <c r="G11" s="45"/>
      <c r="H11" s="45"/>
      <c r="I11" s="45"/>
      <c r="J11" s="45"/>
      <c r="K11" s="45"/>
      <c r="L11" s="45"/>
      <c r="M11" s="45"/>
      <c r="N11" s="45"/>
      <c r="O11" s="45"/>
      <c r="P11" s="49" t="n">
        <f aca="false">AVERAGE(P9:P10)</f>
        <v>12.4285714285714</v>
      </c>
      <c r="R11" s="8" t="n">
        <v>19.8</v>
      </c>
    </row>
    <row r="12" customFormat="false" ht="15" hidden="false" customHeight="false" outlineLevel="0" collapsed="false">
      <c r="A12" s="34" t="s">
        <v>29</v>
      </c>
      <c r="B12" s="34" t="n">
        <f aca="false">D12+D13</f>
        <v>32.35</v>
      </c>
      <c r="C12" s="34" t="s">
        <v>64</v>
      </c>
      <c r="D12" s="34" t="n">
        <v>3.5</v>
      </c>
      <c r="E12" s="44" t="n">
        <f aca="false">D12*100/B12</f>
        <v>10.8191653786708</v>
      </c>
      <c r="F12" s="34" t="n">
        <v>11</v>
      </c>
      <c r="G12" s="34" t="n">
        <v>16</v>
      </c>
      <c r="H12" s="34" t="n">
        <v>15</v>
      </c>
      <c r="I12" s="34" t="n">
        <v>18</v>
      </c>
      <c r="J12" s="34" t="n">
        <v>15</v>
      </c>
      <c r="K12" s="34" t="n">
        <v>11</v>
      </c>
      <c r="L12" s="34" t="n">
        <v>9.5</v>
      </c>
      <c r="M12" s="34" t="n">
        <v>32</v>
      </c>
      <c r="N12" s="34" t="n">
        <v>32.5</v>
      </c>
      <c r="O12" s="34"/>
      <c r="P12" s="44" t="n">
        <f aca="false">AVERAGE(F12:O12)</f>
        <v>17.7777777777778</v>
      </c>
      <c r="R12" s="50" t="n">
        <v>17.5</v>
      </c>
    </row>
    <row r="13" customFormat="false" ht="15" hidden="false" customHeight="false" outlineLevel="0" collapsed="false">
      <c r="A13" s="34"/>
      <c r="B13" s="34"/>
      <c r="C13" s="47" t="s">
        <v>65</v>
      </c>
      <c r="D13" s="34" t="n">
        <v>28.85</v>
      </c>
      <c r="E13" s="44" t="n">
        <f aca="false">D13*100/B12</f>
        <v>89.1808346213292</v>
      </c>
      <c r="F13" s="34" t="n">
        <v>17.9</v>
      </c>
      <c r="G13" s="34" t="n">
        <v>24</v>
      </c>
      <c r="H13" s="34" t="n">
        <v>4.5</v>
      </c>
      <c r="I13" s="34" t="n">
        <v>6.5</v>
      </c>
      <c r="J13" s="34" t="n">
        <v>6</v>
      </c>
      <c r="K13" s="34" t="n">
        <v>15.6</v>
      </c>
      <c r="L13" s="34" t="n">
        <v>9.5</v>
      </c>
      <c r="M13" s="34" t="n">
        <v>10.5</v>
      </c>
      <c r="N13" s="34" t="n">
        <v>21</v>
      </c>
      <c r="O13" s="34" t="n">
        <v>13</v>
      </c>
      <c r="P13" s="44" t="n">
        <f aca="false">AVERAGE(F13:O13)</f>
        <v>12.85</v>
      </c>
      <c r="R13" s="48" t="n">
        <v>15.9</v>
      </c>
    </row>
    <row r="14" customFormat="false" ht="15" hidden="false" customHeight="false" outlineLevel="0" collapsed="false">
      <c r="A14" s="34"/>
      <c r="B14" s="34"/>
      <c r="C14" s="45" t="s">
        <v>9</v>
      </c>
      <c r="D14" s="45"/>
      <c r="E14" s="45"/>
      <c r="F14" s="45"/>
      <c r="G14" s="45"/>
      <c r="H14" s="45"/>
      <c r="I14" s="45"/>
      <c r="J14" s="45"/>
      <c r="K14" s="45"/>
      <c r="L14" s="45"/>
      <c r="M14" s="45"/>
      <c r="N14" s="45"/>
      <c r="O14" s="45"/>
      <c r="P14" s="49" t="n">
        <f aca="false">AVERAGE(P12:P13)</f>
        <v>15.3138888888889</v>
      </c>
      <c r="R14" s="50" t="n">
        <v>15</v>
      </c>
    </row>
    <row r="15" customFormat="false" ht="15" hidden="false" customHeight="false" outlineLevel="0" collapsed="false">
      <c r="A15" s="34" t="s">
        <v>30</v>
      </c>
      <c r="B15" s="34" t="n">
        <f aca="false">D15+D16</f>
        <v>53</v>
      </c>
      <c r="C15" s="47" t="s">
        <v>63</v>
      </c>
      <c r="D15" s="34" t="n">
        <v>36.6</v>
      </c>
      <c r="E15" s="44" t="n">
        <f aca="false">D15*100/B15</f>
        <v>69.0566037735849</v>
      </c>
      <c r="F15" s="34" t="n">
        <v>32</v>
      </c>
      <c r="G15" s="34" t="n">
        <v>33</v>
      </c>
      <c r="H15" s="34" t="n">
        <v>14</v>
      </c>
      <c r="I15" s="34" t="n">
        <v>15</v>
      </c>
      <c r="J15" s="34" t="n">
        <v>19</v>
      </c>
      <c r="K15" s="34" t="n">
        <v>22</v>
      </c>
      <c r="L15" s="34" t="n">
        <v>3</v>
      </c>
      <c r="M15" s="34" t="n">
        <v>11</v>
      </c>
      <c r="N15" s="34" t="n">
        <v>12</v>
      </c>
      <c r="O15" s="34" t="n">
        <v>13</v>
      </c>
      <c r="P15" s="34" t="n">
        <f aca="false">AVERAGE(F15:O15)</f>
        <v>17.4</v>
      </c>
      <c r="R15" s="8" t="n">
        <f aca="false">AVERAGE(R7:R14)</f>
        <v>16.525</v>
      </c>
    </row>
    <row r="16" customFormat="false" ht="15" hidden="false" customHeight="false" outlineLevel="0" collapsed="false">
      <c r="A16" s="34"/>
      <c r="B16" s="34"/>
      <c r="C16" s="34" t="s">
        <v>62</v>
      </c>
      <c r="D16" s="34" t="n">
        <v>16.4</v>
      </c>
      <c r="E16" s="44" t="n">
        <f aca="false">D16*100/B15</f>
        <v>30.9433962264151</v>
      </c>
      <c r="F16" s="34" t="n">
        <v>20</v>
      </c>
      <c r="G16" s="34" t="n">
        <v>14</v>
      </c>
      <c r="H16" s="34" t="n">
        <v>21</v>
      </c>
      <c r="I16" s="34" t="n">
        <v>11</v>
      </c>
      <c r="J16" s="34" t="n">
        <v>18</v>
      </c>
      <c r="K16" s="34" t="n">
        <v>13</v>
      </c>
      <c r="L16" s="34" t="n">
        <v>16</v>
      </c>
      <c r="M16" s="34" t="n">
        <v>18</v>
      </c>
      <c r="N16" s="34" t="n">
        <v>11</v>
      </c>
      <c r="O16" s="34" t="n">
        <v>12</v>
      </c>
      <c r="P16" s="34" t="n">
        <f aca="false">AVERAGE(F16:O16)</f>
        <v>15.4</v>
      </c>
    </row>
    <row r="17" customFormat="false" ht="15" hidden="false" customHeight="false" outlineLevel="0" collapsed="false">
      <c r="A17" s="34"/>
      <c r="B17" s="34"/>
      <c r="C17" s="45" t="s">
        <v>9</v>
      </c>
      <c r="D17" s="45"/>
      <c r="E17" s="45"/>
      <c r="F17" s="45"/>
      <c r="G17" s="45"/>
      <c r="H17" s="45"/>
      <c r="I17" s="45"/>
      <c r="J17" s="45"/>
      <c r="K17" s="45"/>
      <c r="L17" s="45"/>
      <c r="M17" s="45"/>
      <c r="N17" s="45"/>
      <c r="O17" s="45"/>
      <c r="P17" s="49" t="n">
        <f aca="false">AVERAGE(P15:P16)</f>
        <v>16.4</v>
      </c>
    </row>
    <row r="18" customFormat="false" ht="15" hidden="false" customHeight="false" outlineLevel="0" collapsed="false">
      <c r="A18" s="34" t="s">
        <v>31</v>
      </c>
      <c r="B18" s="34" t="n">
        <f aca="false">D18+D19+D20</f>
        <v>83.95</v>
      </c>
      <c r="C18" s="47" t="s">
        <v>63</v>
      </c>
      <c r="D18" s="34" t="n">
        <v>0.95</v>
      </c>
      <c r="E18" s="44" t="n">
        <f aca="false">D18*100/B18</f>
        <v>1.131625967838</v>
      </c>
      <c r="F18" s="34" t="n">
        <v>7.7</v>
      </c>
      <c r="G18" s="34" t="n">
        <v>11</v>
      </c>
      <c r="H18" s="34" t="n">
        <v>10</v>
      </c>
      <c r="I18" s="34" t="n">
        <v>6</v>
      </c>
      <c r="J18" s="34" t="n">
        <v>4</v>
      </c>
      <c r="K18" s="34" t="n">
        <v>9.5</v>
      </c>
      <c r="L18" s="34" t="n">
        <v>3</v>
      </c>
      <c r="M18" s="34"/>
      <c r="N18" s="34"/>
      <c r="O18" s="34"/>
      <c r="P18" s="44" t="n">
        <f aca="false">AVERAGE(F18:O18)</f>
        <v>7.31428571428572</v>
      </c>
    </row>
    <row r="19" customFormat="false" ht="15" hidden="false" customHeight="false" outlineLevel="0" collapsed="false">
      <c r="A19" s="34"/>
      <c r="B19" s="34"/>
      <c r="C19" s="43" t="s">
        <v>66</v>
      </c>
      <c r="D19" s="34" t="n">
        <v>1.2</v>
      </c>
      <c r="E19" s="44" t="n">
        <f aca="false">D19*100/B18</f>
        <v>1.42942227516379</v>
      </c>
      <c r="F19" s="34" t="n">
        <v>14</v>
      </c>
      <c r="G19" s="34" t="n">
        <v>19.5</v>
      </c>
      <c r="H19" s="34" t="n">
        <v>20</v>
      </c>
      <c r="I19" s="34" t="n">
        <v>17</v>
      </c>
      <c r="J19" s="34" t="n">
        <v>18</v>
      </c>
      <c r="K19" s="34" t="n">
        <v>18.5</v>
      </c>
      <c r="L19" s="34"/>
      <c r="M19" s="34"/>
      <c r="N19" s="34"/>
      <c r="O19" s="34"/>
      <c r="P19" s="44" t="n">
        <f aca="false">AVERAGE(F19:O19)</f>
        <v>17.8333333333333</v>
      </c>
    </row>
    <row r="20" customFormat="false" ht="15" hidden="false" customHeight="false" outlineLevel="0" collapsed="false">
      <c r="A20" s="34"/>
      <c r="B20" s="34"/>
      <c r="C20" s="51" t="s">
        <v>67</v>
      </c>
      <c r="D20" s="34" t="n">
        <v>81.8</v>
      </c>
      <c r="E20" s="44" t="n">
        <f aca="false">D20*100/B18</f>
        <v>97.4389517569982</v>
      </c>
      <c r="F20" s="34" t="n">
        <v>33</v>
      </c>
      <c r="G20" s="34" t="n">
        <v>32</v>
      </c>
      <c r="H20" s="34" t="n">
        <v>30</v>
      </c>
      <c r="I20" s="34" t="n">
        <v>35.3</v>
      </c>
      <c r="J20" s="34" t="n">
        <v>33</v>
      </c>
      <c r="K20" s="34" t="n">
        <v>32.4</v>
      </c>
      <c r="L20" s="34" t="n">
        <v>35.6</v>
      </c>
      <c r="M20" s="34" t="n">
        <v>40</v>
      </c>
      <c r="N20" s="34" t="n">
        <v>36.3</v>
      </c>
      <c r="O20" s="34"/>
      <c r="P20" s="44" t="n">
        <f aca="false">AVERAGE(F20:O20)</f>
        <v>34.1777777777778</v>
      </c>
    </row>
    <row r="21" customFormat="false" ht="15" hidden="false" customHeight="false" outlineLevel="0" collapsed="false">
      <c r="A21" s="34"/>
      <c r="B21" s="34"/>
      <c r="C21" s="45" t="s">
        <v>9</v>
      </c>
      <c r="D21" s="45"/>
      <c r="E21" s="45"/>
      <c r="F21" s="45"/>
      <c r="G21" s="45"/>
      <c r="H21" s="45"/>
      <c r="I21" s="45"/>
      <c r="J21" s="45"/>
      <c r="K21" s="45"/>
      <c r="L21" s="45"/>
      <c r="M21" s="45"/>
      <c r="N21" s="45"/>
      <c r="O21" s="45"/>
      <c r="P21" s="49" t="n">
        <f aca="false">AVERAGE(P18:P20)</f>
        <v>19.7751322751323</v>
      </c>
    </row>
    <row r="22" customFormat="false" ht="15" hidden="false" customHeight="false" outlineLevel="0" collapsed="false">
      <c r="A22" s="34" t="s">
        <v>68</v>
      </c>
      <c r="B22" s="34" t="n">
        <v>63.5</v>
      </c>
      <c r="C22" s="34" t="s">
        <v>69</v>
      </c>
      <c r="D22" s="34" t="n">
        <v>63.5</v>
      </c>
      <c r="E22" s="34" t="n">
        <v>100</v>
      </c>
      <c r="F22" s="34" t="n">
        <v>23</v>
      </c>
      <c r="G22" s="34" t="n">
        <v>21.2</v>
      </c>
      <c r="H22" s="34" t="n">
        <v>20.5</v>
      </c>
      <c r="I22" s="34" t="n">
        <v>13.5</v>
      </c>
      <c r="J22" s="34" t="n">
        <v>17.9</v>
      </c>
      <c r="K22" s="34" t="n">
        <v>9</v>
      </c>
      <c r="L22" s="34" t="n">
        <v>16</v>
      </c>
      <c r="M22" s="34" t="n">
        <v>11.6</v>
      </c>
      <c r="N22" s="34" t="n">
        <v>24.9</v>
      </c>
      <c r="O22" s="34" t="n">
        <v>17.3</v>
      </c>
      <c r="P22" s="34" t="n">
        <f aca="false">AVERAGE(F22:O22)</f>
        <v>17.49</v>
      </c>
    </row>
    <row r="23" customFormat="false" ht="15" hidden="false" customHeight="false" outlineLevel="0" collapsed="false">
      <c r="A23" s="34"/>
      <c r="B23" s="34"/>
      <c r="C23" s="45" t="s">
        <v>9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9" t="n">
        <v>17.49</v>
      </c>
    </row>
    <row r="24" customFormat="false" ht="15" hidden="false" customHeight="false" outlineLevel="0" collapsed="false">
      <c r="A24" s="34" t="s">
        <v>70</v>
      </c>
      <c r="B24" s="34" t="n">
        <v>45.3</v>
      </c>
      <c r="C24" s="34" t="s">
        <v>69</v>
      </c>
      <c r="D24" s="34" t="n">
        <v>45.3</v>
      </c>
      <c r="E24" s="34" t="n">
        <v>100</v>
      </c>
      <c r="F24" s="34" t="n">
        <v>12</v>
      </c>
      <c r="G24" s="34" t="n">
        <v>14</v>
      </c>
      <c r="H24" s="34" t="n">
        <v>16</v>
      </c>
      <c r="I24" s="34" t="n">
        <v>20</v>
      </c>
      <c r="J24" s="34" t="n">
        <v>20</v>
      </c>
      <c r="K24" s="34" t="n">
        <v>16.2</v>
      </c>
      <c r="L24" s="34" t="n">
        <v>8</v>
      </c>
      <c r="M24" s="34" t="n">
        <v>25.2</v>
      </c>
      <c r="N24" s="34" t="n">
        <v>11.3</v>
      </c>
      <c r="O24" s="34" t="n">
        <v>16.5</v>
      </c>
      <c r="P24" s="34" t="n">
        <f aca="false">AVERAGE(F24:O24)</f>
        <v>15.92</v>
      </c>
    </row>
    <row r="25" customFormat="false" ht="15" hidden="false" customHeight="false" outlineLevel="0" collapsed="false">
      <c r="A25" s="34"/>
      <c r="B25" s="34"/>
      <c r="C25" s="45" t="s">
        <v>9</v>
      </c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5"/>
      <c r="P25" s="49" t="n">
        <f aca="false">AVERAGE(P24)</f>
        <v>15.92</v>
      </c>
    </row>
    <row r="26" customFormat="false" ht="15" hidden="false" customHeight="false" outlineLevel="0" collapsed="false">
      <c r="A26" s="34" t="s">
        <v>35</v>
      </c>
      <c r="B26" s="34" t="n">
        <f aca="false">D26+D27+D28</f>
        <v>30.55</v>
      </c>
      <c r="C26" s="47" t="s">
        <v>63</v>
      </c>
      <c r="D26" s="34" t="n">
        <v>4.2</v>
      </c>
      <c r="E26" s="44" t="n">
        <f aca="false">D26*100/B26</f>
        <v>13.7479541734861</v>
      </c>
      <c r="F26" s="34" t="n">
        <v>9</v>
      </c>
      <c r="G26" s="34" t="n">
        <v>26</v>
      </c>
      <c r="H26" s="34" t="n">
        <v>6.5</v>
      </c>
      <c r="I26" s="34" t="n">
        <v>12</v>
      </c>
      <c r="J26" s="34" t="n">
        <v>7.5</v>
      </c>
      <c r="K26" s="34" t="n">
        <v>14</v>
      </c>
      <c r="L26" s="34" t="n">
        <v>10</v>
      </c>
      <c r="M26" s="34" t="n">
        <v>8.5</v>
      </c>
      <c r="N26" s="34" t="n">
        <v>5</v>
      </c>
      <c r="O26" s="34" t="n">
        <v>5</v>
      </c>
      <c r="P26" s="34" t="n">
        <f aca="false">AVERAGE(F26:O26)</f>
        <v>10.35</v>
      </c>
    </row>
    <row r="27" customFormat="false" ht="15" hidden="false" customHeight="false" outlineLevel="0" collapsed="false">
      <c r="A27" s="34"/>
      <c r="B27" s="34"/>
      <c r="C27" s="34" t="s">
        <v>64</v>
      </c>
      <c r="D27" s="34" t="n">
        <v>1.45</v>
      </c>
      <c r="E27" s="44" t="n">
        <f aca="false">D27*100/B26</f>
        <v>4.74631751227496</v>
      </c>
      <c r="F27" s="34" t="n">
        <v>21.2</v>
      </c>
      <c r="G27" s="34" t="n">
        <v>10.5</v>
      </c>
      <c r="H27" s="34" t="n">
        <v>13.7</v>
      </c>
      <c r="I27" s="34" t="n">
        <v>14</v>
      </c>
      <c r="J27" s="34" t="n">
        <v>21</v>
      </c>
      <c r="K27" s="34"/>
      <c r="L27" s="34"/>
      <c r="M27" s="34"/>
      <c r="N27" s="34"/>
      <c r="O27" s="34"/>
      <c r="P27" s="34" t="n">
        <f aca="false">AVERAGE(F27:O27)</f>
        <v>16.08</v>
      </c>
    </row>
    <row r="28" customFormat="false" ht="15" hidden="false" customHeight="false" outlineLevel="0" collapsed="false">
      <c r="A28" s="34"/>
      <c r="B28" s="34"/>
      <c r="C28" s="34" t="s">
        <v>62</v>
      </c>
      <c r="D28" s="34" t="n">
        <v>24.9</v>
      </c>
      <c r="E28" s="44" t="n">
        <f aca="false">D28*100/B26</f>
        <v>81.505728314239</v>
      </c>
      <c r="F28" s="34" t="n">
        <v>23.5</v>
      </c>
      <c r="G28" s="34" t="n">
        <v>21.5</v>
      </c>
      <c r="H28" s="34" t="n">
        <v>20</v>
      </c>
      <c r="I28" s="34" t="n">
        <v>19.5</v>
      </c>
      <c r="J28" s="34" t="n">
        <v>18</v>
      </c>
      <c r="K28" s="34" t="n">
        <v>18.3</v>
      </c>
      <c r="L28" s="34" t="n">
        <v>21.5</v>
      </c>
      <c r="M28" s="34" t="n">
        <v>11</v>
      </c>
      <c r="N28" s="34" t="n">
        <v>10.4</v>
      </c>
      <c r="O28" s="34" t="n">
        <v>21</v>
      </c>
      <c r="P28" s="34" t="n">
        <f aca="false">AVERAGE(F28:O28)</f>
        <v>18.47</v>
      </c>
    </row>
    <row r="29" customFormat="false" ht="15" hidden="false" customHeight="false" outlineLevel="0" collapsed="false">
      <c r="A29" s="34"/>
      <c r="B29" s="34"/>
      <c r="C29" s="45" t="s">
        <v>9</v>
      </c>
      <c r="D29" s="45"/>
      <c r="E29" s="45"/>
      <c r="F29" s="45"/>
      <c r="G29" s="45"/>
      <c r="H29" s="45"/>
      <c r="I29" s="45"/>
      <c r="J29" s="45"/>
      <c r="K29" s="45"/>
      <c r="L29" s="45"/>
      <c r="M29" s="45"/>
      <c r="N29" s="45"/>
      <c r="O29" s="45"/>
      <c r="P29" s="49" t="n">
        <f aca="false">AVERAGE(P26:P28)</f>
        <v>14.9666666666667</v>
      </c>
    </row>
    <row r="30" customFormat="false" ht="15" hidden="false" customHeight="false" outlineLevel="0" collapsed="false">
      <c r="A30" s="52"/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</row>
    <row r="31" customFormat="false" ht="15" hidden="false" customHeight="false" outlineLevel="0" collapsed="false">
      <c r="A31" s="52"/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</row>
    <row r="33" customFormat="false" ht="15" hidden="false" customHeight="false" outlineLevel="0" collapsed="false">
      <c r="C33" s="53" t="s">
        <v>71</v>
      </c>
      <c r="D33" s="53" t="n">
        <v>1</v>
      </c>
      <c r="E33" s="53" t="n">
        <v>2</v>
      </c>
      <c r="F33" s="53" t="n">
        <v>3</v>
      </c>
      <c r="G33" s="53" t="n">
        <v>4</v>
      </c>
      <c r="H33" s="53" t="n">
        <v>5</v>
      </c>
      <c r="I33" s="53" t="n">
        <v>6</v>
      </c>
      <c r="J33" s="53" t="n">
        <v>7</v>
      </c>
      <c r="K33" s="53" t="n">
        <v>8</v>
      </c>
      <c r="L33" s="54" t="s">
        <v>9</v>
      </c>
    </row>
    <row r="34" customFormat="false" ht="15" hidden="false" customHeight="false" outlineLevel="0" collapsed="false">
      <c r="C34" s="43" t="s">
        <v>61</v>
      </c>
      <c r="D34" s="55" t="n">
        <v>10.4477611940299</v>
      </c>
      <c r="E34" s="55" t="n">
        <v>0</v>
      </c>
      <c r="F34" s="55" t="n">
        <v>0</v>
      </c>
      <c r="G34" s="55" t="n">
        <v>0</v>
      </c>
      <c r="H34" s="55" t="n">
        <v>0</v>
      </c>
      <c r="I34" s="55" t="n">
        <v>0</v>
      </c>
      <c r="J34" s="55" t="n">
        <v>0</v>
      </c>
      <c r="K34" s="55" t="n">
        <v>0</v>
      </c>
      <c r="L34" s="55" t="n">
        <f aca="false">AVERAGE(D34:K34)</f>
        <v>1.30597014925373</v>
      </c>
    </row>
    <row r="35" customFormat="false" ht="15" hidden="false" customHeight="false" outlineLevel="0" collapsed="false">
      <c r="C35" s="34" t="s">
        <v>64</v>
      </c>
      <c r="D35" s="55" t="n">
        <v>0</v>
      </c>
      <c r="E35" s="55" t="n">
        <v>11.6883116883117</v>
      </c>
      <c r="F35" s="55" t="n">
        <v>10.8191653786708</v>
      </c>
      <c r="G35" s="55" t="n">
        <v>0</v>
      </c>
      <c r="H35" s="55" t="n">
        <v>0</v>
      </c>
      <c r="I35" s="55" t="n">
        <v>0</v>
      </c>
      <c r="J35" s="55" t="n">
        <v>0</v>
      </c>
      <c r="K35" s="55" t="n">
        <v>4.74631751227496</v>
      </c>
      <c r="L35" s="55" t="n">
        <f aca="false">AVERAGE(D35:K35)</f>
        <v>3.40672432240718</v>
      </c>
    </row>
    <row r="36" customFormat="false" ht="15" hidden="false" customHeight="false" outlineLevel="0" collapsed="false">
      <c r="C36" s="51" t="s">
        <v>67</v>
      </c>
      <c r="D36" s="55" t="n">
        <v>0</v>
      </c>
      <c r="E36" s="55" t="n">
        <v>0</v>
      </c>
      <c r="F36" s="55" t="n">
        <v>0</v>
      </c>
      <c r="G36" s="55" t="n">
        <v>0</v>
      </c>
      <c r="H36" s="55" t="n">
        <v>97.4389517569982</v>
      </c>
      <c r="I36" s="55" t="n">
        <v>0</v>
      </c>
      <c r="J36" s="55" t="n">
        <v>0</v>
      </c>
      <c r="K36" s="55" t="n">
        <v>0</v>
      </c>
      <c r="L36" s="55" t="n">
        <f aca="false">AVERAGE(D36:K36)</f>
        <v>12.1798689696248</v>
      </c>
    </row>
    <row r="37" customFormat="false" ht="15" hidden="false" customHeight="false" outlineLevel="0" collapsed="false">
      <c r="C37" s="43" t="s">
        <v>66</v>
      </c>
      <c r="D37" s="55" t="n">
        <v>0</v>
      </c>
      <c r="E37" s="55" t="n">
        <v>0</v>
      </c>
      <c r="F37" s="55" t="n">
        <v>0</v>
      </c>
      <c r="G37" s="55" t="n">
        <v>0</v>
      </c>
      <c r="H37" s="55" t="n">
        <v>1.42942227516379</v>
      </c>
      <c r="I37" s="55" t="n">
        <v>0</v>
      </c>
      <c r="J37" s="55" t="n">
        <v>0</v>
      </c>
      <c r="K37" s="55" t="n">
        <v>0</v>
      </c>
      <c r="L37" s="55" t="n">
        <f aca="false">AVERAGE(D37:K37)</f>
        <v>0.178677784395474</v>
      </c>
    </row>
    <row r="38" customFormat="false" ht="15" hidden="false" customHeight="false" outlineLevel="0" collapsed="false">
      <c r="C38" s="34" t="s">
        <v>69</v>
      </c>
      <c r="D38" s="55" t="n">
        <v>0</v>
      </c>
      <c r="E38" s="55" t="n">
        <v>0</v>
      </c>
      <c r="F38" s="55" t="n">
        <v>0</v>
      </c>
      <c r="G38" s="55" t="n">
        <v>0</v>
      </c>
      <c r="H38" s="55" t="n">
        <v>0</v>
      </c>
      <c r="I38" s="55" t="n">
        <v>100</v>
      </c>
      <c r="J38" s="55" t="n">
        <v>100</v>
      </c>
      <c r="K38" s="55" t="n">
        <v>0</v>
      </c>
      <c r="L38" s="55" t="n">
        <f aca="false">AVERAGE(D38:K38)</f>
        <v>25</v>
      </c>
    </row>
    <row r="39" customFormat="false" ht="15" hidden="false" customHeight="false" outlineLevel="0" collapsed="false">
      <c r="C39" s="34" t="s">
        <v>62</v>
      </c>
      <c r="D39" s="55" t="n">
        <v>89.5522388059702</v>
      </c>
      <c r="E39" s="55" t="n">
        <v>48.6291486291486</v>
      </c>
      <c r="F39" s="55" t="n">
        <v>0</v>
      </c>
      <c r="G39" s="55" t="n">
        <v>30.9433962264151</v>
      </c>
      <c r="H39" s="55" t="n">
        <v>0</v>
      </c>
      <c r="I39" s="55" t="n">
        <v>0</v>
      </c>
      <c r="J39" s="55" t="n">
        <v>0</v>
      </c>
      <c r="K39" s="55" t="n">
        <v>81.505728314239</v>
      </c>
      <c r="L39" s="55" t="n">
        <f aca="false">AVERAGE(D39:K39)</f>
        <v>31.3288139969716</v>
      </c>
    </row>
    <row r="40" customFormat="false" ht="15" hidden="false" customHeight="false" outlineLevel="0" collapsed="false">
      <c r="C40" s="47" t="s">
        <v>63</v>
      </c>
      <c r="D40" s="55" t="n">
        <v>0</v>
      </c>
      <c r="E40" s="55" t="n">
        <v>39.6825396825397</v>
      </c>
      <c r="F40" s="55" t="n">
        <v>0</v>
      </c>
      <c r="G40" s="55" t="n">
        <v>69.0566037735849</v>
      </c>
      <c r="H40" s="55" t="n">
        <v>1.131625967838</v>
      </c>
      <c r="I40" s="55" t="n">
        <v>0</v>
      </c>
      <c r="J40" s="55" t="n">
        <v>0</v>
      </c>
      <c r="K40" s="55" t="n">
        <v>13.7479541734861</v>
      </c>
      <c r="L40" s="55" t="n">
        <f aca="false">AVERAGE(D40:K40)</f>
        <v>15.4523404496811</v>
      </c>
    </row>
    <row r="41" customFormat="false" ht="15" hidden="false" customHeight="false" outlineLevel="0" collapsed="false">
      <c r="C41" s="47" t="s">
        <v>65</v>
      </c>
      <c r="D41" s="55" t="n">
        <v>0</v>
      </c>
      <c r="E41" s="55" t="n">
        <v>0</v>
      </c>
      <c r="F41" s="55" t="n">
        <v>89.1808346213292</v>
      </c>
      <c r="G41" s="55" t="n">
        <v>0</v>
      </c>
      <c r="H41" s="55" t="n">
        <v>0</v>
      </c>
      <c r="I41" s="55" t="n">
        <v>0</v>
      </c>
      <c r="J41" s="55" t="n">
        <v>0</v>
      </c>
      <c r="K41" s="55" t="n">
        <v>0</v>
      </c>
      <c r="L41" s="55" t="n">
        <f aca="false">AVERAGE(D41:K41)</f>
        <v>11.1476043276662</v>
      </c>
    </row>
    <row r="44" customFormat="false" ht="15" hidden="false" customHeight="false" outlineLevel="0" collapsed="false">
      <c r="C44" s="56" t="n">
        <v>19.9</v>
      </c>
      <c r="E44" s="56" t="n">
        <v>19.9</v>
      </c>
      <c r="F44" s="48" t="n">
        <v>12.4</v>
      </c>
      <c r="G44" s="56" t="n">
        <v>15.3</v>
      </c>
      <c r="H44" s="48" t="n">
        <v>16.4</v>
      </c>
      <c r="I44" s="56" t="n">
        <v>19.8</v>
      </c>
      <c r="J44" s="50" t="n">
        <v>17.5</v>
      </c>
      <c r="K44" s="48" t="n">
        <v>15.9</v>
      </c>
      <c r="L44" s="50" t="n">
        <v>15</v>
      </c>
      <c r="M44" s="0" t="n">
        <v>12</v>
      </c>
      <c r="N44" s="0" t="n">
        <v>20.5</v>
      </c>
      <c r="O44" s="8" t="n">
        <f aca="false">AVERAGE(E44:N44)</f>
        <v>16.47</v>
      </c>
    </row>
    <row r="45" customFormat="false" ht="15" hidden="false" customHeight="false" outlineLevel="0" collapsed="false">
      <c r="C45" s="48" t="n">
        <v>12.4</v>
      </c>
    </row>
    <row r="46" customFormat="false" ht="15" hidden="false" customHeight="false" outlineLevel="0" collapsed="false">
      <c r="C46" s="56" t="n">
        <v>15.3</v>
      </c>
    </row>
    <row r="47" customFormat="false" ht="15" hidden="false" customHeight="false" outlineLevel="0" collapsed="false">
      <c r="C47" s="48" t="n">
        <v>16.4</v>
      </c>
    </row>
    <row r="48" customFormat="false" ht="15" hidden="false" customHeight="false" outlineLevel="0" collapsed="false">
      <c r="C48" s="56" t="n">
        <v>19.8</v>
      </c>
    </row>
    <row r="49" customFormat="false" ht="15" hidden="false" customHeight="false" outlineLevel="0" collapsed="false">
      <c r="C49" s="50" t="n">
        <v>17.5</v>
      </c>
    </row>
    <row r="50" customFormat="false" ht="15" hidden="false" customHeight="false" outlineLevel="0" collapsed="false">
      <c r="C50" s="48" t="n">
        <v>15.9</v>
      </c>
    </row>
    <row r="51" customFormat="false" ht="15" hidden="false" customHeight="false" outlineLevel="0" collapsed="false">
      <c r="C51" s="50" t="n">
        <v>15</v>
      </c>
    </row>
    <row r="52" customFormat="false" ht="15" hidden="false" customHeight="false" outlineLevel="0" collapsed="false">
      <c r="C52" s="56" t="n">
        <f aca="false">AVERAGE(C44:C51)</f>
        <v>16.525</v>
      </c>
    </row>
  </sheetData>
  <mergeCells count="24">
    <mergeCell ref="A1:P2"/>
    <mergeCell ref="A3:A4"/>
    <mergeCell ref="B3:B4"/>
    <mergeCell ref="C3:C4"/>
    <mergeCell ref="D3:D4"/>
    <mergeCell ref="E3:E4"/>
    <mergeCell ref="F3:O3"/>
    <mergeCell ref="P3:P4"/>
    <mergeCell ref="A5:A7"/>
    <mergeCell ref="B5:B7"/>
    <mergeCell ref="A8:A11"/>
    <mergeCell ref="B8:B11"/>
    <mergeCell ref="A12:A14"/>
    <mergeCell ref="B12:B14"/>
    <mergeCell ref="A15:A17"/>
    <mergeCell ref="B15:B17"/>
    <mergeCell ref="A18:A21"/>
    <mergeCell ref="B18:B21"/>
    <mergeCell ref="A22:A23"/>
    <mergeCell ref="B22:B23"/>
    <mergeCell ref="A24:A25"/>
    <mergeCell ref="B24:B25"/>
    <mergeCell ref="A26:A29"/>
    <mergeCell ref="B26:B29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R73"/>
  <sheetViews>
    <sheetView showFormulas="false" showGridLines="true" showRowColHeaders="true" showZeros="true" rightToLeft="false" tabSelected="false" showOutlineSymbols="true" defaultGridColor="true" view="normal" topLeftCell="B61" colorId="64" zoomScale="80" zoomScaleNormal="80" zoomScalePageLayoutView="100" workbookViewId="0">
      <selection pane="topLeft" activeCell="D73" activeCellId="0" sqref="D73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3.71"/>
    <col collapsed="false" customWidth="true" hidden="false" outlineLevel="0" max="2" min="2" style="0" width="22"/>
    <col collapsed="false" customWidth="true" hidden="false" outlineLevel="0" max="3" min="3" style="0" width="44.85"/>
    <col collapsed="false" customWidth="true" hidden="false" outlineLevel="0" max="4" min="4" style="0" width="20.42"/>
    <col collapsed="false" customWidth="true" hidden="false" outlineLevel="0" max="5" min="5" style="0" width="26.86"/>
    <col collapsed="false" customWidth="true" hidden="false" outlineLevel="0" max="9" min="9" style="0" width="10.29"/>
  </cols>
  <sheetData>
    <row r="1" customFormat="false" ht="15" hidden="false" customHeight="false" outlineLevel="0" collapsed="false">
      <c r="A1" s="57" t="s">
        <v>72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customFormat="false" ht="15" hidden="false" customHeight="false" outlineLevel="0" collapsed="false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customFormat="false" ht="15" hidden="false" customHeight="true" outlineLevel="0" collapsed="false">
      <c r="A3" s="37" t="s">
        <v>54</v>
      </c>
      <c r="B3" s="38" t="s">
        <v>55</v>
      </c>
      <c r="C3" s="37" t="s">
        <v>56</v>
      </c>
      <c r="D3" s="39" t="s">
        <v>57</v>
      </c>
      <c r="E3" s="40" t="s">
        <v>58</v>
      </c>
      <c r="F3" s="41" t="s">
        <v>59</v>
      </c>
      <c r="G3" s="41"/>
      <c r="H3" s="41"/>
      <c r="I3" s="41"/>
      <c r="J3" s="41"/>
      <c r="K3" s="41"/>
      <c r="L3" s="41"/>
      <c r="M3" s="41"/>
      <c r="N3" s="41"/>
      <c r="O3" s="41"/>
      <c r="P3" s="42" t="s">
        <v>9</v>
      </c>
    </row>
    <row r="4" customFormat="false" ht="15" hidden="false" customHeight="false" outlineLevel="0" collapsed="false">
      <c r="A4" s="37"/>
      <c r="B4" s="38"/>
      <c r="C4" s="37"/>
      <c r="D4" s="39"/>
      <c r="E4" s="40"/>
      <c r="F4" s="37" t="n">
        <v>1</v>
      </c>
      <c r="G4" s="37" t="n">
        <v>2</v>
      </c>
      <c r="H4" s="37" t="n">
        <v>3</v>
      </c>
      <c r="I4" s="37" t="n">
        <v>4</v>
      </c>
      <c r="J4" s="37" t="n">
        <v>5</v>
      </c>
      <c r="K4" s="37" t="n">
        <v>6</v>
      </c>
      <c r="L4" s="37" t="n">
        <v>7</v>
      </c>
      <c r="M4" s="37" t="n">
        <v>8</v>
      </c>
      <c r="N4" s="37" t="n">
        <v>9</v>
      </c>
      <c r="O4" s="37" t="n">
        <v>10</v>
      </c>
      <c r="P4" s="42"/>
    </row>
    <row r="5" customFormat="false" ht="15" hidden="false" customHeight="false" outlineLevel="0" collapsed="false">
      <c r="A5" s="34" t="s">
        <v>27</v>
      </c>
      <c r="B5" s="58" t="n">
        <f aca="false">D5+D7+D6+D8+D9</f>
        <v>42.75</v>
      </c>
      <c r="C5" s="59" t="s">
        <v>73</v>
      </c>
      <c r="D5" s="34" t="n">
        <v>10.15</v>
      </c>
      <c r="E5" s="60" t="n">
        <f aca="false">D5*100/B5</f>
        <v>23.7426900584795</v>
      </c>
      <c r="F5" s="34" t="n">
        <v>35</v>
      </c>
      <c r="G5" s="34" t="n">
        <v>32</v>
      </c>
      <c r="H5" s="34" t="n">
        <v>9</v>
      </c>
      <c r="I5" s="34" t="n">
        <v>12</v>
      </c>
      <c r="J5" s="34" t="n">
        <v>18</v>
      </c>
      <c r="K5" s="34" t="n">
        <v>11</v>
      </c>
      <c r="L5" s="34" t="n">
        <v>12</v>
      </c>
      <c r="M5" s="34" t="n">
        <v>19</v>
      </c>
      <c r="N5" s="34" t="n">
        <v>20</v>
      </c>
      <c r="O5" s="34" t="n">
        <v>11</v>
      </c>
      <c r="P5" s="34" t="n">
        <f aca="false">AVERAGE(F5:O5)</f>
        <v>17.9</v>
      </c>
    </row>
    <row r="6" customFormat="false" ht="15" hidden="false" customHeight="false" outlineLevel="0" collapsed="false">
      <c r="A6" s="34"/>
      <c r="B6" s="58"/>
      <c r="C6" s="47" t="s">
        <v>63</v>
      </c>
      <c r="D6" s="34" t="n">
        <v>10.7</v>
      </c>
      <c r="E6" s="60" t="n">
        <f aca="false">D6*100/B5</f>
        <v>25.0292397660819</v>
      </c>
      <c r="F6" s="34" t="n">
        <v>11</v>
      </c>
      <c r="G6" s="34" t="n">
        <v>12</v>
      </c>
      <c r="H6" s="34" t="n">
        <v>10</v>
      </c>
      <c r="I6" s="34" t="n">
        <v>13</v>
      </c>
      <c r="J6" s="34" t="n">
        <v>12</v>
      </c>
      <c r="K6" s="34" t="n">
        <v>13</v>
      </c>
      <c r="L6" s="34" t="n">
        <v>11</v>
      </c>
      <c r="M6" s="34" t="n">
        <v>12</v>
      </c>
      <c r="N6" s="34" t="n">
        <v>12</v>
      </c>
      <c r="O6" s="34" t="n">
        <v>11</v>
      </c>
      <c r="P6" s="34" t="n">
        <f aca="false">AVERAGE(F6:O6)</f>
        <v>11.7</v>
      </c>
    </row>
    <row r="7" customFormat="false" ht="15" hidden="false" customHeight="false" outlineLevel="0" collapsed="false">
      <c r="A7" s="34"/>
      <c r="B7" s="58"/>
      <c r="C7" s="59" t="s">
        <v>74</v>
      </c>
      <c r="D7" s="34" t="n">
        <v>1</v>
      </c>
      <c r="E7" s="60" t="n">
        <f aca="false">D7*100/B5</f>
        <v>2.33918128654971</v>
      </c>
      <c r="F7" s="34" t="n">
        <v>13</v>
      </c>
      <c r="G7" s="34" t="n">
        <v>12</v>
      </c>
      <c r="H7" s="34" t="n">
        <v>11</v>
      </c>
      <c r="I7" s="34" t="n">
        <v>12</v>
      </c>
      <c r="J7" s="34" t="n">
        <v>13</v>
      </c>
      <c r="K7" s="34" t="n">
        <v>14</v>
      </c>
      <c r="L7" s="34" t="n">
        <v>10</v>
      </c>
      <c r="M7" s="34" t="n">
        <v>9</v>
      </c>
      <c r="N7" s="34" t="n">
        <v>8</v>
      </c>
      <c r="O7" s="34" t="n">
        <v>9</v>
      </c>
      <c r="P7" s="34" t="n">
        <f aca="false">AVERAGE(F7:O7)</f>
        <v>11.1</v>
      </c>
    </row>
    <row r="8" customFormat="false" ht="15" hidden="false" customHeight="false" outlineLevel="0" collapsed="false">
      <c r="A8" s="34"/>
      <c r="B8" s="58"/>
      <c r="C8" s="34" t="s">
        <v>64</v>
      </c>
      <c r="D8" s="34" t="n">
        <v>6.95</v>
      </c>
      <c r="E8" s="60" t="n">
        <f aca="false">D8*100/B5</f>
        <v>16.2573099415205</v>
      </c>
      <c r="F8" s="34" t="n">
        <v>28</v>
      </c>
      <c r="G8" s="34" t="n">
        <v>21</v>
      </c>
      <c r="H8" s="34" t="n">
        <v>27</v>
      </c>
      <c r="I8" s="34" t="n">
        <v>24</v>
      </c>
      <c r="J8" s="34" t="n">
        <v>19</v>
      </c>
      <c r="K8" s="34" t="n">
        <v>23</v>
      </c>
      <c r="L8" s="34" t="n">
        <v>24</v>
      </c>
      <c r="M8" s="34" t="n">
        <v>18</v>
      </c>
      <c r="N8" s="34" t="n">
        <v>15</v>
      </c>
      <c r="O8" s="34" t="n">
        <v>17</v>
      </c>
      <c r="P8" s="34" t="n">
        <f aca="false">AVERAGE(F8:O8)</f>
        <v>21.6</v>
      </c>
    </row>
    <row r="9" customFormat="false" ht="15" hidden="false" customHeight="false" outlineLevel="0" collapsed="false">
      <c r="A9" s="34"/>
      <c r="B9" s="58"/>
      <c r="C9" s="34" t="s">
        <v>62</v>
      </c>
      <c r="D9" s="61" t="n">
        <v>13.95</v>
      </c>
      <c r="E9" s="60" t="n">
        <f aca="false">D9*100/B5</f>
        <v>32.6315789473684</v>
      </c>
      <c r="F9" s="34" t="n">
        <v>15</v>
      </c>
      <c r="G9" s="34" t="n">
        <v>11</v>
      </c>
      <c r="H9" s="34" t="n">
        <v>12</v>
      </c>
      <c r="I9" s="34" t="n">
        <v>14</v>
      </c>
      <c r="J9" s="34" t="n">
        <v>19</v>
      </c>
      <c r="K9" s="34" t="n">
        <v>11</v>
      </c>
      <c r="L9" s="34" t="n">
        <v>12</v>
      </c>
      <c r="M9" s="34" t="n">
        <v>10</v>
      </c>
      <c r="N9" s="34" t="n">
        <v>10</v>
      </c>
      <c r="O9" s="34" t="n">
        <v>9</v>
      </c>
      <c r="P9" s="34" t="n">
        <f aca="false">AVERAGE(F9:O9)</f>
        <v>12.3</v>
      </c>
    </row>
    <row r="10" customFormat="false" ht="15" hidden="false" customHeight="false" outlineLevel="0" collapsed="false">
      <c r="A10" s="34"/>
      <c r="B10" s="58"/>
      <c r="C10" s="45" t="s">
        <v>9</v>
      </c>
      <c r="D10" s="45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9" t="n">
        <f aca="false">AVERAGE(P8)</f>
        <v>21.6</v>
      </c>
      <c r="R10" s="0" t="n">
        <v>21.6</v>
      </c>
    </row>
    <row r="11" customFormat="false" ht="15" hidden="false" customHeight="false" outlineLevel="0" collapsed="false">
      <c r="A11" s="34" t="s">
        <v>28</v>
      </c>
      <c r="B11" s="34" t="n">
        <f aca="false">D11+D12</f>
        <v>55.85</v>
      </c>
      <c r="C11" s="47" t="s">
        <v>63</v>
      </c>
      <c r="D11" s="34" t="n">
        <v>48.4</v>
      </c>
      <c r="E11" s="44" t="n">
        <f aca="false">D11*100/B11</f>
        <v>86.6606982990152</v>
      </c>
      <c r="F11" s="34" t="n">
        <v>12</v>
      </c>
      <c r="G11" s="34" t="n">
        <v>8</v>
      </c>
      <c r="H11" s="34" t="n">
        <v>6.5</v>
      </c>
      <c r="I11" s="34" t="n">
        <v>4.5</v>
      </c>
      <c r="J11" s="34" t="n">
        <v>6.5</v>
      </c>
      <c r="K11" s="34" t="n">
        <v>7.5</v>
      </c>
      <c r="L11" s="34" t="n">
        <v>13.2</v>
      </c>
      <c r="M11" s="34" t="n">
        <v>10</v>
      </c>
      <c r="N11" s="34" t="n">
        <v>9</v>
      </c>
      <c r="O11" s="34" t="n">
        <v>8</v>
      </c>
      <c r="P11" s="44" t="n">
        <f aca="false">AVERAGE(F11:O11)</f>
        <v>8.52</v>
      </c>
      <c r="R11" s="62" t="n">
        <v>14</v>
      </c>
    </row>
    <row r="12" customFormat="false" ht="15" hidden="false" customHeight="false" outlineLevel="0" collapsed="false">
      <c r="A12" s="34"/>
      <c r="B12" s="34"/>
      <c r="C12" s="34" t="s">
        <v>69</v>
      </c>
      <c r="D12" s="34" t="n">
        <v>7.45</v>
      </c>
      <c r="E12" s="44" t="n">
        <f aca="false">D12*100/B11</f>
        <v>13.3393017009848</v>
      </c>
      <c r="F12" s="34" t="n">
        <v>16.6</v>
      </c>
      <c r="G12" s="34" t="n">
        <v>14.5</v>
      </c>
      <c r="H12" s="34" t="n">
        <v>17.5</v>
      </c>
      <c r="I12" s="34" t="n">
        <v>12.1</v>
      </c>
      <c r="J12" s="34" t="n">
        <v>16</v>
      </c>
      <c r="K12" s="34" t="n">
        <v>36.5</v>
      </c>
      <c r="L12" s="34" t="n">
        <v>15.5</v>
      </c>
      <c r="M12" s="34" t="n">
        <v>40.4</v>
      </c>
      <c r="N12" s="34" t="n">
        <v>13</v>
      </c>
      <c r="O12" s="34" t="n">
        <v>12.5</v>
      </c>
      <c r="P12" s="44" t="n">
        <f aca="false">AVERAGE(F12:O12)</f>
        <v>19.46</v>
      </c>
      <c r="R12" s="62" t="n">
        <v>21.9</v>
      </c>
    </row>
    <row r="13" customFormat="false" ht="15" hidden="false" customHeight="false" outlineLevel="0" collapsed="false">
      <c r="A13" s="34"/>
      <c r="B13" s="34"/>
      <c r="C13" s="45" t="s">
        <v>9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9" t="n">
        <f aca="false">AVERAGE(P11:P12)</f>
        <v>13.99</v>
      </c>
      <c r="R13" s="0" t="n">
        <v>16.9</v>
      </c>
    </row>
    <row r="14" customFormat="false" ht="15" hidden="false" customHeight="false" outlineLevel="0" collapsed="false">
      <c r="A14" s="58" t="s">
        <v>29</v>
      </c>
      <c r="B14" s="58" t="n">
        <f aca="false">D14+D15+D16+D17</f>
        <v>67.3</v>
      </c>
      <c r="C14" s="47" t="s">
        <v>75</v>
      </c>
      <c r="D14" s="34" t="n">
        <v>35.95</v>
      </c>
      <c r="E14" s="60" t="n">
        <f aca="false">D14*100/B14</f>
        <v>53.4175334323923</v>
      </c>
      <c r="F14" s="34" t="n">
        <v>28</v>
      </c>
      <c r="G14" s="34" t="n">
        <v>29</v>
      </c>
      <c r="H14" s="34" t="n">
        <v>30</v>
      </c>
      <c r="I14" s="34" t="n">
        <v>31</v>
      </c>
      <c r="J14" s="34" t="n">
        <v>25</v>
      </c>
      <c r="K14" s="34" t="n">
        <v>26</v>
      </c>
      <c r="L14" s="34" t="n">
        <v>27</v>
      </c>
      <c r="M14" s="34" t="n">
        <v>30</v>
      </c>
      <c r="N14" s="34" t="n">
        <v>32</v>
      </c>
      <c r="O14" s="34" t="n">
        <v>30</v>
      </c>
      <c r="P14" s="34" t="n">
        <f aca="false">AVERAGE(F14:O14)</f>
        <v>28.8</v>
      </c>
      <c r="R14" s="62" t="n">
        <v>16.5</v>
      </c>
    </row>
    <row r="15" customFormat="false" ht="15" hidden="false" customHeight="false" outlineLevel="0" collapsed="false">
      <c r="A15" s="58"/>
      <c r="B15" s="58"/>
      <c r="C15" s="34" t="s">
        <v>76</v>
      </c>
      <c r="D15" s="34" t="n">
        <v>11.05</v>
      </c>
      <c r="E15" s="60" t="n">
        <f aca="false">D15*100/B14</f>
        <v>16.4190193164933</v>
      </c>
      <c r="F15" s="34" t="n">
        <v>36</v>
      </c>
      <c r="G15" s="34" t="n">
        <v>16</v>
      </c>
      <c r="H15" s="34" t="n">
        <v>25</v>
      </c>
      <c r="I15" s="34" t="n">
        <v>25</v>
      </c>
      <c r="J15" s="34" t="n">
        <v>28</v>
      </c>
      <c r="K15" s="34" t="n">
        <v>16</v>
      </c>
      <c r="L15" s="34"/>
      <c r="M15" s="34"/>
      <c r="N15" s="34"/>
      <c r="O15" s="34"/>
      <c r="P15" s="44" t="n">
        <f aca="false">AVERAGE(F15:O15)</f>
        <v>24.3333333333333</v>
      </c>
      <c r="R15" s="63" t="n">
        <v>16.3</v>
      </c>
    </row>
    <row r="16" customFormat="false" ht="15" hidden="false" customHeight="false" outlineLevel="0" collapsed="false">
      <c r="A16" s="58"/>
      <c r="B16" s="58"/>
      <c r="C16" s="34" t="s">
        <v>64</v>
      </c>
      <c r="D16" s="34" t="n">
        <v>5.1</v>
      </c>
      <c r="E16" s="60" t="n">
        <f aca="false">D16*100/B14</f>
        <v>7.57800891530461</v>
      </c>
      <c r="F16" s="34" t="n">
        <v>24</v>
      </c>
      <c r="G16" s="34" t="n">
        <v>13</v>
      </c>
      <c r="H16" s="34" t="n">
        <v>12</v>
      </c>
      <c r="I16" s="34" t="n">
        <v>14</v>
      </c>
      <c r="J16" s="34" t="n">
        <v>15</v>
      </c>
      <c r="K16" s="34"/>
      <c r="L16" s="34"/>
      <c r="M16" s="34"/>
      <c r="N16" s="34"/>
      <c r="O16" s="34"/>
      <c r="P16" s="34" t="n">
        <f aca="false">AVERAGE(F16:O16)</f>
        <v>15.6</v>
      </c>
      <c r="R16" s="63" t="n">
        <v>18.1</v>
      </c>
    </row>
    <row r="17" customFormat="false" ht="15" hidden="false" customHeight="false" outlineLevel="0" collapsed="false">
      <c r="A17" s="58"/>
      <c r="B17" s="58"/>
      <c r="C17" s="34" t="s">
        <v>62</v>
      </c>
      <c r="D17" s="34" t="n">
        <v>15.2</v>
      </c>
      <c r="E17" s="60" t="n">
        <f aca="false">D17*100/B14</f>
        <v>22.5854383358098</v>
      </c>
      <c r="F17" s="34" t="n">
        <v>15</v>
      </c>
      <c r="G17" s="34" t="n">
        <v>16</v>
      </c>
      <c r="H17" s="34" t="n">
        <v>19</v>
      </c>
      <c r="I17" s="34" t="n">
        <v>20</v>
      </c>
      <c r="J17" s="34" t="n">
        <v>23</v>
      </c>
      <c r="K17" s="34" t="n">
        <v>18</v>
      </c>
      <c r="L17" s="34" t="n">
        <v>19</v>
      </c>
      <c r="M17" s="34" t="n">
        <v>20</v>
      </c>
      <c r="N17" s="34" t="n">
        <v>21</v>
      </c>
      <c r="O17" s="34" t="n">
        <v>18</v>
      </c>
      <c r="P17" s="34" t="n">
        <f aca="false">AVERAGE(F17:O17)</f>
        <v>18.9</v>
      </c>
      <c r="R17" s="63" t="n">
        <v>16.1</v>
      </c>
    </row>
    <row r="18" customFormat="false" ht="15" hidden="false" customHeight="false" outlineLevel="0" collapsed="false">
      <c r="A18" s="58"/>
      <c r="B18" s="58"/>
      <c r="C18" s="45" t="s">
        <v>9</v>
      </c>
      <c r="D18" s="45"/>
      <c r="E18" s="45"/>
      <c r="F18" s="45"/>
      <c r="G18" s="45"/>
      <c r="H18" s="45"/>
      <c r="I18" s="45"/>
      <c r="J18" s="45"/>
      <c r="K18" s="45"/>
      <c r="L18" s="45"/>
      <c r="M18" s="45"/>
      <c r="N18" s="45"/>
      <c r="O18" s="45"/>
      <c r="P18" s="49" t="n">
        <f aca="false">AVERAGE(P14:P17)</f>
        <v>21.9083333333333</v>
      </c>
      <c r="R18" s="63" t="n">
        <v>14.6</v>
      </c>
    </row>
    <row r="19" customFormat="false" ht="15" hidden="false" customHeight="false" outlineLevel="0" collapsed="false">
      <c r="A19" s="34" t="s">
        <v>30</v>
      </c>
      <c r="B19" s="34" t="n">
        <f aca="false">D19+D20+D21+D22</f>
        <v>59.25</v>
      </c>
      <c r="C19" s="34" t="s">
        <v>77</v>
      </c>
      <c r="D19" s="64" t="n">
        <v>10.55</v>
      </c>
      <c r="E19" s="64" t="n">
        <f aca="false">D19*100/B19</f>
        <v>17.8059071729958</v>
      </c>
      <c r="F19" s="65" t="n">
        <v>23</v>
      </c>
      <c r="G19" s="65" t="n">
        <v>8.5</v>
      </c>
      <c r="H19" s="65" t="n">
        <v>9</v>
      </c>
      <c r="I19" s="65" t="n">
        <v>27</v>
      </c>
      <c r="J19" s="65" t="n">
        <v>30</v>
      </c>
      <c r="K19" s="65" t="n">
        <v>30</v>
      </c>
      <c r="L19" s="65" t="n">
        <v>26</v>
      </c>
      <c r="M19" s="65" t="n">
        <v>34</v>
      </c>
      <c r="N19" s="65" t="n">
        <v>30</v>
      </c>
      <c r="O19" s="65" t="n">
        <v>20</v>
      </c>
      <c r="P19" s="65" t="n">
        <f aca="false">AVERAGE(F19:O19)</f>
        <v>23.75</v>
      </c>
      <c r="R19" s="63" t="n">
        <v>11.2</v>
      </c>
    </row>
    <row r="20" customFormat="false" ht="15" hidden="false" customHeight="false" outlineLevel="0" collapsed="false">
      <c r="A20" s="34"/>
      <c r="B20" s="34"/>
      <c r="C20" s="34" t="s">
        <v>78</v>
      </c>
      <c r="D20" s="64" t="n">
        <v>0.6</v>
      </c>
      <c r="E20" s="64" t="n">
        <f aca="false">D20*100/B19</f>
        <v>1.0126582278481</v>
      </c>
      <c r="F20" s="65" t="n">
        <v>10</v>
      </c>
      <c r="G20" s="65"/>
      <c r="H20" s="65"/>
      <c r="I20" s="65"/>
      <c r="J20" s="65"/>
      <c r="K20" s="65"/>
      <c r="L20" s="65"/>
      <c r="M20" s="65"/>
      <c r="N20" s="65"/>
      <c r="O20" s="65"/>
      <c r="P20" s="65" t="n">
        <f aca="false">AVERAGE(F20:O20)</f>
        <v>10</v>
      </c>
    </row>
    <row r="21" customFormat="false" ht="15" hidden="false" customHeight="false" outlineLevel="0" collapsed="false">
      <c r="A21" s="34"/>
      <c r="B21" s="34"/>
      <c r="C21" s="34" t="s">
        <v>64</v>
      </c>
      <c r="D21" s="64" t="n">
        <v>0.9</v>
      </c>
      <c r="E21" s="64" t="n">
        <f aca="false">D21*100/B19</f>
        <v>1.51898734177215</v>
      </c>
      <c r="F21" s="65" t="n">
        <v>24</v>
      </c>
      <c r="G21" s="65" t="n">
        <v>13</v>
      </c>
      <c r="H21" s="65"/>
      <c r="I21" s="65"/>
      <c r="J21" s="65"/>
      <c r="K21" s="65"/>
      <c r="L21" s="65"/>
      <c r="M21" s="65"/>
      <c r="N21" s="65"/>
      <c r="O21" s="65"/>
      <c r="P21" s="65" t="n">
        <f aca="false">AVERAGE(F21:O21)</f>
        <v>18.5</v>
      </c>
    </row>
    <row r="22" customFormat="false" ht="15" hidden="false" customHeight="false" outlineLevel="0" collapsed="false">
      <c r="A22" s="34"/>
      <c r="B22" s="34"/>
      <c r="C22" s="47" t="s">
        <v>63</v>
      </c>
      <c r="D22" s="64" t="n">
        <v>47.2</v>
      </c>
      <c r="E22" s="64" t="n">
        <f aca="false">D22*100/B19</f>
        <v>79.662447257384</v>
      </c>
      <c r="F22" s="65" t="n">
        <v>17.5</v>
      </c>
      <c r="G22" s="65" t="n">
        <v>14</v>
      </c>
      <c r="H22" s="65" t="n">
        <v>16</v>
      </c>
      <c r="I22" s="65" t="n">
        <v>20</v>
      </c>
      <c r="J22" s="65" t="n">
        <v>17</v>
      </c>
      <c r="K22" s="65" t="n">
        <v>18.5</v>
      </c>
      <c r="L22" s="65" t="n">
        <v>14</v>
      </c>
      <c r="M22" s="65" t="n">
        <v>11</v>
      </c>
      <c r="N22" s="65" t="n">
        <v>11</v>
      </c>
      <c r="O22" s="65" t="n">
        <v>14</v>
      </c>
      <c r="P22" s="65" t="n">
        <f aca="false">AVERAGE(F22:O22)</f>
        <v>15.3</v>
      </c>
    </row>
    <row r="23" customFormat="false" ht="15" hidden="false" customHeight="false" outlineLevel="0" collapsed="false">
      <c r="A23" s="34"/>
      <c r="B23" s="34"/>
      <c r="C23" s="45" t="s">
        <v>9</v>
      </c>
      <c r="D23" s="45"/>
      <c r="E23" s="45"/>
      <c r="F23" s="45"/>
      <c r="G23" s="45"/>
      <c r="H23" s="45"/>
      <c r="I23" s="45"/>
      <c r="J23" s="45"/>
      <c r="K23" s="45"/>
      <c r="L23" s="45"/>
      <c r="M23" s="45"/>
      <c r="N23" s="45"/>
      <c r="O23" s="45"/>
      <c r="P23" s="49" t="n">
        <f aca="false">AVERAGE(P19:P22)</f>
        <v>16.8875</v>
      </c>
    </row>
    <row r="24" customFormat="false" ht="15" hidden="false" customHeight="false" outlineLevel="0" collapsed="false">
      <c r="A24" s="34" t="s">
        <v>31</v>
      </c>
      <c r="B24" s="34" t="n">
        <f aca="false">D24+D25+D26+D27</f>
        <v>29.2</v>
      </c>
      <c r="C24" s="34" t="s">
        <v>69</v>
      </c>
      <c r="D24" s="65" t="n">
        <v>19.85</v>
      </c>
      <c r="E24" s="64" t="n">
        <f aca="false">D24*100/B24</f>
        <v>67.9794520547945</v>
      </c>
      <c r="F24" s="65" t="n">
        <v>11</v>
      </c>
      <c r="G24" s="65" t="n">
        <v>16.5</v>
      </c>
      <c r="H24" s="65" t="n">
        <v>15</v>
      </c>
      <c r="I24" s="65" t="n">
        <v>19</v>
      </c>
      <c r="J24" s="65" t="n">
        <v>21</v>
      </c>
      <c r="K24" s="65" t="n">
        <v>22.2</v>
      </c>
      <c r="L24" s="65" t="n">
        <v>19</v>
      </c>
      <c r="M24" s="65" t="n">
        <v>18</v>
      </c>
      <c r="N24" s="65" t="n">
        <v>18.1</v>
      </c>
      <c r="O24" s="65" t="n">
        <v>19.2</v>
      </c>
      <c r="P24" s="64" t="n">
        <f aca="false">AVERAGE(F24:O24)</f>
        <v>17.9</v>
      </c>
    </row>
    <row r="25" customFormat="false" ht="15" hidden="false" customHeight="false" outlineLevel="0" collapsed="false">
      <c r="A25" s="34"/>
      <c r="B25" s="34"/>
      <c r="C25" s="47" t="s">
        <v>63</v>
      </c>
      <c r="D25" s="65" t="n">
        <v>2.25</v>
      </c>
      <c r="E25" s="64" t="n">
        <f aca="false">D25*100/B24</f>
        <v>7.70547945205479</v>
      </c>
      <c r="F25" s="65" t="n">
        <v>14</v>
      </c>
      <c r="G25" s="65" t="n">
        <v>32</v>
      </c>
      <c r="H25" s="65" t="n">
        <v>19</v>
      </c>
      <c r="I25" s="65" t="n">
        <v>17</v>
      </c>
      <c r="J25" s="65" t="n">
        <v>16</v>
      </c>
      <c r="K25" s="65" t="n">
        <v>11.5</v>
      </c>
      <c r="L25" s="65" t="n">
        <v>10</v>
      </c>
      <c r="M25" s="65" t="n">
        <v>7</v>
      </c>
      <c r="N25" s="65" t="n">
        <v>7.5</v>
      </c>
      <c r="O25" s="65" t="n">
        <v>7</v>
      </c>
      <c r="P25" s="64" t="n">
        <f aca="false">AVERAGE(F25:O25)</f>
        <v>14.1</v>
      </c>
    </row>
    <row r="26" customFormat="false" ht="15" hidden="false" customHeight="false" outlineLevel="0" collapsed="false">
      <c r="A26" s="34"/>
      <c r="B26" s="34"/>
      <c r="C26" s="34" t="s">
        <v>64</v>
      </c>
      <c r="D26" s="65" t="n">
        <v>1.95</v>
      </c>
      <c r="E26" s="64" t="n">
        <f aca="false">D26*100/B24</f>
        <v>6.67808219178082</v>
      </c>
      <c r="F26" s="65" t="n">
        <v>14</v>
      </c>
      <c r="G26" s="65" t="n">
        <v>11</v>
      </c>
      <c r="H26" s="65" t="n">
        <v>11</v>
      </c>
      <c r="I26" s="65" t="n">
        <v>23.5</v>
      </c>
      <c r="J26" s="65" t="n">
        <v>30</v>
      </c>
      <c r="K26" s="65" t="n">
        <v>12</v>
      </c>
      <c r="L26" s="65" t="n">
        <v>14.5</v>
      </c>
      <c r="M26" s="65" t="n">
        <v>14</v>
      </c>
      <c r="N26" s="65" t="n">
        <v>13.5</v>
      </c>
      <c r="O26" s="65" t="n">
        <v>10</v>
      </c>
      <c r="P26" s="64" t="n">
        <f aca="false">AVERAGE(F26:O26)</f>
        <v>15.35</v>
      </c>
    </row>
    <row r="27" customFormat="false" ht="15" hidden="false" customHeight="false" outlineLevel="0" collapsed="false">
      <c r="A27" s="34"/>
      <c r="B27" s="34"/>
      <c r="C27" s="59" t="s">
        <v>73</v>
      </c>
      <c r="D27" s="65" t="n">
        <v>5.15</v>
      </c>
      <c r="E27" s="64" t="n">
        <f aca="false">D27*100/B24</f>
        <v>17.6369863013699</v>
      </c>
      <c r="F27" s="65" t="n">
        <v>20</v>
      </c>
      <c r="G27" s="65" t="n">
        <v>18</v>
      </c>
      <c r="H27" s="65" t="n">
        <v>10</v>
      </c>
      <c r="I27" s="65" t="n">
        <v>14</v>
      </c>
      <c r="J27" s="65" t="n">
        <v>14</v>
      </c>
      <c r="K27" s="65" t="n">
        <v>27</v>
      </c>
      <c r="L27" s="65" t="n">
        <v>24</v>
      </c>
      <c r="M27" s="65" t="n">
        <v>22</v>
      </c>
      <c r="N27" s="65"/>
      <c r="O27" s="65"/>
      <c r="P27" s="64" t="n">
        <f aca="false">AVERAGE(F27:O27)</f>
        <v>18.625</v>
      </c>
    </row>
    <row r="28" customFormat="false" ht="15" hidden="false" customHeight="false" outlineLevel="0" collapsed="false">
      <c r="A28" s="34"/>
      <c r="B28" s="34"/>
      <c r="C28" s="45" t="s">
        <v>9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9" t="n">
        <f aca="false">AVERAGE(P24:P27)</f>
        <v>16.49375</v>
      </c>
    </row>
    <row r="29" customFormat="false" ht="15" hidden="false" customHeight="false" outlineLevel="0" collapsed="false">
      <c r="A29" s="34" t="s">
        <v>68</v>
      </c>
      <c r="B29" s="34" t="n">
        <f aca="false">D29+D30+D31+D32</f>
        <v>23.6</v>
      </c>
      <c r="C29" s="47" t="s">
        <v>63</v>
      </c>
      <c r="D29" s="65" t="n">
        <v>6.2</v>
      </c>
      <c r="E29" s="64" t="n">
        <f aca="false">D29*100/B29</f>
        <v>26.271186440678</v>
      </c>
      <c r="F29" s="65" t="n">
        <v>23</v>
      </c>
      <c r="G29" s="65" t="n">
        <v>11</v>
      </c>
      <c r="H29" s="65" t="n">
        <v>12</v>
      </c>
      <c r="I29" s="65" t="n">
        <v>13</v>
      </c>
      <c r="J29" s="65" t="n">
        <v>12</v>
      </c>
      <c r="K29" s="65" t="n">
        <v>11</v>
      </c>
      <c r="L29" s="65" t="n">
        <v>23</v>
      </c>
      <c r="M29" s="65" t="n">
        <v>10</v>
      </c>
      <c r="N29" s="65" t="n">
        <v>11</v>
      </c>
      <c r="O29" s="65" t="n">
        <v>13</v>
      </c>
      <c r="P29" s="65" t="n">
        <f aca="false">AVERAGE(F29:O29)</f>
        <v>13.9</v>
      </c>
    </row>
    <row r="30" customFormat="false" ht="15" hidden="false" customHeight="false" outlineLevel="0" collapsed="false">
      <c r="A30" s="34"/>
      <c r="B30" s="34"/>
      <c r="C30" s="34" t="s">
        <v>64</v>
      </c>
      <c r="D30" s="65" t="n">
        <v>7.5</v>
      </c>
      <c r="E30" s="64" t="n">
        <f aca="false">D30*100/B29</f>
        <v>31.7796610169492</v>
      </c>
      <c r="F30" s="65" t="n">
        <v>12</v>
      </c>
      <c r="G30" s="65" t="n">
        <v>13</v>
      </c>
      <c r="H30" s="65" t="n">
        <v>15</v>
      </c>
      <c r="I30" s="65" t="n">
        <v>26</v>
      </c>
      <c r="J30" s="65" t="n">
        <v>17</v>
      </c>
      <c r="K30" s="65" t="n">
        <v>16</v>
      </c>
      <c r="L30" s="65" t="n">
        <v>18</v>
      </c>
      <c r="M30" s="65" t="n">
        <v>15</v>
      </c>
      <c r="N30" s="65" t="n">
        <v>19</v>
      </c>
      <c r="O30" s="65" t="n">
        <v>22</v>
      </c>
      <c r="P30" s="65" t="n">
        <f aca="false">AVERAGE(F30:O30)</f>
        <v>17.3</v>
      </c>
    </row>
    <row r="31" customFormat="false" ht="15" hidden="false" customHeight="false" outlineLevel="0" collapsed="false">
      <c r="A31" s="34"/>
      <c r="B31" s="34"/>
      <c r="C31" s="34" t="s">
        <v>79</v>
      </c>
      <c r="D31" s="65" t="n">
        <v>3.05</v>
      </c>
      <c r="E31" s="64" t="n">
        <f aca="false">D31*100/B29</f>
        <v>12.9237288135593</v>
      </c>
      <c r="F31" s="65" t="n">
        <v>29</v>
      </c>
      <c r="G31" s="65" t="n">
        <v>20</v>
      </c>
      <c r="H31" s="65" t="n">
        <v>12</v>
      </c>
      <c r="I31" s="65" t="n">
        <v>16</v>
      </c>
      <c r="J31" s="65" t="n">
        <v>15</v>
      </c>
      <c r="K31" s="65" t="n">
        <v>16</v>
      </c>
      <c r="L31" s="65" t="n">
        <v>18</v>
      </c>
      <c r="M31" s="65" t="n">
        <v>15</v>
      </c>
      <c r="N31" s="65" t="n">
        <v>19</v>
      </c>
      <c r="O31" s="65" t="n">
        <v>22</v>
      </c>
      <c r="P31" s="65" t="n">
        <f aca="false">AVERAGE(F31:O31)</f>
        <v>18.2</v>
      </c>
    </row>
    <row r="32" customFormat="false" ht="15" hidden="false" customHeight="false" outlineLevel="0" collapsed="false">
      <c r="A32" s="34"/>
      <c r="B32" s="34"/>
      <c r="C32" s="34" t="s">
        <v>62</v>
      </c>
      <c r="D32" s="65" t="n">
        <v>6.85</v>
      </c>
      <c r="E32" s="64" t="n">
        <f aca="false">D32*100/B29</f>
        <v>29.0254237288136</v>
      </c>
      <c r="F32" s="65" t="n">
        <v>13</v>
      </c>
      <c r="G32" s="65" t="n">
        <v>14</v>
      </c>
      <c r="H32" s="65" t="n">
        <v>15</v>
      </c>
      <c r="I32" s="65" t="n">
        <v>16</v>
      </c>
      <c r="J32" s="65" t="n">
        <v>18</v>
      </c>
      <c r="K32" s="65" t="n">
        <v>12</v>
      </c>
      <c r="L32" s="65" t="n">
        <v>24</v>
      </c>
      <c r="M32" s="65" t="n">
        <v>17</v>
      </c>
      <c r="N32" s="65" t="n">
        <v>10</v>
      </c>
      <c r="O32" s="65" t="n">
        <v>18</v>
      </c>
      <c r="P32" s="65" t="n">
        <f aca="false">AVERAGE(F32:O32)</f>
        <v>15.7</v>
      </c>
    </row>
    <row r="33" customFormat="false" ht="15" hidden="false" customHeight="false" outlineLevel="0" collapsed="false">
      <c r="A33" s="34"/>
      <c r="B33" s="34"/>
      <c r="C33" s="45" t="s">
        <v>9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9" t="n">
        <f aca="false">AVERAGE(P29:P32)</f>
        <v>16.275</v>
      </c>
    </row>
    <row r="34" customFormat="false" ht="15" hidden="false" customHeight="false" outlineLevel="0" collapsed="false">
      <c r="A34" s="34" t="s">
        <v>70</v>
      </c>
      <c r="B34" s="34" t="n">
        <f aca="false">D34+D35+D36+D37+D38</f>
        <v>40</v>
      </c>
      <c r="C34" s="34" t="s">
        <v>77</v>
      </c>
      <c r="D34" s="66" t="n">
        <v>14.15</v>
      </c>
      <c r="E34" s="67" t="n">
        <f aca="false">D34*100/B34</f>
        <v>35.375</v>
      </c>
      <c r="F34" s="66" t="n">
        <v>24</v>
      </c>
      <c r="G34" s="66" t="n">
        <v>28</v>
      </c>
      <c r="H34" s="66" t="n">
        <v>29</v>
      </c>
      <c r="I34" s="66" t="n">
        <v>25</v>
      </c>
      <c r="J34" s="66" t="n">
        <v>14</v>
      </c>
      <c r="K34" s="66" t="n">
        <v>22</v>
      </c>
      <c r="L34" s="66" t="n">
        <v>26</v>
      </c>
      <c r="M34" s="66" t="n">
        <v>18</v>
      </c>
      <c r="N34" s="66" t="n">
        <v>22</v>
      </c>
      <c r="O34" s="66" t="n">
        <v>23</v>
      </c>
      <c r="P34" s="66" t="n">
        <f aca="false">AVERAGE(F34:O34)</f>
        <v>23.1</v>
      </c>
    </row>
    <row r="35" customFormat="false" ht="15" hidden="false" customHeight="false" outlineLevel="0" collapsed="false">
      <c r="A35" s="34"/>
      <c r="B35" s="34"/>
      <c r="C35" s="47" t="s">
        <v>63</v>
      </c>
      <c r="D35" s="66" t="n">
        <v>9.95</v>
      </c>
      <c r="E35" s="67" t="n">
        <f aca="false">D35*100/40</f>
        <v>24.875</v>
      </c>
      <c r="F35" s="66" t="n">
        <v>15</v>
      </c>
      <c r="G35" s="66" t="n">
        <v>17</v>
      </c>
      <c r="H35" s="66" t="n">
        <v>16</v>
      </c>
      <c r="I35" s="66" t="n">
        <v>18</v>
      </c>
      <c r="J35" s="66" t="n">
        <v>12</v>
      </c>
      <c r="K35" s="66" t="n">
        <v>11</v>
      </c>
      <c r="L35" s="66" t="n">
        <v>8</v>
      </c>
      <c r="M35" s="66" t="n">
        <v>9</v>
      </c>
      <c r="N35" s="66" t="n">
        <v>12</v>
      </c>
      <c r="O35" s="66" t="n">
        <v>13</v>
      </c>
      <c r="P35" s="66" t="n">
        <f aca="false">AVERAGE(F35:O35)</f>
        <v>13.1</v>
      </c>
    </row>
    <row r="36" customFormat="false" ht="15" hidden="false" customHeight="false" outlineLevel="0" collapsed="false">
      <c r="A36" s="34"/>
      <c r="B36" s="34"/>
      <c r="C36" s="34" t="s">
        <v>79</v>
      </c>
      <c r="D36" s="66" t="n">
        <v>3.5</v>
      </c>
      <c r="E36" s="67" t="n">
        <f aca="false">D36*100/40</f>
        <v>8.75</v>
      </c>
      <c r="F36" s="66" t="n">
        <v>14</v>
      </c>
      <c r="G36" s="66" t="n">
        <v>15</v>
      </c>
      <c r="H36" s="66" t="n">
        <v>10</v>
      </c>
      <c r="I36" s="66" t="n">
        <v>12</v>
      </c>
      <c r="J36" s="66" t="n">
        <v>13</v>
      </c>
      <c r="K36" s="66" t="n">
        <v>10</v>
      </c>
      <c r="L36" s="66" t="n">
        <v>12</v>
      </c>
      <c r="M36" s="66" t="n">
        <v>16</v>
      </c>
      <c r="N36" s="66" t="n">
        <v>18</v>
      </c>
      <c r="O36" s="66" t="n">
        <v>12</v>
      </c>
      <c r="P36" s="66" t="n">
        <f aca="false">AVERAGE(F36:O36)</f>
        <v>13.2</v>
      </c>
    </row>
    <row r="37" customFormat="false" ht="15" hidden="false" customHeight="false" outlineLevel="0" collapsed="false">
      <c r="A37" s="34"/>
      <c r="B37" s="34"/>
      <c r="C37" s="34" t="s">
        <v>62</v>
      </c>
      <c r="D37" s="66" t="n">
        <v>11.05</v>
      </c>
      <c r="E37" s="67" t="n">
        <f aca="false">D37*100/40</f>
        <v>27.625</v>
      </c>
      <c r="F37" s="66" t="n">
        <v>11</v>
      </c>
      <c r="G37" s="66" t="n">
        <v>13</v>
      </c>
      <c r="H37" s="66" t="n">
        <v>12</v>
      </c>
      <c r="I37" s="66" t="n">
        <v>12</v>
      </c>
      <c r="J37" s="66" t="n">
        <v>11</v>
      </c>
      <c r="K37" s="66" t="n">
        <v>7</v>
      </c>
      <c r="L37" s="66" t="n">
        <v>8</v>
      </c>
      <c r="M37" s="66" t="n">
        <v>10</v>
      </c>
      <c r="N37" s="66" t="n">
        <v>11</v>
      </c>
      <c r="O37" s="66" t="n">
        <v>11</v>
      </c>
      <c r="P37" s="66" t="n">
        <f aca="false">AVERAGE(F37:O37)</f>
        <v>10.6</v>
      </c>
    </row>
    <row r="38" customFormat="false" ht="15" hidden="false" customHeight="false" outlineLevel="0" collapsed="false">
      <c r="A38" s="34"/>
      <c r="B38" s="34"/>
      <c r="C38" s="68" t="s">
        <v>80</v>
      </c>
      <c r="D38" s="66" t="n">
        <v>1.35</v>
      </c>
      <c r="E38" s="67" t="n">
        <f aca="false">D38*100/40</f>
        <v>3.375</v>
      </c>
      <c r="F38" s="66" t="n">
        <v>35</v>
      </c>
      <c r="G38" s="66" t="n">
        <v>36</v>
      </c>
      <c r="H38" s="66"/>
      <c r="I38" s="66"/>
      <c r="J38" s="66"/>
      <c r="K38" s="66"/>
      <c r="L38" s="66"/>
      <c r="M38" s="66"/>
      <c r="N38" s="66"/>
      <c r="O38" s="66"/>
      <c r="P38" s="66" t="n">
        <f aca="false">AVERAGE(F38:O38)</f>
        <v>35.5</v>
      </c>
    </row>
    <row r="39" customFormat="false" ht="15" hidden="false" customHeight="false" outlineLevel="0" collapsed="false">
      <c r="A39" s="34"/>
      <c r="B39" s="34"/>
      <c r="C39" s="45" t="s">
        <v>9</v>
      </c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5"/>
      <c r="P39" s="49" t="n">
        <f aca="false">AVERAGE(P35:P38)</f>
        <v>18.1</v>
      </c>
    </row>
    <row r="40" customFormat="false" ht="15" hidden="false" customHeight="false" outlineLevel="0" collapsed="false">
      <c r="A40" s="34" t="s">
        <v>35</v>
      </c>
      <c r="B40" s="34" t="n">
        <f aca="false">D40+D41+D42+D43</f>
        <v>32.65</v>
      </c>
      <c r="C40" s="34" t="s">
        <v>79</v>
      </c>
      <c r="D40" s="66" t="n">
        <v>4.45</v>
      </c>
      <c r="E40" s="67" t="n">
        <f aca="false">D40*100/32.65</f>
        <v>13.6294027565084</v>
      </c>
      <c r="F40" s="66" t="n">
        <v>25</v>
      </c>
      <c r="G40" s="66" t="n">
        <v>28</v>
      </c>
      <c r="H40" s="66" t="n">
        <v>18</v>
      </c>
      <c r="I40" s="66" t="n">
        <v>12</v>
      </c>
      <c r="J40" s="66" t="n">
        <v>13</v>
      </c>
      <c r="K40" s="66" t="n">
        <v>14</v>
      </c>
      <c r="L40" s="66"/>
      <c r="M40" s="66"/>
      <c r="N40" s="66"/>
      <c r="O40" s="66"/>
      <c r="P40" s="67" t="n">
        <f aca="false">AVERAGE(F40:O40)</f>
        <v>18.3333333333333</v>
      </c>
    </row>
    <row r="41" customFormat="false" ht="15" hidden="false" customHeight="false" outlineLevel="0" collapsed="false">
      <c r="A41" s="34"/>
      <c r="B41" s="34"/>
      <c r="C41" s="34" t="s">
        <v>77</v>
      </c>
      <c r="D41" s="66" t="n">
        <v>2.9</v>
      </c>
      <c r="E41" s="67" t="n">
        <f aca="false">D41*100/32.65</f>
        <v>8.88208269525268</v>
      </c>
      <c r="F41" s="66" t="n">
        <v>21</v>
      </c>
      <c r="G41" s="66" t="n">
        <v>22</v>
      </c>
      <c r="H41" s="66" t="n">
        <v>18</v>
      </c>
      <c r="I41" s="66" t="n">
        <v>24</v>
      </c>
      <c r="J41" s="66" t="n">
        <v>19</v>
      </c>
      <c r="K41" s="66"/>
      <c r="L41" s="66"/>
      <c r="M41" s="66"/>
      <c r="N41" s="66"/>
      <c r="O41" s="66"/>
      <c r="P41" s="67" t="n">
        <f aca="false">AVERAGE(F41:O41)</f>
        <v>20.8</v>
      </c>
    </row>
    <row r="42" customFormat="false" ht="15" hidden="false" customHeight="false" outlineLevel="0" collapsed="false">
      <c r="A42" s="34"/>
      <c r="B42" s="34"/>
      <c r="C42" s="47" t="s">
        <v>63</v>
      </c>
      <c r="D42" s="66" t="n">
        <v>1.2</v>
      </c>
      <c r="E42" s="67" t="n">
        <f aca="false">D42*100/32.65</f>
        <v>3.67534456355283</v>
      </c>
      <c r="F42" s="66" t="n">
        <v>5</v>
      </c>
      <c r="G42" s="66" t="n">
        <v>7</v>
      </c>
      <c r="H42" s="66" t="n">
        <v>8</v>
      </c>
      <c r="I42" s="66" t="n">
        <v>9</v>
      </c>
      <c r="J42" s="66" t="n">
        <v>10</v>
      </c>
      <c r="K42" s="66" t="n">
        <v>5</v>
      </c>
      <c r="L42" s="66" t="n">
        <v>7</v>
      </c>
      <c r="M42" s="66"/>
      <c r="N42" s="66"/>
      <c r="O42" s="66"/>
      <c r="P42" s="67" t="n">
        <f aca="false">AVERAGE(F42:O42)</f>
        <v>7.28571428571429</v>
      </c>
    </row>
    <row r="43" customFormat="false" ht="15" hidden="false" customHeight="false" outlineLevel="0" collapsed="false">
      <c r="A43" s="34"/>
      <c r="B43" s="34"/>
      <c r="C43" s="34" t="s">
        <v>62</v>
      </c>
      <c r="D43" s="66" t="n">
        <v>24.1</v>
      </c>
      <c r="E43" s="67" t="n">
        <f aca="false">D43*100/32.65</f>
        <v>73.8131699846861</v>
      </c>
      <c r="F43" s="66" t="n">
        <v>16</v>
      </c>
      <c r="G43" s="66" t="n">
        <v>17</v>
      </c>
      <c r="H43" s="66" t="n">
        <v>18</v>
      </c>
      <c r="I43" s="66" t="n">
        <v>24</v>
      </c>
      <c r="J43" s="66" t="n">
        <v>15</v>
      </c>
      <c r="K43" s="66" t="n">
        <v>19</v>
      </c>
      <c r="L43" s="66" t="n">
        <v>22</v>
      </c>
      <c r="M43" s="66" t="n">
        <v>15</v>
      </c>
      <c r="N43" s="66" t="n">
        <v>16</v>
      </c>
      <c r="O43" s="66" t="n">
        <v>17</v>
      </c>
      <c r="P43" s="67" t="n">
        <f aca="false">AVERAGE(F43:O43)</f>
        <v>17.9</v>
      </c>
    </row>
    <row r="44" customFormat="false" ht="15" hidden="false" customHeight="false" outlineLevel="0" collapsed="false">
      <c r="A44" s="34"/>
      <c r="B44" s="34"/>
      <c r="C44" s="45" t="s">
        <v>9</v>
      </c>
      <c r="D44" s="45"/>
      <c r="E44" s="45"/>
      <c r="F44" s="45"/>
      <c r="G44" s="45"/>
      <c r="H44" s="45"/>
      <c r="I44" s="45"/>
      <c r="J44" s="45"/>
      <c r="K44" s="45"/>
      <c r="L44" s="45"/>
      <c r="M44" s="45"/>
      <c r="N44" s="45"/>
      <c r="O44" s="45"/>
      <c r="P44" s="49" t="n">
        <f aca="false">AVERAGE(P40:P43)</f>
        <v>16.0797619047619</v>
      </c>
    </row>
    <row r="45" customFormat="false" ht="15" hidden="false" customHeight="false" outlineLevel="0" collapsed="false">
      <c r="A45" s="34" t="s">
        <v>81</v>
      </c>
      <c r="B45" s="34" t="n">
        <f aca="false">D45+D46+D47</f>
        <v>27.3</v>
      </c>
      <c r="C45" s="47" t="s">
        <v>63</v>
      </c>
      <c r="D45" s="66" t="n">
        <v>9.25</v>
      </c>
      <c r="E45" s="67" t="n">
        <f aca="false">D45*100/27.3</f>
        <v>33.8827838827839</v>
      </c>
      <c r="F45" s="66" t="n">
        <v>22</v>
      </c>
      <c r="G45" s="66" t="n">
        <v>18</v>
      </c>
      <c r="H45" s="66" t="n">
        <v>16</v>
      </c>
      <c r="I45" s="66" t="n">
        <v>25</v>
      </c>
      <c r="J45" s="66" t="n">
        <v>19</v>
      </c>
      <c r="K45" s="66" t="n">
        <v>23</v>
      </c>
      <c r="L45" s="66" t="n">
        <v>24</v>
      </c>
      <c r="M45" s="66" t="n">
        <v>7</v>
      </c>
      <c r="N45" s="66" t="n">
        <v>8</v>
      </c>
      <c r="O45" s="66" t="n">
        <v>9</v>
      </c>
      <c r="P45" s="67" t="n">
        <f aca="false">AVERAGE(F45:O45)</f>
        <v>17.1</v>
      </c>
    </row>
    <row r="46" customFormat="false" ht="15" hidden="false" customHeight="false" outlineLevel="0" collapsed="false">
      <c r="A46" s="34"/>
      <c r="B46" s="34"/>
      <c r="C46" s="34" t="s">
        <v>64</v>
      </c>
      <c r="D46" s="66" t="n">
        <v>0.55</v>
      </c>
      <c r="E46" s="67" t="n">
        <f aca="false">D46*100/27.3</f>
        <v>2.01465201465202</v>
      </c>
      <c r="F46" s="66" t="n">
        <v>10</v>
      </c>
      <c r="G46" s="66" t="n">
        <v>12</v>
      </c>
      <c r="H46" s="66" t="n">
        <v>13</v>
      </c>
      <c r="I46" s="66" t="n">
        <v>14</v>
      </c>
      <c r="J46" s="66"/>
      <c r="K46" s="66"/>
      <c r="L46" s="66"/>
      <c r="M46" s="66"/>
      <c r="N46" s="66"/>
      <c r="O46" s="66"/>
      <c r="P46" s="67" t="n">
        <f aca="false">AVERAGE(F46:O46)</f>
        <v>12.25</v>
      </c>
    </row>
    <row r="47" customFormat="false" ht="15" hidden="false" customHeight="false" outlineLevel="0" collapsed="false">
      <c r="A47" s="34"/>
      <c r="B47" s="34"/>
      <c r="C47" s="34" t="s">
        <v>62</v>
      </c>
      <c r="D47" s="66" t="n">
        <v>17.5</v>
      </c>
      <c r="E47" s="67" t="n">
        <f aca="false">D47*100/27.3</f>
        <v>64.1025641025641</v>
      </c>
      <c r="F47" s="66" t="n">
        <v>14</v>
      </c>
      <c r="G47" s="66" t="n">
        <v>15</v>
      </c>
      <c r="H47" s="66" t="n">
        <v>16</v>
      </c>
      <c r="I47" s="66" t="n">
        <v>15</v>
      </c>
      <c r="J47" s="66" t="n">
        <v>12</v>
      </c>
      <c r="K47" s="66" t="n">
        <v>10</v>
      </c>
      <c r="L47" s="66" t="n">
        <v>11</v>
      </c>
      <c r="M47" s="66" t="n">
        <v>10</v>
      </c>
      <c r="N47" s="66" t="n">
        <v>12</v>
      </c>
      <c r="O47" s="66" t="n">
        <v>13</v>
      </c>
      <c r="P47" s="67" t="n">
        <f aca="false">AVERAGE(F47:O47)</f>
        <v>12.8</v>
      </c>
    </row>
    <row r="48" customFormat="false" ht="15" hidden="false" customHeight="false" outlineLevel="0" collapsed="false">
      <c r="A48" s="34"/>
      <c r="B48" s="34"/>
      <c r="C48" s="45" t="s">
        <v>9</v>
      </c>
      <c r="D48" s="45"/>
      <c r="E48" s="45"/>
      <c r="F48" s="45"/>
      <c r="G48" s="45"/>
      <c r="H48" s="45"/>
      <c r="I48" s="45"/>
      <c r="J48" s="45"/>
      <c r="K48" s="45"/>
      <c r="L48" s="45"/>
      <c r="M48" s="45"/>
      <c r="N48" s="45"/>
      <c r="O48" s="45"/>
      <c r="P48" s="49" t="n">
        <f aca="false">AVERAGE(P44:P47)</f>
        <v>14.5574404761905</v>
      </c>
    </row>
    <row r="49" customFormat="false" ht="15" hidden="false" customHeight="false" outlineLevel="0" collapsed="false">
      <c r="A49" s="34" t="s">
        <v>82</v>
      </c>
      <c r="B49" s="34" t="n">
        <f aca="false">D49+D50+D51+D52</f>
        <v>15.85</v>
      </c>
      <c r="C49" s="34" t="s">
        <v>64</v>
      </c>
      <c r="D49" s="35" t="n">
        <v>0.2</v>
      </c>
      <c r="E49" s="69" t="n">
        <f aca="false">D49*100/15.85</f>
        <v>1.26182965299685</v>
      </c>
      <c r="F49" s="35" t="n">
        <v>10</v>
      </c>
      <c r="G49" s="35" t="n">
        <v>14.5</v>
      </c>
      <c r="H49" s="35"/>
      <c r="I49" s="35"/>
      <c r="J49" s="35"/>
      <c r="K49" s="35"/>
      <c r="L49" s="35"/>
      <c r="M49" s="35"/>
      <c r="N49" s="35"/>
      <c r="O49" s="35"/>
      <c r="P49" s="69" t="n">
        <f aca="false">AVERAGE(F49:O49)</f>
        <v>12.25</v>
      </c>
    </row>
    <row r="50" customFormat="false" ht="15" hidden="false" customHeight="false" outlineLevel="0" collapsed="false">
      <c r="A50" s="34"/>
      <c r="B50" s="34"/>
      <c r="C50" s="34" t="s">
        <v>76</v>
      </c>
      <c r="D50" s="35" t="n">
        <v>1.1</v>
      </c>
      <c r="E50" s="69" t="n">
        <f aca="false">D50*100/15.85</f>
        <v>6.94006309148265</v>
      </c>
      <c r="F50" s="35" t="n">
        <v>18.5</v>
      </c>
      <c r="G50" s="35" t="n">
        <v>9</v>
      </c>
      <c r="H50" s="35" t="n">
        <v>8</v>
      </c>
      <c r="I50" s="35"/>
      <c r="J50" s="35"/>
      <c r="K50" s="35"/>
      <c r="L50" s="35"/>
      <c r="M50" s="35"/>
      <c r="N50" s="35"/>
      <c r="O50" s="35"/>
      <c r="P50" s="69" t="n">
        <f aca="false">AVERAGE(F50:O50)</f>
        <v>11.8333333333333</v>
      </c>
    </row>
    <row r="51" customFormat="false" ht="15" hidden="false" customHeight="false" outlineLevel="0" collapsed="false">
      <c r="A51" s="34"/>
      <c r="B51" s="34"/>
      <c r="C51" s="47" t="s">
        <v>63</v>
      </c>
      <c r="D51" s="35" t="n">
        <v>0.5</v>
      </c>
      <c r="E51" s="69" t="n">
        <f aca="false">D51*100/15.85</f>
        <v>3.15457413249211</v>
      </c>
      <c r="F51" s="35" t="n">
        <v>12</v>
      </c>
      <c r="G51" s="35" t="n">
        <v>2</v>
      </c>
      <c r="H51" s="35" t="n">
        <v>2.5</v>
      </c>
      <c r="I51" s="35"/>
      <c r="J51" s="35"/>
      <c r="K51" s="35"/>
      <c r="L51" s="35"/>
      <c r="M51" s="35"/>
      <c r="N51" s="35"/>
      <c r="O51" s="35"/>
      <c r="P51" s="69" t="n">
        <f aca="false">AVERAGE(F51:O51)</f>
        <v>5.5</v>
      </c>
    </row>
    <row r="52" customFormat="false" ht="15" hidden="false" customHeight="false" outlineLevel="0" collapsed="false">
      <c r="A52" s="34"/>
      <c r="B52" s="34"/>
      <c r="C52" s="34" t="s">
        <v>69</v>
      </c>
      <c r="D52" s="35" t="n">
        <v>14.05</v>
      </c>
      <c r="E52" s="69" t="n">
        <f aca="false">D52*100/15.85</f>
        <v>88.6435331230284</v>
      </c>
      <c r="F52" s="35" t="n">
        <v>17.5</v>
      </c>
      <c r="G52" s="35" t="n">
        <v>14.3</v>
      </c>
      <c r="H52" s="35" t="n">
        <v>18</v>
      </c>
      <c r="I52" s="35" t="n">
        <v>14</v>
      </c>
      <c r="J52" s="35" t="n">
        <v>16.5</v>
      </c>
      <c r="K52" s="35" t="n">
        <v>18</v>
      </c>
      <c r="L52" s="35" t="n">
        <v>13.5</v>
      </c>
      <c r="M52" s="35" t="n">
        <v>15.8</v>
      </c>
      <c r="N52" s="35" t="n">
        <v>11.5</v>
      </c>
      <c r="O52" s="35" t="n">
        <v>12.2</v>
      </c>
      <c r="P52" s="69" t="n">
        <f aca="false">AVERAGE(F52:O52)</f>
        <v>15.13</v>
      </c>
      <c r="Q52" s="70"/>
    </row>
    <row r="53" customFormat="false" ht="15" hidden="false" customHeight="false" outlineLevel="0" collapsed="false">
      <c r="A53" s="34"/>
      <c r="B53" s="34"/>
      <c r="C53" s="45" t="s">
        <v>9</v>
      </c>
      <c r="D53" s="45"/>
      <c r="E53" s="45"/>
      <c r="F53" s="45"/>
      <c r="G53" s="45"/>
      <c r="H53" s="45"/>
      <c r="I53" s="45"/>
      <c r="J53" s="45"/>
      <c r="K53" s="45"/>
      <c r="L53" s="45"/>
      <c r="M53" s="45"/>
      <c r="N53" s="45"/>
      <c r="O53" s="45"/>
      <c r="P53" s="49" t="n">
        <f aca="false">AVERAGE(P49:P52)</f>
        <v>11.1783333333333</v>
      </c>
    </row>
    <row r="56" customFormat="false" ht="15" hidden="false" customHeight="false" outlineLevel="0" collapsed="false">
      <c r="C56" s="53" t="s">
        <v>71</v>
      </c>
      <c r="D56" s="53" t="n">
        <v>1</v>
      </c>
      <c r="E56" s="53" t="n">
        <v>2</v>
      </c>
      <c r="F56" s="53" t="n">
        <v>3</v>
      </c>
      <c r="G56" s="53" t="n">
        <v>4</v>
      </c>
      <c r="H56" s="53" t="n">
        <v>5</v>
      </c>
      <c r="I56" s="53" t="n">
        <v>6</v>
      </c>
      <c r="J56" s="53" t="n">
        <v>7</v>
      </c>
      <c r="K56" s="53" t="n">
        <v>8</v>
      </c>
      <c r="L56" s="53" t="n">
        <v>9</v>
      </c>
      <c r="M56" s="53" t="n">
        <v>10</v>
      </c>
      <c r="N56" s="54" t="s">
        <v>9</v>
      </c>
    </row>
    <row r="57" customFormat="false" ht="15" hidden="false" customHeight="false" outlineLevel="0" collapsed="false">
      <c r="C57" s="68" t="s">
        <v>83</v>
      </c>
      <c r="D57" s="66" t="n">
        <v>0</v>
      </c>
      <c r="E57" s="66" t="n">
        <v>0</v>
      </c>
      <c r="F57" s="66" t="n">
        <v>0</v>
      </c>
      <c r="G57" s="67" t="n">
        <v>0</v>
      </c>
      <c r="H57" s="67" t="n">
        <v>0</v>
      </c>
      <c r="I57" s="66" t="n">
        <v>0</v>
      </c>
      <c r="J57" s="67" t="n">
        <v>3.375</v>
      </c>
      <c r="K57" s="66" t="n">
        <v>0</v>
      </c>
      <c r="L57" s="66" t="n">
        <v>0</v>
      </c>
      <c r="M57" s="67" t="n">
        <v>0</v>
      </c>
      <c r="N57" s="67" t="n">
        <f aca="false">AVERAGE(D57:M57)</f>
        <v>0.3375</v>
      </c>
    </row>
    <row r="58" customFormat="false" ht="15" hidden="false" customHeight="false" outlineLevel="0" collapsed="false">
      <c r="C58" s="34" t="s">
        <v>84</v>
      </c>
      <c r="D58" s="71" t="n">
        <v>16.2573099415205</v>
      </c>
      <c r="E58" s="66" t="n">
        <v>0</v>
      </c>
      <c r="F58" s="67" t="n">
        <v>7.57800891530461</v>
      </c>
      <c r="G58" s="67" t="n">
        <v>1.51898734177215</v>
      </c>
      <c r="H58" s="67" t="n">
        <v>6.67808219178082</v>
      </c>
      <c r="I58" s="67" t="n">
        <v>31.7796610169492</v>
      </c>
      <c r="J58" s="66" t="n">
        <v>0</v>
      </c>
      <c r="K58" s="66" t="n">
        <v>0</v>
      </c>
      <c r="L58" s="66" t="n">
        <v>2</v>
      </c>
      <c r="M58" s="67" t="n">
        <v>1.26182965299685</v>
      </c>
      <c r="N58" s="67" t="n">
        <f aca="false">AVERAGE(D58:M58)</f>
        <v>6.7073879060324</v>
      </c>
    </row>
    <row r="59" customFormat="false" ht="15" hidden="false" customHeight="false" outlineLevel="0" collapsed="false">
      <c r="C59" s="34" t="s">
        <v>79</v>
      </c>
      <c r="D59" s="71" t="n">
        <v>2.33918128654971</v>
      </c>
      <c r="E59" s="66" t="n">
        <v>0</v>
      </c>
      <c r="F59" s="66" t="n">
        <v>0</v>
      </c>
      <c r="G59" s="67" t="n">
        <v>0</v>
      </c>
      <c r="H59" s="67" t="n">
        <v>0</v>
      </c>
      <c r="I59" s="67" t="n">
        <v>12.9237288135593</v>
      </c>
      <c r="J59" s="66" t="n">
        <v>8.75</v>
      </c>
      <c r="K59" s="67" t="n">
        <v>13.6294027565084</v>
      </c>
      <c r="L59" s="66" t="n">
        <v>0</v>
      </c>
      <c r="M59" s="67" t="n">
        <v>0</v>
      </c>
      <c r="N59" s="67" t="n">
        <f aca="false">AVERAGE(D59:M59)</f>
        <v>3.76423128566175</v>
      </c>
    </row>
    <row r="60" customFormat="false" ht="15" hidden="false" customHeight="false" outlineLevel="0" collapsed="false">
      <c r="C60" s="59" t="s">
        <v>73</v>
      </c>
      <c r="D60" s="71" t="n">
        <v>23.7426900584795</v>
      </c>
      <c r="E60" s="66" t="n">
        <v>0</v>
      </c>
      <c r="F60" s="66" t="n">
        <v>0</v>
      </c>
      <c r="G60" s="67" t="n">
        <v>0</v>
      </c>
      <c r="H60" s="67" t="n">
        <v>17.6369863013699</v>
      </c>
      <c r="I60" s="66" t="n">
        <v>0</v>
      </c>
      <c r="J60" s="66" t="n">
        <v>0</v>
      </c>
      <c r="K60" s="66" t="n">
        <v>0</v>
      </c>
      <c r="L60" s="66" t="n">
        <v>0</v>
      </c>
      <c r="M60" s="67" t="n">
        <v>0</v>
      </c>
      <c r="N60" s="67" t="n">
        <f aca="false">AVERAGE(D60:M60)</f>
        <v>4.13796763598494</v>
      </c>
    </row>
    <row r="61" customFormat="false" ht="15" hidden="false" customHeight="false" outlineLevel="0" collapsed="false">
      <c r="C61" s="34" t="s">
        <v>77</v>
      </c>
      <c r="D61" s="66" t="n">
        <v>0</v>
      </c>
      <c r="E61" s="66" t="n">
        <v>0</v>
      </c>
      <c r="F61" s="66" t="n">
        <v>0</v>
      </c>
      <c r="G61" s="67" t="n">
        <v>17.8059071729958</v>
      </c>
      <c r="H61" s="67" t="n">
        <v>0</v>
      </c>
      <c r="I61" s="66" t="n">
        <v>0</v>
      </c>
      <c r="J61" s="67" t="n">
        <v>35.375</v>
      </c>
      <c r="K61" s="67" t="n">
        <v>8.88208269525268</v>
      </c>
      <c r="L61" s="66" t="n">
        <v>0</v>
      </c>
      <c r="M61" s="67" t="n">
        <v>0</v>
      </c>
      <c r="N61" s="67" t="n">
        <f aca="false">AVERAGE(D61:M61)</f>
        <v>6.20629898682485</v>
      </c>
    </row>
    <row r="62" customFormat="false" ht="15" hidden="false" customHeight="false" outlineLevel="0" collapsed="false">
      <c r="C62" s="34" t="s">
        <v>69</v>
      </c>
      <c r="D62" s="66" t="n">
        <v>0</v>
      </c>
      <c r="E62" s="67" t="n">
        <v>13.3393017009848</v>
      </c>
      <c r="F62" s="66" t="n">
        <v>0</v>
      </c>
      <c r="G62" s="67" t="n">
        <v>0</v>
      </c>
      <c r="H62" s="67" t="n">
        <v>67.9794520547945</v>
      </c>
      <c r="I62" s="66" t="n">
        <v>0</v>
      </c>
      <c r="J62" s="66" t="n">
        <v>0</v>
      </c>
      <c r="K62" s="66" t="n">
        <v>0</v>
      </c>
      <c r="L62" s="66" t="n">
        <v>0</v>
      </c>
      <c r="M62" s="67" t="n">
        <v>88.6435331230284</v>
      </c>
      <c r="N62" s="67" t="n">
        <f aca="false">AVERAGE(D62:M62)</f>
        <v>16.9962286878808</v>
      </c>
    </row>
    <row r="63" customFormat="false" ht="15" hidden="false" customHeight="false" outlineLevel="0" collapsed="false">
      <c r="C63" s="34" t="s">
        <v>62</v>
      </c>
      <c r="D63" s="71" t="n">
        <v>32.6315789473684</v>
      </c>
      <c r="E63" s="66" t="n">
        <v>0</v>
      </c>
      <c r="F63" s="67" t="n">
        <v>22.5854383358098</v>
      </c>
      <c r="G63" s="67" t="n">
        <v>0</v>
      </c>
      <c r="H63" s="67" t="n">
        <v>0</v>
      </c>
      <c r="I63" s="67" t="n">
        <v>29.0254237288136</v>
      </c>
      <c r="J63" s="67" t="n">
        <v>27.625</v>
      </c>
      <c r="K63" s="67" t="n">
        <v>73.8131699846861</v>
      </c>
      <c r="L63" s="66" t="n">
        <v>64.1</v>
      </c>
      <c r="M63" s="67" t="n">
        <v>0</v>
      </c>
      <c r="N63" s="67" t="n">
        <f aca="false">AVERAGE(D63:M63)</f>
        <v>24.9780610996678</v>
      </c>
    </row>
    <row r="64" customFormat="false" ht="15" hidden="false" customHeight="false" outlineLevel="0" collapsed="false">
      <c r="C64" s="34" t="s">
        <v>76</v>
      </c>
      <c r="D64" s="66" t="n">
        <v>0</v>
      </c>
      <c r="E64" s="66" t="n">
        <v>0</v>
      </c>
      <c r="F64" s="67" t="n">
        <v>16.4190193164933</v>
      </c>
      <c r="G64" s="67" t="n">
        <v>0</v>
      </c>
      <c r="H64" s="67" t="n">
        <v>0</v>
      </c>
      <c r="I64" s="66" t="n">
        <v>0</v>
      </c>
      <c r="J64" s="66" t="n">
        <v>0</v>
      </c>
      <c r="K64" s="66" t="n">
        <v>0</v>
      </c>
      <c r="L64" s="66" t="n">
        <v>0</v>
      </c>
      <c r="M64" s="67" t="n">
        <v>6.94006309148265</v>
      </c>
      <c r="N64" s="67" t="n">
        <f aca="false">AVERAGE(D64:M64)</f>
        <v>2.3359082407976</v>
      </c>
    </row>
    <row r="65" customFormat="false" ht="15" hidden="false" customHeight="false" outlineLevel="0" collapsed="false">
      <c r="C65" s="34" t="s">
        <v>85</v>
      </c>
      <c r="D65" s="66" t="n">
        <v>0</v>
      </c>
      <c r="E65" s="66" t="n">
        <v>0</v>
      </c>
      <c r="F65" s="66" t="n">
        <v>0</v>
      </c>
      <c r="G65" s="67" t="n">
        <v>1.0126582278481</v>
      </c>
      <c r="H65" s="67" t="n">
        <v>0</v>
      </c>
      <c r="I65" s="66" t="n">
        <v>0</v>
      </c>
      <c r="J65" s="66" t="n">
        <v>0</v>
      </c>
      <c r="K65" s="66" t="n">
        <v>0</v>
      </c>
      <c r="L65" s="66" t="n">
        <v>0</v>
      </c>
      <c r="M65" s="67" t="n">
        <v>0</v>
      </c>
      <c r="N65" s="67" t="n">
        <f aca="false">AVERAGE(D65:M65)</f>
        <v>0.10126582278481</v>
      </c>
    </row>
    <row r="66" customFormat="false" ht="15" hidden="false" customHeight="false" outlineLevel="0" collapsed="false">
      <c r="C66" s="47" t="s">
        <v>75</v>
      </c>
      <c r="D66" s="66" t="n">
        <v>0</v>
      </c>
      <c r="E66" s="66" t="n">
        <v>0</v>
      </c>
      <c r="F66" s="72" t="n">
        <v>53.4175334323923</v>
      </c>
      <c r="G66" s="67" t="n">
        <v>0</v>
      </c>
      <c r="H66" s="67" t="n">
        <v>0</v>
      </c>
      <c r="I66" s="66" t="n">
        <v>0</v>
      </c>
      <c r="J66" s="66" t="n">
        <v>0</v>
      </c>
      <c r="K66" s="66" t="n">
        <v>0</v>
      </c>
      <c r="L66" s="66" t="n">
        <v>0</v>
      </c>
      <c r="M66" s="67" t="n">
        <v>0</v>
      </c>
      <c r="N66" s="67" t="n">
        <f aca="false">AVERAGE(D66:M66)</f>
        <v>5.34175334323923</v>
      </c>
    </row>
    <row r="67" customFormat="false" ht="15" hidden="false" customHeight="false" outlineLevel="0" collapsed="false">
      <c r="C67" s="47" t="s">
        <v>86</v>
      </c>
      <c r="D67" s="71" t="n">
        <v>25.0292397660819</v>
      </c>
      <c r="E67" s="67" t="n">
        <v>86.6606982990152</v>
      </c>
      <c r="F67" s="66" t="n">
        <v>0</v>
      </c>
      <c r="G67" s="67" t="n">
        <v>79.662447257384</v>
      </c>
      <c r="H67" s="67" t="n">
        <v>7.70547945205479</v>
      </c>
      <c r="I67" s="67" t="n">
        <v>26.271186440678</v>
      </c>
      <c r="J67" s="67" t="n">
        <v>24.875</v>
      </c>
      <c r="K67" s="67" t="n">
        <v>3.67534456355283</v>
      </c>
      <c r="L67" s="66" t="n">
        <v>33.9</v>
      </c>
      <c r="M67" s="67" t="n">
        <v>3.15457413249211</v>
      </c>
      <c r="N67" s="67" t="n">
        <f aca="false">AVERAGE(D67:M67)</f>
        <v>29.0933969911259</v>
      </c>
    </row>
    <row r="68" customFormat="false" ht="15" hidden="false" customHeight="false" outlineLevel="0" collapsed="false">
      <c r="D68" s="0" t="n">
        <f aca="false">SUM(D57:D67)</f>
        <v>100</v>
      </c>
      <c r="E68" s="0" t="n">
        <f aca="false">SUM(E57:E67)</f>
        <v>100</v>
      </c>
      <c r="F68" s="0" t="n">
        <f aca="false">SUM(F57:F67)</f>
        <v>100</v>
      </c>
      <c r="G68" s="0" t="n">
        <f aca="false">SUM(G57:G67)</f>
        <v>100</v>
      </c>
      <c r="H68" s="0" t="n">
        <f aca="false">SUM(H57:H67)</f>
        <v>100</v>
      </c>
      <c r="I68" s="0" t="n">
        <f aca="false">SUM(I57:I67)</f>
        <v>100</v>
      </c>
      <c r="J68" s="0" t="n">
        <f aca="false">SUM(J57:J67)</f>
        <v>100</v>
      </c>
      <c r="L68" s="0" t="n">
        <f aca="false">SUM(L57:L67)</f>
        <v>100</v>
      </c>
      <c r="M68" s="8" t="n">
        <f aca="false">SUM(M57:M67)</f>
        <v>100</v>
      </c>
      <c r="N68" s="73" t="n">
        <f aca="false">SUM(N57:N67)</f>
        <v>100</v>
      </c>
    </row>
    <row r="73" customFormat="false" ht="15" hidden="false" customHeight="false" outlineLevel="0" collapsed="false">
      <c r="D73" s="8" t="n">
        <v>21.6</v>
      </c>
      <c r="E73" s="48" t="n">
        <v>14</v>
      </c>
      <c r="F73" s="48" t="n">
        <v>21.9</v>
      </c>
      <c r="G73" s="8" t="n">
        <v>16.9</v>
      </c>
      <c r="H73" s="48" t="n">
        <v>16.5</v>
      </c>
      <c r="I73" s="50" t="n">
        <v>16.3</v>
      </c>
      <c r="J73" s="50" t="n">
        <v>18.1</v>
      </c>
      <c r="K73" s="50" t="n">
        <v>16.1</v>
      </c>
      <c r="L73" s="50" t="n">
        <v>14.6</v>
      </c>
      <c r="M73" s="50" t="n">
        <v>11.2</v>
      </c>
      <c r="N73" s="8" t="n">
        <f aca="false">AVERAGE(D73:M73)</f>
        <v>16.72</v>
      </c>
    </row>
  </sheetData>
  <mergeCells count="28">
    <mergeCell ref="A1:P2"/>
    <mergeCell ref="A3:A4"/>
    <mergeCell ref="B3:B4"/>
    <mergeCell ref="C3:C4"/>
    <mergeCell ref="D3:D4"/>
    <mergeCell ref="E3:E4"/>
    <mergeCell ref="F3:O3"/>
    <mergeCell ref="P3:P4"/>
    <mergeCell ref="A5:A10"/>
    <mergeCell ref="B5:B10"/>
    <mergeCell ref="A11:A13"/>
    <mergeCell ref="B11:B13"/>
    <mergeCell ref="A14:A18"/>
    <mergeCell ref="B14:B18"/>
    <mergeCell ref="A19:A23"/>
    <mergeCell ref="B19:B23"/>
    <mergeCell ref="A24:A28"/>
    <mergeCell ref="B24:B28"/>
    <mergeCell ref="A29:A33"/>
    <mergeCell ref="B29:B33"/>
    <mergeCell ref="A34:A39"/>
    <mergeCell ref="B34:B39"/>
    <mergeCell ref="A40:A44"/>
    <mergeCell ref="B40:B44"/>
    <mergeCell ref="A45:A48"/>
    <mergeCell ref="B45:B48"/>
    <mergeCell ref="A49:A53"/>
    <mergeCell ref="B49:B53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67"/>
  <sheetViews>
    <sheetView showFormulas="false" showGridLines="true" showRowColHeaders="true" showZeros="true" rightToLeft="false" tabSelected="false" showOutlineSymbols="true" defaultGridColor="true" view="normal" topLeftCell="A1" colorId="64" zoomScale="70" zoomScaleNormal="70" zoomScalePageLayoutView="100" workbookViewId="0">
      <selection pane="topLeft" activeCell="E58" activeCellId="0" sqref="E58"/>
    </sheetView>
  </sheetViews>
  <sheetFormatPr defaultColWidth="8.6796875" defaultRowHeight="15" zeroHeight="false" outlineLevelRow="0" outlineLevelCol="0"/>
  <cols>
    <col collapsed="false" customWidth="true" hidden="false" outlineLevel="0" max="1" min="1" style="0" width="14.14"/>
    <col collapsed="false" customWidth="true" hidden="false" outlineLevel="0" max="2" min="2" style="0" width="25.14"/>
    <col collapsed="false" customWidth="true" hidden="false" outlineLevel="0" max="3" min="3" style="0" width="43.29"/>
    <col collapsed="false" customWidth="true" hidden="false" outlineLevel="0" max="4" min="4" style="0" width="23.42"/>
    <col collapsed="false" customWidth="true" hidden="false" outlineLevel="0" max="5" min="5" style="0" width="26.57"/>
  </cols>
  <sheetData>
    <row r="1" customFormat="false" ht="15" hidden="false" customHeight="false" outlineLevel="0" collapsed="false">
      <c r="A1" s="57" t="s">
        <v>87</v>
      </c>
      <c r="B1" s="57"/>
      <c r="C1" s="57"/>
      <c r="D1" s="57"/>
      <c r="E1" s="57"/>
      <c r="F1" s="57"/>
      <c r="G1" s="57"/>
      <c r="H1" s="57"/>
      <c r="I1" s="57"/>
      <c r="J1" s="57"/>
      <c r="K1" s="57"/>
      <c r="L1" s="57"/>
      <c r="M1" s="57"/>
      <c r="N1" s="57"/>
      <c r="O1" s="57"/>
      <c r="P1" s="57"/>
    </row>
    <row r="2" customFormat="false" ht="15" hidden="false" customHeight="false" outlineLevel="0" collapsed="false">
      <c r="A2" s="57"/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57"/>
      <c r="N2" s="57"/>
      <c r="O2" s="57"/>
      <c r="P2" s="57"/>
    </row>
    <row r="3" customFormat="false" ht="15" hidden="false" customHeight="true" outlineLevel="0" collapsed="false">
      <c r="A3" s="37" t="s">
        <v>54</v>
      </c>
      <c r="B3" s="38" t="s">
        <v>55</v>
      </c>
      <c r="C3" s="37" t="s">
        <v>56</v>
      </c>
      <c r="D3" s="39" t="s">
        <v>57</v>
      </c>
      <c r="E3" s="40" t="s">
        <v>58</v>
      </c>
      <c r="F3" s="41" t="s">
        <v>59</v>
      </c>
      <c r="G3" s="41"/>
      <c r="H3" s="41"/>
      <c r="I3" s="41"/>
      <c r="J3" s="41"/>
      <c r="K3" s="41"/>
      <c r="L3" s="41"/>
      <c r="M3" s="41"/>
      <c r="N3" s="41"/>
      <c r="O3" s="41"/>
      <c r="P3" s="42" t="s">
        <v>9</v>
      </c>
    </row>
    <row r="4" customFormat="false" ht="15" hidden="false" customHeight="false" outlineLevel="0" collapsed="false">
      <c r="A4" s="37"/>
      <c r="B4" s="38"/>
      <c r="C4" s="37"/>
      <c r="D4" s="39"/>
      <c r="E4" s="40"/>
      <c r="F4" s="37" t="n">
        <v>1</v>
      </c>
      <c r="G4" s="37" t="n">
        <v>2</v>
      </c>
      <c r="H4" s="37" t="n">
        <v>3</v>
      </c>
      <c r="I4" s="37" t="n">
        <v>4</v>
      </c>
      <c r="J4" s="37" t="n">
        <v>5</v>
      </c>
      <c r="K4" s="37" t="n">
        <v>6</v>
      </c>
      <c r="L4" s="37" t="n">
        <v>7</v>
      </c>
      <c r="M4" s="37" t="n">
        <v>8</v>
      </c>
      <c r="N4" s="37" t="n">
        <v>9</v>
      </c>
      <c r="O4" s="37" t="n">
        <v>10</v>
      </c>
      <c r="P4" s="42"/>
    </row>
    <row r="5" customFormat="false" ht="15" hidden="false" customHeight="false" outlineLevel="0" collapsed="false">
      <c r="A5" s="34" t="s">
        <v>27</v>
      </c>
      <c r="B5" s="34" t="n">
        <f aca="false">D5+D6+D7</f>
        <v>18.85</v>
      </c>
      <c r="C5" s="34" t="s">
        <v>88</v>
      </c>
      <c r="D5" s="35" t="n">
        <v>0.25</v>
      </c>
      <c r="E5" s="69" t="n">
        <f aca="false">D5*100/18.85</f>
        <v>1.3262599469496</v>
      </c>
      <c r="F5" s="35" t="n">
        <v>11.5</v>
      </c>
      <c r="G5" s="35" t="n">
        <v>6.9</v>
      </c>
      <c r="H5" s="35" t="n">
        <v>6.4</v>
      </c>
      <c r="I5" s="35"/>
      <c r="J5" s="35"/>
      <c r="K5" s="35"/>
      <c r="L5" s="35"/>
      <c r="M5" s="35"/>
      <c r="N5" s="35"/>
      <c r="O5" s="35"/>
      <c r="P5" s="69" t="n">
        <f aca="false">AVERAGE(F5:O5)</f>
        <v>8.26666666666667</v>
      </c>
    </row>
    <row r="6" customFormat="false" ht="15" hidden="false" customHeight="false" outlineLevel="0" collapsed="false">
      <c r="A6" s="34"/>
      <c r="B6" s="34"/>
      <c r="C6" s="34" t="s">
        <v>85</v>
      </c>
      <c r="D6" s="35" t="n">
        <v>2.3</v>
      </c>
      <c r="E6" s="69" t="n">
        <f aca="false">D6*100/18.85</f>
        <v>12.2015915119363</v>
      </c>
      <c r="F6" s="35" t="n">
        <v>2.3</v>
      </c>
      <c r="G6" s="35" t="n">
        <v>3</v>
      </c>
      <c r="H6" s="35" t="n">
        <v>3.2</v>
      </c>
      <c r="I6" s="35"/>
      <c r="J6" s="35"/>
      <c r="K6" s="35"/>
      <c r="L6" s="35"/>
      <c r="M6" s="35"/>
      <c r="N6" s="35"/>
      <c r="O6" s="35"/>
      <c r="P6" s="69" t="n">
        <f aca="false">AVERAGE(F6:O6)</f>
        <v>2.83333333333333</v>
      </c>
    </row>
    <row r="7" customFormat="false" ht="15" hidden="false" customHeight="false" outlineLevel="0" collapsed="false">
      <c r="A7" s="34"/>
      <c r="B7" s="34"/>
      <c r="C7" s="34" t="s">
        <v>69</v>
      </c>
      <c r="D7" s="35" t="n">
        <v>16.3</v>
      </c>
      <c r="E7" s="69" t="n">
        <f aca="false">D7*100/18.85</f>
        <v>86.4721485411141</v>
      </c>
      <c r="F7" s="35" t="n">
        <v>19.6</v>
      </c>
      <c r="G7" s="35" t="n">
        <v>14.5</v>
      </c>
      <c r="H7" s="35" t="n">
        <v>12.2</v>
      </c>
      <c r="I7" s="35" t="n">
        <v>14.1</v>
      </c>
      <c r="J7" s="35" t="n">
        <v>15.5</v>
      </c>
      <c r="K7" s="35" t="n">
        <v>17.1</v>
      </c>
      <c r="L7" s="35" t="n">
        <v>11.8</v>
      </c>
      <c r="M7" s="35" t="n">
        <v>21.2</v>
      </c>
      <c r="N7" s="35" t="n">
        <v>23.2</v>
      </c>
      <c r="O7" s="35" t="n">
        <v>18.3</v>
      </c>
      <c r="P7" s="69" t="n">
        <f aca="false">AVERAGE(F7:O7)</f>
        <v>16.75</v>
      </c>
    </row>
    <row r="8" customFormat="false" ht="15" hidden="false" customHeight="false" outlineLevel="0" collapsed="false">
      <c r="A8" s="34"/>
      <c r="B8" s="34"/>
      <c r="C8" s="45" t="s">
        <v>9</v>
      </c>
      <c r="D8" s="45"/>
      <c r="E8" s="45"/>
      <c r="F8" s="45"/>
      <c r="G8" s="45"/>
      <c r="H8" s="45"/>
      <c r="I8" s="45"/>
      <c r="J8" s="45"/>
      <c r="K8" s="45"/>
      <c r="L8" s="45"/>
      <c r="M8" s="45"/>
      <c r="N8" s="45"/>
      <c r="O8" s="45"/>
      <c r="P8" s="49" t="n">
        <f aca="false">AVERAGE(P6)</f>
        <v>2.83333333333333</v>
      </c>
    </row>
    <row r="9" customFormat="false" ht="15" hidden="false" customHeight="false" outlineLevel="0" collapsed="false">
      <c r="A9" s="34" t="s">
        <v>28</v>
      </c>
      <c r="B9" s="34" t="n">
        <f aca="false">D9+D10+D11+D12</f>
        <v>32.15</v>
      </c>
      <c r="C9" s="47" t="s">
        <v>63</v>
      </c>
      <c r="D9" s="35" t="n">
        <v>22.5</v>
      </c>
      <c r="E9" s="69" t="n">
        <f aca="false">D9*100/32.15</f>
        <v>69.9844479004666</v>
      </c>
      <c r="F9" s="35" t="n">
        <v>15</v>
      </c>
      <c r="G9" s="35" t="n">
        <v>22</v>
      </c>
      <c r="H9" s="35" t="n">
        <v>24</v>
      </c>
      <c r="I9" s="35" t="n">
        <v>14</v>
      </c>
      <c r="J9" s="35" t="n">
        <v>12</v>
      </c>
      <c r="K9" s="35" t="n">
        <v>18</v>
      </c>
      <c r="L9" s="35" t="n">
        <v>22</v>
      </c>
      <c r="M9" s="35" t="n">
        <v>26</v>
      </c>
      <c r="N9" s="35" t="n">
        <v>18</v>
      </c>
      <c r="O9" s="35" t="n">
        <v>12</v>
      </c>
      <c r="P9" s="35" t="n">
        <f aca="false">AVERAGE(F9:O9)</f>
        <v>18.3</v>
      </c>
    </row>
    <row r="10" customFormat="false" ht="15" hidden="false" customHeight="false" outlineLevel="0" collapsed="false">
      <c r="A10" s="34"/>
      <c r="B10" s="34"/>
      <c r="C10" s="34" t="s">
        <v>88</v>
      </c>
      <c r="D10" s="35" t="n">
        <v>3.15</v>
      </c>
      <c r="E10" s="69" t="n">
        <f aca="false">D10*100/32.15</f>
        <v>9.79782270606532</v>
      </c>
      <c r="F10" s="35" t="n">
        <v>18</v>
      </c>
      <c r="G10" s="35" t="n">
        <v>19</v>
      </c>
      <c r="H10" s="35" t="n">
        <v>20</v>
      </c>
      <c r="I10" s="35" t="n">
        <v>24</v>
      </c>
      <c r="J10" s="35" t="n">
        <v>16</v>
      </c>
      <c r="K10" s="35"/>
      <c r="L10" s="35"/>
      <c r="M10" s="35"/>
      <c r="N10" s="35"/>
      <c r="O10" s="35"/>
      <c r="P10" s="35" t="n">
        <f aca="false">AVERAGE(F10:O10)</f>
        <v>19.4</v>
      </c>
    </row>
    <row r="11" customFormat="false" ht="15" hidden="false" customHeight="false" outlineLevel="0" collapsed="false">
      <c r="A11" s="34"/>
      <c r="B11" s="34"/>
      <c r="C11" s="34" t="s">
        <v>62</v>
      </c>
      <c r="D11" s="35" t="n">
        <v>2</v>
      </c>
      <c r="E11" s="69" t="n">
        <f aca="false">D11*100/32.15</f>
        <v>6.22083981337481</v>
      </c>
      <c r="F11" s="35" t="n">
        <v>10</v>
      </c>
      <c r="G11" s="35" t="n">
        <v>13</v>
      </c>
      <c r="H11" s="35" t="n">
        <v>11</v>
      </c>
      <c r="I11" s="35" t="n">
        <v>9</v>
      </c>
      <c r="J11" s="35" t="n">
        <v>8</v>
      </c>
      <c r="K11" s="35" t="n">
        <v>14</v>
      </c>
      <c r="L11" s="35" t="n">
        <v>12</v>
      </c>
      <c r="M11" s="35" t="n">
        <v>13</v>
      </c>
      <c r="N11" s="35" t="n">
        <v>12</v>
      </c>
      <c r="O11" s="35" t="n">
        <v>10</v>
      </c>
      <c r="P11" s="35" t="n">
        <f aca="false">AVERAGE(F11:O11)</f>
        <v>11.2</v>
      </c>
    </row>
    <row r="12" customFormat="false" ht="15" hidden="false" customHeight="false" outlineLevel="0" collapsed="false">
      <c r="A12" s="34"/>
      <c r="B12" s="34"/>
      <c r="C12" s="59" t="s">
        <v>74</v>
      </c>
      <c r="D12" s="35" t="n">
        <v>4.5</v>
      </c>
      <c r="E12" s="69" t="n">
        <f aca="false">D12*100/32.15</f>
        <v>13.9968895800933</v>
      </c>
      <c r="F12" s="35" t="n">
        <v>10</v>
      </c>
      <c r="G12" s="35" t="n">
        <v>12</v>
      </c>
      <c r="H12" s="35" t="n">
        <v>13</v>
      </c>
      <c r="I12" s="35" t="n">
        <v>12</v>
      </c>
      <c r="J12" s="35" t="n">
        <v>10</v>
      </c>
      <c r="K12" s="35" t="n">
        <v>11</v>
      </c>
      <c r="L12" s="35" t="n">
        <v>9</v>
      </c>
      <c r="M12" s="35" t="n">
        <v>14</v>
      </c>
      <c r="N12" s="35" t="n">
        <v>10</v>
      </c>
      <c r="O12" s="35" t="n">
        <v>12</v>
      </c>
      <c r="P12" s="35" t="n">
        <f aca="false">AVERAGE(F12:O12)</f>
        <v>11.3</v>
      </c>
    </row>
    <row r="13" customFormat="false" ht="15" hidden="false" customHeight="false" outlineLevel="0" collapsed="false">
      <c r="A13" s="34"/>
      <c r="B13" s="34"/>
      <c r="C13" s="45" t="s">
        <v>9</v>
      </c>
      <c r="D13" s="45"/>
      <c r="E13" s="45"/>
      <c r="F13" s="45"/>
      <c r="G13" s="45"/>
      <c r="H13" s="45"/>
      <c r="I13" s="45"/>
      <c r="J13" s="45"/>
      <c r="K13" s="45"/>
      <c r="L13" s="45"/>
      <c r="M13" s="45"/>
      <c r="N13" s="45"/>
      <c r="O13" s="45"/>
      <c r="P13" s="49" t="n">
        <f aca="false">AVERAGE(P11)</f>
        <v>11.2</v>
      </c>
    </row>
    <row r="14" customFormat="false" ht="15" hidden="false" customHeight="false" outlineLevel="0" collapsed="false">
      <c r="A14" s="34" t="s">
        <v>29</v>
      </c>
      <c r="B14" s="34" t="n">
        <f aca="false">D14+D15</f>
        <v>35.05</v>
      </c>
      <c r="C14" s="47" t="s">
        <v>86</v>
      </c>
      <c r="D14" s="35" t="n">
        <v>24.25</v>
      </c>
      <c r="E14" s="69" t="n">
        <f aca="false">D14*100/B14</f>
        <v>69.1868758915835</v>
      </c>
      <c r="F14" s="35" t="n">
        <v>19</v>
      </c>
      <c r="G14" s="35" t="n">
        <v>22</v>
      </c>
      <c r="H14" s="35" t="n">
        <v>8</v>
      </c>
      <c r="I14" s="35" t="n">
        <v>17</v>
      </c>
      <c r="J14" s="35" t="n">
        <v>14.6</v>
      </c>
      <c r="K14" s="35" t="n">
        <v>15</v>
      </c>
      <c r="L14" s="35" t="n">
        <v>8.7</v>
      </c>
      <c r="M14" s="35" t="n">
        <v>5</v>
      </c>
      <c r="N14" s="35" t="n">
        <v>4.6</v>
      </c>
      <c r="O14" s="35" t="n">
        <v>20</v>
      </c>
      <c r="P14" s="69" t="n">
        <f aca="false">AVERAGE(F14:O14)</f>
        <v>13.39</v>
      </c>
    </row>
    <row r="15" customFormat="false" ht="15" hidden="false" customHeight="false" outlineLevel="0" collapsed="false">
      <c r="A15" s="34"/>
      <c r="B15" s="34"/>
      <c r="C15" s="34" t="s">
        <v>77</v>
      </c>
      <c r="D15" s="35" t="n">
        <v>10.8</v>
      </c>
      <c r="E15" s="69" t="n">
        <f aca="false">D15*100/35.05</f>
        <v>30.8131241084166</v>
      </c>
      <c r="F15" s="35" t="n">
        <v>29</v>
      </c>
      <c r="G15" s="35" t="n">
        <v>13.4</v>
      </c>
      <c r="H15" s="35" t="n">
        <v>20</v>
      </c>
      <c r="I15" s="35" t="n">
        <v>15.5</v>
      </c>
      <c r="J15" s="35" t="n">
        <v>13.5</v>
      </c>
      <c r="K15" s="35" t="n">
        <v>14.5</v>
      </c>
      <c r="L15" s="35" t="n">
        <v>22.5</v>
      </c>
      <c r="M15" s="35" t="n">
        <v>17.5</v>
      </c>
      <c r="N15" s="35" t="n">
        <v>20</v>
      </c>
      <c r="O15" s="35" t="n">
        <v>23.5</v>
      </c>
      <c r="P15" s="69" t="n">
        <f aca="false">AVERAGE(F15:O15)</f>
        <v>18.94</v>
      </c>
    </row>
    <row r="16" customFormat="false" ht="15" hidden="false" customHeight="false" outlineLevel="0" collapsed="false">
      <c r="A16" s="34"/>
      <c r="B16" s="34"/>
      <c r="C16" s="45" t="s">
        <v>9</v>
      </c>
      <c r="D16" s="45"/>
      <c r="E16" s="45"/>
      <c r="F16" s="45"/>
      <c r="G16" s="45"/>
      <c r="H16" s="45"/>
      <c r="I16" s="45"/>
      <c r="J16" s="45"/>
      <c r="K16" s="45"/>
      <c r="L16" s="45"/>
      <c r="M16" s="45"/>
      <c r="N16" s="45"/>
      <c r="O16" s="45"/>
      <c r="P16" s="49" t="n">
        <f aca="false">AVERAGE(P14)</f>
        <v>13.39</v>
      </c>
    </row>
    <row r="17" customFormat="false" ht="15" hidden="false" customHeight="false" outlineLevel="0" collapsed="false">
      <c r="A17" s="34" t="s">
        <v>30</v>
      </c>
      <c r="B17" s="34" t="n">
        <f aca="false">D17+D18+D19+D20+D21+D22+D23</f>
        <v>77.6</v>
      </c>
      <c r="C17" s="34" t="s">
        <v>77</v>
      </c>
      <c r="D17" s="35" t="n">
        <v>4.05</v>
      </c>
      <c r="E17" s="69" t="n">
        <f aca="false">D17*100/77.6</f>
        <v>5.21907216494845</v>
      </c>
      <c r="F17" s="35" t="n">
        <v>32</v>
      </c>
      <c r="G17" s="35" t="n">
        <v>33</v>
      </c>
      <c r="H17" s="35" t="n">
        <v>22</v>
      </c>
      <c r="I17" s="35" t="n">
        <v>23</v>
      </c>
      <c r="J17" s="35" t="n">
        <v>26</v>
      </c>
      <c r="K17" s="35"/>
      <c r="L17" s="35"/>
      <c r="M17" s="35"/>
      <c r="N17" s="35"/>
      <c r="O17" s="35"/>
      <c r="P17" s="35" t="n">
        <f aca="false">AVERAGE(F17:O17)</f>
        <v>27.2</v>
      </c>
    </row>
    <row r="18" customFormat="false" ht="15" hidden="false" customHeight="false" outlineLevel="0" collapsed="false">
      <c r="A18" s="34"/>
      <c r="B18" s="34"/>
      <c r="C18" s="34" t="s">
        <v>85</v>
      </c>
      <c r="D18" s="35" t="n">
        <v>12.2</v>
      </c>
      <c r="E18" s="69" t="n">
        <f aca="false">D18*100/77.6</f>
        <v>15.7216494845361</v>
      </c>
      <c r="F18" s="35" t="n">
        <v>35</v>
      </c>
      <c r="G18" s="35" t="n">
        <v>34</v>
      </c>
      <c r="H18" s="35" t="n">
        <v>16</v>
      </c>
      <c r="I18" s="35" t="n">
        <v>32</v>
      </c>
      <c r="J18" s="35" t="n">
        <v>33</v>
      </c>
      <c r="K18" s="35" t="n">
        <v>34</v>
      </c>
      <c r="L18" s="35" t="n">
        <v>22</v>
      </c>
      <c r="M18" s="35" t="n">
        <v>24</v>
      </c>
      <c r="N18" s="35" t="n">
        <v>18</v>
      </c>
      <c r="O18" s="35" t="n">
        <v>21</v>
      </c>
      <c r="P18" s="35" t="n">
        <f aca="false">AVERAGE(F18:O18)</f>
        <v>26.9</v>
      </c>
    </row>
    <row r="19" customFormat="false" ht="15" hidden="false" customHeight="false" outlineLevel="0" collapsed="false">
      <c r="A19" s="34"/>
      <c r="B19" s="34"/>
      <c r="C19" s="47" t="s">
        <v>86</v>
      </c>
      <c r="D19" s="35" t="n">
        <v>17.1</v>
      </c>
      <c r="E19" s="69" t="n">
        <f aca="false">D19*100/77.6</f>
        <v>22.0360824742268</v>
      </c>
      <c r="F19" s="35" t="n">
        <v>32</v>
      </c>
      <c r="G19" s="35" t="n">
        <v>33</v>
      </c>
      <c r="H19" s="35" t="n">
        <v>20</v>
      </c>
      <c r="I19" s="35" t="n">
        <v>21</v>
      </c>
      <c r="J19" s="35" t="n">
        <v>34</v>
      </c>
      <c r="K19" s="35" t="n">
        <v>18</v>
      </c>
      <c r="L19" s="35" t="n">
        <v>31</v>
      </c>
      <c r="M19" s="35" t="n">
        <v>17</v>
      </c>
      <c r="N19" s="35" t="n">
        <v>31</v>
      </c>
      <c r="O19" s="35" t="n">
        <v>19</v>
      </c>
      <c r="P19" s="35" t="n">
        <f aca="false">AVERAGE(F19:O19)</f>
        <v>25.6</v>
      </c>
    </row>
    <row r="20" customFormat="false" ht="15" hidden="false" customHeight="false" outlineLevel="0" collapsed="false">
      <c r="A20" s="34"/>
      <c r="B20" s="34"/>
      <c r="C20" s="34" t="s">
        <v>69</v>
      </c>
      <c r="D20" s="35" t="n">
        <v>20.05</v>
      </c>
      <c r="E20" s="69" t="n">
        <f aca="false">D20*100/77.6</f>
        <v>25.8376288659794</v>
      </c>
      <c r="F20" s="35" t="n">
        <v>19</v>
      </c>
      <c r="G20" s="35" t="n">
        <v>18</v>
      </c>
      <c r="H20" s="35" t="n">
        <v>20</v>
      </c>
      <c r="I20" s="35" t="n">
        <v>15</v>
      </c>
      <c r="J20" s="35" t="n">
        <v>16</v>
      </c>
      <c r="K20" s="35" t="n">
        <v>18</v>
      </c>
      <c r="L20" s="35" t="n">
        <v>3</v>
      </c>
      <c r="M20" s="35" t="n">
        <v>14</v>
      </c>
      <c r="N20" s="35" t="n">
        <v>16</v>
      </c>
      <c r="O20" s="35" t="n">
        <v>17</v>
      </c>
      <c r="P20" s="35" t="n">
        <f aca="false">AVERAGE(F20:O20)</f>
        <v>15.6</v>
      </c>
    </row>
    <row r="21" customFormat="false" ht="15" hidden="false" customHeight="false" outlineLevel="0" collapsed="false">
      <c r="A21" s="34"/>
      <c r="B21" s="34"/>
      <c r="C21" s="59" t="s">
        <v>73</v>
      </c>
      <c r="D21" s="35" t="n">
        <v>5.8</v>
      </c>
      <c r="E21" s="69" t="n">
        <f aca="false">D21*100/77.6</f>
        <v>7.47422680412371</v>
      </c>
      <c r="F21" s="35" t="n">
        <v>30</v>
      </c>
      <c r="G21" s="35" t="n">
        <v>18</v>
      </c>
      <c r="H21" s="35" t="n">
        <v>15</v>
      </c>
      <c r="I21" s="35" t="n">
        <v>29</v>
      </c>
      <c r="J21" s="35" t="n">
        <v>19</v>
      </c>
      <c r="K21" s="35" t="n">
        <v>22</v>
      </c>
      <c r="L21" s="35" t="n">
        <v>20</v>
      </c>
      <c r="M21" s="35" t="n">
        <v>18</v>
      </c>
      <c r="N21" s="35" t="n">
        <v>19</v>
      </c>
      <c r="O21" s="35" t="n">
        <v>25</v>
      </c>
      <c r="P21" s="35" t="n">
        <f aca="false">AVERAGE(F21:O21)</f>
        <v>21.5</v>
      </c>
    </row>
    <row r="22" customFormat="false" ht="15" hidden="false" customHeight="false" outlineLevel="0" collapsed="false">
      <c r="A22" s="34"/>
      <c r="B22" s="34"/>
      <c r="C22" s="34" t="s">
        <v>88</v>
      </c>
      <c r="D22" s="35" t="n">
        <v>10.8</v>
      </c>
      <c r="E22" s="69" t="n">
        <f aca="false">D22*100/77.6</f>
        <v>13.9175257731959</v>
      </c>
      <c r="F22" s="35" t="n">
        <v>17</v>
      </c>
      <c r="G22" s="35" t="n">
        <v>13</v>
      </c>
      <c r="H22" s="35" t="n">
        <v>12</v>
      </c>
      <c r="I22" s="35" t="n">
        <v>16</v>
      </c>
      <c r="J22" s="35" t="n">
        <v>18</v>
      </c>
      <c r="K22" s="35" t="n">
        <v>20</v>
      </c>
      <c r="L22" s="35" t="n">
        <v>17</v>
      </c>
      <c r="M22" s="35" t="n">
        <v>15</v>
      </c>
      <c r="N22" s="35" t="n">
        <v>16</v>
      </c>
      <c r="O22" s="35" t="n">
        <v>19</v>
      </c>
      <c r="P22" s="35" t="n">
        <f aca="false">AVERAGE(F22:O22)</f>
        <v>16.3</v>
      </c>
    </row>
    <row r="23" customFormat="false" ht="15" hidden="false" customHeight="false" outlineLevel="0" collapsed="false">
      <c r="A23" s="34"/>
      <c r="B23" s="34"/>
      <c r="C23" s="34" t="s">
        <v>62</v>
      </c>
      <c r="D23" s="35" t="n">
        <v>7.6</v>
      </c>
      <c r="E23" s="69" t="n">
        <f aca="false">D23*100/77.6</f>
        <v>9.79381443298969</v>
      </c>
      <c r="F23" s="35" t="n">
        <v>12</v>
      </c>
      <c r="G23" s="35" t="n">
        <v>10</v>
      </c>
      <c r="H23" s="35" t="n">
        <v>13</v>
      </c>
      <c r="I23" s="35" t="n">
        <v>16</v>
      </c>
      <c r="J23" s="35" t="n">
        <v>15</v>
      </c>
      <c r="K23" s="35" t="n">
        <v>12</v>
      </c>
      <c r="L23" s="35" t="n">
        <v>10</v>
      </c>
      <c r="M23" s="35" t="n">
        <v>9</v>
      </c>
      <c r="N23" s="35" t="n">
        <v>12</v>
      </c>
      <c r="O23" s="35" t="n">
        <v>11</v>
      </c>
      <c r="P23" s="35" t="n">
        <f aca="false">AVERAGE(F23:O23)</f>
        <v>12</v>
      </c>
    </row>
    <row r="24" customFormat="false" ht="15" hidden="false" customHeight="false" outlineLevel="0" collapsed="false">
      <c r="A24" s="34"/>
      <c r="B24" s="34"/>
      <c r="C24" s="45" t="s">
        <v>9</v>
      </c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9" t="n">
        <f aca="false">AVERAGE(P22)</f>
        <v>16.3</v>
      </c>
    </row>
    <row r="25" customFormat="false" ht="15" hidden="false" customHeight="false" outlineLevel="0" collapsed="false">
      <c r="A25" s="34" t="s">
        <v>31</v>
      </c>
      <c r="B25" s="34" t="n">
        <f aca="false">D25+D26+D27</f>
        <v>50.6</v>
      </c>
      <c r="C25" s="47" t="s">
        <v>86</v>
      </c>
      <c r="D25" s="35" t="n">
        <v>4.8</v>
      </c>
      <c r="E25" s="69" t="n">
        <f aca="false">D25*100/50.6</f>
        <v>9.48616600790514</v>
      </c>
      <c r="F25" s="35" t="n">
        <v>19</v>
      </c>
      <c r="G25" s="35" t="n">
        <v>13</v>
      </c>
      <c r="H25" s="35" t="n">
        <v>29.5</v>
      </c>
      <c r="I25" s="35" t="n">
        <v>13</v>
      </c>
      <c r="J25" s="35" t="n">
        <v>15.3</v>
      </c>
      <c r="K25" s="35" t="n">
        <v>13</v>
      </c>
      <c r="L25" s="35" t="n">
        <v>17</v>
      </c>
      <c r="M25" s="35" t="n">
        <v>16</v>
      </c>
      <c r="N25" s="35" t="n">
        <v>11</v>
      </c>
      <c r="O25" s="35" t="n">
        <v>11</v>
      </c>
      <c r="P25" s="35" t="n">
        <f aca="false">AVERAGE(F25:O25)</f>
        <v>15.78</v>
      </c>
    </row>
    <row r="26" customFormat="false" ht="15" hidden="false" customHeight="false" outlineLevel="0" collapsed="false">
      <c r="A26" s="34"/>
      <c r="B26" s="34"/>
      <c r="C26" s="59" t="s">
        <v>73</v>
      </c>
      <c r="D26" s="35" t="n">
        <v>4.3</v>
      </c>
      <c r="E26" s="69" t="n">
        <f aca="false">D26*100/50.6</f>
        <v>8.49802371541502</v>
      </c>
      <c r="F26" s="35" t="n">
        <v>7.5</v>
      </c>
      <c r="G26" s="35" t="n">
        <v>4</v>
      </c>
      <c r="H26" s="35" t="n">
        <v>5</v>
      </c>
      <c r="I26" s="35" t="n">
        <v>5</v>
      </c>
      <c r="J26" s="35" t="n">
        <v>6.5</v>
      </c>
      <c r="K26" s="35" t="n">
        <v>7</v>
      </c>
      <c r="L26" s="35" t="n">
        <v>4.5</v>
      </c>
      <c r="M26" s="35" t="n">
        <v>5</v>
      </c>
      <c r="N26" s="35" t="n">
        <v>3</v>
      </c>
      <c r="O26" s="35" t="n">
        <v>6</v>
      </c>
      <c r="P26" s="35" t="n">
        <f aca="false">AVERAGE(F26:O26)</f>
        <v>5.35</v>
      </c>
    </row>
    <row r="27" customFormat="false" ht="15" hidden="false" customHeight="false" outlineLevel="0" collapsed="false">
      <c r="A27" s="34"/>
      <c r="B27" s="34"/>
      <c r="C27" s="34" t="s">
        <v>77</v>
      </c>
      <c r="D27" s="35" t="n">
        <v>41.5</v>
      </c>
      <c r="E27" s="69" t="n">
        <f aca="false">D27*100/50.6</f>
        <v>82.0158102766798</v>
      </c>
      <c r="F27" s="35" t="n">
        <v>30</v>
      </c>
      <c r="G27" s="35" t="n">
        <v>17.5</v>
      </c>
      <c r="H27" s="35" t="n">
        <v>33</v>
      </c>
      <c r="I27" s="35" t="n">
        <v>32</v>
      </c>
      <c r="J27" s="35" t="n">
        <v>27.5</v>
      </c>
      <c r="K27" s="35" t="n">
        <v>23</v>
      </c>
      <c r="L27" s="35" t="n">
        <v>29.5</v>
      </c>
      <c r="M27" s="35" t="n">
        <v>25</v>
      </c>
      <c r="N27" s="35" t="n">
        <v>24.2</v>
      </c>
      <c r="O27" s="35" t="n">
        <v>19</v>
      </c>
      <c r="P27" s="35" t="n">
        <f aca="false">AVERAGE(F27:O27)</f>
        <v>26.07</v>
      </c>
    </row>
    <row r="28" customFormat="false" ht="15" hidden="false" customHeight="false" outlineLevel="0" collapsed="false">
      <c r="A28" s="34"/>
      <c r="B28" s="34"/>
      <c r="C28" s="45" t="s">
        <v>9</v>
      </c>
      <c r="D28" s="45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45"/>
      <c r="P28" s="49" t="n">
        <f aca="false">AVERAGE(P26)</f>
        <v>5.35</v>
      </c>
    </row>
    <row r="29" customFormat="false" ht="15" hidden="false" customHeight="false" outlineLevel="0" collapsed="false">
      <c r="A29" s="34" t="s">
        <v>68</v>
      </c>
      <c r="B29" s="34" t="n">
        <v>23.9</v>
      </c>
      <c r="C29" s="34" t="s">
        <v>69</v>
      </c>
      <c r="D29" s="35" t="n">
        <v>23.9</v>
      </c>
      <c r="E29" s="35" t="n">
        <v>100</v>
      </c>
      <c r="F29" s="35" t="n">
        <v>20.5</v>
      </c>
      <c r="G29" s="35" t="n">
        <v>18.6</v>
      </c>
      <c r="H29" s="35" t="n">
        <v>11.6</v>
      </c>
      <c r="I29" s="35" t="n">
        <v>15.4</v>
      </c>
      <c r="J29" s="35" t="n">
        <v>16.5</v>
      </c>
      <c r="K29" s="35" t="n">
        <v>21.6</v>
      </c>
      <c r="L29" s="35" t="n">
        <v>21</v>
      </c>
      <c r="M29" s="35" t="n">
        <v>14.5</v>
      </c>
      <c r="N29" s="35" t="n">
        <v>18.3</v>
      </c>
      <c r="O29" s="35" t="n">
        <v>24.9</v>
      </c>
      <c r="P29" s="35" t="n">
        <f aca="false">AVERAGE(F29:O29)</f>
        <v>18.29</v>
      </c>
    </row>
    <row r="30" customFormat="false" ht="15" hidden="false" customHeight="false" outlineLevel="0" collapsed="false">
      <c r="A30" s="34"/>
      <c r="B30" s="34"/>
      <c r="C30" s="45" t="s">
        <v>9</v>
      </c>
      <c r="D30" s="45"/>
      <c r="E30" s="45"/>
      <c r="F30" s="45"/>
      <c r="G30" s="45"/>
      <c r="H30" s="45"/>
      <c r="I30" s="45"/>
      <c r="J30" s="45"/>
      <c r="K30" s="45"/>
      <c r="L30" s="45"/>
      <c r="M30" s="45"/>
      <c r="N30" s="45"/>
      <c r="O30" s="45"/>
      <c r="P30" s="49" t="n">
        <f aca="false">AVERAGE(P28)</f>
        <v>5.35</v>
      </c>
    </row>
    <row r="31" customFormat="false" ht="15" hidden="false" customHeight="false" outlineLevel="0" collapsed="false">
      <c r="A31" s="34" t="s">
        <v>70</v>
      </c>
      <c r="B31" s="34" t="n">
        <f aca="false">D31+D32</f>
        <v>26.2</v>
      </c>
      <c r="C31" s="34" t="s">
        <v>62</v>
      </c>
      <c r="D31" s="35" t="n">
        <v>24.25</v>
      </c>
      <c r="E31" s="69" t="n">
        <f aca="false">D31*100/26.2</f>
        <v>92.557251908397</v>
      </c>
      <c r="F31" s="35" t="n">
        <v>10.5</v>
      </c>
      <c r="G31" s="35" t="n">
        <v>17.2</v>
      </c>
      <c r="H31" s="35" t="n">
        <v>17</v>
      </c>
      <c r="I31" s="35" t="n">
        <v>15.5</v>
      </c>
      <c r="J31" s="35" t="n">
        <v>13.5</v>
      </c>
      <c r="K31" s="35" t="n">
        <v>19.3</v>
      </c>
      <c r="L31" s="35" t="n">
        <v>14.6</v>
      </c>
      <c r="M31" s="35" t="n">
        <v>10.2</v>
      </c>
      <c r="N31" s="35" t="n">
        <v>19.2</v>
      </c>
      <c r="O31" s="35" t="n">
        <v>12.5</v>
      </c>
      <c r="P31" s="35" t="n">
        <f aca="false">AVERAGE(F31:O31)</f>
        <v>14.95</v>
      </c>
    </row>
    <row r="32" customFormat="false" ht="15" hidden="false" customHeight="false" outlineLevel="0" collapsed="false">
      <c r="A32" s="34"/>
      <c r="B32" s="34"/>
      <c r="C32" s="47" t="s">
        <v>86</v>
      </c>
      <c r="D32" s="35" t="n">
        <v>1.95</v>
      </c>
      <c r="E32" s="69" t="n">
        <f aca="false">D32*100/26.2</f>
        <v>7.44274809160305</v>
      </c>
      <c r="F32" s="35" t="n">
        <v>4.5</v>
      </c>
      <c r="G32" s="35" t="n">
        <v>4.5</v>
      </c>
      <c r="H32" s="35" t="n">
        <v>6.3</v>
      </c>
      <c r="I32" s="35" t="n">
        <v>7.6</v>
      </c>
      <c r="J32" s="35" t="n">
        <v>13.5</v>
      </c>
      <c r="K32" s="35" t="n">
        <v>11.5</v>
      </c>
      <c r="L32" s="35" t="n">
        <v>17.5</v>
      </c>
      <c r="M32" s="35" t="n">
        <v>3.2</v>
      </c>
      <c r="N32" s="35" t="n">
        <v>3.5</v>
      </c>
      <c r="O32" s="35" t="n">
        <v>5</v>
      </c>
      <c r="P32" s="35" t="n">
        <f aca="false">AVERAGE(F32:O32)</f>
        <v>7.71</v>
      </c>
    </row>
    <row r="33" customFormat="false" ht="15" hidden="false" customHeight="false" outlineLevel="0" collapsed="false">
      <c r="A33" s="34"/>
      <c r="B33" s="34"/>
      <c r="C33" s="45" t="s">
        <v>9</v>
      </c>
      <c r="D33" s="45"/>
      <c r="E33" s="45"/>
      <c r="F33" s="45"/>
      <c r="G33" s="45"/>
      <c r="H33" s="45"/>
      <c r="I33" s="45"/>
      <c r="J33" s="45"/>
      <c r="K33" s="45"/>
      <c r="L33" s="45"/>
      <c r="M33" s="45"/>
      <c r="N33" s="45"/>
      <c r="O33" s="45"/>
      <c r="P33" s="49" t="n">
        <f aca="false">AVERAGE(P31)</f>
        <v>14.95</v>
      </c>
    </row>
    <row r="34" customFormat="false" ht="15" hidden="false" customHeight="false" outlineLevel="0" collapsed="false">
      <c r="A34" s="34" t="s">
        <v>35</v>
      </c>
      <c r="B34" s="34" t="n">
        <f aca="false">D34+D35+D36+D37</f>
        <v>25.8</v>
      </c>
      <c r="C34" s="59" t="s">
        <v>73</v>
      </c>
      <c r="D34" s="35" t="n">
        <v>14.3</v>
      </c>
      <c r="E34" s="69" t="n">
        <f aca="false">D34*100/25.8</f>
        <v>55.4263565891473</v>
      </c>
      <c r="F34" s="35" t="n">
        <v>19</v>
      </c>
      <c r="G34" s="35" t="n">
        <v>13</v>
      </c>
      <c r="H34" s="35" t="n">
        <v>14</v>
      </c>
      <c r="I34" s="35" t="n">
        <v>10</v>
      </c>
      <c r="J34" s="35" t="n">
        <v>19</v>
      </c>
      <c r="K34" s="35" t="n">
        <v>11</v>
      </c>
      <c r="L34" s="35" t="n">
        <v>20</v>
      </c>
      <c r="M34" s="35" t="n">
        <v>15</v>
      </c>
      <c r="N34" s="35" t="n">
        <v>10</v>
      </c>
      <c r="O34" s="35" t="n">
        <v>11.5</v>
      </c>
      <c r="P34" s="35" t="n">
        <f aca="false">AVERAGE(F34:O34)</f>
        <v>14.25</v>
      </c>
    </row>
    <row r="35" customFormat="false" ht="15" hidden="false" customHeight="false" outlineLevel="0" collapsed="false">
      <c r="A35" s="34"/>
      <c r="B35" s="34"/>
      <c r="C35" s="59" t="s">
        <v>74</v>
      </c>
      <c r="D35" s="35" t="n">
        <v>6.3</v>
      </c>
      <c r="E35" s="69" t="n">
        <f aca="false">D35*100/25.8</f>
        <v>24.4186046511628</v>
      </c>
      <c r="F35" s="35" t="n">
        <v>40</v>
      </c>
      <c r="G35" s="35" t="n">
        <v>31</v>
      </c>
      <c r="H35" s="35" t="n">
        <v>30</v>
      </c>
      <c r="I35" s="35" t="n">
        <v>40</v>
      </c>
      <c r="J35" s="35" t="n">
        <v>24</v>
      </c>
      <c r="K35" s="35" t="n">
        <v>25</v>
      </c>
      <c r="L35" s="35" t="n">
        <v>23</v>
      </c>
      <c r="M35" s="35" t="n">
        <v>23</v>
      </c>
      <c r="N35" s="35" t="n">
        <v>29</v>
      </c>
      <c r="O35" s="35"/>
      <c r="P35" s="35" t="n">
        <f aca="false">AVERAGE(F35:O35)</f>
        <v>29.4444444444444</v>
      </c>
    </row>
    <row r="36" customFormat="false" ht="15" hidden="false" customHeight="false" outlineLevel="0" collapsed="false">
      <c r="A36" s="34"/>
      <c r="B36" s="34"/>
      <c r="C36" s="34" t="s">
        <v>77</v>
      </c>
      <c r="D36" s="35" t="n">
        <v>1.85</v>
      </c>
      <c r="E36" s="69" t="n">
        <f aca="false">D36*100/25.8</f>
        <v>7.17054263565891</v>
      </c>
      <c r="F36" s="35" t="n">
        <v>17</v>
      </c>
      <c r="G36" s="35" t="n">
        <v>15</v>
      </c>
      <c r="H36" s="35" t="n">
        <v>18</v>
      </c>
      <c r="I36" s="35" t="n">
        <v>17</v>
      </c>
      <c r="J36" s="35" t="s">
        <v>89</v>
      </c>
      <c r="K36" s="35" t="n">
        <v>20</v>
      </c>
      <c r="L36" s="35" t="n">
        <v>38</v>
      </c>
      <c r="M36" s="35"/>
      <c r="N36" s="35"/>
      <c r="O36" s="35"/>
      <c r="P36" s="35" t="n">
        <f aca="false">AVERAGE(F36:O36)</f>
        <v>20.8333333333333</v>
      </c>
    </row>
    <row r="37" customFormat="false" ht="15" hidden="false" customHeight="false" outlineLevel="0" collapsed="false">
      <c r="A37" s="34"/>
      <c r="B37" s="34"/>
      <c r="C37" s="47" t="s">
        <v>86</v>
      </c>
      <c r="D37" s="35" t="n">
        <v>3.35</v>
      </c>
      <c r="E37" s="69" t="n">
        <f aca="false">D37*100/25.8</f>
        <v>12.984496124031</v>
      </c>
      <c r="F37" s="35" t="n">
        <v>23</v>
      </c>
      <c r="G37" s="35" t="n">
        <v>13.5</v>
      </c>
      <c r="H37" s="35" t="n">
        <v>7.3</v>
      </c>
      <c r="I37" s="35" t="n">
        <v>8</v>
      </c>
      <c r="J37" s="35" t="n">
        <v>12.2</v>
      </c>
      <c r="K37" s="35" t="n">
        <v>8.3</v>
      </c>
      <c r="L37" s="35" t="n">
        <v>10</v>
      </c>
      <c r="M37" s="35" t="n">
        <v>10</v>
      </c>
      <c r="N37" s="35"/>
      <c r="O37" s="35"/>
      <c r="P37" s="35" t="n">
        <f aca="false">AVERAGE(F37:O37)</f>
        <v>11.5375</v>
      </c>
    </row>
    <row r="38" customFormat="false" ht="15" hidden="false" customHeight="false" outlineLevel="0" collapsed="false">
      <c r="A38" s="34"/>
      <c r="B38" s="34"/>
      <c r="C38" s="45" t="s">
        <v>9</v>
      </c>
      <c r="D38" s="45"/>
      <c r="E38" s="45"/>
      <c r="F38" s="45"/>
      <c r="G38" s="45"/>
      <c r="H38" s="45"/>
      <c r="I38" s="45"/>
      <c r="J38" s="45"/>
      <c r="K38" s="45"/>
      <c r="L38" s="45"/>
      <c r="M38" s="45"/>
      <c r="N38" s="45"/>
      <c r="O38" s="45"/>
      <c r="P38" s="49" t="n">
        <f aca="false">AVERAGE(P36)</f>
        <v>20.8333333333333</v>
      </c>
    </row>
    <row r="39" customFormat="false" ht="15" hidden="false" customHeight="false" outlineLevel="0" collapsed="false">
      <c r="A39" s="34" t="s">
        <v>81</v>
      </c>
      <c r="B39" s="34" t="n">
        <f aca="false">D39+D40+D41</f>
        <v>44.5</v>
      </c>
      <c r="C39" s="59" t="s">
        <v>74</v>
      </c>
      <c r="D39" s="35" t="n">
        <v>17</v>
      </c>
      <c r="E39" s="69" t="n">
        <f aca="false">D39*100/44.5</f>
        <v>38.2022471910112</v>
      </c>
      <c r="F39" s="35" t="n">
        <v>22</v>
      </c>
      <c r="G39" s="35" t="n">
        <v>21</v>
      </c>
      <c r="H39" s="35" t="n">
        <v>21</v>
      </c>
      <c r="I39" s="35" t="n">
        <v>12</v>
      </c>
      <c r="J39" s="35" t="n">
        <v>29</v>
      </c>
      <c r="K39" s="35" t="n">
        <v>9</v>
      </c>
      <c r="L39" s="35" t="n">
        <v>21</v>
      </c>
      <c r="M39" s="35" t="n">
        <v>17</v>
      </c>
      <c r="N39" s="35" t="n">
        <v>16</v>
      </c>
      <c r="O39" s="35" t="n">
        <v>19</v>
      </c>
      <c r="P39" s="35" t="n">
        <f aca="false">AVERAGE(F39:O39)</f>
        <v>18.7</v>
      </c>
    </row>
    <row r="40" customFormat="false" ht="15" hidden="false" customHeight="false" outlineLevel="0" collapsed="false">
      <c r="A40" s="34"/>
      <c r="B40" s="34"/>
      <c r="C40" s="34" t="s">
        <v>62</v>
      </c>
      <c r="D40" s="35" t="n">
        <v>9</v>
      </c>
      <c r="E40" s="69" t="n">
        <f aca="false">D40*100/44.5</f>
        <v>20.2247191011236</v>
      </c>
      <c r="F40" s="35" t="n">
        <v>14</v>
      </c>
      <c r="G40" s="35" t="n">
        <v>12</v>
      </c>
      <c r="H40" s="35" t="n">
        <v>22</v>
      </c>
      <c r="I40" s="35" t="n">
        <v>18</v>
      </c>
      <c r="J40" s="35" t="n">
        <v>21</v>
      </c>
      <c r="K40" s="35" t="n">
        <v>22</v>
      </c>
      <c r="L40" s="35" t="n">
        <v>14</v>
      </c>
      <c r="M40" s="35" t="n">
        <v>10</v>
      </c>
      <c r="N40" s="35" t="n">
        <v>12</v>
      </c>
      <c r="O40" s="35" t="n">
        <v>14</v>
      </c>
      <c r="P40" s="35" t="n">
        <f aca="false">AVERAGE(F40:O40)</f>
        <v>15.9</v>
      </c>
    </row>
    <row r="41" customFormat="false" ht="15" hidden="false" customHeight="false" outlineLevel="0" collapsed="false">
      <c r="A41" s="34"/>
      <c r="B41" s="34"/>
      <c r="C41" s="47" t="s">
        <v>86</v>
      </c>
      <c r="D41" s="35" t="n">
        <v>18.5</v>
      </c>
      <c r="E41" s="69" t="n">
        <f aca="false">D41*100/44.5</f>
        <v>41.5730337078652</v>
      </c>
      <c r="F41" s="35" t="n">
        <v>13</v>
      </c>
      <c r="G41" s="35" t="n">
        <v>9</v>
      </c>
      <c r="H41" s="35" t="n">
        <v>8</v>
      </c>
      <c r="I41" s="35" t="n">
        <v>10</v>
      </c>
      <c r="J41" s="35"/>
      <c r="K41" s="35"/>
      <c r="L41" s="35"/>
      <c r="M41" s="35"/>
      <c r="N41" s="35"/>
      <c r="O41" s="35"/>
      <c r="P41" s="35" t="n">
        <f aca="false">AVERAGE(F41:O41)</f>
        <v>10</v>
      </c>
    </row>
    <row r="42" customFormat="false" ht="15" hidden="false" customHeight="false" outlineLevel="0" collapsed="false">
      <c r="A42" s="34"/>
      <c r="B42" s="34"/>
      <c r="C42" s="45" t="s">
        <v>9</v>
      </c>
      <c r="D42" s="45"/>
      <c r="E42" s="45"/>
      <c r="F42" s="45"/>
      <c r="G42" s="45"/>
      <c r="H42" s="45"/>
      <c r="I42" s="45"/>
      <c r="J42" s="45"/>
      <c r="K42" s="45"/>
      <c r="L42" s="45"/>
      <c r="M42" s="45"/>
      <c r="N42" s="45"/>
      <c r="O42" s="45"/>
      <c r="P42" s="49" t="n">
        <f aca="false">AVERAGE(P40)</f>
        <v>15.9</v>
      </c>
    </row>
    <row r="45" customFormat="false" ht="15" hidden="false" customHeight="false" outlineLevel="0" collapsed="false">
      <c r="C45" s="53" t="s">
        <v>71</v>
      </c>
      <c r="D45" s="53" t="n">
        <v>1</v>
      </c>
      <c r="E45" s="53" t="n">
        <v>2</v>
      </c>
      <c r="F45" s="53" t="n">
        <v>3</v>
      </c>
      <c r="G45" s="53" t="n">
        <v>4</v>
      </c>
      <c r="H45" s="53" t="n">
        <v>5</v>
      </c>
      <c r="I45" s="53" t="n">
        <v>6</v>
      </c>
      <c r="J45" s="53" t="n">
        <v>7</v>
      </c>
      <c r="K45" s="53" t="n">
        <v>8</v>
      </c>
      <c r="L45" s="53" t="n">
        <v>9</v>
      </c>
      <c r="M45" s="54" t="s">
        <v>9</v>
      </c>
    </row>
    <row r="46" customFormat="false" ht="15" hidden="false" customHeight="false" outlineLevel="0" collapsed="false">
      <c r="C46" s="34" t="s">
        <v>88</v>
      </c>
      <c r="D46" s="67" t="n">
        <v>1.3262599469496</v>
      </c>
      <c r="E46" s="67" t="n">
        <v>9.79782270606532</v>
      </c>
      <c r="F46" s="67" t="n">
        <v>0</v>
      </c>
      <c r="G46" s="67" t="n">
        <v>13.9175257731959</v>
      </c>
      <c r="H46" s="67" t="n">
        <v>0</v>
      </c>
      <c r="I46" s="67" t="n">
        <v>0</v>
      </c>
      <c r="J46" s="67" t="n">
        <v>0</v>
      </c>
      <c r="K46" s="67" t="n">
        <v>0</v>
      </c>
      <c r="L46" s="67" t="n">
        <v>0</v>
      </c>
      <c r="M46" s="74" t="n">
        <f aca="false">AVERAGE(D46:L46)</f>
        <v>2.78240093624564</v>
      </c>
    </row>
    <row r="47" customFormat="false" ht="15" hidden="false" customHeight="false" outlineLevel="0" collapsed="false">
      <c r="C47" s="59" t="s">
        <v>74</v>
      </c>
      <c r="D47" s="67" t="n">
        <v>0</v>
      </c>
      <c r="E47" s="67" t="n">
        <v>13.9968895800933</v>
      </c>
      <c r="F47" s="67" t="n">
        <v>0</v>
      </c>
      <c r="G47" s="67" t="n">
        <v>0</v>
      </c>
      <c r="H47" s="67" t="n">
        <v>0</v>
      </c>
      <c r="I47" s="67" t="n">
        <v>0</v>
      </c>
      <c r="J47" s="67" t="n">
        <v>0</v>
      </c>
      <c r="K47" s="67" t="n">
        <v>24.4186046511628</v>
      </c>
      <c r="L47" s="67" t="n">
        <v>38.2022471910112</v>
      </c>
      <c r="M47" s="74" t="n">
        <f aca="false">AVERAGE(D47:L47)</f>
        <v>8.51308238025193</v>
      </c>
    </row>
    <row r="48" customFormat="false" ht="15" hidden="false" customHeight="false" outlineLevel="0" collapsed="false">
      <c r="C48" s="59" t="s">
        <v>73</v>
      </c>
      <c r="D48" s="67" t="n">
        <v>0</v>
      </c>
      <c r="E48" s="67" t="n">
        <v>0</v>
      </c>
      <c r="F48" s="67" t="n">
        <v>0</v>
      </c>
      <c r="G48" s="67" t="n">
        <v>7.47422680412371</v>
      </c>
      <c r="H48" s="67" t="n">
        <v>8.49802371541502</v>
      </c>
      <c r="I48" s="67" t="n">
        <v>0</v>
      </c>
      <c r="J48" s="67" t="n">
        <v>0</v>
      </c>
      <c r="K48" s="67" t="n">
        <v>55.4263565891473</v>
      </c>
      <c r="L48" s="67" t="n">
        <v>0</v>
      </c>
      <c r="M48" s="74" t="n">
        <f aca="false">AVERAGE(D48:L48)</f>
        <v>7.93317856763178</v>
      </c>
    </row>
    <row r="49" customFormat="false" ht="15" hidden="false" customHeight="false" outlineLevel="0" collapsed="false">
      <c r="C49" s="34" t="s">
        <v>77</v>
      </c>
      <c r="D49" s="67" t="n">
        <v>0</v>
      </c>
      <c r="E49" s="67" t="n">
        <v>0</v>
      </c>
      <c r="F49" s="67" t="n">
        <v>30.8131241084166</v>
      </c>
      <c r="G49" s="67" t="n">
        <v>5.21907216494845</v>
      </c>
      <c r="H49" s="67" t="n">
        <v>82.0158102766798</v>
      </c>
      <c r="I49" s="67" t="n">
        <v>0</v>
      </c>
      <c r="J49" s="67" t="n">
        <v>0</v>
      </c>
      <c r="K49" s="67" t="n">
        <v>7.17054263565891</v>
      </c>
      <c r="L49" s="67" t="n">
        <v>0</v>
      </c>
      <c r="M49" s="74" t="n">
        <f aca="false">AVERAGE(D49:L49)</f>
        <v>13.9131721317449</v>
      </c>
    </row>
    <row r="50" customFormat="false" ht="15" hidden="false" customHeight="false" outlineLevel="0" collapsed="false">
      <c r="C50" s="34" t="s">
        <v>69</v>
      </c>
      <c r="D50" s="67" t="n">
        <v>86.4721485411141</v>
      </c>
      <c r="E50" s="67" t="n">
        <v>0</v>
      </c>
      <c r="F50" s="67" t="n">
        <v>0</v>
      </c>
      <c r="G50" s="67" t="n">
        <v>25.8376288659794</v>
      </c>
      <c r="H50" s="67" t="n">
        <v>0</v>
      </c>
      <c r="I50" s="67" t="n">
        <v>100</v>
      </c>
      <c r="J50" s="67" t="n">
        <v>0</v>
      </c>
      <c r="K50" s="67" t="n">
        <v>0</v>
      </c>
      <c r="L50" s="67" t="n">
        <v>0</v>
      </c>
      <c r="M50" s="74" t="n">
        <f aca="false">AVERAGE(D50:L50)</f>
        <v>23.5899752674548</v>
      </c>
    </row>
    <row r="51" customFormat="false" ht="15" hidden="false" customHeight="false" outlineLevel="0" collapsed="false">
      <c r="C51" s="34" t="s">
        <v>62</v>
      </c>
      <c r="D51" s="67" t="n">
        <v>0</v>
      </c>
      <c r="E51" s="67" t="n">
        <v>6.22083981337481</v>
      </c>
      <c r="F51" s="67" t="n">
        <v>0</v>
      </c>
      <c r="G51" s="67" t="n">
        <v>9.79381443298969</v>
      </c>
      <c r="H51" s="67" t="n">
        <v>0</v>
      </c>
      <c r="I51" s="67" t="n">
        <v>0</v>
      </c>
      <c r="J51" s="67" t="n">
        <v>92.557251908397</v>
      </c>
      <c r="K51" s="67" t="n">
        <v>0</v>
      </c>
      <c r="L51" s="67" t="n">
        <v>20.2247191011236</v>
      </c>
      <c r="M51" s="74" t="n">
        <f aca="false">AVERAGE(D51:L51)</f>
        <v>14.3107361395428</v>
      </c>
    </row>
    <row r="52" customFormat="false" ht="15" hidden="false" customHeight="false" outlineLevel="0" collapsed="false">
      <c r="C52" s="34" t="s">
        <v>85</v>
      </c>
      <c r="D52" s="67" t="n">
        <v>12.2015915119363</v>
      </c>
      <c r="E52" s="67" t="n">
        <v>0</v>
      </c>
      <c r="F52" s="67" t="n">
        <v>0</v>
      </c>
      <c r="G52" s="67" t="n">
        <v>15.7216494845361</v>
      </c>
      <c r="H52" s="67" t="n">
        <v>0</v>
      </c>
      <c r="I52" s="67" t="n">
        <v>0</v>
      </c>
      <c r="J52" s="67" t="n">
        <v>0</v>
      </c>
      <c r="K52" s="67" t="n">
        <v>0</v>
      </c>
      <c r="L52" s="67" t="n">
        <v>0</v>
      </c>
      <c r="M52" s="74" t="n">
        <f aca="false">AVERAGE(D52:L52)</f>
        <v>3.10258233294138</v>
      </c>
    </row>
    <row r="53" customFormat="false" ht="15" hidden="false" customHeight="false" outlineLevel="0" collapsed="false">
      <c r="C53" s="47" t="s">
        <v>86</v>
      </c>
      <c r="D53" s="67" t="n">
        <v>0</v>
      </c>
      <c r="E53" s="67" t="n">
        <v>69.9844479004666</v>
      </c>
      <c r="F53" s="67" t="n">
        <v>69.1868758915835</v>
      </c>
      <c r="G53" s="67" t="n">
        <v>22.0360824742268</v>
      </c>
      <c r="H53" s="67" t="n">
        <v>9.48616600790514</v>
      </c>
      <c r="I53" s="67" t="n">
        <v>0</v>
      </c>
      <c r="J53" s="67" t="n">
        <v>7.44274809160305</v>
      </c>
      <c r="K53" s="67" t="n">
        <v>12.984496124031</v>
      </c>
      <c r="L53" s="67" t="n">
        <v>41.5730337078652</v>
      </c>
      <c r="M53" s="74" t="n">
        <f aca="false">AVERAGE(D53:L53)</f>
        <v>25.8548722441868</v>
      </c>
    </row>
    <row r="54" customFormat="false" ht="15" hidden="false" customHeight="false" outlineLevel="0" collapsed="false">
      <c r="D54" s="8" t="n">
        <f aca="false">SUM(D46:D53)</f>
        <v>100</v>
      </c>
      <c r="E54" s="8" t="n">
        <f aca="false">SUM(E46:E53)</f>
        <v>100</v>
      </c>
      <c r="F54" s="8" t="n">
        <f aca="false">SUM(F46:F53)</f>
        <v>100</v>
      </c>
      <c r="G54" s="8" t="n">
        <f aca="false">SUM(G46:G53)</f>
        <v>100</v>
      </c>
      <c r="H54" s="8" t="n">
        <f aca="false">SUM(H46:H53)</f>
        <v>100</v>
      </c>
      <c r="I54" s="8" t="n">
        <f aca="false">SUM(I46:I53)</f>
        <v>100</v>
      </c>
      <c r="J54" s="8" t="n">
        <f aca="false">SUM(J46:J53)</f>
        <v>100</v>
      </c>
      <c r="K54" s="8" t="n">
        <f aca="false">SUM(K46:K53)</f>
        <v>100</v>
      </c>
      <c r="L54" s="8" t="n">
        <f aca="false">SUM(L46:L53)</f>
        <v>100</v>
      </c>
      <c r="M54" s="8" t="n">
        <f aca="false">SUM(M46:M53)</f>
        <v>100</v>
      </c>
    </row>
    <row r="58" customFormat="false" ht="15" hidden="false" customHeight="false" outlineLevel="0" collapsed="false">
      <c r="C58" s="75" t="n">
        <v>2.8</v>
      </c>
      <c r="E58" s="75" t="n">
        <v>2.8</v>
      </c>
      <c r="F58" s="76" t="n">
        <v>11.2</v>
      </c>
      <c r="G58" s="75" t="n">
        <v>13.4</v>
      </c>
      <c r="H58" s="76" t="n">
        <v>16.3</v>
      </c>
      <c r="I58" s="76" t="n">
        <v>5.4</v>
      </c>
      <c r="J58" s="77" t="n">
        <v>5.4</v>
      </c>
      <c r="K58" s="77" t="n">
        <v>15</v>
      </c>
      <c r="L58" s="77" t="n">
        <v>20.8</v>
      </c>
      <c r="M58" s="77" t="n">
        <v>15.9</v>
      </c>
      <c r="N58" s="0" t="n">
        <v>12.1</v>
      </c>
      <c r="O58" s="0" t="n">
        <f aca="false">AVERAGE(E58:N58)</f>
        <v>11.83</v>
      </c>
    </row>
    <row r="59" customFormat="false" ht="15" hidden="false" customHeight="false" outlineLevel="0" collapsed="false">
      <c r="C59" s="76" t="n">
        <v>11.2</v>
      </c>
    </row>
    <row r="60" customFormat="false" ht="15" hidden="false" customHeight="false" outlineLevel="0" collapsed="false">
      <c r="C60" s="75" t="n">
        <v>13.4</v>
      </c>
    </row>
    <row r="61" customFormat="false" ht="15" hidden="false" customHeight="false" outlineLevel="0" collapsed="false">
      <c r="C61" s="76" t="n">
        <v>16.3</v>
      </c>
    </row>
    <row r="62" customFormat="false" ht="15" hidden="false" customHeight="false" outlineLevel="0" collapsed="false">
      <c r="C62" s="76" t="n">
        <v>5.4</v>
      </c>
    </row>
    <row r="63" customFormat="false" ht="15" hidden="false" customHeight="false" outlineLevel="0" collapsed="false">
      <c r="C63" s="77" t="n">
        <v>5.4</v>
      </c>
    </row>
    <row r="64" customFormat="false" ht="15" hidden="false" customHeight="false" outlineLevel="0" collapsed="false">
      <c r="C64" s="77" t="n">
        <v>15</v>
      </c>
    </row>
    <row r="65" customFormat="false" ht="15" hidden="false" customHeight="false" outlineLevel="0" collapsed="false">
      <c r="C65" s="77" t="n">
        <v>20.8</v>
      </c>
    </row>
    <row r="66" customFormat="false" ht="15" hidden="false" customHeight="false" outlineLevel="0" collapsed="false">
      <c r="C66" s="77" t="n">
        <v>15.9</v>
      </c>
    </row>
    <row r="67" customFormat="false" ht="15" hidden="false" customHeight="false" outlineLevel="0" collapsed="false">
      <c r="C67" s="0" t="n">
        <f aca="false">AVERAGE(C58:C66)</f>
        <v>11.8</v>
      </c>
    </row>
  </sheetData>
  <mergeCells count="26">
    <mergeCell ref="A1:P2"/>
    <mergeCell ref="A3:A4"/>
    <mergeCell ref="B3:B4"/>
    <mergeCell ref="C3:C4"/>
    <mergeCell ref="D3:D4"/>
    <mergeCell ref="E3:E4"/>
    <mergeCell ref="F3:O3"/>
    <mergeCell ref="P3:P4"/>
    <mergeCell ref="A5:A8"/>
    <mergeCell ref="B5:B8"/>
    <mergeCell ref="A9:A13"/>
    <mergeCell ref="B9:B13"/>
    <mergeCell ref="A14:A16"/>
    <mergeCell ref="B14:B16"/>
    <mergeCell ref="A17:A24"/>
    <mergeCell ref="B17:B24"/>
    <mergeCell ref="A25:A28"/>
    <mergeCell ref="B25:B28"/>
    <mergeCell ref="A29:A30"/>
    <mergeCell ref="B29:B30"/>
    <mergeCell ref="A31:A33"/>
    <mergeCell ref="B31:B33"/>
    <mergeCell ref="A34:A38"/>
    <mergeCell ref="B34:B38"/>
    <mergeCell ref="A39:A42"/>
    <mergeCell ref="B39:B4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LibreOffice/7.4.5.1$Windows_X86_64 LibreOffice_project/9c0871452b3918c1019dde9bfac75448afc4b57f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2023-04-19T11:42:47Z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