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<sst xmlns="http://schemas.openxmlformats.org/spreadsheetml/2006/main" count="123" uniqueCount="52">
  <si>
    <t xml:space="preserve">сут.норма, кг/день</t>
  </si>
  <si>
    <t xml:space="preserve">выпасаемое стадо, усл.гол. (n)</t>
  </si>
  <si>
    <t xml:space="preserve">продолжительность паст периода</t>
  </si>
  <si>
    <t xml:space="preserve">площадь (S)</t>
  </si>
  <si>
    <t xml:space="preserve">урожайность паст.массы (У), т</t>
  </si>
  <si>
    <t xml:space="preserve">Общий кормозапас пастбищ (Окз=S*У)</t>
  </si>
  <si>
    <t xml:space="preserve">Кс- коэффициент стравливания</t>
  </si>
  <si>
    <t xml:space="preserve">Кс - коэффициент стравливания, 0,3</t>
  </si>
  <si>
    <t xml:space="preserve">Фактический кормозапас (Фкз=Окз*Кс)</t>
  </si>
  <si>
    <t xml:space="preserve">Фактическая поедаемая урожайность (ПуФ=У – У*Кс,), кг</t>
  </si>
  <si>
    <t xml:space="preserve">Потребность в пастбищном корме пастбищ П= (n * сут.норма), т</t>
  </si>
  <si>
    <t xml:space="preserve">потребность за весь паст период продолжит паст периода, дней), т</t>
  </si>
  <si>
    <t xml:space="preserve">Дефицит (профицит) пастбищного корма, т (Фкз – П)</t>
  </si>
  <si>
    <t xml:space="preserve">Фактическая нагрузка Н=ПуФ/сут.норма * d, гол/га</t>
  </si>
  <si>
    <t xml:space="preserve">Площадь пастбищ для одной головы, П=сут.норма*d/ПуФ, га</t>
  </si>
  <si>
    <t xml:space="preserve">Расчет оптимального поголовья на загон </t>
  </si>
  <si>
    <t xml:space="preserve">17.05.</t>
  </si>
  <si>
    <t xml:space="preserve">25.05.</t>
  </si>
  <si>
    <t xml:space="preserve">02.06.</t>
  </si>
  <si>
    <t xml:space="preserve">09.06.</t>
  </si>
  <si>
    <t xml:space="preserve">15.06.</t>
  </si>
  <si>
    <t xml:space="preserve">23.06.</t>
  </si>
  <si>
    <t xml:space="preserve">1.07.</t>
  </si>
  <si>
    <t xml:space="preserve">2 круг</t>
  </si>
  <si>
    <t xml:space="preserve">11.07.</t>
  </si>
  <si>
    <t xml:space="preserve">19.07.</t>
  </si>
  <si>
    <t xml:space="preserve">28.07.</t>
  </si>
  <si>
    <t xml:space="preserve">5.08.</t>
  </si>
  <si>
    <t xml:space="preserve">14.08.</t>
  </si>
  <si>
    <t xml:space="preserve">22.08.</t>
  </si>
  <si>
    <t xml:space="preserve">27.08.</t>
  </si>
  <si>
    <t xml:space="preserve">периоды использования</t>
  </si>
  <si>
    <t xml:space="preserve">участки пастбищ </t>
  </si>
  <si>
    <t xml:space="preserve">01.05-10.05</t>
  </si>
  <si>
    <t xml:space="preserve">В1</t>
  </si>
  <si>
    <t xml:space="preserve">11.05-20.05</t>
  </si>
  <si>
    <t xml:space="preserve">20.05-31.05</t>
  </si>
  <si>
    <t xml:space="preserve">1.06.-14.06</t>
  </si>
  <si>
    <t xml:space="preserve">15.06-9.07</t>
  </si>
  <si>
    <t xml:space="preserve">10.07-3.08</t>
  </si>
  <si>
    <t xml:space="preserve">4.08-17.08</t>
  </si>
  <si>
    <t xml:space="preserve">18.08-27.08</t>
  </si>
  <si>
    <t xml:space="preserve">В2</t>
  </si>
  <si>
    <t xml:space="preserve">28.08-6.09</t>
  </si>
  <si>
    <t xml:space="preserve">7.09-16.09</t>
  </si>
  <si>
    <t xml:space="preserve">17.09-30.09</t>
  </si>
  <si>
    <t xml:space="preserve">1.10-25.10</t>
  </si>
  <si>
    <t xml:space="preserve">В1, В2 - выпас в первую очередь и т.д. очередь</t>
  </si>
  <si>
    <t xml:space="preserve">урожайность зел.массы (У), т</t>
  </si>
  <si>
    <t xml:space="preserve">даты</t>
  </si>
  <si>
    <t xml:space="preserve">контура </t>
  </si>
  <si>
    <t xml:space="preserve">01.05-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</si>
</sst>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General"/>
    <numFmt numFmtId="167" formatCode="[$-409]General"/>
    <numFmt numFmtId="168" formatCode="MM/DD/YY"/>
    <numFmt numFmtId="169" formatCode="[$-409]D\-MMM"/>
    <numFmt numFmtId="170" formatCode="#,##0.00"/>
    <numFmt numFmtId="171" formatCode="[$-409]#,##0.00"/>
  </numFmts>
  <fonts count="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2"/>
      <color rgb="FF000000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B050"/>
      <name val="Calibri"/>
      <family val="2"/>
      <charset val="204"/>
    </font>
    <font>
      <b val="true"/>
      <sz val="14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5E0B4"/>
        <bgColor rgb="FFE2F0D9"/>
      </patternFill>
    </fill>
    <fill>
      <patternFill patternType="solid">
        <fgColor rgb="FFE2F0D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8"/>
  <sheetViews>
    <sheetView showFormulas="false" showGridLines="true" showRowColHeaders="true" showZeros="true" rightToLeft="false" tabSelected="true" showOutlineSymbols="true" defaultGridColor="true" view="normal" topLeftCell="A67" colorId="64" zoomScale="115" zoomScaleNormal="115" zoomScalePageLayoutView="100" workbookViewId="0">
      <selection pane="topLeft" activeCell="J85" activeCellId="0" sqref="J85"/>
    </sheetView>
  </sheetViews>
  <sheetFormatPr defaultRowHeight="1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27.66"/>
    <col collapsed="false" customWidth="true" hidden="false" outlineLevel="0" max="3" min="3" style="0" width="10.39"/>
    <col collapsed="false" customWidth="true" hidden="false" outlineLevel="0" max="4" min="4" style="0" width="8.86"/>
    <col collapsed="false" customWidth="true" hidden="false" outlineLevel="0" max="5" min="5" style="0" width="8.57"/>
    <col collapsed="false" customWidth="true" hidden="false" outlineLevel="0" max="6" min="6" style="0" width="10.71"/>
    <col collapsed="false" customWidth="true" hidden="false" outlineLevel="0" max="7" min="7" style="0" width="12.71"/>
    <col collapsed="false" customWidth="true" hidden="false" outlineLevel="0" max="9" min="8" style="0" width="11.86"/>
    <col collapsed="false" customWidth="true" hidden="false" outlineLevel="0" max="10" min="10" style="0" width="12.57"/>
    <col collapsed="false" customWidth="true" hidden="false" outlineLevel="0" max="11" min="11" style="0" width="12.29"/>
    <col collapsed="false" customWidth="true" hidden="false" outlineLevel="0" max="13" min="12" style="0" width="16.41"/>
    <col collapsed="false" customWidth="true" hidden="false" outlineLevel="0" max="14" min="14" style="0" width="13.02"/>
    <col collapsed="false" customWidth="true" hidden="false" outlineLevel="0" max="15" min="15" style="0" width="16"/>
    <col collapsed="false" customWidth="true" hidden="false" outlineLevel="0" max="16" min="16" style="0" width="15.29"/>
    <col collapsed="false" customWidth="true" hidden="false" outlineLevel="0" max="17" min="17" style="0" width="13.57"/>
    <col collapsed="false" customWidth="true" hidden="false" outlineLevel="0" max="18" min="18" style="0" width="11.14"/>
    <col collapsed="false" customWidth="true" hidden="false" outlineLevel="0" max="1025" min="19" style="0" width="8.67"/>
  </cols>
  <sheetData>
    <row r="1" s="1" customFormat="true" ht="78.6" hidden="false" customHeight="tru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15.75" hidden="false" customHeight="false" outlineLevel="0" collapsed="false">
      <c r="A2" s="2" t="n">
        <v>1</v>
      </c>
      <c r="B2" s="0" t="n">
        <v>29</v>
      </c>
      <c r="C2" s="0" t="n">
        <v>60</v>
      </c>
      <c r="D2" s="3" t="n">
        <v>7</v>
      </c>
      <c r="E2" s="0" t="n">
        <v>9.94</v>
      </c>
      <c r="F2" s="0" t="n">
        <v>1.12</v>
      </c>
      <c r="G2" s="4" t="n">
        <f aca="false">E2*F2</f>
        <v>11.1328</v>
      </c>
      <c r="H2" s="0" t="n">
        <v>0.7</v>
      </c>
      <c r="I2" s="0" t="n">
        <v>0.3</v>
      </c>
      <c r="J2" s="4" t="n">
        <f aca="false">G2*H2</f>
        <v>7.79296</v>
      </c>
      <c r="K2" s="4" t="n">
        <f aca="false">(F2-(F2*I2))*1000</f>
        <v>784</v>
      </c>
      <c r="L2" s="5" t="n">
        <f aca="false">C2*B2/1000</f>
        <v>1.74</v>
      </c>
      <c r="M2" s="6" t="n">
        <f aca="false">L2*D2</f>
        <v>12.18</v>
      </c>
      <c r="N2" s="4" t="n">
        <f aca="false">J2-M2</f>
        <v>-4.38704</v>
      </c>
      <c r="O2" s="4" t="n">
        <f aca="false">K2/(B2*D2)</f>
        <v>3.86206896551724</v>
      </c>
      <c r="P2" s="4" t="n">
        <f aca="false">(B2*D2)/K2</f>
        <v>0.258928571428571</v>
      </c>
      <c r="Q2" s="4" t="n">
        <f aca="false">E2/P2</f>
        <v>38.3889655172414</v>
      </c>
      <c r="R2" s="7" t="s">
        <v>16</v>
      </c>
    </row>
    <row r="3" customFormat="false" ht="15.75" hidden="false" customHeight="false" outlineLevel="0" collapsed="false">
      <c r="A3" s="2" t="n">
        <v>2</v>
      </c>
      <c r="B3" s="0" t="n">
        <v>29</v>
      </c>
      <c r="C3" s="0" t="n">
        <v>60</v>
      </c>
      <c r="D3" s="3" t="n">
        <v>8</v>
      </c>
      <c r="E3" s="0" t="n">
        <v>9.26</v>
      </c>
      <c r="F3" s="0" t="n">
        <v>1.49</v>
      </c>
      <c r="G3" s="4" t="n">
        <f aca="false">E3*F3</f>
        <v>13.7974</v>
      </c>
      <c r="H3" s="0" t="n">
        <v>0.7</v>
      </c>
      <c r="I3" s="0" t="n">
        <v>0.3</v>
      </c>
      <c r="J3" s="4" t="n">
        <f aca="false">G3*H3</f>
        <v>9.65818</v>
      </c>
      <c r="K3" s="4" t="n">
        <f aca="false">(F3-(F3*I3))*1000</f>
        <v>1043</v>
      </c>
      <c r="L3" s="5" t="n">
        <f aca="false">C3*B3/1000</f>
        <v>1.74</v>
      </c>
      <c r="M3" s="6" t="n">
        <f aca="false">L3*D3</f>
        <v>13.92</v>
      </c>
      <c r="N3" s="4" t="n">
        <f aca="false">J3-M3</f>
        <v>-4.26182</v>
      </c>
      <c r="O3" s="4" t="n">
        <f aca="false">K3/(B3*D3)</f>
        <v>4.49568965517241</v>
      </c>
      <c r="P3" s="4" t="n">
        <f aca="false">(B3*D3)/K3</f>
        <v>0.222435282837967</v>
      </c>
      <c r="Q3" s="4" t="n">
        <f aca="false">E3/P3</f>
        <v>41.6300862068966</v>
      </c>
      <c r="R3" s="8" t="s">
        <v>17</v>
      </c>
    </row>
    <row r="4" s="10" customFormat="true" ht="15.75" hidden="false" customHeight="false" outlineLevel="0" collapsed="false">
      <c r="A4" s="9" t="n">
        <v>3</v>
      </c>
      <c r="B4" s="10" t="n">
        <v>29</v>
      </c>
      <c r="C4" s="10" t="n">
        <v>60</v>
      </c>
      <c r="D4" s="11" t="n">
        <v>5</v>
      </c>
      <c r="E4" s="10" t="n">
        <v>9.57</v>
      </c>
      <c r="F4" s="10" t="n">
        <v>1.27</v>
      </c>
      <c r="G4" s="12" t="n">
        <f aca="false">E4*F4</f>
        <v>12.1539</v>
      </c>
      <c r="H4" s="10" t="n">
        <v>0.7</v>
      </c>
      <c r="I4" s="10" t="n">
        <v>0.3</v>
      </c>
      <c r="J4" s="12" t="n">
        <f aca="false">G4*H4</f>
        <v>8.50773</v>
      </c>
      <c r="K4" s="12" t="n">
        <f aca="false">(F4-(F4*I4))*1000</f>
        <v>889</v>
      </c>
      <c r="L4" s="13" t="n">
        <f aca="false">C4*B4/1000</f>
        <v>1.74</v>
      </c>
      <c r="M4" s="14" t="n">
        <f aca="false">L4*D4</f>
        <v>8.7</v>
      </c>
      <c r="N4" s="12" t="n">
        <f aca="false">J4-M4</f>
        <v>-0.192270000000001</v>
      </c>
      <c r="O4" s="12" t="n">
        <f aca="false">K4/(B4*D4)</f>
        <v>6.13103448275862</v>
      </c>
      <c r="P4" s="12" t="n">
        <f aca="false">(B4*D4)/K4</f>
        <v>0.16310461192351</v>
      </c>
      <c r="Q4" s="12" t="n">
        <f aca="false">E4/P4</f>
        <v>58.674</v>
      </c>
      <c r="R4" s="15" t="s">
        <v>18</v>
      </c>
    </row>
    <row r="5" customFormat="false" ht="15.75" hidden="false" customHeight="false" outlineLevel="0" collapsed="false">
      <c r="A5" s="2" t="n">
        <v>4</v>
      </c>
      <c r="B5" s="0" t="n">
        <v>29</v>
      </c>
      <c r="C5" s="0" t="n">
        <v>60</v>
      </c>
      <c r="D5" s="3" t="n">
        <v>7</v>
      </c>
      <c r="E5" s="0" t="n">
        <v>9.52</v>
      </c>
      <c r="F5" s="0" t="n">
        <v>1.18</v>
      </c>
      <c r="G5" s="4" t="n">
        <f aca="false">E5*F5</f>
        <v>11.2336</v>
      </c>
      <c r="H5" s="0" t="n">
        <v>0.7</v>
      </c>
      <c r="I5" s="0" t="n">
        <v>0.3</v>
      </c>
      <c r="J5" s="4" t="n">
        <f aca="false">G5*H5</f>
        <v>7.86352</v>
      </c>
      <c r="K5" s="4" t="n">
        <f aca="false">(F5-(F5*I5))*1000</f>
        <v>826</v>
      </c>
      <c r="L5" s="5" t="n">
        <f aca="false">C5*B5/1000</f>
        <v>1.74</v>
      </c>
      <c r="M5" s="6" t="n">
        <f aca="false">L5*D5</f>
        <v>12.18</v>
      </c>
      <c r="N5" s="4" t="n">
        <f aca="false">J5-M5</f>
        <v>-4.31648</v>
      </c>
      <c r="O5" s="4" t="n">
        <f aca="false">K5/(B5*D5)</f>
        <v>4.06896551724138</v>
      </c>
      <c r="P5" s="4" t="n">
        <f aca="false">(B5*D5)/K5</f>
        <v>0.245762711864407</v>
      </c>
      <c r="Q5" s="4" t="n">
        <f aca="false">E5/P5</f>
        <v>38.7365517241379</v>
      </c>
      <c r="R5" s="16" t="s">
        <v>19</v>
      </c>
    </row>
    <row r="6" s="10" customFormat="true" ht="15.75" hidden="false" customHeight="false" outlineLevel="0" collapsed="false">
      <c r="A6" s="9" t="n">
        <v>5</v>
      </c>
      <c r="B6" s="10" t="n">
        <v>29</v>
      </c>
      <c r="C6" s="10" t="n">
        <v>60</v>
      </c>
      <c r="D6" s="11" t="n">
        <v>6</v>
      </c>
      <c r="E6" s="10" t="n">
        <v>9.7</v>
      </c>
      <c r="F6" s="10" t="n">
        <v>1.24</v>
      </c>
      <c r="G6" s="12" t="n">
        <f aca="false">E6*F6</f>
        <v>12.028</v>
      </c>
      <c r="H6" s="10" t="n">
        <v>0.7</v>
      </c>
      <c r="I6" s="10" t="n">
        <v>0.3</v>
      </c>
      <c r="J6" s="12" t="n">
        <f aca="false">G6*H6</f>
        <v>8.4196</v>
      </c>
      <c r="K6" s="12" t="n">
        <f aca="false">(F6-(F6*I6))*1000</f>
        <v>868</v>
      </c>
      <c r="L6" s="13" t="n">
        <f aca="false">C6*B6/1000</f>
        <v>1.74</v>
      </c>
      <c r="M6" s="14" t="n">
        <f aca="false">L6*D6</f>
        <v>10.44</v>
      </c>
      <c r="N6" s="12" t="n">
        <f aca="false">J6-M6</f>
        <v>-2.0204</v>
      </c>
      <c r="O6" s="12" t="n">
        <f aca="false">K6/(B6*D6)</f>
        <v>4.98850574712644</v>
      </c>
      <c r="P6" s="12" t="n">
        <f aca="false">(B6*D6)/K6</f>
        <v>0.200460829493088</v>
      </c>
      <c r="Q6" s="12" t="n">
        <f aca="false">E6/P6</f>
        <v>48.3885057471264</v>
      </c>
      <c r="R6" s="15" t="s">
        <v>20</v>
      </c>
    </row>
    <row r="7" customFormat="false" ht="15.75" hidden="false" customHeight="false" outlineLevel="0" collapsed="false">
      <c r="A7" s="2" t="n">
        <v>6</v>
      </c>
      <c r="B7" s="0" t="n">
        <v>29</v>
      </c>
      <c r="C7" s="0" t="n">
        <v>60</v>
      </c>
      <c r="D7" s="3" t="n">
        <v>5</v>
      </c>
      <c r="E7" s="0" t="n">
        <v>9.68</v>
      </c>
      <c r="F7" s="0" t="n">
        <v>1.08</v>
      </c>
      <c r="G7" s="4" t="n">
        <f aca="false">E7*F7</f>
        <v>10.4544</v>
      </c>
      <c r="H7" s="0" t="n">
        <v>0.7</v>
      </c>
      <c r="I7" s="0" t="n">
        <v>0.3</v>
      </c>
      <c r="J7" s="4" t="n">
        <f aca="false">G7*H7</f>
        <v>7.31808</v>
      </c>
      <c r="K7" s="4" t="n">
        <f aca="false">(F7-(F7*I7))*1000</f>
        <v>756</v>
      </c>
      <c r="L7" s="5" t="n">
        <f aca="false">C7*B7/1000</f>
        <v>1.74</v>
      </c>
      <c r="M7" s="6" t="n">
        <f aca="false">L7*D7</f>
        <v>8.7</v>
      </c>
      <c r="N7" s="4" t="n">
        <f aca="false">J7-M7</f>
        <v>-1.38192</v>
      </c>
      <c r="O7" s="4" t="n">
        <f aca="false">K7/(B7*D7)</f>
        <v>5.21379310344828</v>
      </c>
      <c r="P7" s="4" t="n">
        <f aca="false">(B7*D7)/K7</f>
        <v>0.191798941798942</v>
      </c>
      <c r="Q7" s="4" t="n">
        <f aca="false">E7/P7</f>
        <v>50.4695172413793</v>
      </c>
      <c r="R7" s="16" t="s">
        <v>21</v>
      </c>
    </row>
    <row r="8" s="10" customFormat="true" ht="15.75" hidden="false" customHeight="false" outlineLevel="0" collapsed="false">
      <c r="A8" s="9" t="n">
        <v>7</v>
      </c>
      <c r="B8" s="10" t="n">
        <v>29</v>
      </c>
      <c r="C8" s="10" t="n">
        <v>60</v>
      </c>
      <c r="D8" s="11" t="n">
        <v>5</v>
      </c>
      <c r="E8" s="10" t="n">
        <v>9.46</v>
      </c>
      <c r="F8" s="10" t="n">
        <v>1</v>
      </c>
      <c r="G8" s="12" t="n">
        <f aca="false">E8*F8</f>
        <v>9.46</v>
      </c>
      <c r="H8" s="10" t="n">
        <v>0.7</v>
      </c>
      <c r="I8" s="10" t="n">
        <v>0.3</v>
      </c>
      <c r="J8" s="12" t="n">
        <f aca="false">G8*H8</f>
        <v>6.622</v>
      </c>
      <c r="K8" s="12" t="n">
        <f aca="false">(F8-(F8*I8))*1000</f>
        <v>700</v>
      </c>
      <c r="L8" s="13" t="n">
        <f aca="false">C8*B8/1000</f>
        <v>1.74</v>
      </c>
      <c r="M8" s="14" t="n">
        <f aca="false">L8*D8</f>
        <v>8.7</v>
      </c>
      <c r="N8" s="12" t="n">
        <f aca="false">J8-M8</f>
        <v>-2.078</v>
      </c>
      <c r="O8" s="12" t="n">
        <f aca="false">K8/(B8*D8)</f>
        <v>4.82758620689655</v>
      </c>
      <c r="P8" s="12" t="n">
        <f aca="false">(B8*D8)/K8</f>
        <v>0.207142857142857</v>
      </c>
      <c r="Q8" s="12" t="n">
        <f aca="false">E8/P8</f>
        <v>45.6689655172414</v>
      </c>
      <c r="R8" s="15" t="s">
        <v>22</v>
      </c>
    </row>
    <row r="9" customFormat="false" ht="18.75" hidden="false" customHeight="false" outlineLevel="0" collapsed="false">
      <c r="B9" s="17" t="s">
        <v>23</v>
      </c>
      <c r="D9" s="3"/>
    </row>
    <row r="10" customFormat="false" ht="15" hidden="false" customHeight="false" outlineLevel="0" collapsed="false">
      <c r="A10" s="2" t="n">
        <v>1</v>
      </c>
      <c r="B10" s="0" t="n">
        <v>29</v>
      </c>
      <c r="C10" s="0" t="n">
        <v>60</v>
      </c>
      <c r="D10" s="3" t="n">
        <v>5</v>
      </c>
      <c r="E10" s="0" t="n">
        <v>9.94</v>
      </c>
      <c r="F10" s="10" t="n">
        <v>1.14</v>
      </c>
      <c r="G10" s="4" t="n">
        <f aca="false">E10*F10</f>
        <v>11.3316</v>
      </c>
      <c r="H10" s="0" t="n">
        <v>0.7</v>
      </c>
      <c r="I10" s="0" t="n">
        <v>0.3</v>
      </c>
      <c r="J10" s="4" t="n">
        <f aca="false">G10*H10</f>
        <v>7.93212</v>
      </c>
      <c r="K10" s="4" t="n">
        <f aca="false">(F10-(F10*I10))*1000</f>
        <v>798</v>
      </c>
      <c r="L10" s="5" t="n">
        <f aca="false">C10*B10/1000</f>
        <v>1.74</v>
      </c>
      <c r="M10" s="6" t="n">
        <f aca="false">L10*D10</f>
        <v>8.7</v>
      </c>
      <c r="N10" s="4" t="n">
        <f aca="false">J10-M10</f>
        <v>-0.767880000000001</v>
      </c>
      <c r="O10" s="4" t="n">
        <f aca="false">K10/(B10*D10)</f>
        <v>5.50344827586207</v>
      </c>
      <c r="P10" s="4" t="n">
        <f aca="false">(B10*D10)/K10</f>
        <v>0.181704260651629</v>
      </c>
      <c r="Q10" s="4" t="n">
        <f aca="false">E10/P10</f>
        <v>54.704275862069</v>
      </c>
      <c r="R10" s="0" t="s">
        <v>24</v>
      </c>
    </row>
    <row r="11" customFormat="false" ht="15" hidden="false" customHeight="false" outlineLevel="0" collapsed="false">
      <c r="A11" s="2" t="n">
        <v>2</v>
      </c>
      <c r="B11" s="0" t="n">
        <v>29</v>
      </c>
      <c r="C11" s="0" t="n">
        <v>60</v>
      </c>
      <c r="D11" s="3" t="n">
        <v>5</v>
      </c>
      <c r="E11" s="0" t="n">
        <v>9.26</v>
      </c>
      <c r="F11" s="0" t="n">
        <v>1.27</v>
      </c>
      <c r="G11" s="4" t="n">
        <f aca="false">E11*F11</f>
        <v>11.7602</v>
      </c>
      <c r="H11" s="0" t="n">
        <v>0.7</v>
      </c>
      <c r="I11" s="0" t="n">
        <v>0.3</v>
      </c>
      <c r="J11" s="4" t="n">
        <f aca="false">G11*H11</f>
        <v>8.23214</v>
      </c>
      <c r="K11" s="4" t="n">
        <f aca="false">(F11-(F11*I11))*1000</f>
        <v>889</v>
      </c>
      <c r="L11" s="5" t="n">
        <f aca="false">C11*B11/1000</f>
        <v>1.74</v>
      </c>
      <c r="M11" s="6" t="n">
        <f aca="false">L11*D11</f>
        <v>8.7</v>
      </c>
      <c r="N11" s="4" t="n">
        <f aca="false">J11-M11</f>
        <v>-0.467859999999998</v>
      </c>
      <c r="O11" s="4" t="n">
        <f aca="false">K11/(B11*D11)</f>
        <v>6.13103448275862</v>
      </c>
      <c r="P11" s="4" t="n">
        <f aca="false">(B11*D11)/K11</f>
        <v>0.16310461192351</v>
      </c>
      <c r="Q11" s="4" t="n">
        <f aca="false">E11/P11</f>
        <v>56.7733793103448</v>
      </c>
      <c r="R11" s="0" t="s">
        <v>25</v>
      </c>
    </row>
    <row r="12" customFormat="false" ht="15" hidden="false" customHeight="false" outlineLevel="0" collapsed="false">
      <c r="A12" s="9" t="n">
        <v>3</v>
      </c>
      <c r="B12" s="10" t="n">
        <v>29</v>
      </c>
      <c r="C12" s="10" t="n">
        <v>60</v>
      </c>
      <c r="D12" s="11" t="n">
        <v>5</v>
      </c>
      <c r="E12" s="10" t="n">
        <v>9.57</v>
      </c>
      <c r="F12" s="10" t="n">
        <v>1.12</v>
      </c>
      <c r="G12" s="12" t="n">
        <f aca="false">E12*F12</f>
        <v>10.7184</v>
      </c>
      <c r="H12" s="10" t="n">
        <v>0.7</v>
      </c>
      <c r="I12" s="10" t="n">
        <v>0.3</v>
      </c>
      <c r="J12" s="12" t="n">
        <f aca="false">G12*H12</f>
        <v>7.50288</v>
      </c>
      <c r="K12" s="12" t="n">
        <f aca="false">(F12-(F12*I12))*1000</f>
        <v>784</v>
      </c>
      <c r="L12" s="13" t="n">
        <f aca="false">C12*B12/1000</f>
        <v>1.74</v>
      </c>
      <c r="M12" s="14" t="n">
        <f aca="false">L12*D12</f>
        <v>8.7</v>
      </c>
      <c r="N12" s="12" t="n">
        <f aca="false">J12-M12</f>
        <v>-1.19712</v>
      </c>
      <c r="O12" s="12" t="n">
        <f aca="false">K12/(B12*D12)</f>
        <v>5.40689655172414</v>
      </c>
      <c r="P12" s="12" t="n">
        <f aca="false">(B12*D12)/K12</f>
        <v>0.184948979591837</v>
      </c>
      <c r="Q12" s="12" t="n">
        <f aca="false">E12/P12</f>
        <v>51.744</v>
      </c>
      <c r="R12" s="0" t="s">
        <v>26</v>
      </c>
    </row>
    <row r="13" customFormat="false" ht="15" hidden="false" customHeight="false" outlineLevel="0" collapsed="false">
      <c r="A13" s="2" t="n">
        <v>4</v>
      </c>
      <c r="B13" s="0" t="n">
        <v>29</v>
      </c>
      <c r="C13" s="0" t="n">
        <v>60</v>
      </c>
      <c r="D13" s="3" t="n">
        <v>9</v>
      </c>
      <c r="E13" s="0" t="n">
        <v>9.52</v>
      </c>
      <c r="F13" s="0" t="n">
        <v>2.15</v>
      </c>
      <c r="G13" s="4" t="n">
        <f aca="false">E13*F13</f>
        <v>20.468</v>
      </c>
      <c r="H13" s="0" t="n">
        <v>0.7</v>
      </c>
      <c r="I13" s="0" t="n">
        <v>0.3</v>
      </c>
      <c r="J13" s="4" t="n">
        <f aca="false">G13*H13</f>
        <v>14.3276</v>
      </c>
      <c r="K13" s="4" t="n">
        <f aca="false">(F13-(F13*I13))*1000</f>
        <v>1505</v>
      </c>
      <c r="L13" s="5" t="n">
        <f aca="false">C13*B13/1000</f>
        <v>1.74</v>
      </c>
      <c r="M13" s="6" t="n">
        <f aca="false">L13*D13</f>
        <v>15.66</v>
      </c>
      <c r="N13" s="4" t="n">
        <f aca="false">J13-M13</f>
        <v>-1.3324</v>
      </c>
      <c r="O13" s="4" t="n">
        <f aca="false">K13/(B13*D13)</f>
        <v>5.76628352490422</v>
      </c>
      <c r="P13" s="4" t="n">
        <f aca="false">(B13*D13)/K13</f>
        <v>0.173421926910299</v>
      </c>
      <c r="Q13" s="4" t="n">
        <f aca="false">E13/P13</f>
        <v>54.8950191570881</v>
      </c>
      <c r="R13" s="0" t="s">
        <v>27</v>
      </c>
    </row>
    <row r="14" customFormat="false" ht="15" hidden="false" customHeight="false" outlineLevel="0" collapsed="false">
      <c r="A14" s="9" t="n">
        <v>5</v>
      </c>
      <c r="B14" s="10" t="n">
        <v>29</v>
      </c>
      <c r="C14" s="10" t="n">
        <v>60</v>
      </c>
      <c r="D14" s="11" t="n">
        <v>8</v>
      </c>
      <c r="E14" s="10" t="n">
        <v>9.7</v>
      </c>
      <c r="F14" s="10" t="n">
        <v>1.92</v>
      </c>
      <c r="G14" s="12" t="n">
        <f aca="false">E14*F14</f>
        <v>18.624</v>
      </c>
      <c r="H14" s="10" t="n">
        <v>0.7</v>
      </c>
      <c r="I14" s="10" t="n">
        <v>0.3</v>
      </c>
      <c r="J14" s="12" t="n">
        <f aca="false">G14*H14</f>
        <v>13.0368</v>
      </c>
      <c r="K14" s="12" t="n">
        <f aca="false">(F14-(F14*I14))*1000</f>
        <v>1344</v>
      </c>
      <c r="L14" s="13" t="n">
        <f aca="false">C14*B14/1000</f>
        <v>1.74</v>
      </c>
      <c r="M14" s="14" t="n">
        <f aca="false">L14*D14</f>
        <v>13.92</v>
      </c>
      <c r="N14" s="12" t="n">
        <f aca="false">J14-M14</f>
        <v>-0.8832</v>
      </c>
      <c r="O14" s="12" t="n">
        <f aca="false">K14/(B14*D14)</f>
        <v>5.79310344827586</v>
      </c>
      <c r="P14" s="12" t="n">
        <f aca="false">(B14*D14)/K14</f>
        <v>0.172619047619048</v>
      </c>
      <c r="Q14" s="12" t="n">
        <f aca="false">E14/P14</f>
        <v>56.1931034482759</v>
      </c>
      <c r="R14" s="0" t="s">
        <v>28</v>
      </c>
    </row>
    <row r="15" customFormat="false" ht="15" hidden="false" customHeight="false" outlineLevel="0" collapsed="false">
      <c r="A15" s="2" t="n">
        <v>6</v>
      </c>
      <c r="B15" s="0" t="n">
        <v>29</v>
      </c>
      <c r="C15" s="0" t="n">
        <v>60</v>
      </c>
      <c r="D15" s="3" t="n">
        <v>5</v>
      </c>
      <c r="E15" s="0" t="n">
        <v>9.68</v>
      </c>
      <c r="F15" s="0" t="n">
        <v>0.82</v>
      </c>
      <c r="G15" s="4" t="n">
        <f aca="false">E15*F15</f>
        <v>7.9376</v>
      </c>
      <c r="H15" s="0" t="n">
        <v>0.7</v>
      </c>
      <c r="I15" s="0" t="n">
        <v>0.3</v>
      </c>
      <c r="J15" s="4" t="n">
        <f aca="false">G15*H15</f>
        <v>5.55632</v>
      </c>
      <c r="K15" s="4" t="n">
        <f aca="false">(F15-(F15*I15))*1000</f>
        <v>574</v>
      </c>
      <c r="L15" s="5" t="n">
        <f aca="false">C15*B15/1000</f>
        <v>1.74</v>
      </c>
      <c r="M15" s="6" t="n">
        <f aca="false">L15*D15</f>
        <v>8.7</v>
      </c>
      <c r="N15" s="4" t="n">
        <f aca="false">J15-M15</f>
        <v>-3.14368</v>
      </c>
      <c r="O15" s="4" t="n">
        <f aca="false">K15/(B15*D15)</f>
        <v>3.95862068965517</v>
      </c>
      <c r="P15" s="4" t="n">
        <f aca="false">(B15*D15)/K15</f>
        <v>0.252613240418118</v>
      </c>
      <c r="Q15" s="4" t="n">
        <f aca="false">E15/P15</f>
        <v>38.3194482758621</v>
      </c>
      <c r="R15" s="0" t="s">
        <v>29</v>
      </c>
    </row>
    <row r="16" customFormat="false" ht="15" hidden="false" customHeight="false" outlineLevel="0" collapsed="false">
      <c r="A16" s="9" t="n">
        <v>7</v>
      </c>
      <c r="B16" s="10" t="n">
        <v>29</v>
      </c>
      <c r="C16" s="10" t="n">
        <v>60</v>
      </c>
      <c r="D16" s="11" t="n">
        <v>4</v>
      </c>
      <c r="E16" s="10" t="n">
        <v>9.46</v>
      </c>
      <c r="F16" s="10" t="n">
        <v>0.6</v>
      </c>
      <c r="G16" s="12" t="n">
        <f aca="false">E16*F16</f>
        <v>5.676</v>
      </c>
      <c r="H16" s="10" t="n">
        <v>0.7</v>
      </c>
      <c r="I16" s="10" t="n">
        <v>0.3</v>
      </c>
      <c r="J16" s="12" t="n">
        <f aca="false">G16*H16</f>
        <v>3.9732</v>
      </c>
      <c r="K16" s="12" t="n">
        <f aca="false">(F16-(F16*I16))*1000</f>
        <v>420</v>
      </c>
      <c r="L16" s="13" t="n">
        <f aca="false">C16*B16/1000</f>
        <v>1.74</v>
      </c>
      <c r="M16" s="14" t="n">
        <f aca="false">L16*D16</f>
        <v>6.96</v>
      </c>
      <c r="N16" s="12" t="n">
        <f aca="false">J16-M16</f>
        <v>-2.9868</v>
      </c>
      <c r="O16" s="12" t="n">
        <f aca="false">K16/(B16*D16)</f>
        <v>3.62068965517241</v>
      </c>
      <c r="P16" s="12" t="n">
        <f aca="false">(B16*D16)/K16</f>
        <v>0.276190476190476</v>
      </c>
      <c r="Q16" s="12" t="n">
        <f aca="false">E16/P16</f>
        <v>34.251724137931</v>
      </c>
      <c r="R16" s="0" t="s">
        <v>30</v>
      </c>
    </row>
    <row r="20" customFormat="false" ht="13.8" hidden="false" customHeight="false" outlineLevel="0" collapsed="false"/>
    <row r="21" customFormat="false" ht="15" hidden="false" customHeight="true" outlineLevel="0" collapsed="false">
      <c r="B21" s="18" t="s">
        <v>31</v>
      </c>
      <c r="C21" s="19" t="s">
        <v>32</v>
      </c>
      <c r="D21" s="19"/>
      <c r="E21" s="19"/>
      <c r="F21" s="19"/>
      <c r="G21" s="19"/>
      <c r="H21" s="19"/>
      <c r="I21" s="19"/>
    </row>
    <row r="22" customFormat="false" ht="13.8" hidden="false" customHeight="false" outlineLevel="0" collapsed="false">
      <c r="B22" s="18"/>
      <c r="C22" s="20" t="n">
        <v>1</v>
      </c>
      <c r="D22" s="20" t="n">
        <v>2</v>
      </c>
      <c r="E22" s="20" t="n">
        <v>3</v>
      </c>
      <c r="F22" s="20" t="n">
        <v>4</v>
      </c>
      <c r="G22" s="20" t="n">
        <v>5</v>
      </c>
      <c r="H22" s="20" t="n">
        <v>6</v>
      </c>
      <c r="I22" s="20" t="n">
        <v>7</v>
      </c>
    </row>
    <row r="23" customFormat="false" ht="13.8" hidden="false" customHeight="false" outlineLevel="0" collapsed="false">
      <c r="A23" s="0" t="n">
        <v>1</v>
      </c>
      <c r="B23" s="21" t="s">
        <v>33</v>
      </c>
      <c r="C23" s="20" t="s">
        <v>34</v>
      </c>
      <c r="D23" s="20"/>
      <c r="E23" s="20"/>
      <c r="F23" s="20"/>
      <c r="G23" s="20"/>
      <c r="H23" s="20"/>
      <c r="I23" s="20"/>
    </row>
    <row r="24" customFormat="false" ht="13.8" hidden="false" customHeight="false" outlineLevel="0" collapsed="false">
      <c r="A24" s="0" t="n">
        <v>2</v>
      </c>
      <c r="B24" s="20" t="s">
        <v>35</v>
      </c>
      <c r="C24" s="20"/>
      <c r="D24" s="20" t="s">
        <v>34</v>
      </c>
      <c r="E24" s="20"/>
      <c r="F24" s="20"/>
      <c r="G24" s="20"/>
      <c r="H24" s="20"/>
      <c r="I24" s="20"/>
    </row>
    <row r="25" customFormat="false" ht="13.8" hidden="false" customHeight="false" outlineLevel="0" collapsed="false">
      <c r="A25" s="0" t="n">
        <v>3</v>
      </c>
      <c r="B25" s="20" t="s">
        <v>36</v>
      </c>
      <c r="C25" s="20"/>
      <c r="D25" s="20"/>
      <c r="E25" s="20" t="s">
        <v>34</v>
      </c>
      <c r="F25" s="20"/>
      <c r="G25" s="20"/>
      <c r="H25" s="20"/>
      <c r="I25" s="20"/>
    </row>
    <row r="26" customFormat="false" ht="13.8" hidden="false" customHeight="false" outlineLevel="0" collapsed="false">
      <c r="A26" s="0" t="n">
        <v>4</v>
      </c>
      <c r="B26" s="20" t="s">
        <v>37</v>
      </c>
      <c r="C26" s="20"/>
      <c r="D26" s="20"/>
      <c r="E26" s="20"/>
      <c r="F26" s="20" t="s">
        <v>34</v>
      </c>
      <c r="G26" s="20"/>
      <c r="H26" s="20"/>
      <c r="I26" s="20"/>
    </row>
    <row r="27" customFormat="false" ht="15" hidden="false" customHeight="false" outlineLevel="0" collapsed="false">
      <c r="A27" s="0" t="n">
        <v>5</v>
      </c>
      <c r="B27" s="20" t="s">
        <v>38</v>
      </c>
      <c r="C27" s="20"/>
      <c r="D27" s="20"/>
      <c r="E27" s="20"/>
      <c r="F27" s="20"/>
      <c r="G27" s="20" t="s">
        <v>34</v>
      </c>
      <c r="H27" s="20"/>
      <c r="I27" s="20"/>
    </row>
    <row r="28" customFormat="false" ht="15" hidden="false" customHeight="false" outlineLevel="0" collapsed="false">
      <c r="A28" s="0" t="n">
        <v>6</v>
      </c>
      <c r="B28" s="20" t="s">
        <v>39</v>
      </c>
      <c r="C28" s="20"/>
      <c r="D28" s="20"/>
      <c r="E28" s="20"/>
      <c r="F28" s="20"/>
      <c r="G28" s="20"/>
      <c r="H28" s="20" t="s">
        <v>34</v>
      </c>
      <c r="I28" s="20"/>
    </row>
    <row r="29" customFormat="false" ht="15" hidden="false" customHeight="false" outlineLevel="0" collapsed="false">
      <c r="A29" s="0" t="n">
        <v>7</v>
      </c>
      <c r="B29" s="20" t="s">
        <v>40</v>
      </c>
      <c r="C29" s="20"/>
      <c r="D29" s="20"/>
      <c r="E29" s="20"/>
      <c r="F29" s="20"/>
      <c r="G29" s="20"/>
      <c r="H29" s="20"/>
      <c r="I29" s="20" t="s">
        <v>34</v>
      </c>
    </row>
    <row r="30" customFormat="false" ht="15" hidden="false" customHeight="false" outlineLevel="0" collapsed="false">
      <c r="A30" s="0" t="n">
        <v>1</v>
      </c>
      <c r="B30" s="20" t="s">
        <v>41</v>
      </c>
      <c r="C30" s="20" t="s">
        <v>42</v>
      </c>
      <c r="D30" s="20"/>
      <c r="E30" s="20"/>
      <c r="F30" s="20"/>
      <c r="G30" s="20"/>
      <c r="H30" s="20"/>
      <c r="I30" s="20"/>
    </row>
    <row r="31" customFormat="false" ht="15" hidden="false" customHeight="false" outlineLevel="0" collapsed="false">
      <c r="A31" s="0" t="n">
        <v>2</v>
      </c>
      <c r="B31" s="20" t="s">
        <v>43</v>
      </c>
      <c r="C31" s="20"/>
      <c r="D31" s="20" t="s">
        <v>42</v>
      </c>
      <c r="E31" s="20"/>
      <c r="F31" s="20"/>
      <c r="G31" s="20"/>
      <c r="H31" s="20"/>
      <c r="I31" s="20"/>
    </row>
    <row r="32" customFormat="false" ht="15" hidden="false" customHeight="false" outlineLevel="0" collapsed="false">
      <c r="A32" s="0" t="n">
        <v>3</v>
      </c>
      <c r="B32" s="20" t="s">
        <v>44</v>
      </c>
      <c r="C32" s="20"/>
      <c r="D32" s="20"/>
      <c r="E32" s="20" t="s">
        <v>42</v>
      </c>
      <c r="F32" s="20"/>
      <c r="G32" s="20"/>
      <c r="H32" s="20"/>
      <c r="I32" s="20"/>
    </row>
    <row r="33" customFormat="false" ht="15" hidden="false" customHeight="false" outlineLevel="0" collapsed="false">
      <c r="A33" s="0" t="n">
        <v>4</v>
      </c>
      <c r="B33" s="20" t="s">
        <v>45</v>
      </c>
      <c r="C33" s="20"/>
      <c r="D33" s="20"/>
      <c r="E33" s="20"/>
      <c r="F33" s="20" t="s">
        <v>42</v>
      </c>
      <c r="G33" s="20"/>
      <c r="H33" s="20"/>
      <c r="I33" s="20"/>
    </row>
    <row r="34" customFormat="false" ht="15" hidden="false" customHeight="false" outlineLevel="0" collapsed="false">
      <c r="A34" s="0" t="n">
        <v>5</v>
      </c>
      <c r="B34" s="20" t="s">
        <v>46</v>
      </c>
      <c r="C34" s="20"/>
      <c r="D34" s="20"/>
      <c r="E34" s="20"/>
      <c r="F34" s="20"/>
      <c r="G34" s="20" t="s">
        <v>42</v>
      </c>
      <c r="H34" s="20"/>
      <c r="I34" s="20"/>
    </row>
    <row r="35" customFormat="false" ht="15" hidden="false" customHeight="false" outlineLevel="0" collapsed="false">
      <c r="A35" s="0" t="n">
        <v>6</v>
      </c>
      <c r="B35" s="22"/>
      <c r="C35" s="22"/>
      <c r="D35" s="22"/>
      <c r="E35" s="22"/>
      <c r="F35" s="22"/>
      <c r="G35" s="22"/>
      <c r="H35" s="22"/>
      <c r="I35" s="22"/>
    </row>
    <row r="36" customFormat="false" ht="15" hidden="false" customHeight="false" outlineLevel="0" collapsed="false">
      <c r="A36" s="0" t="n">
        <v>7</v>
      </c>
      <c r="B36" s="22"/>
      <c r="C36" s="22"/>
      <c r="D36" s="22"/>
      <c r="E36" s="22"/>
      <c r="F36" s="22"/>
      <c r="G36" s="22"/>
      <c r="H36" s="22"/>
      <c r="I36" s="22"/>
    </row>
    <row r="38" customFormat="false" ht="15" hidden="false" customHeight="false" outlineLevel="0" collapsed="false">
      <c r="B38" s="0" t="s">
        <v>47</v>
      </c>
    </row>
    <row r="42" customFormat="false" ht="20.75" hidden="false" customHeight="true" outlineLevel="0" collapsed="false">
      <c r="B42" s="23"/>
    </row>
    <row r="43" customFormat="false" ht="20.75" hidden="false" customHeight="true" outlineLevel="0" collapsed="false">
      <c r="B43" s="23"/>
    </row>
    <row r="44" customFormat="false" ht="20.75" hidden="false" customHeight="true" outlineLevel="0" collapsed="false">
      <c r="B44" s="23"/>
    </row>
    <row r="45" customFormat="false" ht="20.75" hidden="false" customHeight="true" outlineLevel="0" collapsed="false">
      <c r="B45" s="23"/>
    </row>
    <row r="46" customFormat="false" ht="20.75" hidden="false" customHeight="true" outlineLevel="0" collapsed="false">
      <c r="B46" s="23"/>
    </row>
    <row r="47" customFormat="false" ht="20.75" hidden="false" customHeight="true" outlineLevel="0" collapsed="false">
      <c r="B47" s="23"/>
    </row>
    <row r="48" customFormat="false" ht="20.75" hidden="false" customHeight="true" outlineLevel="0" collapsed="false">
      <c r="B48" s="23"/>
    </row>
    <row r="49" customFormat="false" ht="20.75" hidden="false" customHeight="true" outlineLevel="0" collapsed="false">
      <c r="B49" s="23"/>
    </row>
    <row r="50" customFormat="false" ht="20.75" hidden="false" customHeight="true" outlineLevel="0" collapsed="false">
      <c r="B50" s="23"/>
    </row>
    <row r="51" customFormat="false" ht="20.75" hidden="false" customHeight="true" outlineLevel="0" collapsed="false">
      <c r="B51" s="23"/>
    </row>
    <row r="52" customFormat="false" ht="20.75" hidden="false" customHeight="true" outlineLevel="0" collapsed="false">
      <c r="B52" s="23"/>
    </row>
    <row r="53" customFormat="false" ht="20.75" hidden="false" customHeight="true" outlineLevel="0" collapsed="false">
      <c r="B53" s="23"/>
    </row>
    <row r="54" customFormat="false" ht="20.75" hidden="false" customHeight="true" outlineLevel="0" collapsed="false">
      <c r="B54" s="23"/>
    </row>
    <row r="55" customFormat="false" ht="20.75" hidden="false" customHeight="true" outlineLevel="0" collapsed="false">
      <c r="B55" s="23"/>
    </row>
    <row r="56" customFormat="false" ht="20.75" hidden="false" customHeight="true" outlineLevel="0" collapsed="false">
      <c r="B56" s="23"/>
    </row>
    <row r="57" customFormat="false" ht="20.75" hidden="false" customHeight="true" outlineLevel="0" collapsed="false">
      <c r="B57" s="23"/>
    </row>
    <row r="63" customFormat="false" ht="13.8" hidden="false" customHeight="false" outlineLevel="0" collapsed="false">
      <c r="C63" s="24" t="n">
        <v>1</v>
      </c>
      <c r="D63" s="24" t="n">
        <v>2</v>
      </c>
      <c r="E63" s="24" t="n">
        <v>3</v>
      </c>
      <c r="F63" s="24" t="n">
        <v>4</v>
      </c>
      <c r="G63" s="24" t="n">
        <v>5</v>
      </c>
      <c r="H63" s="24" t="n">
        <v>6</v>
      </c>
      <c r="I63" s="24" t="n">
        <v>7</v>
      </c>
    </row>
    <row r="64" customFormat="false" ht="13.8" hidden="false" customHeight="false" outlineLevel="0" collapsed="false">
      <c r="B64" s="0" t="s">
        <v>0</v>
      </c>
      <c r="C64" s="24" t="n">
        <v>29</v>
      </c>
      <c r="D64" s="24" t="n">
        <v>29</v>
      </c>
      <c r="E64" s="24" t="n">
        <v>29</v>
      </c>
      <c r="F64" s="24" t="n">
        <v>29</v>
      </c>
      <c r="G64" s="24" t="n">
        <v>29</v>
      </c>
      <c r="H64" s="24" t="n">
        <v>29</v>
      </c>
      <c r="I64" s="24" t="n">
        <v>29</v>
      </c>
    </row>
    <row r="65" customFormat="false" ht="13.8" hidden="false" customHeight="false" outlineLevel="0" collapsed="false">
      <c r="B65" s="0" t="s">
        <v>1</v>
      </c>
      <c r="C65" s="24" t="n">
        <v>60</v>
      </c>
      <c r="D65" s="24" t="n">
        <v>60</v>
      </c>
      <c r="E65" s="24" t="n">
        <v>60</v>
      </c>
      <c r="F65" s="24" t="n">
        <v>60</v>
      </c>
      <c r="G65" s="24" t="n">
        <v>60</v>
      </c>
      <c r="H65" s="24" t="n">
        <v>60</v>
      </c>
      <c r="I65" s="24" t="n">
        <v>60</v>
      </c>
    </row>
    <row r="66" customFormat="false" ht="13.8" hidden="false" customHeight="false" outlineLevel="0" collapsed="false">
      <c r="B66" s="0" t="s">
        <v>2</v>
      </c>
      <c r="C66" s="24" t="n">
        <v>7</v>
      </c>
      <c r="D66" s="24" t="n">
        <v>8</v>
      </c>
      <c r="E66" s="24" t="n">
        <v>5</v>
      </c>
      <c r="F66" s="24" t="n">
        <v>7</v>
      </c>
      <c r="G66" s="24" t="n">
        <v>6</v>
      </c>
      <c r="H66" s="24" t="n">
        <v>5</v>
      </c>
      <c r="I66" s="24" t="n">
        <v>5</v>
      </c>
    </row>
    <row r="67" customFormat="false" ht="13.8" hidden="false" customHeight="false" outlineLevel="0" collapsed="false">
      <c r="B67" s="0" t="s">
        <v>3</v>
      </c>
      <c r="C67" s="24" t="n">
        <v>9.94</v>
      </c>
      <c r="D67" s="24" t="n">
        <v>9.26</v>
      </c>
      <c r="E67" s="24" t="n">
        <v>9.57</v>
      </c>
      <c r="F67" s="24" t="n">
        <v>9.52</v>
      </c>
      <c r="G67" s="24" t="n">
        <v>9.7</v>
      </c>
      <c r="H67" s="24" t="n">
        <v>9.68</v>
      </c>
      <c r="I67" s="24" t="n">
        <v>9.46</v>
      </c>
    </row>
    <row r="68" customFormat="false" ht="13.8" hidden="false" customHeight="false" outlineLevel="0" collapsed="false">
      <c r="B68" s="0" t="s">
        <v>4</v>
      </c>
      <c r="C68" s="24" t="n">
        <v>1.12</v>
      </c>
      <c r="D68" s="24" t="n">
        <v>1.49</v>
      </c>
      <c r="E68" s="24" t="n">
        <v>1.27</v>
      </c>
      <c r="F68" s="24" t="n">
        <v>1.18</v>
      </c>
      <c r="G68" s="24" t="n">
        <v>1.24</v>
      </c>
      <c r="H68" s="24" t="n">
        <v>1.08</v>
      </c>
      <c r="I68" s="24" t="n">
        <v>1</v>
      </c>
    </row>
    <row r="69" customFormat="false" ht="13.8" hidden="false" customHeight="false" outlineLevel="0" collapsed="false">
      <c r="B69" s="0" t="s">
        <v>5</v>
      </c>
      <c r="C69" s="24" t="n">
        <v>11.1328</v>
      </c>
      <c r="D69" s="24" t="n">
        <v>13.7974</v>
      </c>
      <c r="E69" s="24" t="n">
        <v>12.1539</v>
      </c>
      <c r="F69" s="24" t="n">
        <v>11.2336</v>
      </c>
      <c r="G69" s="24" t="n">
        <v>12.028</v>
      </c>
      <c r="H69" s="24" t="n">
        <v>10.4544</v>
      </c>
      <c r="I69" s="24" t="n">
        <v>9.46</v>
      </c>
    </row>
    <row r="70" customFormat="false" ht="13.8" hidden="false" customHeight="false" outlineLevel="0" collapsed="false">
      <c r="B70" s="0" t="s">
        <v>6</v>
      </c>
      <c r="C70" s="24" t="n">
        <v>0.7</v>
      </c>
      <c r="D70" s="24" t="n">
        <v>0.7</v>
      </c>
      <c r="E70" s="24" t="n">
        <v>0.7</v>
      </c>
      <c r="F70" s="24" t="n">
        <v>0.7</v>
      </c>
      <c r="G70" s="24" t="n">
        <v>0.7</v>
      </c>
      <c r="H70" s="24" t="n">
        <v>0.7</v>
      </c>
      <c r="I70" s="24" t="n">
        <v>0.7</v>
      </c>
    </row>
    <row r="71" customFormat="false" ht="13.8" hidden="false" customHeight="false" outlineLevel="0" collapsed="false">
      <c r="B71" s="0" t="s">
        <v>7</v>
      </c>
      <c r="C71" s="24" t="n">
        <v>0.3</v>
      </c>
      <c r="D71" s="24" t="n">
        <v>0.3</v>
      </c>
      <c r="E71" s="24" t="n">
        <v>0.3</v>
      </c>
      <c r="F71" s="24" t="n">
        <v>0.3</v>
      </c>
      <c r="G71" s="24" t="n">
        <v>0.3</v>
      </c>
      <c r="H71" s="24" t="n">
        <v>0.3</v>
      </c>
      <c r="I71" s="24" t="n">
        <v>0.3</v>
      </c>
    </row>
    <row r="72" customFormat="false" ht="13.8" hidden="false" customHeight="false" outlineLevel="0" collapsed="false">
      <c r="B72" s="0" t="s">
        <v>8</v>
      </c>
      <c r="C72" s="24" t="n">
        <v>7.79296</v>
      </c>
      <c r="D72" s="24" t="n">
        <v>9.65818</v>
      </c>
      <c r="E72" s="24" t="n">
        <v>8.50773</v>
      </c>
      <c r="F72" s="24" t="n">
        <v>7.86352</v>
      </c>
      <c r="G72" s="24" t="n">
        <v>8.4196</v>
      </c>
      <c r="H72" s="24" t="n">
        <v>7.31808</v>
      </c>
      <c r="I72" s="24" t="n">
        <v>6.622</v>
      </c>
    </row>
    <row r="73" customFormat="false" ht="13.8" hidden="false" customHeight="false" outlineLevel="0" collapsed="false">
      <c r="B73" s="0" t="s">
        <v>9</v>
      </c>
      <c r="C73" s="24" t="n">
        <v>784</v>
      </c>
      <c r="D73" s="24" t="n">
        <v>1043</v>
      </c>
      <c r="E73" s="24" t="n">
        <v>889</v>
      </c>
      <c r="F73" s="24" t="n">
        <v>826</v>
      </c>
      <c r="G73" s="24" t="n">
        <v>868</v>
      </c>
      <c r="H73" s="24" t="n">
        <v>756</v>
      </c>
      <c r="I73" s="24" t="n">
        <v>700</v>
      </c>
    </row>
    <row r="74" customFormat="false" ht="13.8" hidden="false" customHeight="false" outlineLevel="0" collapsed="false">
      <c r="B74" s="0" t="s">
        <v>10</v>
      </c>
      <c r="C74" s="24" t="n">
        <v>1.74</v>
      </c>
      <c r="D74" s="24" t="n">
        <v>1.74</v>
      </c>
      <c r="E74" s="24" t="n">
        <v>1.74</v>
      </c>
      <c r="F74" s="24" t="n">
        <v>1.74</v>
      </c>
      <c r="G74" s="24" t="n">
        <v>1.74</v>
      </c>
      <c r="H74" s="24" t="n">
        <v>1.74</v>
      </c>
      <c r="I74" s="24" t="n">
        <v>1.74</v>
      </c>
    </row>
    <row r="75" customFormat="false" ht="13.8" hidden="false" customHeight="false" outlineLevel="0" collapsed="false">
      <c r="B75" s="0" t="s">
        <v>11</v>
      </c>
      <c r="C75" s="24" t="n">
        <v>12.18</v>
      </c>
      <c r="D75" s="24" t="n">
        <v>13.92</v>
      </c>
      <c r="E75" s="24" t="n">
        <v>8.7</v>
      </c>
      <c r="F75" s="24" t="n">
        <v>12.18</v>
      </c>
      <c r="G75" s="24" t="n">
        <v>10.44</v>
      </c>
      <c r="H75" s="24" t="n">
        <v>8.7</v>
      </c>
      <c r="I75" s="24" t="n">
        <v>8.7</v>
      </c>
    </row>
    <row r="76" customFormat="false" ht="13.8" hidden="false" customHeight="false" outlineLevel="0" collapsed="false">
      <c r="B76" s="0" t="s">
        <v>12</v>
      </c>
      <c r="C76" s="24" t="n">
        <v>-4.38704</v>
      </c>
      <c r="D76" s="24" t="n">
        <v>-4.26182</v>
      </c>
      <c r="E76" s="24" t="n">
        <v>-0.192270000000001</v>
      </c>
      <c r="F76" s="24" t="n">
        <v>-4.31648</v>
      </c>
      <c r="G76" s="24" t="n">
        <v>-2.0204</v>
      </c>
      <c r="H76" s="24" t="n">
        <v>-1.38192</v>
      </c>
      <c r="I76" s="24" t="n">
        <v>-2.078</v>
      </c>
    </row>
    <row r="77" customFormat="false" ht="13.8" hidden="false" customHeight="false" outlineLevel="0" collapsed="false">
      <c r="B77" s="0" t="s">
        <v>13</v>
      </c>
      <c r="C77" s="24" t="n">
        <v>3.86206896551724</v>
      </c>
      <c r="D77" s="24" t="n">
        <v>4.49568965517241</v>
      </c>
      <c r="E77" s="24" t="n">
        <v>6.13103448275862</v>
      </c>
      <c r="F77" s="24" t="n">
        <v>4.06896551724138</v>
      </c>
      <c r="G77" s="24" t="n">
        <v>4.98850574712644</v>
      </c>
      <c r="H77" s="24" t="n">
        <v>5.21379310344828</v>
      </c>
      <c r="I77" s="24" t="n">
        <v>4.82758620689655</v>
      </c>
    </row>
    <row r="78" customFormat="false" ht="13.8" hidden="false" customHeight="false" outlineLevel="0" collapsed="false">
      <c r="B78" s="0" t="s">
        <v>14</v>
      </c>
      <c r="C78" s="24" t="n">
        <v>0.258928571428571</v>
      </c>
      <c r="D78" s="24" t="n">
        <v>0.222435282837967</v>
      </c>
      <c r="E78" s="24" t="n">
        <v>0.16310461192351</v>
      </c>
      <c r="F78" s="24" t="n">
        <v>0.245762711864407</v>
      </c>
      <c r="G78" s="24" t="n">
        <v>0.200460829493088</v>
      </c>
      <c r="H78" s="24" t="n">
        <v>0.191798941798942</v>
      </c>
      <c r="I78" s="24" t="n">
        <v>0.207142857142857</v>
      </c>
    </row>
    <row r="79" customFormat="false" ht="13.8" hidden="false" customHeight="false" outlineLevel="0" collapsed="false">
      <c r="B79" s="0" t="s">
        <v>15</v>
      </c>
      <c r="C79" s="24" t="n">
        <v>38.3889655172414</v>
      </c>
      <c r="D79" s="24" t="n">
        <v>41.6300862068966</v>
      </c>
      <c r="E79" s="24" t="n">
        <v>58.674</v>
      </c>
      <c r="F79" s="24" t="n">
        <v>38.7365517241379</v>
      </c>
      <c r="G79" s="24" t="n">
        <v>48.3885057471264</v>
      </c>
      <c r="H79" s="24" t="n">
        <v>50.4695172413793</v>
      </c>
      <c r="I79" s="24" t="n">
        <v>45.6689655172414</v>
      </c>
    </row>
    <row r="80" customFormat="false" ht="13.8" hidden="false" customHeight="false" outlineLevel="0" collapsed="false">
      <c r="C80" s="25" t="s">
        <v>16</v>
      </c>
      <c r="D80" s="24" t="s">
        <v>17</v>
      </c>
      <c r="E80" s="24" t="s">
        <v>18</v>
      </c>
      <c r="F80" s="24" t="s">
        <v>19</v>
      </c>
      <c r="G80" s="24" t="s">
        <v>20</v>
      </c>
      <c r="H80" s="24" t="s">
        <v>21</v>
      </c>
      <c r="I80" s="24" t="s">
        <v>22</v>
      </c>
    </row>
    <row r="81" customFormat="false" ht="13.8" hidden="false" customHeight="false" outlineLevel="0" collapsed="false">
      <c r="B81" s="0" t="s">
        <v>0</v>
      </c>
      <c r="C81" s="24" t="n">
        <v>29</v>
      </c>
      <c r="D81" s="24" t="n">
        <v>29</v>
      </c>
      <c r="E81" s="24" t="n">
        <v>29</v>
      </c>
      <c r="F81" s="24" t="n">
        <v>29</v>
      </c>
      <c r="G81" s="24" t="n">
        <v>29</v>
      </c>
      <c r="H81" s="24" t="n">
        <v>29</v>
      </c>
      <c r="I81" s="24" t="n">
        <v>29</v>
      </c>
    </row>
    <row r="82" customFormat="false" ht="13.8" hidden="false" customHeight="false" outlineLevel="0" collapsed="false">
      <c r="B82" s="0" t="s">
        <v>1</v>
      </c>
      <c r="C82" s="24" t="n">
        <v>60</v>
      </c>
      <c r="D82" s="24" t="n">
        <v>60</v>
      </c>
      <c r="E82" s="24" t="n">
        <v>60</v>
      </c>
      <c r="F82" s="24" t="n">
        <v>60</v>
      </c>
      <c r="G82" s="24" t="n">
        <v>60</v>
      </c>
      <c r="H82" s="24" t="n">
        <v>60</v>
      </c>
      <c r="I82" s="24" t="n">
        <v>60</v>
      </c>
    </row>
    <row r="83" customFormat="false" ht="13.8" hidden="false" customHeight="false" outlineLevel="0" collapsed="false">
      <c r="B83" s="0" t="s">
        <v>2</v>
      </c>
      <c r="C83" s="24" t="n">
        <v>5</v>
      </c>
      <c r="D83" s="24" t="n">
        <v>5</v>
      </c>
      <c r="E83" s="24" t="n">
        <v>5</v>
      </c>
      <c r="F83" s="24" t="n">
        <v>9</v>
      </c>
      <c r="G83" s="24" t="n">
        <v>8</v>
      </c>
      <c r="H83" s="24" t="n">
        <v>5</v>
      </c>
      <c r="I83" s="24" t="n">
        <v>4</v>
      </c>
    </row>
    <row r="84" customFormat="false" ht="13.8" hidden="false" customHeight="false" outlineLevel="0" collapsed="false">
      <c r="B84" s="0" t="s">
        <v>3</v>
      </c>
      <c r="C84" s="24" t="n">
        <v>9.94</v>
      </c>
      <c r="D84" s="24" t="n">
        <v>9.26</v>
      </c>
      <c r="E84" s="24" t="n">
        <v>9.57</v>
      </c>
      <c r="F84" s="24" t="n">
        <v>9.52</v>
      </c>
      <c r="G84" s="24" t="n">
        <v>9.7</v>
      </c>
      <c r="H84" s="24" t="n">
        <v>9.68</v>
      </c>
      <c r="I84" s="24" t="n">
        <v>9.46</v>
      </c>
    </row>
    <row r="85" customFormat="false" ht="13.8" hidden="false" customHeight="false" outlineLevel="0" collapsed="false">
      <c r="B85" s="0" t="s">
        <v>4</v>
      </c>
      <c r="C85" s="24" t="n">
        <v>1.14</v>
      </c>
      <c r="D85" s="24" t="n">
        <v>1.27</v>
      </c>
      <c r="E85" s="24" t="n">
        <v>1.12</v>
      </c>
      <c r="F85" s="24" t="n">
        <v>2.15</v>
      </c>
      <c r="G85" s="24" t="n">
        <v>1.92</v>
      </c>
      <c r="H85" s="24" t="n">
        <v>0.82</v>
      </c>
      <c r="I85" s="24" t="n">
        <v>0.6</v>
      </c>
    </row>
    <row r="86" customFormat="false" ht="13.8" hidden="false" customHeight="false" outlineLevel="0" collapsed="false">
      <c r="B86" s="0" t="s">
        <v>5</v>
      </c>
      <c r="C86" s="24" t="n">
        <v>11.3316</v>
      </c>
      <c r="D86" s="24" t="n">
        <v>11.7602</v>
      </c>
      <c r="E86" s="24" t="n">
        <v>10.7184</v>
      </c>
      <c r="F86" s="24" t="n">
        <v>20.468</v>
      </c>
      <c r="G86" s="24" t="n">
        <v>18.624</v>
      </c>
      <c r="H86" s="24" t="n">
        <v>7.9376</v>
      </c>
      <c r="I86" s="24" t="n">
        <v>5.676</v>
      </c>
    </row>
    <row r="87" customFormat="false" ht="13.8" hidden="false" customHeight="false" outlineLevel="0" collapsed="false">
      <c r="B87" s="0" t="s">
        <v>6</v>
      </c>
      <c r="C87" s="24" t="n">
        <v>0.7</v>
      </c>
      <c r="D87" s="24" t="n">
        <v>0.7</v>
      </c>
      <c r="E87" s="24" t="n">
        <v>0.7</v>
      </c>
      <c r="F87" s="24" t="n">
        <v>0.7</v>
      </c>
      <c r="G87" s="24" t="n">
        <v>0.7</v>
      </c>
      <c r="H87" s="24" t="n">
        <v>0.7</v>
      </c>
      <c r="I87" s="24" t="n">
        <v>0.7</v>
      </c>
    </row>
    <row r="88" customFormat="false" ht="13.8" hidden="false" customHeight="false" outlineLevel="0" collapsed="false">
      <c r="B88" s="0" t="s">
        <v>7</v>
      </c>
      <c r="C88" s="24" t="n">
        <v>0.3</v>
      </c>
      <c r="D88" s="24" t="n">
        <v>0.3</v>
      </c>
      <c r="E88" s="24" t="n">
        <v>0.3</v>
      </c>
      <c r="F88" s="24" t="n">
        <v>0.3</v>
      </c>
      <c r="G88" s="24" t="n">
        <v>0.3</v>
      </c>
      <c r="H88" s="24" t="n">
        <v>0.3</v>
      </c>
      <c r="I88" s="24" t="n">
        <v>0.3</v>
      </c>
    </row>
    <row r="89" customFormat="false" ht="13.8" hidden="false" customHeight="false" outlineLevel="0" collapsed="false">
      <c r="B89" s="0" t="s">
        <v>8</v>
      </c>
      <c r="C89" s="24" t="n">
        <v>7.93212</v>
      </c>
      <c r="D89" s="24" t="n">
        <v>8.23214</v>
      </c>
      <c r="E89" s="24" t="n">
        <v>7.50288</v>
      </c>
      <c r="F89" s="24" t="n">
        <v>14.3276</v>
      </c>
      <c r="G89" s="24" t="n">
        <v>13.0368</v>
      </c>
      <c r="H89" s="24" t="n">
        <v>5.55632</v>
      </c>
      <c r="I89" s="24" t="n">
        <v>3.9732</v>
      </c>
    </row>
    <row r="90" customFormat="false" ht="13.8" hidden="false" customHeight="false" outlineLevel="0" collapsed="false">
      <c r="B90" s="0" t="s">
        <v>9</v>
      </c>
      <c r="C90" s="24" t="n">
        <v>798</v>
      </c>
      <c r="D90" s="24" t="n">
        <v>889</v>
      </c>
      <c r="E90" s="24" t="n">
        <v>784</v>
      </c>
      <c r="F90" s="24" t="n">
        <v>1505</v>
      </c>
      <c r="G90" s="24" t="n">
        <v>1344</v>
      </c>
      <c r="H90" s="24" t="n">
        <v>574</v>
      </c>
      <c r="I90" s="24" t="n">
        <v>420</v>
      </c>
    </row>
    <row r="91" customFormat="false" ht="13.8" hidden="false" customHeight="false" outlineLevel="0" collapsed="false">
      <c r="B91" s="0" t="s">
        <v>10</v>
      </c>
      <c r="C91" s="24" t="n">
        <v>1.74</v>
      </c>
      <c r="D91" s="24" t="n">
        <v>1.74</v>
      </c>
      <c r="E91" s="24" t="n">
        <v>1.74</v>
      </c>
      <c r="F91" s="24" t="n">
        <v>1.74</v>
      </c>
      <c r="G91" s="24" t="n">
        <v>1.74</v>
      </c>
      <c r="H91" s="24" t="n">
        <v>1.74</v>
      </c>
      <c r="I91" s="24" t="n">
        <v>1.74</v>
      </c>
    </row>
    <row r="92" customFormat="false" ht="13.8" hidden="false" customHeight="false" outlineLevel="0" collapsed="false">
      <c r="B92" s="0" t="s">
        <v>11</v>
      </c>
      <c r="C92" s="24" t="n">
        <v>8.7</v>
      </c>
      <c r="D92" s="24" t="n">
        <v>8.7</v>
      </c>
      <c r="E92" s="24" t="n">
        <v>8.7</v>
      </c>
      <c r="F92" s="24" t="n">
        <v>15.66</v>
      </c>
      <c r="G92" s="24" t="n">
        <v>13.92</v>
      </c>
      <c r="H92" s="24" t="n">
        <v>8.7</v>
      </c>
      <c r="I92" s="24" t="n">
        <v>6.96</v>
      </c>
    </row>
    <row r="93" customFormat="false" ht="13.8" hidden="false" customHeight="false" outlineLevel="0" collapsed="false">
      <c r="B93" s="0" t="s">
        <v>12</v>
      </c>
      <c r="C93" s="24" t="n">
        <v>-0.767880000000001</v>
      </c>
      <c r="D93" s="24" t="n">
        <v>-0.467859999999998</v>
      </c>
      <c r="E93" s="24" t="n">
        <v>-1.19712</v>
      </c>
      <c r="F93" s="24" t="n">
        <v>-1.3324</v>
      </c>
      <c r="G93" s="24" t="n">
        <v>-0.8832</v>
      </c>
      <c r="H93" s="24" t="n">
        <v>-3.14368</v>
      </c>
      <c r="I93" s="24" t="n">
        <v>-2.9868</v>
      </c>
    </row>
    <row r="94" customFormat="false" ht="13.8" hidden="false" customHeight="false" outlineLevel="0" collapsed="false">
      <c r="B94" s="0" t="s">
        <v>13</v>
      </c>
      <c r="C94" s="24" t="n">
        <v>5.50344827586207</v>
      </c>
      <c r="D94" s="24" t="n">
        <v>6.13103448275862</v>
      </c>
      <c r="E94" s="24" t="n">
        <v>5.40689655172414</v>
      </c>
      <c r="F94" s="24" t="n">
        <v>5.76628352490422</v>
      </c>
      <c r="G94" s="24" t="n">
        <v>5.79310344827586</v>
      </c>
      <c r="H94" s="24" t="n">
        <v>3.95862068965517</v>
      </c>
      <c r="I94" s="24" t="n">
        <v>3.62068965517241</v>
      </c>
    </row>
    <row r="95" customFormat="false" ht="13.8" hidden="false" customHeight="false" outlineLevel="0" collapsed="false">
      <c r="B95" s="0" t="s">
        <v>14</v>
      </c>
      <c r="C95" s="24" t="n">
        <v>0.181704260651629</v>
      </c>
      <c r="D95" s="24" t="n">
        <v>0.16310461192351</v>
      </c>
      <c r="E95" s="24" t="n">
        <v>0.184948979591837</v>
      </c>
      <c r="F95" s="24" t="n">
        <v>0.173421926910299</v>
      </c>
      <c r="G95" s="24" t="n">
        <v>0.172619047619048</v>
      </c>
      <c r="H95" s="24" t="n">
        <v>0.252613240418118</v>
      </c>
      <c r="I95" s="24" t="n">
        <v>0.276190476190476</v>
      </c>
    </row>
    <row r="96" customFormat="false" ht="13.8" hidden="false" customHeight="false" outlineLevel="0" collapsed="false">
      <c r="B96" s="0" t="s">
        <v>15</v>
      </c>
      <c r="C96" s="24" t="n">
        <v>54.704275862069</v>
      </c>
      <c r="D96" s="24" t="n">
        <v>56.7733793103448</v>
      </c>
      <c r="E96" s="24" t="n">
        <v>51.744</v>
      </c>
      <c r="F96" s="24" t="n">
        <v>54.8950191570881</v>
      </c>
      <c r="G96" s="24" t="n">
        <v>56.1931034482759</v>
      </c>
      <c r="H96" s="24" t="n">
        <v>38.3194482758621</v>
      </c>
      <c r="I96" s="24" t="n">
        <v>34.251724137931</v>
      </c>
    </row>
    <row r="97" customFormat="false" ht="13.8" hidden="false" customHeight="false" outlineLevel="0" collapsed="false">
      <c r="C97" s="24" t="s">
        <v>24</v>
      </c>
      <c r="D97" s="24" t="s">
        <v>25</v>
      </c>
      <c r="E97" s="24" t="s">
        <v>26</v>
      </c>
      <c r="F97" s="24" t="s">
        <v>27</v>
      </c>
      <c r="G97" s="24" t="s">
        <v>28</v>
      </c>
      <c r="H97" s="24" t="s">
        <v>29</v>
      </c>
      <c r="I97" s="24" t="s">
        <v>30</v>
      </c>
    </row>
    <row r="98" customFormat="false" ht="13.8" hidden="false" customHeight="false" outlineLevel="0" collapsed="false">
      <c r="C98" s="24"/>
      <c r="D98" s="24"/>
      <c r="E98" s="24"/>
      <c r="F98" s="24"/>
      <c r="G98" s="24"/>
      <c r="H98" s="24"/>
      <c r="I98" s="24"/>
    </row>
  </sheetData>
  <mergeCells count="2">
    <mergeCell ref="B21:B22"/>
    <mergeCell ref="C21:I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3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48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15.75" hidden="false" customHeight="false" outlineLevel="0" collapsed="false">
      <c r="A2" s="2" t="n">
        <v>1</v>
      </c>
      <c r="B2" s="0" t="n">
        <v>29</v>
      </c>
      <c r="C2" s="0" t="n">
        <v>30</v>
      </c>
      <c r="D2" s="0" t="n">
        <v>108</v>
      </c>
      <c r="E2" s="0" t="n">
        <v>70</v>
      </c>
      <c r="F2" s="0" t="n">
        <v>2.08</v>
      </c>
      <c r="G2" s="4" t="n">
        <f aca="false">E2*F2</f>
        <v>145.6</v>
      </c>
      <c r="H2" s="0" t="n">
        <v>0.7</v>
      </c>
      <c r="I2" s="0" t="n">
        <v>0.3</v>
      </c>
      <c r="J2" s="4" t="n">
        <f aca="false">G2*H2</f>
        <v>101.92</v>
      </c>
      <c r="K2" s="4" t="n">
        <f aca="false">(F2-(F2*I2))*1000</f>
        <v>1456</v>
      </c>
      <c r="L2" s="5" t="n">
        <f aca="false">C2*B2/1000</f>
        <v>0.87</v>
      </c>
      <c r="M2" s="6" t="n">
        <f aca="false">L2*D2</f>
        <v>93.96</v>
      </c>
      <c r="N2" s="4" t="n">
        <f aca="false">J2-M2</f>
        <v>7.95999999999999</v>
      </c>
      <c r="O2" s="4" t="n">
        <f aca="false">K2/(B2*D2)</f>
        <v>0.464878671775224</v>
      </c>
      <c r="P2" s="4" t="n">
        <f aca="false">(B2*D2)/K2</f>
        <v>2.1510989010989</v>
      </c>
      <c r="Q2" s="4" t="n">
        <f aca="false">E2/P2</f>
        <v>32.5415070242656</v>
      </c>
    </row>
    <row r="3" customFormat="false" ht="15.75" hidden="false" customHeight="false" outlineLevel="0" collapsed="false">
      <c r="A3" s="2"/>
      <c r="G3" s="4"/>
      <c r="J3" s="4"/>
      <c r="K3" s="4"/>
      <c r="L3" s="5"/>
      <c r="M3" s="6"/>
      <c r="N3" s="4"/>
      <c r="O3" s="4"/>
      <c r="P3" s="4"/>
      <c r="Q3" s="4"/>
    </row>
    <row r="4" customFormat="false" ht="15.75" hidden="false" customHeight="false" outlineLevel="0" collapsed="false">
      <c r="A4" s="9"/>
      <c r="B4" s="10"/>
      <c r="C4" s="10"/>
      <c r="D4" s="10"/>
      <c r="E4" s="10"/>
      <c r="F4" s="10"/>
      <c r="G4" s="12"/>
      <c r="H4" s="10"/>
      <c r="I4" s="10"/>
      <c r="J4" s="12"/>
      <c r="K4" s="12"/>
      <c r="L4" s="13"/>
      <c r="M4" s="14"/>
      <c r="N4" s="12"/>
      <c r="O4" s="12"/>
      <c r="P4" s="12"/>
      <c r="Q4" s="12"/>
    </row>
    <row r="5" customFormat="false" ht="15.75" hidden="false" customHeight="false" outlineLevel="0" collapsed="false">
      <c r="A5" s="2"/>
      <c r="G5" s="4"/>
      <c r="J5" s="4"/>
      <c r="K5" s="4"/>
      <c r="L5" s="5"/>
      <c r="M5" s="6"/>
      <c r="N5" s="4"/>
      <c r="O5" s="4"/>
      <c r="P5" s="4"/>
      <c r="Q5" s="4"/>
    </row>
    <row r="6" customFormat="false" ht="15.75" hidden="false" customHeight="false" outlineLevel="0" collapsed="false">
      <c r="A6" s="9"/>
      <c r="B6" s="10"/>
      <c r="C6" s="10"/>
      <c r="D6" s="10"/>
      <c r="E6" s="10"/>
      <c r="F6" s="10"/>
      <c r="G6" s="12"/>
      <c r="H6" s="10"/>
      <c r="I6" s="10"/>
      <c r="J6" s="12"/>
      <c r="K6" s="12"/>
      <c r="L6" s="13"/>
      <c r="M6" s="14"/>
      <c r="N6" s="12"/>
      <c r="O6" s="12"/>
      <c r="P6" s="12"/>
      <c r="Q6" s="12"/>
    </row>
    <row r="7" customFormat="false" ht="15.75" hidden="false" customHeight="false" outlineLevel="0" collapsed="false">
      <c r="A7" s="2"/>
      <c r="G7" s="4"/>
      <c r="J7" s="4"/>
      <c r="K7" s="4"/>
      <c r="L7" s="5"/>
      <c r="M7" s="6"/>
      <c r="N7" s="4"/>
      <c r="O7" s="4"/>
      <c r="P7" s="4"/>
      <c r="Q7" s="4"/>
    </row>
    <row r="8" customFormat="false" ht="15.75" hidden="false" customHeight="false" outlineLevel="0" collapsed="false">
      <c r="A8" s="9"/>
      <c r="B8" s="10"/>
      <c r="C8" s="10"/>
      <c r="D8" s="10"/>
      <c r="E8" s="10"/>
      <c r="F8" s="10"/>
      <c r="G8" s="12"/>
      <c r="H8" s="10"/>
      <c r="I8" s="10"/>
      <c r="J8" s="12"/>
      <c r="K8" s="12"/>
      <c r="L8" s="13"/>
      <c r="M8" s="14"/>
      <c r="N8" s="12"/>
      <c r="O8" s="12"/>
      <c r="P8" s="12"/>
      <c r="Q8" s="12"/>
    </row>
    <row r="10" customFormat="false" ht="15" hidden="false" customHeight="false" outlineLevel="0" collapsed="false">
      <c r="A10" s="19" t="s">
        <v>49</v>
      </c>
      <c r="B10" s="19" t="s">
        <v>50</v>
      </c>
      <c r="C10" s="19"/>
      <c r="D10" s="19"/>
      <c r="E10" s="19"/>
      <c r="F10" s="19"/>
      <c r="G10" s="19"/>
      <c r="H10" s="19"/>
    </row>
    <row r="11" customFormat="false" ht="15" hidden="false" customHeight="false" outlineLevel="0" collapsed="false">
      <c r="A11" s="19"/>
      <c r="B11" s="20" t="n">
        <v>1</v>
      </c>
      <c r="C11" s="20" t="n">
        <v>2</v>
      </c>
      <c r="D11" s="20" t="n">
        <v>3</v>
      </c>
      <c r="E11" s="20" t="n">
        <v>4</v>
      </c>
      <c r="F11" s="20" t="n">
        <v>5</v>
      </c>
      <c r="G11" s="20" t="n">
        <v>6</v>
      </c>
      <c r="H11" s="20" t="n">
        <v>7</v>
      </c>
    </row>
    <row r="12" customFormat="false" ht="15" hidden="false" customHeight="false" outlineLevel="0" collapsed="false">
      <c r="A12" s="21" t="s">
        <v>51</v>
      </c>
      <c r="B12" s="20"/>
      <c r="C12" s="20"/>
      <c r="D12" s="20"/>
      <c r="E12" s="20"/>
      <c r="F12" s="20"/>
      <c r="G12" s="20"/>
      <c r="H12" s="20"/>
    </row>
    <row r="13" customFormat="false" ht="15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</row>
    <row r="14" customFormat="false" ht="15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</row>
    <row r="15" customFormat="false" ht="15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</row>
    <row r="16" customFormat="false" ht="15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</row>
    <row r="17" customFormat="false" ht="15" hidden="false" customHeight="false" outlineLevel="0" collapsed="false">
      <c r="A17" s="20"/>
      <c r="B17" s="20"/>
      <c r="C17" s="20"/>
      <c r="D17" s="20"/>
      <c r="E17" s="20"/>
      <c r="F17" s="20"/>
      <c r="G17" s="20"/>
      <c r="H17" s="20"/>
    </row>
    <row r="18" customFormat="false" ht="15" hidden="false" customHeight="false" outlineLevel="0" collapsed="false">
      <c r="A18" s="20"/>
      <c r="B18" s="20"/>
      <c r="C18" s="20"/>
      <c r="D18" s="20"/>
      <c r="E18" s="20"/>
      <c r="F18" s="20"/>
      <c r="G18" s="20"/>
      <c r="H18" s="20"/>
    </row>
    <row r="19" customFormat="false" ht="15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</row>
  </sheetData>
  <mergeCells count="2">
    <mergeCell ref="A10:A11"/>
    <mergeCell ref="B10:H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Trio_Office/6.2.8.2$Windows_x86 LibreOffice_project/</Applicat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2021-10-15T02:42:54Z</dcterms:created>
  <dc:creator>Balzhan</dc:creator>
  <dc:description/>
  <dc:language>en-US</dc:language>
  <cp:lastModifiedBy/>
  <dcterms:modified xsi:type="dcterms:W3CDTF">2023-01-26T11:04:20Z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