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<sst xmlns="http://schemas.openxmlformats.org/spreadsheetml/2006/main" count="75" uniqueCount="51">
  <si>
    <t xml:space="preserve">загоны</t>
  </si>
  <si>
    <t xml:space="preserve"> </t>
  </si>
  <si>
    <t xml:space="preserve">выпасаемое стадо, усл.гол. (n)</t>
  </si>
  <si>
    <t xml:space="preserve">продолжительность паст периода</t>
  </si>
  <si>
    <t xml:space="preserve">площадь (S)</t>
  </si>
  <si>
    <t xml:space="preserve">урожайность паст.массы (У), т</t>
  </si>
  <si>
    <t xml:space="preserve">Общий кормозапас пастбищ (Окз=S*У)</t>
  </si>
  <si>
    <t xml:space="preserve">Кс- коэффициент стравливания</t>
  </si>
  <si>
    <t xml:space="preserve">Кс - коэффициент стравливания, 0,3</t>
  </si>
  <si>
    <t xml:space="preserve">Фактический кормозапас (Фкз=Окз*Кс)</t>
  </si>
  <si>
    <t xml:space="preserve">Фактическая поедаемая урожайность (ПуФ=У – У*Кс,), кг</t>
  </si>
  <si>
    <t xml:space="preserve">Потребность в пастбищном корме пастбищ П= (n * сут.норма), т</t>
  </si>
  <si>
    <t xml:space="preserve">потребность за весь паст период продолжит паст периода, дней), т</t>
  </si>
  <si>
    <t xml:space="preserve">Дефицит (профицит) пастбищного корма, т (Фкз – П)</t>
  </si>
  <si>
    <t xml:space="preserve">Фактическая нагрузка Н=ПуФ/сут.норма * d, гол/га</t>
  </si>
  <si>
    <t xml:space="preserve">Площадь пастбищ для одной головы, П=сут.норма*d/ПуФ, га</t>
  </si>
  <si>
    <t xml:space="preserve">Расчет оптимального поголовья на загон </t>
  </si>
  <si>
    <t xml:space="preserve">25.05.</t>
  </si>
  <si>
    <t xml:space="preserve">02.06.</t>
  </si>
  <si>
    <t xml:space="preserve">09.06.</t>
  </si>
  <si>
    <t xml:space="preserve">15.06.</t>
  </si>
  <si>
    <t xml:space="preserve">23.06.</t>
  </si>
  <si>
    <t xml:space="preserve">1.07.</t>
  </si>
  <si>
    <t xml:space="preserve">2 круг</t>
  </si>
  <si>
    <t xml:space="preserve">2023, 1-круг</t>
  </si>
  <si>
    <t xml:space="preserve">начало </t>
  </si>
  <si>
    <t xml:space="preserve">конец</t>
  </si>
  <si>
    <t xml:space="preserve">2023, 2-круг</t>
  </si>
  <si>
    <t xml:space="preserve">2023, 3-круг</t>
  </si>
  <si>
    <t xml:space="preserve">периоды использования</t>
  </si>
  <si>
    <t xml:space="preserve">участки пастбищ </t>
  </si>
  <si>
    <t xml:space="preserve">01.05-10.05</t>
  </si>
  <si>
    <t xml:space="preserve">В1</t>
  </si>
  <si>
    <t xml:space="preserve">11.05-20.05</t>
  </si>
  <si>
    <t xml:space="preserve">20.05-31.05</t>
  </si>
  <si>
    <t xml:space="preserve">1.06.-14.06</t>
  </si>
  <si>
    <t xml:space="preserve">15.06-9.07</t>
  </si>
  <si>
    <t xml:space="preserve">10.07-3.08</t>
  </si>
  <si>
    <t xml:space="preserve">4.08-17.08</t>
  </si>
  <si>
    <t xml:space="preserve">18.08-27.08</t>
  </si>
  <si>
    <t xml:space="preserve">В2</t>
  </si>
  <si>
    <t xml:space="preserve">28.08-6.09</t>
  </si>
  <si>
    <t xml:space="preserve">7.09-16.09</t>
  </si>
  <si>
    <t xml:space="preserve">17.09-30.09</t>
  </si>
  <si>
    <t xml:space="preserve">1.10-25.10</t>
  </si>
  <si>
    <t xml:space="preserve">В1, В2 - выпас в первую очередь и т.д. очередь</t>
  </si>
  <si>
    <t xml:space="preserve">сут.норма, кг/день</t>
  </si>
  <si>
    <t xml:space="preserve">урожайность зел.массы (У), т</t>
  </si>
  <si>
    <t xml:space="preserve">даты</t>
  </si>
  <si>
    <t xml:space="preserve">контура </t>
  </si>
  <si>
    <t xml:space="preserve">01.05-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</si>
</sst>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m/d/yyyy"/>
    <numFmt numFmtId="168" formatCode="d\-mmm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 val="true"/>
      <sz val="14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7030A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EE7E5"/>
      </patternFill>
    </fill>
    <fill>
      <patternFill patternType="solid">
        <fgColor rgb="FFFF6D6D"/>
        <bgColor rgb="FFFF6600"/>
      </patternFill>
    </fill>
    <fill>
      <patternFill patternType="solid">
        <fgColor rgb="FFDEE7E5"/>
        <bgColor rgb="FFE2F0D9"/>
      </patternFill>
    </fill>
    <fill>
      <patternFill patternType="solid">
        <fgColor rgb="FFE2F0D9"/>
        <bgColor rgb="FFDEE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7030A0"/>
      <rgbColor rgb="FFFFFFCC"/>
      <rgbColor rgb="FFDEE7E5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63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I22" activeCellId="0" sqref="I2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9.71"/>
    <col collapsed="false" customWidth="true" hidden="false" outlineLevel="0" max="4" min="3" style="1" width="8.86"/>
    <col collapsed="false" customWidth="true" hidden="false" outlineLevel="0" max="5" min="5" style="1" width="8.57"/>
    <col collapsed="false" customWidth="true" hidden="false" outlineLevel="0" max="6" min="6" style="1" width="10.71"/>
    <col collapsed="false" customWidth="true" hidden="false" outlineLevel="0" max="7" min="7" style="1" width="12.71"/>
    <col collapsed="false" customWidth="true" hidden="false" outlineLevel="0" max="9" min="8" style="1" width="11.85"/>
    <col collapsed="false" customWidth="true" hidden="false" outlineLevel="0" max="10" min="10" style="1" width="12.57"/>
    <col collapsed="false" customWidth="true" hidden="false" outlineLevel="0" max="11" min="11" style="1" width="12.29"/>
    <col collapsed="false" customWidth="true" hidden="false" outlineLevel="0" max="13" min="12" style="1" width="16.43"/>
    <col collapsed="false" customWidth="true" hidden="false" outlineLevel="0" max="14" min="14" style="1" width="13"/>
    <col collapsed="false" customWidth="true" hidden="false" outlineLevel="0" max="15" min="15" style="1" width="16"/>
    <col collapsed="false" customWidth="true" hidden="false" outlineLevel="0" max="16" min="16" style="1" width="15.29"/>
    <col collapsed="false" customWidth="true" hidden="false" outlineLevel="0" max="17" min="17" style="1" width="13.15"/>
    <col collapsed="false" customWidth="true" hidden="false" outlineLevel="0" max="18" min="18" style="1" width="8.86"/>
  </cols>
  <sheetData>
    <row r="1" s="2" customFormat="true" ht="7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5.75" hidden="true" customHeight="false" outlineLevel="0" collapsed="false">
      <c r="A2" s="3" t="n">
        <v>1</v>
      </c>
      <c r="B2" s="1" t="n">
        <v>29</v>
      </c>
      <c r="C2" s="1" t="n">
        <v>60</v>
      </c>
      <c r="D2" s="4" t="n">
        <v>7</v>
      </c>
      <c r="E2" s="1" t="n">
        <v>9.94</v>
      </c>
      <c r="F2" s="1" t="n">
        <v>1.12</v>
      </c>
      <c r="G2" s="5" t="n">
        <f aca="false">E2*F2</f>
        <v>11.1328</v>
      </c>
      <c r="H2" s="1" t="n">
        <v>0.7</v>
      </c>
      <c r="I2" s="1" t="n">
        <v>0.3</v>
      </c>
      <c r="J2" s="5" t="n">
        <f aca="false">G2*H2</f>
        <v>7.79296</v>
      </c>
      <c r="K2" s="5" t="n">
        <f aca="false">(F2-(F2*I2))*1000</f>
        <v>784</v>
      </c>
      <c r="L2" s="6" t="n">
        <f aca="false">C2*B2/1000</f>
        <v>1.74</v>
      </c>
      <c r="M2" s="7" t="n">
        <f aca="false">L2*D2</f>
        <v>12.18</v>
      </c>
      <c r="N2" s="5" t="n">
        <f aca="false">J2-M2</f>
        <v>-4.38704</v>
      </c>
      <c r="O2" s="5" t="n">
        <f aca="false">K2/(B2*D2)</f>
        <v>3.86206896551724</v>
      </c>
      <c r="P2" s="5" t="n">
        <f aca="false">(B2*D2)/K2</f>
        <v>0.258928571428571</v>
      </c>
      <c r="Q2" s="5" t="n">
        <f aca="false">E2/P2</f>
        <v>38.3889655172414</v>
      </c>
      <c r="R2" s="8" t="n">
        <v>44698</v>
      </c>
    </row>
    <row r="3" customFormat="false" ht="15.75" hidden="true" customHeight="false" outlineLevel="0" collapsed="false">
      <c r="A3" s="3" t="n">
        <v>2</v>
      </c>
      <c r="B3" s="1" t="n">
        <v>29</v>
      </c>
      <c r="C3" s="1" t="n">
        <v>60</v>
      </c>
      <c r="D3" s="4" t="n">
        <v>8</v>
      </c>
      <c r="E3" s="1" t="n">
        <v>9.26</v>
      </c>
      <c r="F3" s="1" t="n">
        <v>1.49</v>
      </c>
      <c r="G3" s="5" t="n">
        <f aca="false">E3*F3</f>
        <v>13.7974</v>
      </c>
      <c r="H3" s="1" t="n">
        <v>0.7</v>
      </c>
      <c r="I3" s="1" t="n">
        <v>0.3</v>
      </c>
      <c r="J3" s="5" t="n">
        <f aca="false">G3*H3</f>
        <v>9.65818</v>
      </c>
      <c r="K3" s="5" t="n">
        <f aca="false">(F3-(F3*I3))*1000</f>
        <v>1043</v>
      </c>
      <c r="L3" s="6" t="n">
        <f aca="false">C3*B3/1000</f>
        <v>1.74</v>
      </c>
      <c r="M3" s="7" t="n">
        <f aca="false">L3*D3</f>
        <v>13.92</v>
      </c>
      <c r="N3" s="5" t="n">
        <f aca="false">J3-M3</f>
        <v>-4.26182</v>
      </c>
      <c r="O3" s="5" t="n">
        <f aca="false">K3/(B3*D3)</f>
        <v>4.49568965517241</v>
      </c>
      <c r="P3" s="5" t="n">
        <f aca="false">(B3*D3)/K3</f>
        <v>0.222435282837967</v>
      </c>
      <c r="Q3" s="5" t="n">
        <f aca="false">E3/P3</f>
        <v>41.6300862068966</v>
      </c>
      <c r="R3" s="9" t="s">
        <v>17</v>
      </c>
    </row>
    <row r="4" s="11" customFormat="true" ht="15.75" hidden="true" customHeight="false" outlineLevel="0" collapsed="false">
      <c r="A4" s="10" t="n">
        <v>3</v>
      </c>
      <c r="B4" s="11" t="n">
        <v>29</v>
      </c>
      <c r="C4" s="11" t="n">
        <v>60</v>
      </c>
      <c r="D4" s="12" t="n">
        <v>5</v>
      </c>
      <c r="E4" s="11" t="n">
        <v>9.57</v>
      </c>
      <c r="F4" s="11" t="n">
        <v>1.27</v>
      </c>
      <c r="G4" s="13" t="n">
        <f aca="false">E4*F4</f>
        <v>12.1539</v>
      </c>
      <c r="H4" s="11" t="n">
        <v>0.7</v>
      </c>
      <c r="I4" s="11" t="n">
        <v>0.3</v>
      </c>
      <c r="J4" s="13" t="n">
        <f aca="false">G4*H4</f>
        <v>8.50773</v>
      </c>
      <c r="K4" s="13" t="n">
        <f aca="false">(F4-(F4*I4))*1000</f>
        <v>889</v>
      </c>
      <c r="L4" s="14" t="n">
        <f aca="false">C4*B4/1000</f>
        <v>1.74</v>
      </c>
      <c r="M4" s="15" t="n">
        <f aca="false">L4*D4</f>
        <v>8.7</v>
      </c>
      <c r="N4" s="13" t="n">
        <f aca="false">J4-M4</f>
        <v>-0.192270000000001</v>
      </c>
      <c r="O4" s="13" t="n">
        <f aca="false">K4/(B4*D4)</f>
        <v>6.13103448275862</v>
      </c>
      <c r="P4" s="13" t="n">
        <f aca="false">(B4*D4)/K4</f>
        <v>0.16310461192351</v>
      </c>
      <c r="Q4" s="13" t="n">
        <f aca="false">E4/P4</f>
        <v>58.674</v>
      </c>
      <c r="R4" s="16" t="s">
        <v>18</v>
      </c>
    </row>
    <row r="5" customFormat="false" ht="15.75" hidden="true" customHeight="false" outlineLevel="0" collapsed="false">
      <c r="A5" s="3" t="n">
        <v>4</v>
      </c>
      <c r="B5" s="1" t="n">
        <v>29</v>
      </c>
      <c r="C5" s="1" t="n">
        <v>60</v>
      </c>
      <c r="D5" s="4" t="n">
        <v>7</v>
      </c>
      <c r="E5" s="1" t="n">
        <v>9.52</v>
      </c>
      <c r="F5" s="1" t="n">
        <v>1.18</v>
      </c>
      <c r="G5" s="5" t="n">
        <f aca="false">E5*F5</f>
        <v>11.2336</v>
      </c>
      <c r="H5" s="1" t="n">
        <v>0.7</v>
      </c>
      <c r="I5" s="1" t="n">
        <v>0.3</v>
      </c>
      <c r="J5" s="5" t="n">
        <f aca="false">G5*H5</f>
        <v>7.86352</v>
      </c>
      <c r="K5" s="5" t="n">
        <f aca="false">(F5-(F5*I5))*1000</f>
        <v>826</v>
      </c>
      <c r="L5" s="6" t="n">
        <f aca="false">C5*B5/1000</f>
        <v>1.74</v>
      </c>
      <c r="M5" s="7" t="n">
        <f aca="false">L5*D5</f>
        <v>12.18</v>
      </c>
      <c r="N5" s="5" t="n">
        <f aca="false">J5-M5</f>
        <v>-4.31648</v>
      </c>
      <c r="O5" s="5" t="n">
        <f aca="false">K5/(B5*D5)</f>
        <v>4.06896551724138</v>
      </c>
      <c r="P5" s="5" t="n">
        <f aca="false">(B5*D5)/K5</f>
        <v>0.245762711864407</v>
      </c>
      <c r="Q5" s="5" t="n">
        <f aca="false">E5/P5</f>
        <v>38.7365517241379</v>
      </c>
      <c r="R5" s="9" t="s">
        <v>19</v>
      </c>
    </row>
    <row r="6" s="11" customFormat="true" ht="15.75" hidden="true" customHeight="false" outlineLevel="0" collapsed="false">
      <c r="A6" s="10" t="n">
        <v>5</v>
      </c>
      <c r="B6" s="11" t="n">
        <v>29</v>
      </c>
      <c r="C6" s="11" t="n">
        <v>60</v>
      </c>
      <c r="D6" s="12" t="n">
        <v>6</v>
      </c>
      <c r="E6" s="11" t="n">
        <v>9.7</v>
      </c>
      <c r="F6" s="11" t="n">
        <v>1.24</v>
      </c>
      <c r="G6" s="13" t="n">
        <f aca="false">E6*F6</f>
        <v>12.028</v>
      </c>
      <c r="H6" s="11" t="n">
        <v>0.7</v>
      </c>
      <c r="I6" s="11" t="n">
        <v>0.3</v>
      </c>
      <c r="J6" s="13" t="n">
        <f aca="false">G6*H6</f>
        <v>8.4196</v>
      </c>
      <c r="K6" s="13" t="n">
        <f aca="false">(F6-(F6*I6))*1000</f>
        <v>868</v>
      </c>
      <c r="L6" s="14" t="n">
        <f aca="false">C6*B6/1000</f>
        <v>1.74</v>
      </c>
      <c r="M6" s="15" t="n">
        <f aca="false">L6*D6</f>
        <v>10.44</v>
      </c>
      <c r="N6" s="13" t="n">
        <f aca="false">J6-M6</f>
        <v>-2.0204</v>
      </c>
      <c r="O6" s="13" t="n">
        <f aca="false">K6/(B6*D6)</f>
        <v>4.98850574712644</v>
      </c>
      <c r="P6" s="13" t="n">
        <f aca="false">(B6*D6)/K6</f>
        <v>0.200460829493088</v>
      </c>
      <c r="Q6" s="13" t="n">
        <f aca="false">E6/P6</f>
        <v>48.3885057471264</v>
      </c>
      <c r="R6" s="16" t="s">
        <v>20</v>
      </c>
    </row>
    <row r="7" customFormat="false" ht="15.75" hidden="true" customHeight="false" outlineLevel="0" collapsed="false">
      <c r="A7" s="3" t="n">
        <v>6</v>
      </c>
      <c r="B7" s="1" t="n">
        <v>29</v>
      </c>
      <c r="C7" s="1" t="n">
        <v>60</v>
      </c>
      <c r="D7" s="4" t="n">
        <v>5</v>
      </c>
      <c r="E7" s="1" t="n">
        <v>9.68</v>
      </c>
      <c r="F7" s="1" t="n">
        <v>1.08</v>
      </c>
      <c r="G7" s="5" t="n">
        <f aca="false">E7*F7</f>
        <v>10.4544</v>
      </c>
      <c r="H7" s="1" t="n">
        <v>0.7</v>
      </c>
      <c r="I7" s="1" t="n">
        <v>0.3</v>
      </c>
      <c r="J7" s="5" t="n">
        <f aca="false">G7*H7</f>
        <v>7.31808</v>
      </c>
      <c r="K7" s="5" t="n">
        <f aca="false">(F7-(F7*I7))*1000</f>
        <v>756</v>
      </c>
      <c r="L7" s="6" t="n">
        <f aca="false">C7*B7/1000</f>
        <v>1.74</v>
      </c>
      <c r="M7" s="7" t="n">
        <f aca="false">L7*D7</f>
        <v>8.7</v>
      </c>
      <c r="N7" s="5" t="n">
        <f aca="false">J7-M7</f>
        <v>-1.38192</v>
      </c>
      <c r="O7" s="5" t="n">
        <f aca="false">K7/(B7*D7)</f>
        <v>5.21379310344828</v>
      </c>
      <c r="P7" s="5" t="n">
        <f aca="false">(B7*D7)/K7</f>
        <v>0.191798941798942</v>
      </c>
      <c r="Q7" s="5" t="n">
        <f aca="false">E7/P7</f>
        <v>50.4695172413793</v>
      </c>
      <c r="R7" s="9" t="s">
        <v>21</v>
      </c>
    </row>
    <row r="8" s="11" customFormat="true" ht="15.75" hidden="true" customHeight="false" outlineLevel="0" collapsed="false">
      <c r="A8" s="10" t="n">
        <v>7</v>
      </c>
      <c r="B8" s="11" t="n">
        <v>29</v>
      </c>
      <c r="C8" s="11" t="n">
        <v>60</v>
      </c>
      <c r="D8" s="12" t="n">
        <v>5</v>
      </c>
      <c r="E8" s="11" t="n">
        <v>9.46</v>
      </c>
      <c r="F8" s="11" t="n">
        <v>1</v>
      </c>
      <c r="G8" s="13" t="n">
        <f aca="false">E8*F8</f>
        <v>9.46</v>
      </c>
      <c r="H8" s="11" t="n">
        <v>0.7</v>
      </c>
      <c r="I8" s="11" t="n">
        <v>0.3</v>
      </c>
      <c r="J8" s="13" t="n">
        <f aca="false">G8*H8</f>
        <v>6.622</v>
      </c>
      <c r="K8" s="13" t="n">
        <f aca="false">(F8-(F8*I8))*1000</f>
        <v>700</v>
      </c>
      <c r="L8" s="14" t="n">
        <f aca="false">C8*B8/1000</f>
        <v>1.74</v>
      </c>
      <c r="M8" s="15" t="n">
        <f aca="false">L8*D8</f>
        <v>8.7</v>
      </c>
      <c r="N8" s="13" t="n">
        <f aca="false">J8-M8</f>
        <v>-2.078</v>
      </c>
      <c r="O8" s="13" t="n">
        <f aca="false">K8/(B8*D8)</f>
        <v>4.82758620689655</v>
      </c>
      <c r="P8" s="13" t="n">
        <f aca="false">(B8*D8)/K8</f>
        <v>0.207142857142857</v>
      </c>
      <c r="Q8" s="13" t="n">
        <f aca="false">E8/P8</f>
        <v>45.6689655172414</v>
      </c>
      <c r="R8" s="16" t="s">
        <v>22</v>
      </c>
    </row>
    <row r="9" customFormat="false" ht="18.75" hidden="true" customHeight="false" outlineLevel="0" collapsed="false">
      <c r="B9" s="17" t="s">
        <v>23</v>
      </c>
    </row>
    <row r="10" customFormat="false" ht="15.75" hidden="true" customHeight="false" outlineLevel="0" collapsed="false">
      <c r="A10" s="3" t="n">
        <v>1</v>
      </c>
      <c r="B10" s="1" t="n">
        <v>29</v>
      </c>
      <c r="C10" s="1" t="n">
        <v>60</v>
      </c>
      <c r="D10" s="4" t="n">
        <v>5</v>
      </c>
      <c r="E10" s="1" t="n">
        <v>9.94</v>
      </c>
      <c r="F10" s="11" t="n">
        <v>1.14</v>
      </c>
      <c r="G10" s="5" t="n">
        <f aca="false">E10*F10</f>
        <v>11.3316</v>
      </c>
      <c r="H10" s="1" t="n">
        <v>0.7</v>
      </c>
      <c r="I10" s="1" t="n">
        <v>0.3</v>
      </c>
      <c r="J10" s="5" t="n">
        <f aca="false">G10*H10</f>
        <v>7.93212</v>
      </c>
      <c r="K10" s="5" t="n">
        <f aca="false">(F10-(F10*I10))*1000</f>
        <v>798</v>
      </c>
      <c r="L10" s="6" t="n">
        <f aca="false">C10*B10/1000</f>
        <v>1.74</v>
      </c>
      <c r="M10" s="7" t="n">
        <f aca="false">L10*D10</f>
        <v>8.7</v>
      </c>
      <c r="N10" s="5" t="n">
        <f aca="false">J10-M10</f>
        <v>-0.767880000000001</v>
      </c>
      <c r="O10" s="5" t="n">
        <f aca="false">K10/(B10*D10)</f>
        <v>5.50344827586207</v>
      </c>
      <c r="P10" s="5" t="n">
        <f aca="false">(B10*D10)/K10</f>
        <v>0.181704260651629</v>
      </c>
      <c r="Q10" s="5" t="n">
        <f aca="false">E10/P10</f>
        <v>54.704275862069</v>
      </c>
      <c r="R10" s="18" t="n">
        <v>44753</v>
      </c>
    </row>
    <row r="11" customFormat="false" ht="15.75" hidden="true" customHeight="false" outlineLevel="0" collapsed="false">
      <c r="A11" s="3" t="n">
        <v>2</v>
      </c>
      <c r="B11" s="1" t="n">
        <v>29</v>
      </c>
      <c r="C11" s="1" t="n">
        <v>60</v>
      </c>
      <c r="D11" s="4" t="n">
        <v>5</v>
      </c>
      <c r="E11" s="1" t="n">
        <v>9.26</v>
      </c>
      <c r="F11" s="1" t="n">
        <v>1.27</v>
      </c>
      <c r="G11" s="5" t="n">
        <f aca="false">E11*F11</f>
        <v>11.7602</v>
      </c>
      <c r="H11" s="1" t="n">
        <v>0.7</v>
      </c>
      <c r="I11" s="1" t="n">
        <v>0.3</v>
      </c>
      <c r="J11" s="5" t="n">
        <f aca="false">G11*H11</f>
        <v>8.23214</v>
      </c>
      <c r="K11" s="5" t="n">
        <f aca="false">(F11-(F11*I11))*1000</f>
        <v>889</v>
      </c>
      <c r="L11" s="6" t="n">
        <f aca="false">C11*B11/1000</f>
        <v>1.74</v>
      </c>
      <c r="M11" s="7" t="n">
        <f aca="false">L11*D11</f>
        <v>8.7</v>
      </c>
      <c r="N11" s="5" t="n">
        <f aca="false">J11-M11</f>
        <v>-0.46786</v>
      </c>
      <c r="O11" s="5" t="n">
        <f aca="false">K11/(B11*D11)</f>
        <v>6.13103448275862</v>
      </c>
      <c r="P11" s="5" t="n">
        <f aca="false">(B11*D11)/K11</f>
        <v>0.16310461192351</v>
      </c>
      <c r="Q11" s="5" t="n">
        <f aca="false">E11/P11</f>
        <v>56.7733793103448</v>
      </c>
      <c r="R11" s="18" t="n">
        <v>44761</v>
      </c>
    </row>
    <row r="12" customFormat="false" ht="15.75" hidden="true" customHeight="false" outlineLevel="0" collapsed="false">
      <c r="A12" s="10" t="n">
        <v>3</v>
      </c>
      <c r="B12" s="11" t="n">
        <v>29</v>
      </c>
      <c r="C12" s="11" t="n">
        <v>60</v>
      </c>
      <c r="D12" s="12" t="n">
        <v>5</v>
      </c>
      <c r="E12" s="11" t="n">
        <v>9.57</v>
      </c>
      <c r="F12" s="11" t="n">
        <v>1.12</v>
      </c>
      <c r="G12" s="13" t="n">
        <f aca="false">E12*F12</f>
        <v>10.7184</v>
      </c>
      <c r="H12" s="11" t="n">
        <v>0.7</v>
      </c>
      <c r="I12" s="11" t="n">
        <v>0.3</v>
      </c>
      <c r="J12" s="13" t="n">
        <f aca="false">G12*H12</f>
        <v>7.50288</v>
      </c>
      <c r="K12" s="13" t="n">
        <f aca="false">(F12-(F12*I12))*1000</f>
        <v>784</v>
      </c>
      <c r="L12" s="14" t="n">
        <f aca="false">C12*B12/1000</f>
        <v>1.74</v>
      </c>
      <c r="M12" s="15" t="n">
        <f aca="false">L12*D12</f>
        <v>8.7</v>
      </c>
      <c r="N12" s="13" t="n">
        <f aca="false">J12-M12</f>
        <v>-1.19712</v>
      </c>
      <c r="O12" s="13" t="n">
        <f aca="false">K12/(B12*D12)</f>
        <v>5.40689655172414</v>
      </c>
      <c r="P12" s="13" t="n">
        <f aca="false">(B12*D12)/K12</f>
        <v>0.184948979591837</v>
      </c>
      <c r="Q12" s="13" t="n">
        <f aca="false">E12/P12</f>
        <v>51.744</v>
      </c>
      <c r="R12" s="18" t="n">
        <v>44770</v>
      </c>
    </row>
    <row r="13" customFormat="false" ht="15.75" hidden="true" customHeight="false" outlineLevel="0" collapsed="false">
      <c r="A13" s="3" t="n">
        <v>4</v>
      </c>
      <c r="B13" s="1" t="n">
        <v>29</v>
      </c>
      <c r="C13" s="1" t="n">
        <v>60</v>
      </c>
      <c r="D13" s="4" t="n">
        <v>9</v>
      </c>
      <c r="E13" s="1" t="n">
        <v>9.52</v>
      </c>
      <c r="F13" s="1" t="n">
        <v>2.15</v>
      </c>
      <c r="G13" s="5" t="n">
        <f aca="false">E13*F13</f>
        <v>20.468</v>
      </c>
      <c r="H13" s="1" t="n">
        <v>0.7</v>
      </c>
      <c r="I13" s="1" t="n">
        <v>0.3</v>
      </c>
      <c r="J13" s="5" t="n">
        <f aca="false">G13*H13</f>
        <v>14.3276</v>
      </c>
      <c r="K13" s="5" t="n">
        <f aca="false">(F13-(F13*I13))*1000</f>
        <v>1505</v>
      </c>
      <c r="L13" s="6" t="n">
        <f aca="false">C13*B13/1000</f>
        <v>1.74</v>
      </c>
      <c r="M13" s="7" t="n">
        <f aca="false">L13*D13</f>
        <v>15.66</v>
      </c>
      <c r="N13" s="5" t="n">
        <f aca="false">J13-M13</f>
        <v>-1.3324</v>
      </c>
      <c r="O13" s="5" t="n">
        <f aca="false">K13/(B13*D13)</f>
        <v>5.76628352490422</v>
      </c>
      <c r="P13" s="5" t="n">
        <f aca="false">(B13*D13)/K13</f>
        <v>0.173421926910299</v>
      </c>
      <c r="Q13" s="5" t="n">
        <f aca="false">E13/P13</f>
        <v>54.8950191570881</v>
      </c>
      <c r="R13" s="18" t="n">
        <v>44778</v>
      </c>
    </row>
    <row r="14" customFormat="false" ht="15.75" hidden="true" customHeight="false" outlineLevel="0" collapsed="false">
      <c r="A14" s="10" t="n">
        <v>5</v>
      </c>
      <c r="B14" s="11" t="n">
        <v>29</v>
      </c>
      <c r="C14" s="11" t="n">
        <v>60</v>
      </c>
      <c r="D14" s="12" t="n">
        <v>8</v>
      </c>
      <c r="E14" s="11" t="n">
        <v>9.7</v>
      </c>
      <c r="F14" s="11" t="n">
        <v>1.92</v>
      </c>
      <c r="G14" s="13" t="n">
        <f aca="false">E14*F14</f>
        <v>18.624</v>
      </c>
      <c r="H14" s="11" t="n">
        <v>0.7</v>
      </c>
      <c r="I14" s="11" t="n">
        <v>0.3</v>
      </c>
      <c r="J14" s="13" t="n">
        <f aca="false">G14*H14</f>
        <v>13.0368</v>
      </c>
      <c r="K14" s="13" t="n">
        <f aca="false">(F14-(F14*I14))*1000</f>
        <v>1344</v>
      </c>
      <c r="L14" s="14" t="n">
        <f aca="false">C14*B14/1000</f>
        <v>1.74</v>
      </c>
      <c r="M14" s="15" t="n">
        <f aca="false">L14*D14</f>
        <v>13.92</v>
      </c>
      <c r="N14" s="13" t="n">
        <f aca="false">J14-M14</f>
        <v>-0.883200000000002</v>
      </c>
      <c r="O14" s="13" t="n">
        <f aca="false">K14/(B14*D14)</f>
        <v>5.79310344827586</v>
      </c>
      <c r="P14" s="13" t="n">
        <f aca="false">(B14*D14)/K14</f>
        <v>0.172619047619048</v>
      </c>
      <c r="Q14" s="13" t="n">
        <f aca="false">E14/P14</f>
        <v>56.1931034482759</v>
      </c>
      <c r="R14" s="18" t="n">
        <v>44787</v>
      </c>
    </row>
    <row r="15" customFormat="false" ht="15.75" hidden="true" customHeight="false" outlineLevel="0" collapsed="false">
      <c r="A15" s="3" t="n">
        <v>6</v>
      </c>
      <c r="B15" s="1" t="n">
        <v>29</v>
      </c>
      <c r="C15" s="1" t="n">
        <v>60</v>
      </c>
      <c r="D15" s="4" t="n">
        <v>5</v>
      </c>
      <c r="E15" s="1" t="n">
        <v>9.68</v>
      </c>
      <c r="F15" s="1" t="n">
        <v>0.82</v>
      </c>
      <c r="G15" s="5" t="n">
        <f aca="false">E15*F15</f>
        <v>7.9376</v>
      </c>
      <c r="H15" s="1" t="n">
        <v>0.7</v>
      </c>
      <c r="I15" s="1" t="n">
        <v>0.3</v>
      </c>
      <c r="J15" s="5" t="n">
        <f aca="false">G15*H15</f>
        <v>5.55632</v>
      </c>
      <c r="K15" s="5" t="n">
        <f aca="false">(F15-(F15*I15))*1000</f>
        <v>574</v>
      </c>
      <c r="L15" s="6" t="n">
        <f aca="false">C15*B15/1000</f>
        <v>1.74</v>
      </c>
      <c r="M15" s="7" t="n">
        <f aca="false">L15*D15</f>
        <v>8.7</v>
      </c>
      <c r="N15" s="5" t="n">
        <f aca="false">J15-M15</f>
        <v>-3.14368</v>
      </c>
      <c r="O15" s="5" t="n">
        <f aca="false">K15/(B15*D15)</f>
        <v>3.95862068965517</v>
      </c>
      <c r="P15" s="5" t="n">
        <f aca="false">(B15*D15)/K15</f>
        <v>0.252613240418118</v>
      </c>
      <c r="Q15" s="5" t="n">
        <f aca="false">E15/P15</f>
        <v>38.3194482758621</v>
      </c>
      <c r="R15" s="18" t="n">
        <v>44795</v>
      </c>
    </row>
    <row r="16" customFormat="false" ht="15.75" hidden="true" customHeight="false" outlineLevel="0" collapsed="false">
      <c r="A16" s="10" t="n">
        <v>7</v>
      </c>
      <c r="B16" s="11" t="n">
        <v>29</v>
      </c>
      <c r="C16" s="11" t="n">
        <v>60</v>
      </c>
      <c r="D16" s="12" t="n">
        <v>4</v>
      </c>
      <c r="E16" s="11" t="n">
        <v>9.46</v>
      </c>
      <c r="F16" s="11" t="n">
        <v>0.6</v>
      </c>
      <c r="G16" s="13" t="n">
        <f aca="false">E16*F16</f>
        <v>5.676</v>
      </c>
      <c r="H16" s="11" t="n">
        <v>0.7</v>
      </c>
      <c r="I16" s="11" t="n">
        <v>0.3</v>
      </c>
      <c r="J16" s="13" t="n">
        <f aca="false">G16*H16</f>
        <v>3.9732</v>
      </c>
      <c r="K16" s="13" t="n">
        <f aca="false">(F16-(F16*I16))*1000</f>
        <v>420</v>
      </c>
      <c r="L16" s="14" t="n">
        <f aca="false">C16*B16/1000</f>
        <v>1.74</v>
      </c>
      <c r="M16" s="15" t="n">
        <f aca="false">L16*D16</f>
        <v>6.96</v>
      </c>
      <c r="N16" s="13" t="n">
        <f aca="false">J16-M16</f>
        <v>-2.9868</v>
      </c>
      <c r="O16" s="13" t="n">
        <f aca="false">K16/(B16*D16)</f>
        <v>3.62068965517241</v>
      </c>
      <c r="P16" s="13" t="n">
        <f aca="false">(B16*D16)/K16</f>
        <v>0.276190476190476</v>
      </c>
      <c r="Q16" s="13" t="n">
        <f aca="false">E16/P16</f>
        <v>34.251724137931</v>
      </c>
      <c r="R16" s="18" t="n">
        <v>44800</v>
      </c>
    </row>
    <row r="17" customFormat="false" ht="15.75" hidden="false" customHeight="true" outlineLevel="0" collapsed="false">
      <c r="B17" s="19" t="s">
        <v>24</v>
      </c>
      <c r="C17" s="19"/>
      <c r="R17" s="20" t="s">
        <v>25</v>
      </c>
      <c r="S17" s="20" t="s">
        <v>26</v>
      </c>
    </row>
    <row r="18" s="29" customFormat="true" ht="15" hidden="false" customHeight="false" outlineLevel="0" collapsed="false">
      <c r="A18" s="21" t="n">
        <v>1</v>
      </c>
      <c r="B18" s="22" t="n">
        <v>29</v>
      </c>
      <c r="C18" s="22" t="n">
        <v>60</v>
      </c>
      <c r="D18" s="23" t="n">
        <v>5</v>
      </c>
      <c r="E18" s="22" t="n">
        <v>9.94</v>
      </c>
      <c r="F18" s="24" t="n">
        <v>0.916</v>
      </c>
      <c r="G18" s="25" t="n">
        <f aca="false">E18*F18</f>
        <v>9.10504</v>
      </c>
      <c r="H18" s="22" t="n">
        <v>0.7</v>
      </c>
      <c r="I18" s="22" t="n">
        <v>0.3</v>
      </c>
      <c r="J18" s="25" t="n">
        <f aca="false">G18*H18</f>
        <v>6.373528</v>
      </c>
      <c r="K18" s="25" t="n">
        <f aca="false">(F18-(F18*I18))*1000</f>
        <v>641.2</v>
      </c>
      <c r="L18" s="26" t="n">
        <f aca="false">C18*B18/1000</f>
        <v>1.74</v>
      </c>
      <c r="M18" s="27" t="n">
        <f aca="false">L18*D18</f>
        <v>8.7</v>
      </c>
      <c r="N18" s="25" t="n">
        <f aca="false">J18-M18</f>
        <v>-2.326472</v>
      </c>
      <c r="O18" s="25" t="n">
        <f aca="false">K18/(B18*D18)</f>
        <v>4.42206896551724</v>
      </c>
      <c r="P18" s="25" t="n">
        <f aca="false">(B18*D18)/K18</f>
        <v>0.22613849033063</v>
      </c>
      <c r="Q18" s="25" t="n">
        <f aca="false">E18/P18</f>
        <v>43.9553655172414</v>
      </c>
      <c r="R18" s="28" t="n">
        <v>45063</v>
      </c>
      <c r="S18" s="28" t="n">
        <f aca="false">R18+D18</f>
        <v>45068</v>
      </c>
    </row>
    <row r="19" customFormat="false" ht="15" hidden="false" customHeight="false" outlineLevel="0" collapsed="false">
      <c r="A19" s="30" t="n">
        <v>2</v>
      </c>
      <c r="B19" s="31" t="n">
        <v>29</v>
      </c>
      <c r="C19" s="31" t="n">
        <v>60</v>
      </c>
      <c r="D19" s="32" t="n">
        <v>3</v>
      </c>
      <c r="E19" s="31" t="n">
        <v>9.26</v>
      </c>
      <c r="F19" s="33" t="n">
        <v>0.55</v>
      </c>
      <c r="G19" s="34" t="n">
        <f aca="false">E19*F19</f>
        <v>5.093</v>
      </c>
      <c r="H19" s="31" t="n">
        <v>0.7</v>
      </c>
      <c r="I19" s="31" t="n">
        <v>0.3</v>
      </c>
      <c r="J19" s="34" t="n">
        <f aca="false">G19*H19</f>
        <v>3.5651</v>
      </c>
      <c r="K19" s="34" t="n">
        <f aca="false">(F19-(F19*I19))*1000</f>
        <v>385</v>
      </c>
      <c r="L19" s="35" t="n">
        <f aca="false">C19*B19/1000</f>
        <v>1.74</v>
      </c>
      <c r="M19" s="36" t="n">
        <f aca="false">L19*D19</f>
        <v>5.22</v>
      </c>
      <c r="N19" s="34" t="n">
        <f aca="false">J19-M19</f>
        <v>-1.6549</v>
      </c>
      <c r="O19" s="34" t="n">
        <f aca="false">K19/(B19*D19)</f>
        <v>4.42528735632184</v>
      </c>
      <c r="P19" s="34" t="n">
        <f aca="false">(B19*D19)/K19</f>
        <v>0.225974025974026</v>
      </c>
      <c r="Q19" s="34" t="n">
        <f aca="false">E19/P19</f>
        <v>40.9781609195402</v>
      </c>
      <c r="R19" s="37" t="n">
        <f aca="false">R18+D18</f>
        <v>45068</v>
      </c>
      <c r="S19" s="37" t="n">
        <f aca="false">R19+D19</f>
        <v>45071</v>
      </c>
    </row>
    <row r="20" s="29" customFormat="true" ht="15" hidden="false" customHeight="false" outlineLevel="0" collapsed="false">
      <c r="A20" s="21" t="n">
        <v>3</v>
      </c>
      <c r="B20" s="22" t="n">
        <v>29</v>
      </c>
      <c r="C20" s="22" t="n">
        <v>60</v>
      </c>
      <c r="D20" s="23" t="n">
        <v>5</v>
      </c>
      <c r="E20" s="22" t="n">
        <v>9.57</v>
      </c>
      <c r="F20" s="38" t="n">
        <v>1.24</v>
      </c>
      <c r="G20" s="25" t="n">
        <f aca="false">E20*F20</f>
        <v>11.8668</v>
      </c>
      <c r="H20" s="22" t="n">
        <v>0.7</v>
      </c>
      <c r="I20" s="22" t="n">
        <v>0.3</v>
      </c>
      <c r="J20" s="25" t="n">
        <f aca="false">G20*H20</f>
        <v>8.30676</v>
      </c>
      <c r="K20" s="25" t="n">
        <f aca="false">(F20-(F20*I20))*1000</f>
        <v>868</v>
      </c>
      <c r="L20" s="26" t="n">
        <f aca="false">C20*B20/1000</f>
        <v>1.74</v>
      </c>
      <c r="M20" s="27" t="n">
        <f aca="false">L20*D20</f>
        <v>8.7</v>
      </c>
      <c r="N20" s="25" t="n">
        <f aca="false">J20-M20</f>
        <v>-0.393240000000001</v>
      </c>
      <c r="O20" s="25" t="n">
        <f aca="false">K20/(B20*D20)</f>
        <v>5.98620689655172</v>
      </c>
      <c r="P20" s="25" t="n">
        <f aca="false">(B20*D20)/K20</f>
        <v>0.16705069124424</v>
      </c>
      <c r="Q20" s="25" t="n">
        <f aca="false">E20/P20</f>
        <v>57.288</v>
      </c>
      <c r="R20" s="28" t="n">
        <f aca="false">R19+D19</f>
        <v>45071</v>
      </c>
      <c r="S20" s="28" t="n">
        <f aca="false">R20+D20</f>
        <v>45076</v>
      </c>
    </row>
    <row r="21" customFormat="false" ht="15" hidden="false" customHeight="false" outlineLevel="0" collapsed="false">
      <c r="A21" s="30" t="n">
        <v>4</v>
      </c>
      <c r="B21" s="31" t="n">
        <v>29</v>
      </c>
      <c r="C21" s="31" t="n">
        <v>60</v>
      </c>
      <c r="D21" s="32" t="n">
        <v>5</v>
      </c>
      <c r="E21" s="31" t="n">
        <v>9.52</v>
      </c>
      <c r="F21" s="33" t="n">
        <v>1.26</v>
      </c>
      <c r="G21" s="34" t="n">
        <f aca="false">E21*F21</f>
        <v>11.9952</v>
      </c>
      <c r="H21" s="31" t="n">
        <v>0.7</v>
      </c>
      <c r="I21" s="31" t="n">
        <v>0.3</v>
      </c>
      <c r="J21" s="34" t="n">
        <f aca="false">G21*H21</f>
        <v>8.39664</v>
      </c>
      <c r="K21" s="34" t="n">
        <f aca="false">(F21-(F21*I21))*1000</f>
        <v>882</v>
      </c>
      <c r="L21" s="35" t="n">
        <f aca="false">C21*B21/1000</f>
        <v>1.74</v>
      </c>
      <c r="M21" s="36" t="n">
        <f aca="false">L21*D21</f>
        <v>8.7</v>
      </c>
      <c r="N21" s="34" t="n">
        <f aca="false">J21-M21</f>
        <v>-0.303360000000001</v>
      </c>
      <c r="O21" s="34" t="n">
        <f aca="false">K21/(B21*D21)</f>
        <v>6.08275862068966</v>
      </c>
      <c r="P21" s="34" t="n">
        <f aca="false">(B21*D21)/K21</f>
        <v>0.164399092970522</v>
      </c>
      <c r="Q21" s="34" t="n">
        <f aca="false">E21/P21</f>
        <v>57.9078620689655</v>
      </c>
      <c r="R21" s="37" t="n">
        <f aca="false">R20+D20</f>
        <v>45076</v>
      </c>
      <c r="S21" s="37" t="n">
        <f aca="false">R21+D21</f>
        <v>45081</v>
      </c>
    </row>
    <row r="22" s="29" customFormat="true" ht="15" hidden="false" customHeight="false" outlineLevel="0" collapsed="false">
      <c r="A22" s="21" t="n">
        <v>5</v>
      </c>
      <c r="B22" s="22" t="n">
        <v>29</v>
      </c>
      <c r="C22" s="22" t="n">
        <v>60</v>
      </c>
      <c r="D22" s="23" t="n">
        <v>9</v>
      </c>
      <c r="E22" s="22" t="n">
        <v>9.7</v>
      </c>
      <c r="F22" s="38" t="n">
        <v>1.3</v>
      </c>
      <c r="G22" s="25" t="n">
        <f aca="false">E22*F22</f>
        <v>12.61</v>
      </c>
      <c r="H22" s="22" t="n">
        <v>0.7</v>
      </c>
      <c r="I22" s="22" t="n">
        <v>0.3</v>
      </c>
      <c r="J22" s="25" t="n">
        <f aca="false">G22*H22</f>
        <v>8.827</v>
      </c>
      <c r="K22" s="25" t="n">
        <f aca="false">(F22-(F22*I22))*1000</f>
        <v>910</v>
      </c>
      <c r="L22" s="26" t="n">
        <f aca="false">C22*B22/1000</f>
        <v>1.74</v>
      </c>
      <c r="M22" s="27" t="n">
        <f aca="false">L22*D22</f>
        <v>15.66</v>
      </c>
      <c r="N22" s="25" t="n">
        <f aca="false">J22-M22</f>
        <v>-6.833</v>
      </c>
      <c r="O22" s="25" t="n">
        <f aca="false">K22/(B22*D22)</f>
        <v>3.48659003831418</v>
      </c>
      <c r="P22" s="25" t="n">
        <f aca="false">(B22*D22)/K22</f>
        <v>0.286813186813187</v>
      </c>
      <c r="Q22" s="25" t="n">
        <f aca="false">E22/P22</f>
        <v>33.8199233716475</v>
      </c>
      <c r="R22" s="28" t="n">
        <f aca="false">R21+D21</f>
        <v>45081</v>
      </c>
      <c r="S22" s="28" t="n">
        <f aca="false">R22+D22</f>
        <v>45090</v>
      </c>
    </row>
    <row r="23" customFormat="false" ht="15" hidden="false" customHeight="false" outlineLevel="0" collapsed="false">
      <c r="A23" s="30" t="n">
        <v>6</v>
      </c>
      <c r="B23" s="31" t="n">
        <v>29</v>
      </c>
      <c r="C23" s="31" t="n">
        <v>60</v>
      </c>
      <c r="D23" s="32" t="n">
        <v>4</v>
      </c>
      <c r="E23" s="31" t="n">
        <v>9.68</v>
      </c>
      <c r="F23" s="33" t="n">
        <v>0.98</v>
      </c>
      <c r="G23" s="34" t="n">
        <f aca="false">E23*F23</f>
        <v>9.4864</v>
      </c>
      <c r="H23" s="31" t="n">
        <v>0.7</v>
      </c>
      <c r="I23" s="31" t="n">
        <v>0.3</v>
      </c>
      <c r="J23" s="34" t="n">
        <f aca="false">G23*H23</f>
        <v>6.64048</v>
      </c>
      <c r="K23" s="34" t="n">
        <f aca="false">(F23-(F23*I23))*1000</f>
        <v>686</v>
      </c>
      <c r="L23" s="35" t="n">
        <f aca="false">C23*B23/1000</f>
        <v>1.74</v>
      </c>
      <c r="M23" s="36" t="n">
        <f aca="false">L23*D23</f>
        <v>6.96</v>
      </c>
      <c r="N23" s="34" t="n">
        <f aca="false">J23-M23</f>
        <v>-0.319520000000001</v>
      </c>
      <c r="O23" s="34" t="n">
        <f aca="false">K23/(B23*D23)</f>
        <v>5.91379310344828</v>
      </c>
      <c r="P23" s="34" t="n">
        <f aca="false">(B23*D23)/K23</f>
        <v>0.169096209912536</v>
      </c>
      <c r="Q23" s="34" t="n">
        <f aca="false">E23/P23</f>
        <v>57.2455172413793</v>
      </c>
      <c r="R23" s="37" t="n">
        <f aca="false">R22+D22</f>
        <v>45090</v>
      </c>
      <c r="S23" s="37" t="n">
        <f aca="false">R23+D23</f>
        <v>45094</v>
      </c>
    </row>
    <row r="24" s="29" customFormat="true" ht="15" hidden="false" customHeight="false" outlineLevel="0" collapsed="false">
      <c r="A24" s="21" t="n">
        <v>7</v>
      </c>
      <c r="B24" s="22" t="n">
        <v>29</v>
      </c>
      <c r="C24" s="22" t="n">
        <v>60</v>
      </c>
      <c r="D24" s="23" t="n">
        <v>6</v>
      </c>
      <c r="E24" s="22" t="n">
        <v>9.46</v>
      </c>
      <c r="F24" s="38" t="n">
        <v>1.5</v>
      </c>
      <c r="G24" s="25" t="n">
        <f aca="false">E24*F24</f>
        <v>14.19</v>
      </c>
      <c r="H24" s="22" t="n">
        <v>0.7</v>
      </c>
      <c r="I24" s="22" t="n">
        <v>0.3</v>
      </c>
      <c r="J24" s="25" t="n">
        <f aca="false">G24*H24</f>
        <v>9.933</v>
      </c>
      <c r="K24" s="25" t="n">
        <f aca="false">(F24-(F24*I24))*1000</f>
        <v>1050</v>
      </c>
      <c r="L24" s="26" t="n">
        <f aca="false">C24*B24/1000</f>
        <v>1.74</v>
      </c>
      <c r="M24" s="27" t="n">
        <f aca="false">L24*D24</f>
        <v>10.44</v>
      </c>
      <c r="N24" s="25" t="n">
        <f aca="false">J24-M24</f>
        <v>-0.507</v>
      </c>
      <c r="O24" s="25" t="n">
        <f aca="false">K24/(B24*D24)</f>
        <v>6.03448275862069</v>
      </c>
      <c r="P24" s="25" t="n">
        <f aca="false">(B24*D24)/K24</f>
        <v>0.165714285714286</v>
      </c>
      <c r="Q24" s="25" t="n">
        <f aca="false">E24/P24</f>
        <v>57.0862068965517</v>
      </c>
      <c r="R24" s="28" t="n">
        <f aca="false">R23+D23</f>
        <v>45094</v>
      </c>
      <c r="S24" s="28" t="n">
        <f aca="false">R24+D24</f>
        <v>45100</v>
      </c>
    </row>
    <row r="25" customFormat="false" ht="17.35" hidden="false" customHeight="false" outlineLevel="0" collapsed="false">
      <c r="A25" s="39"/>
      <c r="B25" s="19" t="s">
        <v>27</v>
      </c>
      <c r="C25" s="19"/>
      <c r="D25" s="40"/>
      <c r="F25" s="39"/>
    </row>
    <row r="26" s="29" customFormat="true" ht="15" hidden="false" customHeight="false" outlineLevel="0" collapsed="false">
      <c r="A26" s="21" t="n">
        <v>1</v>
      </c>
      <c r="B26" s="22" t="n">
        <v>29</v>
      </c>
      <c r="C26" s="22" t="n">
        <v>60</v>
      </c>
      <c r="D26" s="23" t="n">
        <v>6</v>
      </c>
      <c r="E26" s="22" t="n">
        <v>9.94</v>
      </c>
      <c r="F26" s="24" t="n">
        <v>1.4</v>
      </c>
      <c r="G26" s="25" t="n">
        <f aca="false">E26*F26</f>
        <v>13.916</v>
      </c>
      <c r="H26" s="22" t="n">
        <v>0.7</v>
      </c>
      <c r="I26" s="22" t="n">
        <v>0.3</v>
      </c>
      <c r="J26" s="25" t="n">
        <f aca="false">G26*H26</f>
        <v>9.7412</v>
      </c>
      <c r="K26" s="25" t="n">
        <f aca="false">(F26-(F26*I26))*1000</f>
        <v>980</v>
      </c>
      <c r="L26" s="26" t="n">
        <f aca="false">C26*B26/1000</f>
        <v>1.74</v>
      </c>
      <c r="M26" s="27" t="n">
        <f aca="false">L26*D26</f>
        <v>10.44</v>
      </c>
      <c r="N26" s="25" t="n">
        <f aca="false">J26-M26</f>
        <v>-0.6988</v>
      </c>
      <c r="O26" s="25" t="n">
        <f aca="false">K26/(B26*D26)</f>
        <v>5.63218390804598</v>
      </c>
      <c r="P26" s="25" t="n">
        <f aca="false">(B26*D26)/K26</f>
        <v>0.177551020408163</v>
      </c>
      <c r="Q26" s="25" t="n">
        <f aca="false">E26/P26</f>
        <v>55.983908045977</v>
      </c>
      <c r="R26" s="28" t="n">
        <v>45100</v>
      </c>
      <c r="S26" s="28" t="n">
        <f aca="false">R26+D26</f>
        <v>45106</v>
      </c>
    </row>
    <row r="27" s="1" customFormat="true" ht="15" hidden="false" customHeight="false" outlineLevel="0" collapsed="false">
      <c r="A27" s="30" t="n">
        <v>2</v>
      </c>
      <c r="B27" s="31" t="n">
        <v>29</v>
      </c>
      <c r="C27" s="31" t="n">
        <v>60</v>
      </c>
      <c r="D27" s="32" t="n">
        <v>7</v>
      </c>
      <c r="E27" s="31" t="n">
        <v>9.26</v>
      </c>
      <c r="F27" s="33" t="n">
        <v>1.72</v>
      </c>
      <c r="G27" s="34" t="n">
        <f aca="false">E27*F27</f>
        <v>15.9272</v>
      </c>
      <c r="H27" s="31" t="n">
        <v>0.7</v>
      </c>
      <c r="I27" s="31" t="n">
        <v>0.3</v>
      </c>
      <c r="J27" s="34" t="n">
        <f aca="false">G27*H27</f>
        <v>11.14904</v>
      </c>
      <c r="K27" s="34" t="n">
        <f aca="false">(F27-(F27*I27))*1000</f>
        <v>1204</v>
      </c>
      <c r="L27" s="35" t="n">
        <f aca="false">C27*B27/1000</f>
        <v>1.74</v>
      </c>
      <c r="M27" s="36" t="n">
        <f aca="false">L27*D27</f>
        <v>12.18</v>
      </c>
      <c r="N27" s="34" t="n">
        <f aca="false">J27-M27</f>
        <v>-1.03096</v>
      </c>
      <c r="O27" s="34" t="n">
        <f aca="false">K27/(B27*D27)</f>
        <v>5.93103448275862</v>
      </c>
      <c r="P27" s="34" t="n">
        <f aca="false">(B27*D27)/K27</f>
        <v>0.168604651162791</v>
      </c>
      <c r="Q27" s="34" t="n">
        <f aca="false">E27/P27</f>
        <v>54.9213793103448</v>
      </c>
      <c r="R27" s="37" t="n">
        <f aca="false">R26+D26</f>
        <v>45106</v>
      </c>
      <c r="S27" s="37" t="n">
        <f aca="false">R27+D27</f>
        <v>45113</v>
      </c>
    </row>
    <row r="28" s="29" customFormat="true" ht="15" hidden="false" customHeight="false" outlineLevel="0" collapsed="false">
      <c r="A28" s="21" t="n">
        <v>3</v>
      </c>
      <c r="B28" s="22" t="n">
        <v>29</v>
      </c>
      <c r="C28" s="22" t="n">
        <v>60</v>
      </c>
      <c r="D28" s="23" t="n">
        <v>5</v>
      </c>
      <c r="E28" s="22" t="n">
        <v>9.57</v>
      </c>
      <c r="F28" s="38" t="n">
        <v>1.3</v>
      </c>
      <c r="G28" s="25" t="n">
        <f aca="false">E28*F28</f>
        <v>12.441</v>
      </c>
      <c r="H28" s="22" t="n">
        <v>0.7</v>
      </c>
      <c r="I28" s="22" t="n">
        <v>0.3</v>
      </c>
      <c r="J28" s="25" t="n">
        <f aca="false">G28*H28</f>
        <v>8.7087</v>
      </c>
      <c r="K28" s="25" t="n">
        <f aca="false">(F28-(F28*I28))*1000</f>
        <v>910</v>
      </c>
      <c r="L28" s="26" t="n">
        <f aca="false">C28*B28/1000</f>
        <v>1.74</v>
      </c>
      <c r="M28" s="27" t="n">
        <f aca="false">L28*D28</f>
        <v>8.7</v>
      </c>
      <c r="N28" s="25" t="n">
        <f aca="false">J28-M28</f>
        <v>0.00870000000000104</v>
      </c>
      <c r="O28" s="25" t="n">
        <f aca="false">K28/(B28*D28)</f>
        <v>6.27586206896552</v>
      </c>
      <c r="P28" s="25" t="n">
        <f aca="false">(B28*D28)/K28</f>
        <v>0.159340659340659</v>
      </c>
      <c r="Q28" s="25" t="n">
        <f aca="false">E28/P28</f>
        <v>60.06</v>
      </c>
      <c r="R28" s="28" t="n">
        <f aca="false">R27+D27</f>
        <v>45113</v>
      </c>
      <c r="S28" s="28" t="n">
        <f aca="false">R28+D28</f>
        <v>45118</v>
      </c>
    </row>
    <row r="29" s="1" customFormat="true" ht="15" hidden="false" customHeight="false" outlineLevel="0" collapsed="false">
      <c r="A29" s="30" t="n">
        <v>4</v>
      </c>
      <c r="B29" s="31" t="n">
        <v>29</v>
      </c>
      <c r="C29" s="31" t="n">
        <v>60</v>
      </c>
      <c r="D29" s="32" t="n">
        <v>3</v>
      </c>
      <c r="E29" s="31" t="n">
        <v>9.52</v>
      </c>
      <c r="F29" s="33" t="n">
        <v>0.68</v>
      </c>
      <c r="G29" s="34" t="n">
        <f aca="false">E29*F29</f>
        <v>6.4736</v>
      </c>
      <c r="H29" s="31" t="n">
        <v>0.7</v>
      </c>
      <c r="I29" s="31" t="n">
        <v>0.3</v>
      </c>
      <c r="J29" s="34" t="n">
        <f aca="false">G29*H29</f>
        <v>4.53152</v>
      </c>
      <c r="K29" s="34" t="n">
        <f aca="false">(F29-(F29*I29))*1000</f>
        <v>476</v>
      </c>
      <c r="L29" s="35" t="n">
        <f aca="false">C29*B29/1000</f>
        <v>1.74</v>
      </c>
      <c r="M29" s="36" t="n">
        <f aca="false">L29*D29</f>
        <v>5.22</v>
      </c>
      <c r="N29" s="34" t="n">
        <f aca="false">J29-M29</f>
        <v>-0.68848</v>
      </c>
      <c r="O29" s="34" t="n">
        <f aca="false">K29/(B29*D29)</f>
        <v>5.47126436781609</v>
      </c>
      <c r="P29" s="34" t="n">
        <f aca="false">(B29*D29)/K29</f>
        <v>0.182773109243697</v>
      </c>
      <c r="Q29" s="34" t="n">
        <f aca="false">E29/P29</f>
        <v>52.0864367816092</v>
      </c>
      <c r="R29" s="37" t="n">
        <f aca="false">R28+D28</f>
        <v>45118</v>
      </c>
      <c r="S29" s="37" t="n">
        <f aca="false">R29+D29</f>
        <v>45121</v>
      </c>
    </row>
    <row r="30" s="29" customFormat="true" ht="15" hidden="false" customHeight="false" outlineLevel="0" collapsed="false">
      <c r="A30" s="21" t="n">
        <v>5</v>
      </c>
      <c r="B30" s="22" t="n">
        <v>29</v>
      </c>
      <c r="C30" s="22" t="n">
        <v>60</v>
      </c>
      <c r="D30" s="23" t="n">
        <v>4</v>
      </c>
      <c r="E30" s="22" t="n">
        <v>9.7</v>
      </c>
      <c r="F30" s="38" t="n">
        <v>0.71</v>
      </c>
      <c r="G30" s="25" t="n">
        <f aca="false">E30*F30</f>
        <v>6.887</v>
      </c>
      <c r="H30" s="22" t="n">
        <v>0.7</v>
      </c>
      <c r="I30" s="22" t="n">
        <v>0.3</v>
      </c>
      <c r="J30" s="25" t="n">
        <f aca="false">G30*H30</f>
        <v>4.8209</v>
      </c>
      <c r="K30" s="25" t="n">
        <f aca="false">(F30-(F30*I30))*1000</f>
        <v>497</v>
      </c>
      <c r="L30" s="26" t="n">
        <f aca="false">C30*B30/1000</f>
        <v>1.74</v>
      </c>
      <c r="M30" s="27" t="n">
        <f aca="false">L30*D30</f>
        <v>6.96</v>
      </c>
      <c r="N30" s="25" t="n">
        <f aca="false">J30-M30</f>
        <v>-2.1391</v>
      </c>
      <c r="O30" s="25" t="n">
        <f aca="false">K30/(B30*D30)</f>
        <v>4.28448275862069</v>
      </c>
      <c r="P30" s="25" t="n">
        <f aca="false">(B30*D30)/K30</f>
        <v>0.233400402414487</v>
      </c>
      <c r="Q30" s="25" t="n">
        <f aca="false">E30/P30</f>
        <v>41.5594827586207</v>
      </c>
      <c r="R30" s="28" t="n">
        <f aca="false">R29+D29</f>
        <v>45121</v>
      </c>
      <c r="S30" s="28" t="n">
        <f aca="false">R30+D30</f>
        <v>45125</v>
      </c>
    </row>
    <row r="31" s="1" customFormat="true" ht="15" hidden="false" customHeight="false" outlineLevel="0" collapsed="false">
      <c r="A31" s="30" t="n">
        <v>6</v>
      </c>
      <c r="B31" s="31" t="n">
        <v>29</v>
      </c>
      <c r="C31" s="31" t="n">
        <v>60</v>
      </c>
      <c r="D31" s="32" t="n">
        <v>5</v>
      </c>
      <c r="E31" s="31" t="n">
        <v>9.68</v>
      </c>
      <c r="F31" s="33" t="n">
        <v>0.95</v>
      </c>
      <c r="G31" s="34" t="n">
        <f aca="false">E31*F31</f>
        <v>9.196</v>
      </c>
      <c r="H31" s="31" t="n">
        <v>0.7</v>
      </c>
      <c r="I31" s="31" t="n">
        <v>0.3</v>
      </c>
      <c r="J31" s="34" t="n">
        <f aca="false">G31*H31</f>
        <v>6.4372</v>
      </c>
      <c r="K31" s="34" t="n">
        <f aca="false">(F31-(F31*I31))*1000</f>
        <v>665</v>
      </c>
      <c r="L31" s="35" t="n">
        <f aca="false">C31*B31/1000</f>
        <v>1.74</v>
      </c>
      <c r="M31" s="36" t="n">
        <f aca="false">L31*D31</f>
        <v>8.7</v>
      </c>
      <c r="N31" s="34" t="n">
        <f aca="false">J31-M31</f>
        <v>-2.2628</v>
      </c>
      <c r="O31" s="34" t="n">
        <f aca="false">K31/(B31*D31)</f>
        <v>4.58620689655172</v>
      </c>
      <c r="P31" s="34" t="n">
        <f aca="false">(B31*D31)/K31</f>
        <v>0.218045112781955</v>
      </c>
      <c r="Q31" s="34" t="n">
        <f aca="false">E31/P31</f>
        <v>44.3944827586207</v>
      </c>
      <c r="R31" s="37" t="n">
        <f aca="false">R30+D30</f>
        <v>45125</v>
      </c>
      <c r="S31" s="37" t="n">
        <f aca="false">R31+D31</f>
        <v>45130</v>
      </c>
    </row>
    <row r="32" s="29" customFormat="true" ht="15" hidden="false" customHeight="false" outlineLevel="0" collapsed="false">
      <c r="A32" s="21" t="n">
        <v>7</v>
      </c>
      <c r="B32" s="22" t="n">
        <v>29</v>
      </c>
      <c r="C32" s="22" t="n">
        <v>60</v>
      </c>
      <c r="D32" s="23" t="n">
        <v>6</v>
      </c>
      <c r="E32" s="22" t="n">
        <v>9.46</v>
      </c>
      <c r="F32" s="38" t="n">
        <v>1.2</v>
      </c>
      <c r="G32" s="25" t="n">
        <f aca="false">E32*F32</f>
        <v>11.352</v>
      </c>
      <c r="H32" s="22" t="n">
        <v>0.7</v>
      </c>
      <c r="I32" s="22" t="n">
        <v>0.3</v>
      </c>
      <c r="J32" s="25" t="n">
        <f aca="false">G32*H32</f>
        <v>7.9464</v>
      </c>
      <c r="K32" s="25" t="n">
        <f aca="false">(F32-(F32*I32))*1000</f>
        <v>840</v>
      </c>
      <c r="L32" s="26" t="n">
        <f aca="false">C32*B32/1000</f>
        <v>1.74</v>
      </c>
      <c r="M32" s="27" t="n">
        <f aca="false">L32*D32</f>
        <v>10.44</v>
      </c>
      <c r="N32" s="25" t="n">
        <f aca="false">J32-M32</f>
        <v>-2.4936</v>
      </c>
      <c r="O32" s="25" t="n">
        <f aca="false">K32/(B32*D32)</f>
        <v>4.82758620689655</v>
      </c>
      <c r="P32" s="25" t="n">
        <f aca="false">(B32*D32)/K32</f>
        <v>0.207142857142857</v>
      </c>
      <c r="Q32" s="25" t="n">
        <f aca="false">E32/P32</f>
        <v>45.6689655172414</v>
      </c>
      <c r="R32" s="28" t="n">
        <f aca="false">R31+D31</f>
        <v>45130</v>
      </c>
      <c r="S32" s="28" t="n">
        <f aca="false">R32+D32</f>
        <v>45136</v>
      </c>
    </row>
    <row r="33" s="1" customFormat="true" ht="17.35" hidden="false" customHeight="false" outlineLevel="0" collapsed="false">
      <c r="B33" s="19" t="s">
        <v>28</v>
      </c>
      <c r="C33" s="19"/>
      <c r="D33" s="40"/>
      <c r="F33" s="39"/>
      <c r="R33" s="39"/>
      <c r="S33" s="39"/>
    </row>
    <row r="34" s="29" customFormat="true" ht="15" hidden="false" customHeight="false" outlineLevel="0" collapsed="false">
      <c r="A34" s="21" t="n">
        <v>1</v>
      </c>
      <c r="B34" s="22" t="n">
        <v>29</v>
      </c>
      <c r="C34" s="22" t="n">
        <v>60</v>
      </c>
      <c r="D34" s="23" t="n">
        <v>6</v>
      </c>
      <c r="E34" s="22" t="n">
        <v>9.94</v>
      </c>
      <c r="F34" s="24" t="n">
        <v>1.41</v>
      </c>
      <c r="G34" s="25" t="n">
        <f aca="false">E34*F34</f>
        <v>14.0154</v>
      </c>
      <c r="H34" s="22" t="n">
        <v>0.7</v>
      </c>
      <c r="I34" s="22" t="n">
        <v>0.3</v>
      </c>
      <c r="J34" s="25" t="n">
        <f aca="false">G34*H34</f>
        <v>9.81078</v>
      </c>
      <c r="K34" s="25" t="n">
        <f aca="false">(F34-(F34*I34))*1000</f>
        <v>987</v>
      </c>
      <c r="L34" s="26" t="n">
        <f aca="false">C34*B34/1000</f>
        <v>1.74</v>
      </c>
      <c r="M34" s="27" t="n">
        <f aca="false">L34*D34</f>
        <v>10.44</v>
      </c>
      <c r="N34" s="25" t="n">
        <f aca="false">J34-M34</f>
        <v>-0.629220000000002</v>
      </c>
      <c r="O34" s="25" t="n">
        <f aca="false">K34/(B34*D34)</f>
        <v>5.67241379310345</v>
      </c>
      <c r="P34" s="25" t="n">
        <f aca="false">(B34*D34)/K34</f>
        <v>0.17629179331307</v>
      </c>
      <c r="Q34" s="25" t="n">
        <f aca="false">E34/P34</f>
        <v>56.3837931034483</v>
      </c>
      <c r="R34" s="28" t="n">
        <f aca="false">S32</f>
        <v>45136</v>
      </c>
      <c r="S34" s="28" t="n">
        <f aca="false">R34+D34</f>
        <v>45142</v>
      </c>
    </row>
    <row r="35" s="1" customFormat="true" ht="15" hidden="false" customHeight="false" outlineLevel="0" collapsed="false">
      <c r="A35" s="30" t="n">
        <v>2</v>
      </c>
      <c r="B35" s="31" t="n">
        <v>29</v>
      </c>
      <c r="C35" s="31" t="n">
        <v>60</v>
      </c>
      <c r="D35" s="32" t="n">
        <v>7</v>
      </c>
      <c r="E35" s="31" t="n">
        <v>9.26</v>
      </c>
      <c r="F35" s="33" t="n">
        <v>1.72</v>
      </c>
      <c r="G35" s="34" t="n">
        <f aca="false">E35*F35</f>
        <v>15.9272</v>
      </c>
      <c r="H35" s="31" t="n">
        <v>0.7</v>
      </c>
      <c r="I35" s="31" t="n">
        <v>0.3</v>
      </c>
      <c r="J35" s="34" t="n">
        <f aca="false">G35*H35</f>
        <v>11.14904</v>
      </c>
      <c r="K35" s="34" t="n">
        <f aca="false">(F35-(F35*I35))*1000</f>
        <v>1204</v>
      </c>
      <c r="L35" s="35" t="n">
        <f aca="false">C35*B35/1000</f>
        <v>1.74</v>
      </c>
      <c r="M35" s="36" t="n">
        <f aca="false">L35*D35</f>
        <v>12.18</v>
      </c>
      <c r="N35" s="34" t="n">
        <f aca="false">J35-M35</f>
        <v>-1.03096</v>
      </c>
      <c r="O35" s="34" t="n">
        <f aca="false">K35/(B35*D35)</f>
        <v>5.93103448275862</v>
      </c>
      <c r="P35" s="34" t="n">
        <f aca="false">(B35*D35)/K35</f>
        <v>0.168604651162791</v>
      </c>
      <c r="Q35" s="34" t="n">
        <f aca="false">E35/P35</f>
        <v>54.9213793103448</v>
      </c>
      <c r="R35" s="37" t="n">
        <f aca="false">R34+D34</f>
        <v>45142</v>
      </c>
      <c r="S35" s="37" t="n">
        <f aca="false">R35+D35</f>
        <v>45149</v>
      </c>
    </row>
    <row r="36" s="29" customFormat="true" ht="15" hidden="false" customHeight="false" outlineLevel="0" collapsed="false">
      <c r="A36" s="21" t="n">
        <v>3</v>
      </c>
      <c r="B36" s="22" t="n">
        <v>29</v>
      </c>
      <c r="C36" s="22" t="n">
        <v>60</v>
      </c>
      <c r="D36" s="23"/>
      <c r="E36" s="22" t="n">
        <v>9.57</v>
      </c>
      <c r="F36" s="38" t="n">
        <v>1.3</v>
      </c>
      <c r="G36" s="25" t="n">
        <f aca="false">E36*F36</f>
        <v>12.441</v>
      </c>
      <c r="H36" s="22" t="n">
        <v>0.7</v>
      </c>
      <c r="I36" s="22" t="n">
        <v>0.3</v>
      </c>
      <c r="J36" s="25" t="n">
        <f aca="false">G36*H36</f>
        <v>8.7087</v>
      </c>
      <c r="K36" s="25" t="n">
        <f aca="false">(F36-(F36*I36))*1000</f>
        <v>910</v>
      </c>
      <c r="L36" s="26" t="n">
        <f aca="false">C36*B36/1000</f>
        <v>1.74</v>
      </c>
      <c r="M36" s="27" t="n">
        <f aca="false">L36*D36</f>
        <v>0</v>
      </c>
      <c r="N36" s="25" t="n">
        <f aca="false">J36-M36</f>
        <v>8.7087</v>
      </c>
      <c r="O36" s="25" t="e">
        <f aca="false">K36/(B36*D36)</f>
        <v>#DIV/0!</v>
      </c>
      <c r="P36" s="25" t="n">
        <f aca="false">(B36*D36)/K36</f>
        <v>0</v>
      </c>
      <c r="Q36" s="25" t="e">
        <f aca="false">E36/P36</f>
        <v>#DIV/0!</v>
      </c>
      <c r="R36" s="28" t="n">
        <f aca="false">R35+D35</f>
        <v>45149</v>
      </c>
      <c r="S36" s="28" t="n">
        <f aca="false">R36+D36</f>
        <v>45149</v>
      </c>
    </row>
    <row r="37" s="1" customFormat="true" ht="15" hidden="false" customHeight="false" outlineLevel="0" collapsed="false">
      <c r="A37" s="30" t="n">
        <v>4</v>
      </c>
      <c r="B37" s="31" t="n">
        <v>29</v>
      </c>
      <c r="C37" s="31" t="n">
        <v>60</v>
      </c>
      <c r="D37" s="32"/>
      <c r="E37" s="31" t="n">
        <v>9.52</v>
      </c>
      <c r="F37" s="33" t="n">
        <v>0.68</v>
      </c>
      <c r="G37" s="34" t="n">
        <f aca="false">E37*F37</f>
        <v>6.4736</v>
      </c>
      <c r="H37" s="31" t="n">
        <v>0.7</v>
      </c>
      <c r="I37" s="31" t="n">
        <v>0.3</v>
      </c>
      <c r="J37" s="34" t="n">
        <f aca="false">G37*H37</f>
        <v>4.53152</v>
      </c>
      <c r="K37" s="34" t="n">
        <f aca="false">(F37-(F37*I37))*1000</f>
        <v>476</v>
      </c>
      <c r="L37" s="35" t="n">
        <f aca="false">C37*B37/1000</f>
        <v>1.74</v>
      </c>
      <c r="M37" s="36" t="n">
        <f aca="false">L37*D37</f>
        <v>0</v>
      </c>
      <c r="N37" s="34" t="n">
        <f aca="false">J37-M37</f>
        <v>4.53152</v>
      </c>
      <c r="O37" s="34" t="e">
        <f aca="false">K37/(B37*D37)</f>
        <v>#DIV/0!</v>
      </c>
      <c r="P37" s="34" t="n">
        <f aca="false">(B37*D37)/K37</f>
        <v>0</v>
      </c>
      <c r="Q37" s="34" t="e">
        <f aca="false">E37/P37</f>
        <v>#DIV/0!</v>
      </c>
      <c r="R37" s="37" t="n">
        <f aca="false">R36+D36</f>
        <v>45149</v>
      </c>
      <c r="S37" s="37" t="n">
        <f aca="false">R37+D37</f>
        <v>45149</v>
      </c>
    </row>
    <row r="38" s="29" customFormat="true" ht="15" hidden="false" customHeight="false" outlineLevel="0" collapsed="false">
      <c r="A38" s="21" t="n">
        <v>5</v>
      </c>
      <c r="B38" s="22" t="n">
        <v>29</v>
      </c>
      <c r="C38" s="22" t="n">
        <v>60</v>
      </c>
      <c r="D38" s="23"/>
      <c r="E38" s="22" t="n">
        <v>9.7</v>
      </c>
      <c r="F38" s="38" t="n">
        <v>0.71</v>
      </c>
      <c r="G38" s="25" t="n">
        <f aca="false">E38*F38</f>
        <v>6.887</v>
      </c>
      <c r="H38" s="22" t="n">
        <v>0.7</v>
      </c>
      <c r="I38" s="22" t="n">
        <v>0.3</v>
      </c>
      <c r="J38" s="25" t="n">
        <f aca="false">G38*H38</f>
        <v>4.8209</v>
      </c>
      <c r="K38" s="25" t="n">
        <f aca="false">(F38-(F38*I38))*1000</f>
        <v>497</v>
      </c>
      <c r="L38" s="26" t="n">
        <f aca="false">C38*B38/1000</f>
        <v>1.74</v>
      </c>
      <c r="M38" s="27" t="n">
        <f aca="false">L38*D38</f>
        <v>0</v>
      </c>
      <c r="N38" s="25" t="n">
        <f aca="false">J38-M38</f>
        <v>4.8209</v>
      </c>
      <c r="O38" s="25" t="e">
        <f aca="false">K38/(B38*D38)</f>
        <v>#DIV/0!</v>
      </c>
      <c r="P38" s="25" t="n">
        <f aca="false">(B38*D38)/K38</f>
        <v>0</v>
      </c>
      <c r="Q38" s="25" t="e">
        <f aca="false">E38/P38</f>
        <v>#DIV/0!</v>
      </c>
      <c r="R38" s="28" t="n">
        <f aca="false">R37+D37</f>
        <v>45149</v>
      </c>
      <c r="S38" s="28" t="n">
        <f aca="false">R38+D38</f>
        <v>45149</v>
      </c>
    </row>
    <row r="39" s="1" customFormat="true" ht="15" hidden="false" customHeight="false" outlineLevel="0" collapsed="false">
      <c r="A39" s="30" t="n">
        <v>6</v>
      </c>
      <c r="B39" s="31" t="n">
        <v>29</v>
      </c>
      <c r="C39" s="31" t="n">
        <v>60</v>
      </c>
      <c r="D39" s="32"/>
      <c r="E39" s="31" t="n">
        <v>9.68</v>
      </c>
      <c r="F39" s="33" t="n">
        <v>0.95</v>
      </c>
      <c r="G39" s="34" t="n">
        <f aca="false">E39*F39</f>
        <v>9.196</v>
      </c>
      <c r="H39" s="31" t="n">
        <v>0.7</v>
      </c>
      <c r="I39" s="31" t="n">
        <v>0.3</v>
      </c>
      <c r="J39" s="34" t="n">
        <f aca="false">G39*H39</f>
        <v>6.4372</v>
      </c>
      <c r="K39" s="34" t="n">
        <f aca="false">(F39-(F39*I39))*1000</f>
        <v>665</v>
      </c>
      <c r="L39" s="35" t="n">
        <f aca="false">C39*B39/1000</f>
        <v>1.74</v>
      </c>
      <c r="M39" s="36" t="n">
        <f aca="false">L39*D39</f>
        <v>0</v>
      </c>
      <c r="N39" s="34" t="n">
        <f aca="false">J39-M39</f>
        <v>6.4372</v>
      </c>
      <c r="O39" s="34" t="e">
        <f aca="false">K39/(B39*D39)</f>
        <v>#DIV/0!</v>
      </c>
      <c r="P39" s="34" t="n">
        <f aca="false">(B39*D39)/K39</f>
        <v>0</v>
      </c>
      <c r="Q39" s="34" t="e">
        <f aca="false">E39/P39</f>
        <v>#DIV/0!</v>
      </c>
      <c r="R39" s="37" t="n">
        <f aca="false">R38+D38</f>
        <v>45149</v>
      </c>
      <c r="S39" s="37" t="n">
        <f aca="false">R39+D39</f>
        <v>45149</v>
      </c>
    </row>
    <row r="40" s="29" customFormat="true" ht="15" hidden="false" customHeight="false" outlineLevel="0" collapsed="false">
      <c r="A40" s="21" t="n">
        <v>7</v>
      </c>
      <c r="B40" s="22" t="n">
        <v>29</v>
      </c>
      <c r="C40" s="22" t="n">
        <v>60</v>
      </c>
      <c r="D40" s="23"/>
      <c r="E40" s="22" t="n">
        <v>9.46</v>
      </c>
      <c r="F40" s="41"/>
      <c r="G40" s="25" t="n">
        <f aca="false">E40*F40</f>
        <v>0</v>
      </c>
      <c r="H40" s="22" t="n">
        <v>0.7</v>
      </c>
      <c r="I40" s="22" t="n">
        <v>0.3</v>
      </c>
      <c r="J40" s="25" t="n">
        <f aca="false">G40*H40</f>
        <v>0</v>
      </c>
      <c r="K40" s="25" t="n">
        <f aca="false">(F40-(F40*I40))*1000</f>
        <v>0</v>
      </c>
      <c r="L40" s="26" t="n">
        <f aca="false">C40*B40/1000</f>
        <v>1.74</v>
      </c>
      <c r="M40" s="27" t="n">
        <f aca="false">L40*D40</f>
        <v>0</v>
      </c>
      <c r="N40" s="25" t="n">
        <f aca="false">J40-M40</f>
        <v>0</v>
      </c>
      <c r="O40" s="25" t="e">
        <f aca="false">K40/(B40*D40)</f>
        <v>#DIV/0!</v>
      </c>
      <c r="P40" s="25" t="e">
        <f aca="false">(B40*D40)/K40</f>
        <v>#DIV/0!</v>
      </c>
      <c r="Q40" s="25" t="e">
        <f aca="false">E40/P40</f>
        <v>#DIV/0!</v>
      </c>
      <c r="R40" s="28" t="n">
        <f aca="false">R39+D39</f>
        <v>45149</v>
      </c>
      <c r="S40" s="28" t="n">
        <f aca="false">R40+D40</f>
        <v>45149</v>
      </c>
    </row>
    <row r="46" customFormat="false" ht="15" hidden="false" customHeight="true" outlineLevel="0" collapsed="false">
      <c r="B46" s="42" t="s">
        <v>29</v>
      </c>
      <c r="C46" s="43" t="s">
        <v>30</v>
      </c>
      <c r="D46" s="43"/>
      <c r="E46" s="43"/>
      <c r="F46" s="43"/>
      <c r="G46" s="43"/>
      <c r="H46" s="43"/>
      <c r="I46" s="43"/>
    </row>
    <row r="47" customFormat="false" ht="15" hidden="false" customHeight="false" outlineLevel="0" collapsed="false">
      <c r="B47" s="42"/>
      <c r="C47" s="31" t="n">
        <v>1</v>
      </c>
      <c r="D47" s="31" t="n">
        <v>2</v>
      </c>
      <c r="E47" s="31" t="n">
        <v>3</v>
      </c>
      <c r="F47" s="31" t="n">
        <v>4</v>
      </c>
      <c r="G47" s="31" t="n">
        <v>5</v>
      </c>
      <c r="H47" s="31" t="n">
        <v>6</v>
      </c>
      <c r="I47" s="31" t="n">
        <v>7</v>
      </c>
    </row>
    <row r="48" customFormat="false" ht="15" hidden="false" customHeight="false" outlineLevel="0" collapsed="false">
      <c r="A48" s="1" t="n">
        <v>1</v>
      </c>
      <c r="B48" s="44" t="s">
        <v>31</v>
      </c>
      <c r="C48" s="31" t="s">
        <v>32</v>
      </c>
      <c r="D48" s="31"/>
      <c r="E48" s="31"/>
      <c r="F48" s="31"/>
      <c r="G48" s="31"/>
      <c r="H48" s="31"/>
      <c r="I48" s="31"/>
    </row>
    <row r="49" customFormat="false" ht="15" hidden="false" customHeight="false" outlineLevel="0" collapsed="false">
      <c r="A49" s="1" t="n">
        <v>2</v>
      </c>
      <c r="B49" s="31" t="s">
        <v>33</v>
      </c>
      <c r="C49" s="31"/>
      <c r="D49" s="31" t="s">
        <v>32</v>
      </c>
      <c r="E49" s="31"/>
      <c r="F49" s="31"/>
      <c r="G49" s="31"/>
      <c r="H49" s="31"/>
      <c r="I49" s="31"/>
    </row>
    <row r="50" customFormat="false" ht="15" hidden="false" customHeight="false" outlineLevel="0" collapsed="false">
      <c r="A50" s="1" t="n">
        <v>3</v>
      </c>
      <c r="B50" s="31" t="s">
        <v>34</v>
      </c>
      <c r="C50" s="31"/>
      <c r="D50" s="31"/>
      <c r="E50" s="31" t="s">
        <v>32</v>
      </c>
      <c r="F50" s="31"/>
      <c r="G50" s="31"/>
      <c r="H50" s="31"/>
      <c r="I50" s="31"/>
    </row>
    <row r="51" customFormat="false" ht="15" hidden="false" customHeight="false" outlineLevel="0" collapsed="false">
      <c r="A51" s="1" t="n">
        <v>4</v>
      </c>
      <c r="B51" s="31" t="s">
        <v>35</v>
      </c>
      <c r="C51" s="31"/>
      <c r="D51" s="31"/>
      <c r="E51" s="31"/>
      <c r="F51" s="31" t="s">
        <v>32</v>
      </c>
      <c r="G51" s="31"/>
      <c r="H51" s="31"/>
      <c r="I51" s="31"/>
    </row>
    <row r="52" customFormat="false" ht="15" hidden="false" customHeight="false" outlineLevel="0" collapsed="false">
      <c r="A52" s="1" t="n">
        <v>5</v>
      </c>
      <c r="B52" s="31" t="s">
        <v>36</v>
      </c>
      <c r="C52" s="31"/>
      <c r="D52" s="31"/>
      <c r="E52" s="31"/>
      <c r="F52" s="31"/>
      <c r="G52" s="31" t="s">
        <v>32</v>
      </c>
      <c r="H52" s="31"/>
      <c r="I52" s="31"/>
    </row>
    <row r="53" customFormat="false" ht="15" hidden="false" customHeight="false" outlineLevel="0" collapsed="false">
      <c r="A53" s="1" t="n">
        <v>6</v>
      </c>
      <c r="B53" s="31" t="s">
        <v>37</v>
      </c>
      <c r="C53" s="31"/>
      <c r="D53" s="31"/>
      <c r="E53" s="31"/>
      <c r="F53" s="31"/>
      <c r="G53" s="31"/>
      <c r="H53" s="31" t="s">
        <v>32</v>
      </c>
      <c r="I53" s="31"/>
    </row>
    <row r="54" customFormat="false" ht="15" hidden="false" customHeight="false" outlineLevel="0" collapsed="false">
      <c r="A54" s="1" t="n">
        <v>7</v>
      </c>
      <c r="B54" s="31" t="s">
        <v>38</v>
      </c>
      <c r="C54" s="31"/>
      <c r="D54" s="31"/>
      <c r="E54" s="31"/>
      <c r="F54" s="31"/>
      <c r="G54" s="31"/>
      <c r="H54" s="31"/>
      <c r="I54" s="31" t="s">
        <v>32</v>
      </c>
    </row>
    <row r="55" customFormat="false" ht="15" hidden="false" customHeight="false" outlineLevel="0" collapsed="false">
      <c r="A55" s="1" t="n">
        <v>1</v>
      </c>
      <c r="B55" s="31" t="s">
        <v>39</v>
      </c>
      <c r="C55" s="31" t="s">
        <v>40</v>
      </c>
      <c r="D55" s="31"/>
      <c r="E55" s="31"/>
      <c r="F55" s="31"/>
      <c r="G55" s="31"/>
      <c r="H55" s="31"/>
      <c r="I55" s="31"/>
    </row>
    <row r="56" customFormat="false" ht="15" hidden="false" customHeight="false" outlineLevel="0" collapsed="false">
      <c r="A56" s="1" t="n">
        <v>2</v>
      </c>
      <c r="B56" s="31" t="s">
        <v>41</v>
      </c>
      <c r="C56" s="31"/>
      <c r="D56" s="31" t="s">
        <v>40</v>
      </c>
      <c r="E56" s="31"/>
      <c r="F56" s="31"/>
      <c r="G56" s="31"/>
      <c r="H56" s="31"/>
      <c r="I56" s="31"/>
    </row>
    <row r="57" customFormat="false" ht="15" hidden="false" customHeight="false" outlineLevel="0" collapsed="false">
      <c r="A57" s="1" t="n">
        <v>3</v>
      </c>
      <c r="B57" s="31" t="s">
        <v>42</v>
      </c>
      <c r="C57" s="31"/>
      <c r="D57" s="31"/>
      <c r="E57" s="31" t="s">
        <v>40</v>
      </c>
      <c r="F57" s="31"/>
      <c r="G57" s="31"/>
      <c r="H57" s="31"/>
      <c r="I57" s="31"/>
    </row>
    <row r="58" customFormat="false" ht="15" hidden="false" customHeight="false" outlineLevel="0" collapsed="false">
      <c r="A58" s="1" t="n">
        <v>4</v>
      </c>
      <c r="B58" s="31" t="s">
        <v>43</v>
      </c>
      <c r="C58" s="31"/>
      <c r="D58" s="31"/>
      <c r="E58" s="31"/>
      <c r="F58" s="31" t="s">
        <v>40</v>
      </c>
      <c r="G58" s="31"/>
      <c r="H58" s="31"/>
      <c r="I58" s="31"/>
    </row>
    <row r="59" customFormat="false" ht="15" hidden="false" customHeight="false" outlineLevel="0" collapsed="false">
      <c r="A59" s="1" t="n">
        <v>5</v>
      </c>
      <c r="B59" s="31" t="s">
        <v>44</v>
      </c>
      <c r="C59" s="31"/>
      <c r="D59" s="31"/>
      <c r="E59" s="31"/>
      <c r="F59" s="31"/>
      <c r="G59" s="31" t="s">
        <v>40</v>
      </c>
      <c r="H59" s="31"/>
      <c r="I59" s="31"/>
    </row>
    <row r="60" customFormat="false" ht="15" hidden="false" customHeight="false" outlineLevel="0" collapsed="false">
      <c r="A60" s="1" t="n">
        <v>6</v>
      </c>
      <c r="B60" s="45"/>
      <c r="C60" s="45"/>
      <c r="D60" s="45"/>
      <c r="E60" s="45"/>
      <c r="F60" s="45"/>
      <c r="G60" s="45"/>
      <c r="H60" s="45"/>
      <c r="I60" s="45"/>
    </row>
    <row r="61" customFormat="false" ht="15" hidden="false" customHeight="false" outlineLevel="0" collapsed="false">
      <c r="A61" s="1" t="n">
        <v>7</v>
      </c>
      <c r="B61" s="45"/>
      <c r="C61" s="45"/>
      <c r="D61" s="45"/>
      <c r="E61" s="45"/>
      <c r="F61" s="45"/>
      <c r="G61" s="45"/>
      <c r="H61" s="45"/>
      <c r="I61" s="45"/>
    </row>
    <row r="63" customFormat="false" ht="15" hidden="false" customHeight="false" outlineLevel="0" collapsed="false">
      <c r="B63" s="1" t="s">
        <v>45</v>
      </c>
    </row>
  </sheetData>
  <mergeCells count="5">
    <mergeCell ref="B17:C17"/>
    <mergeCell ref="B25:C25"/>
    <mergeCell ref="B33:C33"/>
    <mergeCell ref="B46:B47"/>
    <mergeCell ref="C46:I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6796875" defaultRowHeight="15" zeroHeight="false" outlineLevelRow="0" outlineLevelCol="0"/>
  <sheetData>
    <row r="1" customFormat="false" ht="135" hidden="false" customHeight="false" outlineLevel="0" collapsed="false">
      <c r="A1" s="2"/>
      <c r="B1" s="2" t="s">
        <v>46</v>
      </c>
      <c r="C1" s="2" t="s">
        <v>2</v>
      </c>
      <c r="D1" s="2" t="s">
        <v>3</v>
      </c>
      <c r="E1" s="2" t="s">
        <v>4</v>
      </c>
      <c r="F1" s="2" t="s">
        <v>47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5.75" hidden="false" customHeight="false" outlineLevel="0" collapsed="false">
      <c r="A2" s="3" t="n">
        <v>1</v>
      </c>
      <c r="B2" s="1" t="n">
        <v>29</v>
      </c>
      <c r="C2" s="1" t="n">
        <v>30</v>
      </c>
      <c r="D2" s="1" t="n">
        <v>108</v>
      </c>
      <c r="E2" s="1" t="n">
        <v>70</v>
      </c>
      <c r="F2" s="1" t="n">
        <v>2.08</v>
      </c>
      <c r="G2" s="5" t="n">
        <f aca="false">E2*F2</f>
        <v>145.6</v>
      </c>
      <c r="H2" s="1" t="n">
        <v>0.7</v>
      </c>
      <c r="I2" s="1" t="n">
        <v>0.3</v>
      </c>
      <c r="J2" s="5" t="n">
        <f aca="false">G2*H2</f>
        <v>101.92</v>
      </c>
      <c r="K2" s="5" t="n">
        <f aca="false">(F2-(F2*I2))*1000</f>
        <v>1456</v>
      </c>
      <c r="L2" s="6" t="n">
        <f aca="false">C2*B2/1000</f>
        <v>0.87</v>
      </c>
      <c r="M2" s="7" t="n">
        <f aca="false">L2*D2</f>
        <v>93.96</v>
      </c>
      <c r="N2" s="5" t="n">
        <f aca="false">J2-M2</f>
        <v>7.95999999999999</v>
      </c>
      <c r="O2" s="5" t="n">
        <f aca="false">K2/(B2*D2)</f>
        <v>0.464878671775224</v>
      </c>
      <c r="P2" s="5" t="n">
        <f aca="false">(B2*D2)/K2</f>
        <v>2.1510989010989</v>
      </c>
      <c r="Q2" s="5" t="n">
        <f aca="false">E2/P2</f>
        <v>32.5415070242657</v>
      </c>
    </row>
    <row r="3" customFormat="false" ht="15.75" hidden="false" customHeight="false" outlineLevel="0" collapsed="false">
      <c r="A3" s="3"/>
    </row>
    <row r="4" customFormat="false" ht="15.75" hidden="false" customHeight="false" outlineLevel="0" collapsed="false">
      <c r="A4" s="10"/>
      <c r="B4" s="11"/>
      <c r="C4" s="11"/>
      <c r="D4" s="11"/>
      <c r="E4" s="11"/>
      <c r="F4" s="11"/>
      <c r="G4" s="13"/>
      <c r="H4" s="11"/>
      <c r="I4" s="11"/>
      <c r="J4" s="13"/>
      <c r="K4" s="13"/>
      <c r="L4" s="14"/>
      <c r="M4" s="15"/>
      <c r="N4" s="13"/>
      <c r="O4" s="13"/>
      <c r="P4" s="13"/>
      <c r="Q4" s="13"/>
    </row>
    <row r="5" customFormat="false" ht="15.75" hidden="false" customHeight="false" outlineLevel="0" collapsed="false">
      <c r="A5" s="3"/>
    </row>
    <row r="6" customFormat="false" ht="15.75" hidden="false" customHeight="false" outlineLevel="0" collapsed="false">
      <c r="A6" s="10"/>
      <c r="B6" s="11"/>
      <c r="C6" s="11"/>
      <c r="D6" s="11"/>
      <c r="E6" s="11"/>
      <c r="F6" s="11"/>
      <c r="G6" s="13"/>
      <c r="H6" s="11"/>
      <c r="I6" s="11"/>
      <c r="J6" s="13"/>
      <c r="K6" s="13"/>
      <c r="L6" s="14"/>
      <c r="M6" s="15"/>
      <c r="N6" s="13"/>
      <c r="O6" s="13"/>
      <c r="P6" s="13"/>
      <c r="Q6" s="13"/>
    </row>
    <row r="7" customFormat="false" ht="15.75" hidden="false" customHeight="false" outlineLevel="0" collapsed="false">
      <c r="A7" s="3"/>
    </row>
    <row r="8" customFormat="false" ht="15.75" hidden="false" customHeight="false" outlineLevel="0" collapsed="false">
      <c r="A8" s="10"/>
      <c r="B8" s="11"/>
      <c r="C8" s="11"/>
      <c r="D8" s="11"/>
      <c r="E8" s="11"/>
      <c r="F8" s="11"/>
      <c r="G8" s="13"/>
      <c r="H8" s="11"/>
      <c r="I8" s="11"/>
      <c r="J8" s="13"/>
      <c r="K8" s="13"/>
      <c r="L8" s="14"/>
      <c r="M8" s="15"/>
      <c r="N8" s="13"/>
      <c r="O8" s="13"/>
      <c r="P8" s="13"/>
      <c r="Q8" s="13"/>
    </row>
    <row r="10" customFormat="false" ht="15" hidden="false" customHeight="false" outlineLevel="0" collapsed="false">
      <c r="A10" s="43" t="s">
        <v>48</v>
      </c>
      <c r="B10" s="43" t="s">
        <v>49</v>
      </c>
      <c r="C10" s="43"/>
      <c r="D10" s="43"/>
      <c r="E10" s="43"/>
      <c r="F10" s="43"/>
      <c r="G10" s="43"/>
      <c r="H10" s="43"/>
    </row>
    <row r="11" customFormat="false" ht="15" hidden="false" customHeight="false" outlineLevel="0" collapsed="false">
      <c r="A11" s="43"/>
      <c r="B11" s="31" t="n">
        <v>1</v>
      </c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</row>
    <row r="12" customFormat="false" ht="15" hidden="false" customHeight="false" outlineLevel="0" collapsed="false">
      <c r="A12" s="44" t="s">
        <v>50</v>
      </c>
      <c r="B12" s="31"/>
      <c r="C12" s="31"/>
      <c r="D12" s="31"/>
      <c r="E12" s="31"/>
      <c r="F12" s="31"/>
      <c r="G12" s="31"/>
      <c r="H12" s="31"/>
    </row>
    <row r="13" customFormat="false" ht="15" hidden="false" customHeight="false" outlineLevel="0" collapsed="false">
      <c r="A13" s="31"/>
      <c r="B13" s="31"/>
      <c r="C13" s="31"/>
      <c r="D13" s="31"/>
      <c r="E13" s="31"/>
      <c r="F13" s="31"/>
      <c r="G13" s="31"/>
      <c r="H13" s="31"/>
    </row>
    <row r="14" customFormat="false" ht="15" hidden="false" customHeight="false" outlineLevel="0" collapsed="false">
      <c r="A14" s="31"/>
      <c r="B14" s="31"/>
      <c r="C14" s="31"/>
      <c r="D14" s="31"/>
      <c r="E14" s="31"/>
      <c r="F14" s="31"/>
      <c r="G14" s="31"/>
      <c r="H14" s="31"/>
    </row>
    <row r="15" customFormat="false" ht="15" hidden="false" customHeight="false" outlineLevel="0" collapsed="false">
      <c r="A15" s="31"/>
      <c r="B15" s="31"/>
      <c r="C15" s="31"/>
      <c r="D15" s="31"/>
      <c r="E15" s="31"/>
      <c r="F15" s="31"/>
      <c r="G15" s="31"/>
      <c r="H15" s="31"/>
    </row>
    <row r="16" customFormat="false" ht="15" hidden="false" customHeight="false" outlineLevel="0" collapsed="false">
      <c r="A16" s="31"/>
      <c r="B16" s="31"/>
      <c r="C16" s="31"/>
      <c r="D16" s="31"/>
      <c r="E16" s="31"/>
      <c r="F16" s="31"/>
      <c r="G16" s="31"/>
      <c r="H16" s="31"/>
    </row>
    <row r="17" customFormat="false" ht="15" hidden="false" customHeight="false" outlineLevel="0" collapsed="false">
      <c r="A17" s="31"/>
      <c r="B17" s="31"/>
      <c r="C17" s="31"/>
      <c r="D17" s="31"/>
      <c r="E17" s="31"/>
      <c r="F17" s="31"/>
      <c r="G17" s="31"/>
      <c r="H17" s="31"/>
    </row>
    <row r="18" customFormat="false" ht="15" hidden="false" customHeight="false" outlineLevel="0" collapsed="false">
      <c r="A18" s="31"/>
      <c r="B18" s="31"/>
      <c r="C18" s="31"/>
      <c r="D18" s="31"/>
      <c r="E18" s="31"/>
      <c r="F18" s="31"/>
      <c r="G18" s="31"/>
      <c r="H18" s="31"/>
    </row>
    <row r="19" customFormat="false" ht="15" hidden="false" customHeight="false" outlineLevel="0" collapsed="false">
      <c r="A19" s="31"/>
      <c r="B19" s="31"/>
      <c r="C19" s="31"/>
      <c r="D19" s="31"/>
      <c r="E19" s="31"/>
      <c r="F19" s="31"/>
      <c r="G19" s="31"/>
      <c r="H19" s="31"/>
    </row>
  </sheetData>
  <mergeCells count="2">
    <mergeCell ref="A10:A11"/>
    <mergeCell ref="B10:H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LibreOffice/7.4.5.1$Windows_X86_64 LibreOffice_project/9c0871452b3918c1019dde9bfac75448afc4b57f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2021-10-15T02:42:54Z</dcterms:created>
  <dc:creator>Balzhan</dc:creator>
  <dc:description/>
  <dc:language>en-US</dc:language>
  <cp:lastModifiedBy/>
  <dcterms:modified xsi:type="dcterms:W3CDTF">2023-10-05T14:16:17Z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