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<sst xmlns="http://schemas.openxmlformats.org/spreadsheetml/2006/main" count="20">
  <si>
    <t>SLAB NUMBER</t>
  </si>
  <si>
    <t>length</t>
  </si>
  <si>
    <t>amplitude</t>
  </si>
  <si>
    <t>zlength</t>
  </si>
  <si>
    <t>NUMBER OF ATOMS</t>
  </si>
  <si>
    <t>result</t>
  </si>
  <si>
    <t>finished</t>
  </si>
  <si>
    <t>reset</t>
  </si>
  <si>
    <t>running</t>
  </si>
  <si>
    <t>prepared</t>
  </si>
  <si>
    <t>finished/running</t>
  </si>
  <si>
    <t>delete</t>
  </si>
  <si>
    <t>**</t>
  </si>
  <si>
    <t>running(finished)</t>
  </si>
  <si>
    <t>21.71*</t>
  </si>
  <si>
    <t>0.32*</t>
  </si>
  <si>
    <t>delete158000</t>
  </si>
  <si>
    <t>runing</t>
  </si>
  <si>
    <t>pause</t>
  </si>
  <si>
    <t>liquid</t>
  </si>
</sst>
</file>

<file path=xl/styles.xml><?xml version="1.0" encoding="utf-8"?>
<styleSheet xmlns="http://schemas.openxmlformats.org/spreadsheetml/2006/main">
  <numFmts count="5">
    <numFmt numFmtId="176" formatCode="[$$-409]#,##0.00;[Red]&quot;-&quot;[$$-409]#,##0.00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i/>
      <u/>
      <sz val="11"/>
      <color theme="1"/>
      <name val="Arial"/>
      <charset val="134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i/>
      <sz val="16"/>
      <color theme="1"/>
      <name val="Arial"/>
      <charset val="134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3" fillId="24" borderId="0" applyNumberFormat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3" fillId="25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20" borderId="2" applyNumberFormat="0" applyAlignment="0" applyProtection="0">
      <alignment vertical="center"/>
    </xf>
    <xf numFmtId="0" fontId="5" fillId="0" borderId="0"/>
    <xf numFmtId="0" fontId="14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176" fontId="5" fillId="0" borderId="0"/>
    <xf numFmtId="0" fontId="3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>
      <alignment horizontal="center"/>
    </xf>
    <xf numFmtId="0" fontId="10" fillId="0" borderId="0">
      <alignment horizontal="center" textRotation="90"/>
    </xf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Result" xfId="27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Result2" xf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Heading" xfId="51"/>
    <cellStyle name="Heading1" xf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51"/>
  <sheetViews>
    <sheetView tabSelected="1" workbookViewId="0">
      <selection activeCell="C11" sqref="C11"/>
    </sheetView>
  </sheetViews>
  <sheetFormatPr defaultColWidth="8.83333333333333" defaultRowHeight="14.25"/>
  <cols>
    <col min="1" max="1" width="6.5" customWidth="1"/>
    <col min="2" max="2" width="14" customWidth="1"/>
    <col min="3" max="3" width="12.6666666666667" customWidth="1"/>
    <col min="4" max="4" width="13.6666666666667" customWidth="1"/>
    <col min="5" max="5" width="18" customWidth="1"/>
    <col min="6" max="7" width="10.6666666666667" customWidth="1"/>
    <col min="8" max="8" width="18.6666666666667" customWidth="1"/>
    <col min="9" max="1015" width="10.6666666666667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</row>
    <row r="2" spans="1:5">
      <c r="A2">
        <v>16</v>
      </c>
      <c r="B2">
        <v>12</v>
      </c>
      <c r="C2">
        <f t="shared" ref="C2:C6" si="0">4*0.06*15*(9.356^2)/D2*(SIN(3.14159235659/A2))^2*A2</f>
        <v>10.2545578043515</v>
      </c>
      <c r="D2">
        <f t="shared" ref="D2:D7" si="1">46.784*B2/30</f>
        <v>18.7136</v>
      </c>
      <c r="E2">
        <f t="shared" ref="E2:E6" si="2">144*B2</f>
        <v>1728</v>
      </c>
    </row>
    <row r="3" spans="1:5">
      <c r="A3">
        <v>16</v>
      </c>
      <c r="B3">
        <v>15</v>
      </c>
      <c r="C3">
        <f t="shared" si="0"/>
        <v>8.20364624348123</v>
      </c>
      <c r="D3">
        <f t="shared" si="1"/>
        <v>23.392</v>
      </c>
      <c r="E3">
        <f t="shared" si="2"/>
        <v>2160</v>
      </c>
    </row>
    <row r="4" spans="1:5">
      <c r="A4">
        <v>20</v>
      </c>
      <c r="B4">
        <v>30</v>
      </c>
      <c r="C4">
        <f t="shared" si="0"/>
        <v>3.29670717295069</v>
      </c>
      <c r="D4">
        <f t="shared" si="1"/>
        <v>46.784</v>
      </c>
      <c r="E4">
        <f t="shared" si="2"/>
        <v>4320</v>
      </c>
    </row>
    <row r="5" spans="1:5">
      <c r="A5">
        <v>20</v>
      </c>
      <c r="B5">
        <v>40</v>
      </c>
      <c r="C5">
        <f t="shared" si="0"/>
        <v>2.47253037971302</v>
      </c>
      <c r="D5">
        <f t="shared" si="1"/>
        <v>62.3786666666667</v>
      </c>
      <c r="E5">
        <f t="shared" si="2"/>
        <v>5760</v>
      </c>
    </row>
    <row r="6" spans="1:5">
      <c r="A6">
        <v>20</v>
      </c>
      <c r="B6">
        <v>60</v>
      </c>
      <c r="C6">
        <f t="shared" si="0"/>
        <v>1.64835358647534</v>
      </c>
      <c r="D6">
        <f t="shared" si="1"/>
        <v>93.568</v>
      </c>
      <c r="E6">
        <f t="shared" si="2"/>
        <v>8640</v>
      </c>
    </row>
    <row r="7" ht="15" spans="1:4">
      <c r="A7">
        <v>6</v>
      </c>
      <c r="B7">
        <v>6</v>
      </c>
      <c r="D7" s="1">
        <f t="shared" si="1"/>
        <v>9.3568</v>
      </c>
    </row>
    <row r="8" spans="1:11">
      <c r="A8">
        <v>12</v>
      </c>
      <c r="B8">
        <v>12</v>
      </c>
      <c r="C8">
        <f t="shared" ref="C8:C10" si="3">4*0.03*F8*(9.356^2)/D8*(SIN(3.14159235659/A8))^2*A8</f>
        <v>5.86571974624855</v>
      </c>
      <c r="D8">
        <f t="shared" ref="D8:D10" si="4">46.784*B8/30</f>
        <v>18.7136</v>
      </c>
      <c r="E8">
        <f t="shared" ref="E8:E10" si="5">144*B8</f>
        <v>1728</v>
      </c>
      <c r="F8">
        <v>13</v>
      </c>
      <c r="H8" t="s">
        <v>6</v>
      </c>
      <c r="I8">
        <v>12.88</v>
      </c>
      <c r="J8">
        <v>0.16</v>
      </c>
      <c r="K8" t="s">
        <v>7</v>
      </c>
    </row>
    <row r="9" s="1" customFormat="1" ht="15" spans="1:10">
      <c r="A9" s="1">
        <v>16</v>
      </c>
      <c r="B9" s="1">
        <v>16</v>
      </c>
      <c r="C9" s="1">
        <f t="shared" si="3"/>
        <v>3.58909523152304</v>
      </c>
      <c r="D9" s="1">
        <f t="shared" si="4"/>
        <v>24.9514666666667</v>
      </c>
      <c r="E9" s="1">
        <f t="shared" si="5"/>
        <v>2304</v>
      </c>
      <c r="F9" s="1">
        <v>14</v>
      </c>
      <c r="H9" s="1" t="s">
        <v>6</v>
      </c>
      <c r="I9" s="1">
        <v>15.82</v>
      </c>
      <c r="J9" s="1">
        <v>0.15</v>
      </c>
    </row>
    <row r="10" spans="1:11">
      <c r="A10">
        <v>20</v>
      </c>
      <c r="B10">
        <v>20</v>
      </c>
      <c r="C10">
        <f t="shared" si="3"/>
        <v>2.47253037971302</v>
      </c>
      <c r="D10">
        <f t="shared" si="4"/>
        <v>31.1893333333333</v>
      </c>
      <c r="E10">
        <f t="shared" si="5"/>
        <v>2880</v>
      </c>
      <c r="F10">
        <v>15</v>
      </c>
      <c r="H10" s="2" t="s">
        <v>8</v>
      </c>
      <c r="I10">
        <v>20.98</v>
      </c>
      <c r="J10">
        <v>0.48</v>
      </c>
      <c r="K10" t="s">
        <v>7</v>
      </c>
    </row>
    <row r="12" spans="1:12">
      <c r="A12">
        <v>28</v>
      </c>
      <c r="B12">
        <v>28</v>
      </c>
      <c r="C12">
        <f t="shared" ref="C12:C14" si="6">4*0.03*F12*(9.356^2)/D12*(SIN(3.14159235659/A12))^2*A12</f>
        <v>1.43547264347621</v>
      </c>
      <c r="D12">
        <f t="shared" ref="D12:D14" si="7">46.784*B12/30</f>
        <v>43.6650666666667</v>
      </c>
      <c r="E12">
        <f t="shared" ref="E12:E14" si="8">144*B12</f>
        <v>4032</v>
      </c>
      <c r="F12">
        <v>17</v>
      </c>
      <c r="G12" t="s">
        <v>9</v>
      </c>
      <c r="H12" t="s">
        <v>6</v>
      </c>
      <c r="I12">
        <v>17.84</v>
      </c>
      <c r="J12">
        <v>0.2</v>
      </c>
      <c r="K12">
        <v>17.67</v>
      </c>
      <c r="L12">
        <v>0.13</v>
      </c>
    </row>
    <row r="13" s="1" customFormat="1" ht="15" spans="1:12">
      <c r="A13" s="1">
        <v>32</v>
      </c>
      <c r="B13" s="1">
        <v>32</v>
      </c>
      <c r="C13" s="1">
        <f t="shared" si="6"/>
        <v>1.10011597470938</v>
      </c>
      <c r="D13" s="1">
        <f t="shared" si="7"/>
        <v>49.9029333333333</v>
      </c>
      <c r="E13" s="1">
        <f t="shared" si="8"/>
        <v>4608</v>
      </c>
      <c r="F13" s="1">
        <v>17</v>
      </c>
      <c r="H13" s="1" t="s">
        <v>6</v>
      </c>
      <c r="I13" s="1">
        <v>17.48</v>
      </c>
      <c r="J13" s="1">
        <v>0.15</v>
      </c>
      <c r="K13" s="1">
        <v>17.59</v>
      </c>
      <c r="L13" s="1">
        <v>0.2</v>
      </c>
    </row>
    <row r="14" s="2" customFormat="1" spans="1:24">
      <c r="A14" s="2">
        <v>36</v>
      </c>
      <c r="B14" s="2">
        <v>36</v>
      </c>
      <c r="C14" s="2">
        <f t="shared" si="6"/>
        <v>0.869814077519869</v>
      </c>
      <c r="D14" s="2">
        <f t="shared" si="7"/>
        <v>56.1408</v>
      </c>
      <c r="E14" s="2">
        <f t="shared" si="8"/>
        <v>5184</v>
      </c>
      <c r="F14" s="2">
        <v>17</v>
      </c>
      <c r="G14" s="2" t="s">
        <v>9</v>
      </c>
      <c r="H14" s="2" t="s">
        <v>10</v>
      </c>
      <c r="I14" s="2">
        <v>19.38</v>
      </c>
      <c r="J14" s="2">
        <v>0.25</v>
      </c>
      <c r="K14" s="2">
        <v>19.57</v>
      </c>
      <c r="L14" s="2">
        <v>0.26</v>
      </c>
      <c r="M14" s="2">
        <v>19.24</v>
      </c>
      <c r="N14" s="2">
        <v>0.25</v>
      </c>
      <c r="O14" s="2">
        <v>19.63</v>
      </c>
      <c r="P14" s="2">
        <v>0.22</v>
      </c>
      <c r="Q14" s="2" t="s">
        <v>11</v>
      </c>
      <c r="R14" s="2">
        <v>18.58</v>
      </c>
      <c r="S14" s="2">
        <v>0.26</v>
      </c>
      <c r="T14" s="2">
        <v>18.66</v>
      </c>
      <c r="U14" s="2">
        <v>0.11</v>
      </c>
      <c r="V14" s="2">
        <v>370000</v>
      </c>
      <c r="W14" s="2">
        <v>18.47</v>
      </c>
      <c r="X14" s="2">
        <v>0.096</v>
      </c>
    </row>
    <row r="15" s="1" customFormat="1" ht="15"/>
    <row r="16" spans="1:10">
      <c r="A16">
        <v>56</v>
      </c>
      <c r="B16">
        <v>56</v>
      </c>
      <c r="C16">
        <f t="shared" ref="C16:C18" si="9">4*0.03*F16*(9.356^2)/D16*(SIN(3.14159235659/A16))^2*A16</f>
        <v>0.381176431154904</v>
      </c>
      <c r="D16">
        <f t="shared" ref="D16:D18" si="10">46.784*B16/30</f>
        <v>87.3301333333333</v>
      </c>
      <c r="E16">
        <f t="shared" ref="E16:E18" si="11">144*B16</f>
        <v>8064</v>
      </c>
      <c r="F16">
        <v>18</v>
      </c>
      <c r="H16" t="s">
        <v>6</v>
      </c>
      <c r="I16">
        <v>18.72</v>
      </c>
      <c r="J16">
        <v>0.12</v>
      </c>
    </row>
    <row r="17" s="1" customFormat="1" ht="15" spans="1:10">
      <c r="A17" s="1">
        <v>64</v>
      </c>
      <c r="B17" s="1">
        <v>64</v>
      </c>
      <c r="C17" s="1">
        <f t="shared" si="9"/>
        <v>0.29190998282043</v>
      </c>
      <c r="D17" s="1">
        <f t="shared" si="10"/>
        <v>99.8058666666667</v>
      </c>
      <c r="E17" s="1">
        <f t="shared" si="11"/>
        <v>9216</v>
      </c>
      <c r="F17" s="1">
        <v>18</v>
      </c>
      <c r="G17" s="1" t="s">
        <v>12</v>
      </c>
      <c r="H17" s="1" t="s">
        <v>6</v>
      </c>
      <c r="I17" s="1">
        <v>19.08</v>
      </c>
      <c r="J17" s="1">
        <v>0.11</v>
      </c>
    </row>
    <row r="18" spans="1:22">
      <c r="A18" s="2">
        <v>72</v>
      </c>
      <c r="B18">
        <v>72</v>
      </c>
      <c r="C18">
        <f t="shared" si="9"/>
        <v>0.230683813567959</v>
      </c>
      <c r="D18">
        <f t="shared" si="10"/>
        <v>112.2816</v>
      </c>
      <c r="E18">
        <f t="shared" si="11"/>
        <v>10368</v>
      </c>
      <c r="F18">
        <v>18</v>
      </c>
      <c r="G18" t="s">
        <v>9</v>
      </c>
      <c r="H18" t="s">
        <v>13</v>
      </c>
      <c r="I18">
        <v>22.85</v>
      </c>
      <c r="J18">
        <v>0.19</v>
      </c>
      <c r="K18">
        <v>22.27</v>
      </c>
      <c r="L18">
        <v>0.087</v>
      </c>
      <c r="M18">
        <v>22.22</v>
      </c>
      <c r="N18">
        <v>0.24</v>
      </c>
      <c r="O18">
        <v>22.74</v>
      </c>
      <c r="P18">
        <v>0.11</v>
      </c>
      <c r="Q18" t="s">
        <v>11</v>
      </c>
      <c r="R18">
        <v>23.3096</v>
      </c>
      <c r="S18">
        <v>0.1488</v>
      </c>
      <c r="T18">
        <v>24.2034</v>
      </c>
      <c r="U18">
        <v>0.15</v>
      </c>
      <c r="V18" t="s">
        <v>7</v>
      </c>
    </row>
    <row r="19" ht="15" spans="1:1">
      <c r="A19" s="1"/>
    </row>
    <row r="20" spans="1:15">
      <c r="A20">
        <v>120</v>
      </c>
      <c r="B20">
        <v>120</v>
      </c>
      <c r="C20">
        <f t="shared" ref="C20:C22" si="12">4*0.03*F20*(9.356^2)/D20*(SIN(3.14159235659/A20))^2*A20</f>
        <v>0.0876954630776908</v>
      </c>
      <c r="D20">
        <f t="shared" ref="D20:D22" si="13">46.784*B20/30</f>
        <v>187.136</v>
      </c>
      <c r="E20">
        <f t="shared" ref="E20:E22" si="14">144*B20</f>
        <v>17280</v>
      </c>
      <c r="F20">
        <v>19</v>
      </c>
      <c r="G20" t="s">
        <v>9</v>
      </c>
      <c r="H20" t="s">
        <v>8</v>
      </c>
      <c r="I20" t="s">
        <v>14</v>
      </c>
      <c r="J20" t="s">
        <v>15</v>
      </c>
      <c r="K20" t="s">
        <v>11</v>
      </c>
      <c r="L20">
        <v>270000</v>
      </c>
      <c r="M20">
        <v>384000</v>
      </c>
      <c r="N20">
        <v>21.1144</v>
      </c>
      <c r="O20">
        <v>0.0772</v>
      </c>
    </row>
    <row r="21" s="1" customFormat="1" ht="15" spans="1:14">
      <c r="A21" s="1">
        <v>128</v>
      </c>
      <c r="B21" s="1">
        <v>128</v>
      </c>
      <c r="C21" s="1">
        <f t="shared" si="12"/>
        <v>0.0811349716430891</v>
      </c>
      <c r="D21" s="1">
        <f t="shared" si="13"/>
        <v>199.611733333333</v>
      </c>
      <c r="E21" s="1">
        <f t="shared" si="14"/>
        <v>18432</v>
      </c>
      <c r="F21" s="1">
        <v>20</v>
      </c>
      <c r="G21" s="1" t="s">
        <v>9</v>
      </c>
      <c r="H21" s="1" t="s">
        <v>8</v>
      </c>
      <c r="I21" s="1" t="s">
        <v>16</v>
      </c>
      <c r="N21" t="s">
        <v>11</v>
      </c>
    </row>
    <row r="22" s="2" customFormat="1" spans="1:10">
      <c r="A22" s="2">
        <v>136</v>
      </c>
      <c r="B22" s="2">
        <v>136</v>
      </c>
      <c r="C22" s="2">
        <f t="shared" si="12"/>
        <v>0.0718720726663061</v>
      </c>
      <c r="D22" s="2">
        <f t="shared" si="13"/>
        <v>212.087466666667</v>
      </c>
      <c r="E22" s="2">
        <f t="shared" si="14"/>
        <v>19584</v>
      </c>
      <c r="F22" s="2">
        <v>20</v>
      </c>
      <c r="G22" s="2" t="s">
        <v>9</v>
      </c>
      <c r="H22" s="2" t="s">
        <v>8</v>
      </c>
      <c r="I22" s="2">
        <v>378000</v>
      </c>
      <c r="J22" s="2">
        <v>472000</v>
      </c>
    </row>
    <row r="23" ht="15" spans="7:8">
      <c r="G23" s="1"/>
      <c r="H23" s="1"/>
    </row>
    <row r="24" spans="1:8">
      <c r="A24">
        <v>248</v>
      </c>
      <c r="B24">
        <v>248</v>
      </c>
      <c r="C24">
        <f t="shared" ref="C24:C26" si="15">4*0.03*F24*(9.356^2)/D24*(SIN(3.14159235659/A24))^2*A24</f>
        <v>0.0226974956630876</v>
      </c>
      <c r="D24">
        <f t="shared" ref="D24:D26" si="16">46.784*B24/30</f>
        <v>386.747733333333</v>
      </c>
      <c r="E24">
        <f t="shared" ref="E24:E26" si="17">144*B24</f>
        <v>35712</v>
      </c>
      <c r="F24">
        <v>21</v>
      </c>
      <c r="H24" t="s">
        <v>8</v>
      </c>
    </row>
    <row r="25" s="1" customFormat="1" ht="15" spans="1:8">
      <c r="A25" s="1">
        <v>256</v>
      </c>
      <c r="B25" s="1">
        <v>256</v>
      </c>
      <c r="C25" s="1">
        <f t="shared" si="15"/>
        <v>0.0213011378079331</v>
      </c>
      <c r="D25" s="1">
        <f t="shared" si="16"/>
        <v>399.223466666667</v>
      </c>
      <c r="E25" s="1">
        <f t="shared" si="17"/>
        <v>36864</v>
      </c>
      <c r="F25" s="1">
        <v>21</v>
      </c>
      <c r="H25" s="1" t="s">
        <v>8</v>
      </c>
    </row>
    <row r="26" spans="1:8">
      <c r="A26">
        <v>264</v>
      </c>
      <c r="B26">
        <v>264</v>
      </c>
      <c r="C26">
        <f t="shared" si="15"/>
        <v>0.0200297800479761</v>
      </c>
      <c r="D26">
        <f t="shared" si="16"/>
        <v>411.6992</v>
      </c>
      <c r="E26">
        <f t="shared" si="17"/>
        <v>38016</v>
      </c>
      <c r="F26">
        <v>21</v>
      </c>
      <c r="H26" t="s">
        <v>17</v>
      </c>
    </row>
    <row r="28" spans="1:5">
      <c r="A28">
        <v>64</v>
      </c>
      <c r="B28">
        <v>64</v>
      </c>
      <c r="C28">
        <f>4*0.08*21*(9.356^2)/D28*(SIN(2*3.14159235659/A28))^2*A28</f>
        <v>3.62391144610147</v>
      </c>
      <c r="D28">
        <f>46.784*B28/30</f>
        <v>99.8058666666667</v>
      </c>
      <c r="E28">
        <f>144*B28</f>
        <v>9216</v>
      </c>
    </row>
    <row r="30" spans="1:11">
      <c r="A30">
        <v>40</v>
      </c>
      <c r="B30">
        <v>40</v>
      </c>
      <c r="C30">
        <f t="shared" ref="C30:C40" si="18">4*0.03*F30*(9.356^2)/D30*(SIN(3.14159235659/A30))^2*A30</f>
        <v>0.729767904141704</v>
      </c>
      <c r="D30">
        <f t="shared" ref="D30:D40" si="19">46.784*B30/30</f>
        <v>62.3786666666667</v>
      </c>
      <c r="E30">
        <f t="shared" ref="E30:E40" si="20">144*B30</f>
        <v>5760</v>
      </c>
      <c r="F30">
        <v>17.6</v>
      </c>
      <c r="H30" t="s">
        <v>6</v>
      </c>
      <c r="I30">
        <v>18.18</v>
      </c>
      <c r="J30">
        <v>0.17</v>
      </c>
      <c r="K30">
        <v>40</v>
      </c>
    </row>
    <row r="31" ht="15" spans="1:11">
      <c r="A31">
        <v>48</v>
      </c>
      <c r="B31">
        <v>48</v>
      </c>
      <c r="C31">
        <f t="shared" si="18"/>
        <v>0.518626918906776</v>
      </c>
      <c r="D31">
        <f t="shared" si="19"/>
        <v>74.8544</v>
      </c>
      <c r="E31">
        <f t="shared" si="20"/>
        <v>6912</v>
      </c>
      <c r="F31">
        <v>18</v>
      </c>
      <c r="G31" t="s">
        <v>9</v>
      </c>
      <c r="H31" s="1" t="s">
        <v>6</v>
      </c>
      <c r="K31">
        <v>48</v>
      </c>
    </row>
    <row r="32" spans="1:11">
      <c r="A32">
        <v>56</v>
      </c>
      <c r="B32">
        <v>56</v>
      </c>
      <c r="C32">
        <f t="shared" si="18"/>
        <v>0.381176431154904</v>
      </c>
      <c r="D32">
        <f t="shared" si="19"/>
        <v>87.3301333333333</v>
      </c>
      <c r="E32">
        <f t="shared" si="20"/>
        <v>8064</v>
      </c>
      <c r="F32">
        <v>18</v>
      </c>
      <c r="H32" t="s">
        <v>6</v>
      </c>
      <c r="I32">
        <v>18.72</v>
      </c>
      <c r="J32">
        <v>0.12</v>
      </c>
      <c r="K32">
        <v>56</v>
      </c>
    </row>
    <row r="33" spans="1:11">
      <c r="A33">
        <v>64</v>
      </c>
      <c r="B33">
        <v>64</v>
      </c>
      <c r="C33">
        <f t="shared" si="18"/>
        <v>0.29190998282043</v>
      </c>
      <c r="D33">
        <f t="shared" si="19"/>
        <v>99.8058666666667</v>
      </c>
      <c r="E33">
        <f t="shared" si="20"/>
        <v>9216</v>
      </c>
      <c r="F33">
        <v>18</v>
      </c>
      <c r="G33" t="s">
        <v>12</v>
      </c>
      <c r="H33" t="s">
        <v>6</v>
      </c>
      <c r="I33">
        <v>19.08</v>
      </c>
      <c r="J33">
        <v>0.11</v>
      </c>
      <c r="K33">
        <v>64</v>
      </c>
    </row>
    <row r="34" spans="1:11">
      <c r="A34">
        <v>72</v>
      </c>
      <c r="B34">
        <v>72</v>
      </c>
      <c r="C34">
        <f t="shared" si="18"/>
        <v>0.230683813567959</v>
      </c>
      <c r="D34">
        <f t="shared" si="19"/>
        <v>112.2816</v>
      </c>
      <c r="E34">
        <f t="shared" si="20"/>
        <v>10368</v>
      </c>
      <c r="F34">
        <v>18</v>
      </c>
      <c r="G34" t="s">
        <v>9</v>
      </c>
      <c r="H34" s="2" t="s">
        <v>18</v>
      </c>
      <c r="K34">
        <v>72</v>
      </c>
    </row>
    <row r="35" ht="15" spans="1:11">
      <c r="A35">
        <v>80</v>
      </c>
      <c r="B35">
        <v>80</v>
      </c>
      <c r="C35">
        <f t="shared" si="18"/>
        <v>0.186876423350421</v>
      </c>
      <c r="D35">
        <f t="shared" si="19"/>
        <v>124.757333333333</v>
      </c>
      <c r="E35">
        <f t="shared" si="20"/>
        <v>11520</v>
      </c>
      <c r="F35">
        <v>18</v>
      </c>
      <c r="G35" t="s">
        <v>9</v>
      </c>
      <c r="H35" s="1" t="s">
        <v>8</v>
      </c>
      <c r="I35">
        <v>22.42</v>
      </c>
      <c r="J35">
        <v>0.14</v>
      </c>
      <c r="K35">
        <v>80</v>
      </c>
    </row>
    <row r="36" ht="15" spans="1:8">
      <c r="A36">
        <v>88</v>
      </c>
      <c r="B36">
        <v>88</v>
      </c>
      <c r="C36">
        <f t="shared" si="18"/>
        <v>0.154457105477628</v>
      </c>
      <c r="D36">
        <f t="shared" si="19"/>
        <v>137.233066666667</v>
      </c>
      <c r="E36">
        <f t="shared" si="20"/>
        <v>12672</v>
      </c>
      <c r="F36">
        <v>18</v>
      </c>
      <c r="G36" t="s">
        <v>9</v>
      </c>
      <c r="H36" s="1" t="s">
        <v>8</v>
      </c>
    </row>
    <row r="37" ht="15" spans="1:8">
      <c r="A37">
        <v>96</v>
      </c>
      <c r="B37">
        <v>96</v>
      </c>
      <c r="C37">
        <f t="shared" si="18"/>
        <v>0.13700655212291</v>
      </c>
      <c r="D37">
        <f t="shared" si="19"/>
        <v>149.7088</v>
      </c>
      <c r="E37">
        <f t="shared" si="20"/>
        <v>13824</v>
      </c>
      <c r="F37">
        <v>19</v>
      </c>
      <c r="G37" t="s">
        <v>9</v>
      </c>
      <c r="H37" s="1" t="s">
        <v>8</v>
      </c>
    </row>
    <row r="38" spans="1:6">
      <c r="A38">
        <v>104</v>
      </c>
      <c r="B38">
        <v>104</v>
      </c>
      <c r="C38">
        <f t="shared" si="18"/>
        <v>0.12288997460617</v>
      </c>
      <c r="D38">
        <f t="shared" si="19"/>
        <v>162.184533333333</v>
      </c>
      <c r="E38">
        <f t="shared" si="20"/>
        <v>14976</v>
      </c>
      <c r="F38">
        <v>20</v>
      </c>
    </row>
    <row r="39" spans="1:6">
      <c r="A39">
        <v>112</v>
      </c>
      <c r="B39">
        <v>112</v>
      </c>
      <c r="C39">
        <f t="shared" si="18"/>
        <v>0.105965693790767</v>
      </c>
      <c r="D39">
        <f t="shared" si="19"/>
        <v>174.660266666667</v>
      </c>
      <c r="E39">
        <f t="shared" si="20"/>
        <v>16128</v>
      </c>
      <c r="F39">
        <v>20</v>
      </c>
    </row>
    <row r="40" ht="15" spans="1:8">
      <c r="A40">
        <v>120</v>
      </c>
      <c r="B40">
        <v>120</v>
      </c>
      <c r="C40">
        <f t="shared" si="18"/>
        <v>0.0923110137659904</v>
      </c>
      <c r="D40">
        <f t="shared" si="19"/>
        <v>187.136</v>
      </c>
      <c r="E40">
        <f t="shared" si="20"/>
        <v>17280</v>
      </c>
      <c r="F40">
        <v>20</v>
      </c>
      <c r="G40" t="s">
        <v>9</v>
      </c>
      <c r="H40" s="1" t="s">
        <v>8</v>
      </c>
    </row>
    <row r="44" spans="1:1">
      <c r="A44" t="s">
        <v>19</v>
      </c>
    </row>
    <row r="45" spans="1:6">
      <c r="A45">
        <v>1</v>
      </c>
      <c r="B45">
        <f t="shared" ref="B45:B49" si="21">30.1762*1.5^(A45-1)</f>
        <v>30.1762</v>
      </c>
      <c r="C45">
        <f t="shared" ref="C45:C49" si="22">2592*1.5^(A45-1)</f>
        <v>2592</v>
      </c>
      <c r="D45">
        <f t="shared" ref="D45:D49" si="23">B45/1.56</f>
        <v>19.3437179487179</v>
      </c>
      <c r="E45">
        <v>7</v>
      </c>
      <c r="F45">
        <v>0</v>
      </c>
    </row>
    <row r="46" spans="1:6">
      <c r="A46">
        <v>2</v>
      </c>
      <c r="B46">
        <f t="shared" si="21"/>
        <v>45.2643</v>
      </c>
      <c r="C46">
        <f t="shared" si="22"/>
        <v>3888</v>
      </c>
      <c r="D46">
        <f t="shared" si="23"/>
        <v>29.0155769230769</v>
      </c>
      <c r="E46">
        <v>7</v>
      </c>
      <c r="F46">
        <v>0</v>
      </c>
    </row>
    <row r="47" spans="1:6">
      <c r="A47">
        <v>3</v>
      </c>
      <c r="B47">
        <f t="shared" si="21"/>
        <v>67.89645</v>
      </c>
      <c r="C47">
        <f t="shared" si="22"/>
        <v>5832</v>
      </c>
      <c r="D47">
        <f t="shared" si="23"/>
        <v>43.5233653846154</v>
      </c>
      <c r="E47">
        <v>7</v>
      </c>
      <c r="F47">
        <v>0</v>
      </c>
    </row>
    <row r="48" spans="1:6">
      <c r="A48">
        <v>4</v>
      </c>
      <c r="B48">
        <f t="shared" si="21"/>
        <v>101.844675</v>
      </c>
      <c r="C48">
        <f t="shared" si="22"/>
        <v>8748</v>
      </c>
      <c r="D48">
        <f t="shared" si="23"/>
        <v>65.2850480769231</v>
      </c>
      <c r="E48">
        <v>7</v>
      </c>
      <c r="F48">
        <v>0</v>
      </c>
    </row>
    <row r="49" spans="1:6">
      <c r="A49">
        <v>5</v>
      </c>
      <c r="B49">
        <f t="shared" si="21"/>
        <v>152.7670125</v>
      </c>
      <c r="C49">
        <f t="shared" si="22"/>
        <v>13122</v>
      </c>
      <c r="D49">
        <f t="shared" si="23"/>
        <v>97.9275721153846</v>
      </c>
      <c r="E49">
        <v>7</v>
      </c>
      <c r="F49">
        <v>0</v>
      </c>
    </row>
    <row r="50" spans="1:3">
      <c r="A50">
        <v>12</v>
      </c>
      <c r="B50">
        <v>24.9132917929</v>
      </c>
      <c r="C50">
        <v>-0.427494937955</v>
      </c>
    </row>
    <row r="51" spans="1:3">
      <c r="A51">
        <v>8</v>
      </c>
      <c r="B51">
        <v>26.0493539177</v>
      </c>
      <c r="C51">
        <v>-0.50239149529</v>
      </c>
    </row>
  </sheetData>
  <pageMargins left="0" right="0" top="0.393055555555556" bottom="0.39305555555555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3333333333333" defaultRowHeight="14.25"/>
  <cols>
    <col min="1" max="1" width="10.6666666666667" customWidth="1"/>
  </cols>
  <sheetData/>
  <pageMargins left="0" right="0" top="0.393055555555556" bottom="0.39305555555555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3333333333333" defaultRowHeight="14.25"/>
  <cols>
    <col min="1" max="1" width="10.6666666666667" customWidth="1"/>
  </cols>
  <sheetData/>
  <pageMargins left="0" right="0" top="0.393055555555556" bottom="0.39305555555555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74</cp:revision>
  <dcterms:created xsi:type="dcterms:W3CDTF">2014-07-16T05:46:00Z</dcterms:created>
  <dcterms:modified xsi:type="dcterms:W3CDTF">2016-11-21T02:02:34Z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