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3" sheetId="2" r:id="rId5"/>
    <sheet state="visible" name="Sheet1" sheetId="3" r:id="rId6"/>
    <sheet state="visible" name="Sheet2" sheetId="4" r:id="rId7"/>
    <sheet state="visible" name="Sheet4" sheetId="5" r:id="rId8"/>
    <sheet state="visible" name="Sheet5" sheetId="6" r:id="rId9"/>
    <sheet state="visible" name="Sheet6" sheetId="7" r:id="rId10"/>
  </sheets>
  <definedNames>
    <definedName hidden="1" localSheetId="5" name="Z_AB58D17C_1FCE_4E62_BC5F_D40BA54758B8_.wvu.FilterData">Sheet5!$D$9:$D$31</definedName>
    <definedName hidden="1" localSheetId="5" name="Z_6F9C9216_9D61_4174_858B_74E6D5C24CDB_.wvu.FilterData">Sheet5!$D$9:$D$30</definedName>
  </definedNames>
  <calcPr/>
  <customWorkbookViews>
    <customWorkbookView activeSheetId="0" maximized="1" windowHeight="0" windowWidth="0" guid="{AB58D17C-1FCE-4E62-BC5F-D40BA54758B8}" name="Filter 2"/>
    <customWorkbookView activeSheetId="0" maximized="1" windowHeight="0" windowWidth="0" guid="{6F9C9216-9D61-4174-858B-74E6D5C24CDB}" name="Filter 1"/>
  </customWorkbookViews>
  <pivotCaches>
    <pivotCache cacheId="0" r:id="rId11"/>
  </pivotCaches>
</workbook>
</file>

<file path=xl/sharedStrings.xml><?xml version="1.0" encoding="utf-8"?>
<sst xmlns="http://schemas.openxmlformats.org/spreadsheetml/2006/main" count="2001" uniqueCount="78">
  <si>
    <t xml:space="preserve">Beginner Excel Data Analysis 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</si>
  <si>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</si>
  <si>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</si>
  <si>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</si>
  <si>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</si>
  <si>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</si>
  <si>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</si>
  <si>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</si>
  <si>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</si>
  <si>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</si>
  <si>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</si>
  <si>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</si>
  <si>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</si>
  <si>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</si>
  <si>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</si>
  <si>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</si>
  <si>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</si>
  <si>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</si>
  <si>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</si>
  <si>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</si>
  <si>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</si>
  <si>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</si>
  <si>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</si>
  <si>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</si>
  <si>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</si>
  <si>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</si>
  <si>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</si>
  <si>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</si>
  <si>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</si>
  <si>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</si>
  <si>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</si>
  <si>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</si>
  <si>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Best Sales person by country</t>
  </si>
  <si>
    <t>Eclairs</t>
  </si>
  <si>
    <t>Australia</t>
  </si>
  <si>
    <t>Smooth Sliky Salty</t>
  </si>
  <si>
    <t>After Nines</t>
  </si>
  <si>
    <t>99% Dark &amp; Pure</t>
  </si>
  <si>
    <t>Ches Bonnell</t>
  </si>
  <si>
    <t>Orange Choco</t>
  </si>
  <si>
    <t>Gigi Bohling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</si>
  <si>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</si>
  <si>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</si>
  <si>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</si>
  <si>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</si>
  <si>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</si>
  <si>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</si>
  <si>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</si>
  <si>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</si>
  <si>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</si>
  <si>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</si>
  <si>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</si>
  <si>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Quick Statistics</t>
  </si>
  <si>
    <t xml:space="preserve">Average </t>
  </si>
  <si>
    <t>Sum</t>
  </si>
  <si>
    <t>Median</t>
  </si>
  <si>
    <t>Min</t>
  </si>
  <si>
    <t>Max</t>
  </si>
  <si>
    <t>Range</t>
  </si>
  <si>
    <t>Exploratory Data Analysis(EDA) with CF</t>
  </si>
  <si>
    <t>Sales by Country(with Formulas)</t>
  </si>
  <si>
    <t>Здесь я использовал формулу "SUMIF",чтобы вычислить продажу по странам.</t>
  </si>
  <si>
    <t>Sales By Country(with Pivot)</t>
  </si>
  <si>
    <t>SUM of Amount</t>
  </si>
  <si>
    <t>SUM of Units</t>
  </si>
  <si>
    <t>Grand Total</t>
  </si>
  <si>
    <t>Top 5 products $ per unit</t>
  </si>
  <si>
    <t xml:space="preserve">Product </t>
  </si>
  <si>
    <t>Unit</t>
  </si>
  <si>
    <t>Sales $ per Unit</t>
  </si>
  <si>
    <t xml:space="preserve">Geography </t>
  </si>
  <si>
    <t>Bar Faughny</t>
  </si>
  <si>
    <t>Australia Total</t>
  </si>
  <si>
    <t>Canada Total</t>
  </si>
  <si>
    <t>India Total</t>
  </si>
  <si>
    <t>New Zealand Total</t>
  </si>
  <si>
    <t>UK Total</t>
  </si>
  <si>
    <t>USA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</si>
</sst>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.00_);[Red]\(&quot;$&quot;#,##0.00\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Quattrocento Sans"/>
    </font>
    <font>
      <b/>
      <sz val="11.0"/>
      <color theme="1"/>
      <name val="Calibri"/>
    </font>
    <font>
      <color theme="1"/>
      <name val="Calibri"/>
      <scheme val="minor"/>
    </font>
    <font>
      <sz val="28.0"/>
      <color theme="1"/>
      <name val="&quot;Quattrocento Sans&quot;"/>
    </font>
    <font>
      <color theme="0"/>
      <name val="Calibri"/>
      <scheme val="minor"/>
    </font>
    <font>
      <sz val="14.0"/>
      <color theme="1"/>
      <name val="Calibri"/>
      <scheme val="minor"/>
    </font>
    <font>
      <sz val="24.0"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rgb="FF4472C4"/>
      </patternFill>
    </fill>
    <fill>
      <patternFill patternType="solid">
        <fgColor rgb="FF2F5496"/>
        <bgColor rgb="FF2F5496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46524"/>
        <bgColor rgb="FFF46524"/>
      </patternFill>
    </fill>
    <fill>
      <patternFill patternType="solid">
        <fgColor rgb="FFF09300"/>
        <bgColor rgb="FFF09300"/>
      </patternFill>
    </fill>
  </fills>
  <borders count="7">
    <border/>
    <border>
      <left/>
      <right/>
      <top/>
      <bottom/>
    </border>
    <border>
      <top style="dotted">
        <color rgb="FFBFBFBF"/>
      </top>
      <bottom style="dotted">
        <color rgb="FFBFBFBF"/>
      </bottom>
    </border>
    <border>
      <right/>
      <top/>
      <bottom/>
    </border>
    <border>
      <left/>
      <right/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readingOrder="0" vertical="center"/>
    </xf>
    <xf borderId="0" fillId="2" fontId="3" numFmtId="0" xfId="0" applyFont="1"/>
    <xf borderId="0" fillId="2" fontId="3" numFmtId="0" xfId="0" applyAlignment="1" applyFont="1">
      <alignment horizontal="left"/>
    </xf>
    <xf borderId="0" fillId="2" fontId="3" numFmtId="0" xfId="0" applyAlignment="1" applyFont="1">
      <alignment horizontal="right"/>
    </xf>
    <xf borderId="0" fillId="4" fontId="3" numFmtId="0" xfId="0" applyAlignment="1" applyFill="1" applyFont="1">
      <alignment horizontal="right" readingOrder="0"/>
    </xf>
    <xf borderId="1" fillId="3" fontId="3" numFmtId="0" xfId="0" applyBorder="1" applyFont="1"/>
    <xf borderId="0" fillId="0" fontId="4" numFmtId="0" xfId="0" applyFont="1"/>
    <xf borderId="0" fillId="0" fontId="4" numFmtId="0" xfId="0" applyFont="1"/>
    <xf borderId="0" fillId="0" fontId="1" numFmtId="164" xfId="0" applyFont="1" applyNumberFormat="1"/>
    <xf borderId="0" fillId="0" fontId="1" numFmtId="3" xfId="0" applyFont="1" applyNumberFormat="1"/>
    <xf borderId="2" fillId="0" fontId="3" numFmtId="0" xfId="0" applyBorder="1" applyFont="1"/>
    <xf borderId="2" fillId="0" fontId="1" numFmtId="0" xfId="0" applyBorder="1" applyFont="1"/>
    <xf borderId="0" fillId="0" fontId="1" numFmtId="165" xfId="0" applyFont="1" applyNumberFormat="1"/>
    <xf borderId="2" fillId="0" fontId="3" numFmtId="0" xfId="0" applyAlignment="1" applyBorder="1" applyFont="1">
      <alignment readingOrder="0"/>
    </xf>
    <xf borderId="1" fillId="3" fontId="5" numFmtId="0" xfId="0" applyAlignment="1" applyBorder="1" applyFont="1">
      <alignment horizontal="center"/>
    </xf>
    <xf borderId="3" fillId="3" fontId="5" numFmtId="0" xfId="0" applyAlignment="1" applyBorder="1" applyFont="1">
      <alignment readingOrder="0" shrinkToFit="0" wrapText="0"/>
    </xf>
    <xf borderId="3" fillId="3" fontId="1" numFmtId="0" xfId="0" applyAlignment="1" applyBorder="1" applyFont="1">
      <alignment vertical="bottom"/>
    </xf>
    <xf borderId="0" fillId="2" fontId="6" numFmtId="0" xfId="0" applyAlignment="1" applyFont="1">
      <alignment readingOrder="0"/>
    </xf>
    <xf borderId="1" fillId="4" fontId="3" numFmtId="0" xfId="0" applyBorder="1" applyFont="1"/>
    <xf borderId="1" fillId="4" fontId="1" numFmtId="0" xfId="0" applyBorder="1" applyFont="1"/>
    <xf borderId="1" fillId="5" fontId="1" numFmtId="0" xfId="0" applyAlignment="1" applyBorder="1" applyFill="1" applyFont="1">
      <alignment vertical="bottom"/>
    </xf>
    <xf borderId="3" fillId="3" fontId="5" numFmtId="0" xfId="0" applyAlignment="1" applyBorder="1" applyFont="1">
      <alignment horizontal="center"/>
    </xf>
    <xf borderId="4" fillId="6" fontId="1" numFmtId="0" xfId="0" applyAlignment="1" applyBorder="1" applyFill="1" applyFont="1">
      <alignment vertical="bottom"/>
    </xf>
    <xf borderId="5" fillId="7" fontId="1" numFmtId="0" xfId="0" applyAlignment="1" applyBorder="1" applyFill="1" applyFont="1">
      <alignment readingOrder="0" shrinkToFit="0" vertical="bottom" wrapText="0"/>
    </xf>
    <xf borderId="5" fillId="7" fontId="1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6" fillId="2" fontId="6" numFmtId="0" xfId="0" applyAlignment="1" applyBorder="1" applyFont="1">
      <alignment readingOrder="0"/>
    </xf>
    <xf borderId="6" fillId="0" fontId="4" numFmtId="0" xfId="0" applyBorder="1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4" numFmtId="164" xfId="0" applyFont="1" applyNumberFormat="1"/>
    <xf borderId="0" fillId="0" fontId="4" numFmtId="3" xfId="0" applyFont="1" applyNumberFormat="1"/>
    <xf borderId="0" fillId="5" fontId="1" numFmtId="0" xfId="0" applyAlignment="1" applyFont="1">
      <alignment vertical="bottom"/>
    </xf>
    <xf borderId="0" fillId="3" fontId="5" numFmtId="0" xfId="0" applyAlignment="1" applyFont="1">
      <alignment horizontal="center"/>
    </xf>
    <xf borderId="0" fillId="3" fontId="5" numFmtId="0" xfId="0" applyAlignment="1" applyFont="1">
      <alignment readingOrder="0" shrinkToFit="0" wrapText="0"/>
    </xf>
    <xf borderId="0" fillId="3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vertical="bottom"/>
    </xf>
    <xf borderId="0" fillId="0" fontId="4" numFmtId="4" xfId="0" applyFont="1" applyNumberFormat="1"/>
    <xf borderId="0" fillId="8" fontId="4" numFmtId="0" xfId="0" applyAlignment="1" applyFill="1" applyFont="1">
      <alignment readingOrder="0"/>
    </xf>
    <xf borderId="0" fillId="3" fontId="5" numFmtId="0" xfId="0" applyAlignment="1" applyFont="1">
      <alignment horizontal="center" readingOrder="0"/>
    </xf>
    <xf borderId="0" fillId="9" fontId="4" numFmtId="0" xfId="0" applyAlignment="1" applyFill="1" applyFont="1">
      <alignment readingOrder="0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4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Data-style">
      <tableStyleElement dxfId="1" type="headerRow"/>
      <tableStyleElement dxfId="2" type="firstRowStripe"/>
      <tableStyleElement dxfId="2" type="secondRowStripe"/>
    </tableStyle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</xdr:row>
      <xdr:rowOff>85725</xdr:rowOff>
    </xdr:from>
    <xdr:ext cx="1257300" cy="1333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1:G311" sheet="Data"/>
  </cacheSource>
  <cacheFields>
    <cacheField name="Sales Person" numFmtId="0">
      <sharedItems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>
        <s v="New Zealand"/>
        <s v="USA"/>
        <s v="Canada"/>
        <s v="UK"/>
        <s v="Australia"/>
        <s v="India"/>
      </sharedItems>
    </cacheField>
    <cacheField name="Product" numFmtId="0">
      <sharedItems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>
        <n v="1624.0"/>
        <n v="6706.0"/>
        <n v="959.0"/>
        <n v="9632.0"/>
        <n v="2100.0"/>
        <n v="8869.0"/>
        <n v="2681.0"/>
        <n v="5012.0"/>
        <n v="1281.0"/>
        <n v="4991.0"/>
        <n v="1785.0"/>
        <n v="3983.0"/>
        <n v="2646.0"/>
        <n v="252.0"/>
        <n v="2464.0"/>
        <n v="2114.0"/>
        <n v="7693.0"/>
        <n v="15610.0"/>
        <n v="336.0"/>
        <n v="9443.0"/>
        <n v="8155.0"/>
        <n v="1701.0"/>
        <n v="2205.0"/>
        <n v="1771.0"/>
        <n v="10311.0"/>
        <n v="21.0"/>
        <n v="1974.0"/>
        <n v="6314.0"/>
        <n v="4683.0"/>
        <n v="6398.0"/>
        <n v="553.0"/>
        <n v="7021.0"/>
        <n v="5817.0"/>
        <n v="3976.0"/>
        <n v="1134.0"/>
        <n v="6027.0"/>
        <n v="1904.0"/>
        <n v="3262.0"/>
        <n v="2289.0"/>
        <n v="6986.0"/>
        <n v="4417.0"/>
        <n v="1442.0"/>
        <n v="2415.0"/>
        <n v="238.0"/>
        <n v="4949.0"/>
        <n v="5075.0"/>
        <n v="9198.0"/>
        <n v="3339.0"/>
        <n v="5019.0"/>
        <n v="16184.0"/>
        <n v="497.0"/>
        <n v="8211.0"/>
        <n v="6580.0"/>
        <n v="4760.0"/>
        <n v="5439.0"/>
        <n v="1463.0"/>
        <n v="7777.0"/>
        <n v="1085.0"/>
        <n v="182.0"/>
        <n v="4242.0"/>
        <n v="6118.0"/>
        <n v="2317.0"/>
        <n v="938.0"/>
        <n v="9709.0"/>
        <n v="4487.0"/>
        <n v="4018.0"/>
        <n v="861.0"/>
        <n v="5586.0"/>
        <n v="2226.0"/>
        <n v="14329.0"/>
        <n v="8463.0"/>
        <n v="2891.0"/>
        <n v="3773.0"/>
        <n v="854.0"/>
        <n v="4970.0"/>
        <n v="98.0"/>
        <n v="13391.0"/>
        <n v="8890.0"/>
        <n v="56.0"/>
        <n v="3808.0"/>
        <n v="63.0"/>
        <n v="7812.0"/>
        <n v="973.0"/>
        <n v="567.0"/>
        <n v="2471.0"/>
        <n v="7189.0"/>
        <n v="7455.0"/>
        <n v="3108.0"/>
        <n v="469.0"/>
        <n v="2737.0"/>
        <n v="4305.0"/>
        <n v="2408.0"/>
        <n v="12348.0"/>
        <n v="3689.0"/>
        <n v="2870.0"/>
        <n v="798.0"/>
        <n v="2933.0"/>
        <n v="2744.0"/>
        <n v="9772.0"/>
        <n v="1568.0"/>
        <n v="11417.0"/>
        <n v="6748.0"/>
        <n v="1407.0"/>
        <n v="2023.0"/>
        <n v="5236.0"/>
        <n v="1925.0"/>
        <n v="6608.0"/>
        <n v="8008.0"/>
        <n v="1428.0"/>
        <n v="525.0"/>
        <n v="1505.0"/>
        <n v="6755.0"/>
        <n v="11571.0"/>
        <n v="2541.0"/>
        <n v="1526.0"/>
        <n v="6125.0"/>
        <n v="847.0"/>
        <n v="4753.0"/>
        <n v="2793.0"/>
        <n v="4606.0"/>
        <n v="5551.0"/>
        <n v="6657.0"/>
        <n v="4438.0"/>
        <n v="168.0"/>
        <n v="6391.0"/>
        <n v="518.0"/>
        <n v="5677.0"/>
        <n v="6048.0"/>
        <n v="3752.0"/>
        <n v="4480.0"/>
        <n v="259.0"/>
        <n v="42.0"/>
        <n v="2478.0"/>
        <n v="7847.0"/>
        <n v="9926.0"/>
        <n v="819.0"/>
        <n v="3052.0"/>
        <n v="6832.0"/>
        <n v="2016.0"/>
        <n v="7322.0"/>
        <n v="357.0"/>
        <n v="3192.0"/>
        <n v="8435.0"/>
        <n v="0.0"/>
        <n v="8862.0"/>
        <n v="3556.0"/>
        <n v="7280.0"/>
        <n v="3402.0"/>
        <n v="4592.0"/>
        <n v="7833.0"/>
        <n v="7651.0"/>
        <n v="2275.0"/>
        <n v="5670.0"/>
        <n v="2135.0"/>
        <n v="2779.0"/>
        <n v="12950.0"/>
        <n v="3794.0"/>
        <n v="2583.0"/>
        <n v="4585.0"/>
        <n v="1652.0"/>
        <n v="2009.0"/>
        <n v="3388.0"/>
        <n v="623.0"/>
        <n v="10073.0"/>
        <n v="1561.0"/>
        <n v="11522.0"/>
        <n v="3059.0"/>
        <n v="2324.0"/>
        <n v="4956.0"/>
        <n v="5355.0"/>
        <n v="7259.0"/>
        <n v="6279.0"/>
        <n v="3864.0"/>
        <n v="6146.0"/>
        <n v="2639.0"/>
        <n v="1890.0"/>
        <n v="1932.0"/>
        <n v="6300.0"/>
        <n v="560.0"/>
        <n v="2856.0"/>
        <n v="707.0"/>
        <n v="3598.0"/>
        <n v="6853.0"/>
        <n v="4725.0"/>
        <n v="10304.0"/>
        <n v="1274.0"/>
        <n v="3101.0"/>
        <n v="1057.0"/>
        <n v="5306.0"/>
        <n v="1778.0"/>
        <n v="1638.0"/>
        <n v="154.0"/>
        <n v="9835.0"/>
        <n v="7273.0"/>
        <n v="6909.0"/>
        <n v="3920.0"/>
        <n v="4858.0"/>
        <n v="3549.0"/>
        <n v="966.0"/>
        <n v="385.0"/>
        <n v="2219.0"/>
        <n v="2954.0"/>
        <n v="280.0"/>
        <n v="4802.0"/>
        <n v="4137.0"/>
        <n v="9051.0"/>
        <n v="2919.0"/>
        <n v="5915.0"/>
        <n v="2562.0"/>
        <n v="8813.0"/>
        <n v="6111.0"/>
        <n v="3507.0"/>
        <n v="4319.0"/>
        <n v="609.0"/>
        <n v="6370.0"/>
        <n v="5474.0"/>
        <n v="3164.0"/>
        <n v="1302.0"/>
        <n v="7308.0"/>
        <n v="6132.0"/>
        <n v="3472.0"/>
        <n v="9660.0"/>
        <n v="2436.0"/>
        <n v="9506.0"/>
        <n v="245.0"/>
        <n v="2702.0"/>
        <n v="700.0"/>
        <n v="3759.0"/>
        <n v="1589.0"/>
        <n v="5194.0"/>
        <n v="945.0"/>
        <n v="1988.0"/>
        <n v="6734.0"/>
        <n v="217.0"/>
        <n v="4424.0"/>
        <n v="189.0"/>
        <n v="490.0"/>
        <n v="434.0"/>
        <n v="10129.0"/>
        <n v="6433.0"/>
        <n v="2212.0"/>
        <n v="3829.0"/>
        <n v="5775.0"/>
        <n v="1071.0"/>
        <n v="2863.0"/>
        <n v="1617.0"/>
        <n v="6818.0"/>
        <n v="3094.0"/>
        <n v="2989.0"/>
        <n v="2268.0"/>
        <n v="7511.0"/>
        <n v="4326.0"/>
        <n v="4935.0"/>
        <n v="4781.0"/>
        <n v="7483.0"/>
        <n v="6860.0"/>
        <n v="9002.0"/>
        <n v="1400.0"/>
        <n v="4053.0"/>
        <n v="2149.0"/>
        <n v="3640.0"/>
        <n v="630.0"/>
        <n v="2429.0"/>
        <n v="2142.0"/>
        <n v="6454.0"/>
        <n v="8841.0"/>
        <n v="714.0"/>
        <n v="3850.0"/>
      </sharedItems>
    </cacheField>
    <cacheField name="Units" numFmtId="3">
      <sharedItems containsSemiMixedTypes="0" containsString="0" containsNumber="1" containsInteger="1">
        <n v="114.0"/>
        <n v="459.0"/>
        <n v="147.0"/>
        <n v="288.0"/>
        <n v="414.0"/>
        <n v="432.0"/>
        <n v="54.0"/>
        <n v="210.0"/>
        <n v="75.0"/>
        <n v="12.0"/>
        <n v="462.0"/>
        <n v="144.0"/>
        <n v="120.0"/>
        <n v="234.0"/>
        <n v="66.0"/>
        <n v="87.0"/>
        <n v="339.0"/>
        <n v="162.0"/>
        <n v="90.0"/>
        <n v="141.0"/>
        <n v="204.0"/>
        <n v="186.0"/>
        <n v="231.0"/>
        <n v="168.0"/>
        <n v="195.0"/>
        <n v="15.0"/>
        <n v="30.0"/>
        <n v="102.0"/>
        <n v="183.0"/>
        <n v="72.0"/>
        <n v="282.0"/>
        <n v="405.0"/>
        <n v="135.0"/>
        <n v="21.0"/>
        <n v="153.0"/>
        <n v="255.0"/>
        <n v="18.0"/>
        <n v="189.0"/>
        <n v="36.0"/>
        <n v="156.0"/>
        <n v="39.0"/>
        <n v="63.0"/>
        <n v="69.0"/>
        <n v="504.0"/>
        <n v="273.0"/>
        <n v="48.0"/>
        <n v="207.0"/>
        <n v="9.0"/>
        <n v="261.0"/>
        <n v="6.0"/>
        <n v="138.0"/>
        <n v="111.0"/>
        <n v="525.0"/>
        <n v="150.0"/>
        <n v="492.0"/>
        <n v="165.0"/>
        <n v="309.0"/>
        <n v="159.0"/>
        <n v="201.0"/>
        <n v="51.0"/>
        <n v="279.0"/>
        <n v="123.0"/>
        <n v="81.0"/>
        <n v="228.0"/>
        <n v="342.0"/>
        <n v="216.0"/>
        <n v="93.0"/>
        <n v="312.0"/>
        <n v="300.0"/>
        <n v="519.0"/>
        <n v="96.0"/>
        <n v="192.0"/>
        <n v="225.0"/>
        <n v="456.0"/>
        <n v="252.0"/>
        <n v="240.0"/>
        <n v="129.0"/>
        <n v="303.0"/>
        <n v="246.0"/>
        <n v="84.0"/>
        <n v="348.0"/>
        <n v="258.0"/>
        <n v="27.0"/>
        <n v="213.0"/>
        <n v="357.0"/>
        <n v="174.0"/>
        <n v="510.0"/>
        <n v="378.0"/>
        <n v="117.0"/>
        <n v="126.0"/>
        <n v="42.0"/>
        <n v="366.0"/>
        <n v="324.0"/>
        <n v="243.0"/>
        <n v="447.0"/>
        <n v="297.0"/>
        <n v="177.0"/>
        <n v="306.0"/>
        <n v="219.0"/>
        <n v="171.0"/>
        <n v="276.0"/>
        <n v="45.0"/>
        <n v="369.0"/>
        <n v="372.0"/>
        <n v="105.0"/>
        <n v="0.0"/>
        <n v="270.0"/>
        <n v="3.0"/>
        <n v="198.0"/>
        <n v="249.0"/>
        <n v="60.0"/>
        <n v="78.0"/>
        <n v="57.0"/>
        <n v="402.0"/>
        <n v="327.0"/>
        <n v="99.0"/>
        <n v="363.0"/>
        <n v="237.0"/>
        <n v="24.0"/>
        <n v="33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B6:D13" firstHeaderRow="0" firstDataRow="2" firstDataCol="0"/>
  <pivotFields>
    <pivotField name="Sales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eography" axis="axisRow" compact="0" outline="0" multipleItemSelectionAllowed="1" showAll="0" sortType="ascending">
      <items>
        <item x="4"/>
        <item x="2"/>
        <item x="5"/>
        <item x="0"/>
        <item x="3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Uni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>
    <field x="1"/>
  </rowFields>
  <colFields>
    <field x="-2"/>
  </colFields>
  <dataFields>
    <dataField name="SUM of Amount" fld="3" baseField="0"/>
    <dataField name="SUM of Units" fld="4" baseField="0"/>
  </dataFields>
</pivotTableDefinition>
</file>

<file path=xl/pivotTables/pivotTable2.xml><?xml version="1.0" encoding="utf-8"?>
<pivotTableDefinition xmlns="http://schemas.openxmlformats.org/spreadsheetml/2006/main" name="Sheet6" cacheId="0" dataCaption="" rowGrandTotals="0" compact="0" compactData="0">
  <location ref="A9:C75" firstHeaderRow="0" firstDataRow="2" firstDataCol="0"/>
  <pivotFields>
    <pivotField name="Sales Pers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ography" axis="axisRow" compact="0" outline="0" multipleItemSelectionAllowed="1" showAll="0" sortType="ascending">
      <items>
        <item x="4"/>
        <item x="2"/>
        <item x="5"/>
        <item x="0"/>
        <item x="3"/>
        <item x="1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Uni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>
    <field x="1"/>
    <field x="0"/>
  </rowFields>
  <dataFields>
    <dataField name="SUM of Amount" fld="3" baseField="0"/>
  </dataFields>
</pivotTableDefinition>
</file>

<file path=xl/tables/table1.xml><?xml version="1.0" encoding="utf-8"?>
<table xmlns="http://schemas.openxmlformats.org/spreadsheetml/2006/main" ref="Y11:Z33" displayName="Table_1" id="1">
  <tableColumns count="2">
    <tableColumn name="Product" id="1"/>
    <tableColumn name="Cost per unit" id="2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ref="Y11:Z33" displayName="Table_2" id="2">
  <tableColumns count="2">
    <tableColumn name="Product" id="1"/>
    <tableColumn name="Cost per unit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3.71"/>
    <col customWidth="1" min="3" max="3" width="19.57"/>
    <col customWidth="1" min="4" max="4" width="14.71"/>
    <col customWidth="1" min="5" max="5" width="21.86"/>
    <col customWidth="1" min="6" max="6" width="13.57"/>
    <col customWidth="1" min="7" max="7" width="11.71"/>
    <col customWidth="1" min="8" max="8" width="14.86"/>
    <col customWidth="1" min="9" max="9" width="8.71"/>
    <col customWidth="1" min="10" max="10" width="3.86"/>
    <col customWidth="1" min="11" max="11" width="53.86"/>
    <col customWidth="1" min="12" max="12" width="3.0"/>
    <col customWidth="1" min="13" max="13" width="49.0"/>
    <col customWidth="1" min="14" max="24" width="8.71"/>
    <col customWidth="1" min="25" max="25" width="21.86"/>
    <col customWidth="1" min="26" max="26" width="14.43"/>
  </cols>
  <sheetData>
    <row r="1" ht="52.5" customHeight="1">
      <c r="A1" s="1"/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11">
      <c r="C11" s="4" t="s">
        <v>1</v>
      </c>
      <c r="D11" s="4" t="s">
        <v>2</v>
      </c>
      <c r="E11" s="5" t="s">
        <v>3</v>
      </c>
      <c r="F11" s="6" t="s">
        <v>4</v>
      </c>
      <c r="G11" s="6" t="s">
        <v>5</v>
      </c>
      <c r="H11" s="7"/>
      <c r="J11" s="8" t="s">
        <v>6</v>
      </c>
      <c r="K11" s="2"/>
      <c r="Y11" s="9" t="s">
        <v>3</v>
      </c>
      <c r="Z11" s="9" t="s">
        <v>7</v>
      </c>
    </row>
    <row r="12">
      <c r="C12" s="10" t="s">
        <v>8</v>
      </c>
      <c r="D12" s="10" t="s">
        <v>9</v>
      </c>
      <c r="E12" s="10" t="s">
        <v>10</v>
      </c>
      <c r="F12" s="11">
        <v>1624.0</v>
      </c>
      <c r="G12" s="12">
        <v>114.0</v>
      </c>
      <c r="J12" s="13">
        <v>1.0</v>
      </c>
      <c r="K12" s="14" t="s">
        <v>11</v>
      </c>
      <c r="Y12" s="9" t="s">
        <v>12</v>
      </c>
      <c r="Z12" s="15">
        <v>9.33</v>
      </c>
    </row>
    <row r="13">
      <c r="C13" s="10" t="s">
        <v>13</v>
      </c>
      <c r="D13" s="10" t="s">
        <v>14</v>
      </c>
      <c r="E13" s="10" t="s">
        <v>15</v>
      </c>
      <c r="F13" s="11">
        <v>6706.0</v>
      </c>
      <c r="G13" s="12">
        <v>459.0</v>
      </c>
      <c r="J13" s="13">
        <v>2.0</v>
      </c>
      <c r="K13" s="14" t="s">
        <v>16</v>
      </c>
      <c r="Y13" s="9" t="s">
        <v>17</v>
      </c>
      <c r="Z13" s="15">
        <v>11.7</v>
      </c>
    </row>
    <row r="14">
      <c r="C14" s="10" t="s">
        <v>18</v>
      </c>
      <c r="D14" s="10" t="s">
        <v>14</v>
      </c>
      <c r="E14" s="10" t="s">
        <v>19</v>
      </c>
      <c r="F14" s="11">
        <v>959.0</v>
      </c>
      <c r="G14" s="12">
        <v>147.0</v>
      </c>
      <c r="J14" s="13">
        <v>3.0</v>
      </c>
      <c r="K14" s="14" t="s">
        <v>20</v>
      </c>
      <c r="Y14" s="9" t="s">
        <v>19</v>
      </c>
      <c r="Z14" s="15">
        <v>11.88</v>
      </c>
    </row>
    <row r="15">
      <c r="C15" s="10" t="s">
        <v>21</v>
      </c>
      <c r="D15" s="10" t="s">
        <v>22</v>
      </c>
      <c r="E15" s="10" t="s">
        <v>23</v>
      </c>
      <c r="F15" s="11">
        <v>9632.0</v>
      </c>
      <c r="G15" s="12">
        <v>288.0</v>
      </c>
      <c r="J15" s="13">
        <v>4.0</v>
      </c>
      <c r="K15" s="14" t="s">
        <v>24</v>
      </c>
      <c r="Y15" s="9" t="s">
        <v>25</v>
      </c>
      <c r="Z15" s="15">
        <v>11.73</v>
      </c>
    </row>
    <row r="16">
      <c r="C16" s="10" t="s">
        <v>26</v>
      </c>
      <c r="D16" s="10" t="s">
        <v>27</v>
      </c>
      <c r="E16" s="10" t="s">
        <v>28</v>
      </c>
      <c r="F16" s="11">
        <v>2100.0</v>
      </c>
      <c r="G16" s="12">
        <v>414.0</v>
      </c>
      <c r="J16" s="13">
        <v>5.0</v>
      </c>
      <c r="K16" s="14" t="s">
        <v>29</v>
      </c>
      <c r="Y16" s="9" t="s">
        <v>30</v>
      </c>
      <c r="Z16" s="15">
        <v>8.79</v>
      </c>
    </row>
    <row r="17">
      <c r="C17" s="10" t="s">
        <v>8</v>
      </c>
      <c r="D17" s="10" t="s">
        <v>14</v>
      </c>
      <c r="E17" s="10" t="s">
        <v>31</v>
      </c>
      <c r="F17" s="11">
        <v>8869.0</v>
      </c>
      <c r="G17" s="12">
        <v>432.0</v>
      </c>
      <c r="J17" s="13">
        <v>6.0</v>
      </c>
      <c r="K17" s="14" t="s">
        <v>32</v>
      </c>
      <c r="Y17" s="9" t="s">
        <v>33</v>
      </c>
      <c r="Z17" s="15">
        <v>3.11</v>
      </c>
    </row>
    <row r="18">
      <c r="C18" s="10" t="s">
        <v>26</v>
      </c>
      <c r="D18" s="10" t="s">
        <v>34</v>
      </c>
      <c r="E18" s="10" t="s">
        <v>35</v>
      </c>
      <c r="F18" s="11">
        <v>2681.0</v>
      </c>
      <c r="G18" s="12">
        <v>54.0</v>
      </c>
      <c r="J18" s="16"/>
      <c r="K18" s="14"/>
      <c r="Y18" s="9" t="s">
        <v>23</v>
      </c>
      <c r="Z18" s="15">
        <v>6.47</v>
      </c>
    </row>
    <row r="19">
      <c r="C19" s="10" t="s">
        <v>13</v>
      </c>
      <c r="D19" s="10" t="s">
        <v>14</v>
      </c>
      <c r="E19" s="10" t="s">
        <v>36</v>
      </c>
      <c r="F19" s="11">
        <v>5012.0</v>
      </c>
      <c r="G19" s="12">
        <v>210.0</v>
      </c>
      <c r="J19" s="13"/>
      <c r="K19" s="14"/>
      <c r="Y19" s="9" t="s">
        <v>37</v>
      </c>
      <c r="Z19" s="15">
        <v>7.64</v>
      </c>
    </row>
    <row r="20">
      <c r="C20" s="10" t="s">
        <v>38</v>
      </c>
      <c r="D20" s="10" t="s">
        <v>34</v>
      </c>
      <c r="E20" s="10" t="s">
        <v>17</v>
      </c>
      <c r="F20" s="11">
        <v>1281.0</v>
      </c>
      <c r="G20" s="12">
        <v>75.0</v>
      </c>
      <c r="J20" s="13"/>
      <c r="Y20" s="9" t="s">
        <v>39</v>
      </c>
      <c r="Z20" s="15">
        <v>10.62</v>
      </c>
    </row>
    <row r="21" ht="15.75" customHeight="1">
      <c r="C21" s="10" t="s">
        <v>40</v>
      </c>
      <c r="D21" s="10" t="s">
        <v>9</v>
      </c>
      <c r="E21" s="10" t="s">
        <v>17</v>
      </c>
      <c r="F21" s="11">
        <v>4991.0</v>
      </c>
      <c r="G21" s="12">
        <v>12.0</v>
      </c>
      <c r="J21" s="13"/>
      <c r="Y21" s="9" t="s">
        <v>41</v>
      </c>
      <c r="Z21" s="15">
        <v>9.0</v>
      </c>
    </row>
    <row r="22" ht="15.75" customHeight="1">
      <c r="C22" s="10" t="s">
        <v>42</v>
      </c>
      <c r="D22" s="10" t="s">
        <v>27</v>
      </c>
      <c r="E22" s="10" t="s">
        <v>28</v>
      </c>
      <c r="F22" s="11">
        <v>1785.0</v>
      </c>
      <c r="G22" s="12">
        <v>462.0</v>
      </c>
      <c r="Y22" s="9" t="s">
        <v>36</v>
      </c>
      <c r="Z22" s="15">
        <v>9.77</v>
      </c>
    </row>
    <row r="23" ht="15.75" customHeight="1">
      <c r="C23" s="10" t="s">
        <v>43</v>
      </c>
      <c r="D23" s="10" t="s">
        <v>9</v>
      </c>
      <c r="E23" s="10" t="s">
        <v>33</v>
      </c>
      <c r="F23" s="11">
        <v>3983.0</v>
      </c>
      <c r="G23" s="12">
        <v>144.0</v>
      </c>
      <c r="Y23" s="9" t="s">
        <v>44</v>
      </c>
      <c r="Z23" s="15">
        <v>6.49</v>
      </c>
    </row>
    <row r="24" ht="15.75" customHeight="1">
      <c r="C24" s="10" t="s">
        <v>18</v>
      </c>
      <c r="D24" s="10" t="s">
        <v>34</v>
      </c>
      <c r="E24" s="10" t="s">
        <v>30</v>
      </c>
      <c r="F24" s="11">
        <v>2646.0</v>
      </c>
      <c r="G24" s="12">
        <v>120.0</v>
      </c>
      <c r="Y24" s="9" t="s">
        <v>45</v>
      </c>
      <c r="Z24" s="15">
        <v>4.97</v>
      </c>
    </row>
    <row r="25" ht="15.75" customHeight="1">
      <c r="C25" s="10" t="s">
        <v>42</v>
      </c>
      <c r="D25" s="10" t="s">
        <v>46</v>
      </c>
      <c r="E25" s="10" t="s">
        <v>12</v>
      </c>
      <c r="F25" s="11">
        <v>252.0</v>
      </c>
      <c r="G25" s="12">
        <v>54.0</v>
      </c>
      <c r="Y25" s="9" t="s">
        <v>28</v>
      </c>
      <c r="Z25" s="15">
        <v>13.15</v>
      </c>
    </row>
    <row r="26" ht="15.75" customHeight="1">
      <c r="C26" s="10" t="s">
        <v>43</v>
      </c>
      <c r="D26" s="10" t="s">
        <v>14</v>
      </c>
      <c r="E26" s="10" t="s">
        <v>28</v>
      </c>
      <c r="F26" s="11">
        <v>2464.0</v>
      </c>
      <c r="G26" s="12">
        <v>234.0</v>
      </c>
      <c r="Y26" s="9" t="s">
        <v>47</v>
      </c>
      <c r="Z26" s="15">
        <v>5.6</v>
      </c>
    </row>
    <row r="27" ht="15.75" customHeight="1">
      <c r="C27" s="10" t="s">
        <v>43</v>
      </c>
      <c r="D27" s="10" t="s">
        <v>14</v>
      </c>
      <c r="E27" s="10" t="s">
        <v>48</v>
      </c>
      <c r="F27" s="11">
        <v>2114.0</v>
      </c>
      <c r="G27" s="12">
        <v>66.0</v>
      </c>
      <c r="Y27" s="9" t="s">
        <v>49</v>
      </c>
      <c r="Z27" s="15">
        <v>16.73</v>
      </c>
    </row>
    <row r="28" ht="15.75" customHeight="1">
      <c r="C28" s="10" t="s">
        <v>26</v>
      </c>
      <c r="D28" s="10" t="s">
        <v>9</v>
      </c>
      <c r="E28" s="10" t="s">
        <v>35</v>
      </c>
      <c r="F28" s="11">
        <v>7693.0</v>
      </c>
      <c r="G28" s="12">
        <v>87.0</v>
      </c>
      <c r="Y28" s="9" t="s">
        <v>50</v>
      </c>
      <c r="Z28" s="15">
        <v>10.38</v>
      </c>
    </row>
    <row r="29" ht="15.75" customHeight="1">
      <c r="C29" s="10" t="s">
        <v>40</v>
      </c>
      <c r="D29" s="10" t="s">
        <v>46</v>
      </c>
      <c r="E29" s="10" t="s">
        <v>39</v>
      </c>
      <c r="F29" s="11">
        <v>15610.0</v>
      </c>
      <c r="G29" s="12">
        <v>339.0</v>
      </c>
      <c r="Y29" s="9" t="s">
        <v>48</v>
      </c>
      <c r="Z29" s="15">
        <v>7.16</v>
      </c>
    </row>
    <row r="30" ht="15.75" customHeight="1">
      <c r="C30" s="10" t="s">
        <v>21</v>
      </c>
      <c r="D30" s="10" t="s">
        <v>46</v>
      </c>
      <c r="E30" s="10" t="s">
        <v>36</v>
      </c>
      <c r="F30" s="11">
        <v>336.0</v>
      </c>
      <c r="G30" s="12">
        <v>144.0</v>
      </c>
      <c r="Y30" s="9" t="s">
        <v>10</v>
      </c>
      <c r="Z30" s="15">
        <v>14.49</v>
      </c>
    </row>
    <row r="31" ht="15.75" customHeight="1">
      <c r="C31" s="10" t="s">
        <v>42</v>
      </c>
      <c r="D31" s="10" t="s">
        <v>27</v>
      </c>
      <c r="E31" s="10" t="s">
        <v>39</v>
      </c>
      <c r="F31" s="11">
        <v>9443.0</v>
      </c>
      <c r="G31" s="12">
        <v>162.0</v>
      </c>
      <c r="Y31" s="9" t="s">
        <v>35</v>
      </c>
      <c r="Z31" s="15">
        <v>5.79</v>
      </c>
    </row>
    <row r="32" ht="15.75" customHeight="1">
      <c r="C32" s="10" t="s">
        <v>18</v>
      </c>
      <c r="D32" s="10" t="s">
        <v>46</v>
      </c>
      <c r="E32" s="10" t="s">
        <v>44</v>
      </c>
      <c r="F32" s="11">
        <v>8155.0</v>
      </c>
      <c r="G32" s="12">
        <v>90.0</v>
      </c>
      <c r="Y32" s="9" t="s">
        <v>15</v>
      </c>
      <c r="Z32" s="15">
        <v>8.65</v>
      </c>
    </row>
    <row r="33" ht="15.75" customHeight="1">
      <c r="C33" s="10" t="s">
        <v>13</v>
      </c>
      <c r="D33" s="10" t="s">
        <v>34</v>
      </c>
      <c r="E33" s="10" t="s">
        <v>44</v>
      </c>
      <c r="F33" s="11">
        <v>1701.0</v>
      </c>
      <c r="G33" s="12">
        <v>234.0</v>
      </c>
      <c r="Y33" s="9" t="s">
        <v>31</v>
      </c>
      <c r="Z33" s="15">
        <v>12.37</v>
      </c>
    </row>
    <row r="34" ht="15.75" customHeight="1">
      <c r="C34" s="10" t="s">
        <v>51</v>
      </c>
      <c r="D34" s="10" t="s">
        <v>34</v>
      </c>
      <c r="E34" s="10" t="s">
        <v>36</v>
      </c>
      <c r="F34" s="11">
        <v>2205.0</v>
      </c>
      <c r="G34" s="12">
        <v>141.0</v>
      </c>
    </row>
    <row r="35" ht="15.75" customHeight="1">
      <c r="C35" s="10" t="s">
        <v>13</v>
      </c>
      <c r="D35" s="10" t="s">
        <v>9</v>
      </c>
      <c r="E35" s="10" t="s">
        <v>37</v>
      </c>
      <c r="F35" s="11">
        <v>1771.0</v>
      </c>
      <c r="G35" s="12">
        <v>204.0</v>
      </c>
    </row>
    <row r="36" ht="15.75" customHeight="1">
      <c r="C36" s="10" t="s">
        <v>21</v>
      </c>
      <c r="D36" s="10" t="s">
        <v>14</v>
      </c>
      <c r="E36" s="10" t="s">
        <v>25</v>
      </c>
      <c r="F36" s="11">
        <v>2114.0</v>
      </c>
      <c r="G36" s="12">
        <v>186.0</v>
      </c>
    </row>
    <row r="37" ht="15.75" customHeight="1">
      <c r="C37" s="10" t="s">
        <v>21</v>
      </c>
      <c r="D37" s="10" t="s">
        <v>22</v>
      </c>
      <c r="E37" s="10" t="s">
        <v>12</v>
      </c>
      <c r="F37" s="11">
        <v>10311.0</v>
      </c>
      <c r="G37" s="12">
        <v>231.0</v>
      </c>
    </row>
    <row r="38" ht="15.75" customHeight="1">
      <c r="C38" s="10" t="s">
        <v>43</v>
      </c>
      <c r="D38" s="10" t="s">
        <v>27</v>
      </c>
      <c r="E38" s="10" t="s">
        <v>30</v>
      </c>
      <c r="F38" s="11">
        <v>21.0</v>
      </c>
      <c r="G38" s="12">
        <v>168.0</v>
      </c>
    </row>
    <row r="39" ht="15.75" customHeight="1">
      <c r="C39" s="10" t="s">
        <v>51</v>
      </c>
      <c r="D39" s="10" t="s">
        <v>14</v>
      </c>
      <c r="E39" s="10" t="s">
        <v>39</v>
      </c>
      <c r="F39" s="11">
        <v>1974.0</v>
      </c>
      <c r="G39" s="12">
        <v>195.0</v>
      </c>
    </row>
    <row r="40" ht="15.75" customHeight="1">
      <c r="C40" s="10" t="s">
        <v>40</v>
      </c>
      <c r="D40" s="10" t="s">
        <v>22</v>
      </c>
      <c r="E40" s="10" t="s">
        <v>44</v>
      </c>
      <c r="F40" s="11">
        <v>6314.0</v>
      </c>
      <c r="G40" s="12">
        <v>15.0</v>
      </c>
    </row>
    <row r="41" ht="15.75" customHeight="1">
      <c r="C41" s="10" t="s">
        <v>51</v>
      </c>
      <c r="D41" s="10" t="s">
        <v>9</v>
      </c>
      <c r="E41" s="10" t="s">
        <v>44</v>
      </c>
      <c r="F41" s="11">
        <v>4683.0</v>
      </c>
      <c r="G41" s="12">
        <v>30.0</v>
      </c>
    </row>
    <row r="42" ht="15.75" customHeight="1">
      <c r="C42" s="10" t="s">
        <v>21</v>
      </c>
      <c r="D42" s="10" t="s">
        <v>9</v>
      </c>
      <c r="E42" s="10" t="s">
        <v>45</v>
      </c>
      <c r="F42" s="11">
        <v>6398.0</v>
      </c>
      <c r="G42" s="12">
        <v>102.0</v>
      </c>
    </row>
    <row r="43" ht="15.75" customHeight="1">
      <c r="C43" s="10" t="s">
        <v>42</v>
      </c>
      <c r="D43" s="10" t="s">
        <v>14</v>
      </c>
      <c r="E43" s="10" t="s">
        <v>37</v>
      </c>
      <c r="F43" s="11">
        <v>553.0</v>
      </c>
      <c r="G43" s="12">
        <v>15.0</v>
      </c>
    </row>
    <row r="44" ht="15.75" customHeight="1">
      <c r="C44" s="10" t="s">
        <v>13</v>
      </c>
      <c r="D44" s="10" t="s">
        <v>27</v>
      </c>
      <c r="E44" s="10" t="s">
        <v>10</v>
      </c>
      <c r="F44" s="11">
        <v>7021.0</v>
      </c>
      <c r="G44" s="12">
        <v>183.0</v>
      </c>
    </row>
    <row r="45" ht="15.75" customHeight="1">
      <c r="C45" s="10" t="s">
        <v>8</v>
      </c>
      <c r="D45" s="10" t="s">
        <v>27</v>
      </c>
      <c r="E45" s="10" t="s">
        <v>36</v>
      </c>
      <c r="F45" s="11">
        <v>5817.0</v>
      </c>
      <c r="G45" s="12">
        <v>12.0</v>
      </c>
    </row>
    <row r="46" ht="15.75" customHeight="1">
      <c r="C46" s="10" t="s">
        <v>21</v>
      </c>
      <c r="D46" s="10" t="s">
        <v>27</v>
      </c>
      <c r="E46" s="10" t="s">
        <v>17</v>
      </c>
      <c r="F46" s="11">
        <v>3976.0</v>
      </c>
      <c r="G46" s="12">
        <v>72.0</v>
      </c>
    </row>
    <row r="47" ht="15.75" customHeight="1">
      <c r="C47" s="10" t="s">
        <v>26</v>
      </c>
      <c r="D47" s="10" t="s">
        <v>34</v>
      </c>
      <c r="E47" s="10" t="s">
        <v>49</v>
      </c>
      <c r="F47" s="11">
        <v>1134.0</v>
      </c>
      <c r="G47" s="12">
        <v>282.0</v>
      </c>
    </row>
    <row r="48" ht="15.75" customHeight="1">
      <c r="C48" s="10" t="s">
        <v>42</v>
      </c>
      <c r="D48" s="10" t="s">
        <v>27</v>
      </c>
      <c r="E48" s="10" t="s">
        <v>50</v>
      </c>
      <c r="F48" s="11">
        <v>6027.0</v>
      </c>
      <c r="G48" s="12">
        <v>144.0</v>
      </c>
    </row>
    <row r="49" ht="15.75" customHeight="1">
      <c r="C49" s="10" t="s">
        <v>26</v>
      </c>
      <c r="D49" s="10" t="s">
        <v>9</v>
      </c>
      <c r="E49" s="10" t="s">
        <v>30</v>
      </c>
      <c r="F49" s="11">
        <v>1904.0</v>
      </c>
      <c r="G49" s="12">
        <v>405.0</v>
      </c>
    </row>
    <row r="50" ht="15.75" customHeight="1">
      <c r="C50" s="10" t="s">
        <v>38</v>
      </c>
      <c r="D50" s="10" t="s">
        <v>46</v>
      </c>
      <c r="E50" s="10" t="s">
        <v>15</v>
      </c>
      <c r="F50" s="11">
        <v>3262.0</v>
      </c>
      <c r="G50" s="12">
        <v>75.0</v>
      </c>
    </row>
    <row r="51" ht="15.75" customHeight="1">
      <c r="C51" s="10" t="s">
        <v>8</v>
      </c>
      <c r="D51" s="10" t="s">
        <v>46</v>
      </c>
      <c r="E51" s="10" t="s">
        <v>49</v>
      </c>
      <c r="F51" s="11">
        <v>2289.0</v>
      </c>
      <c r="G51" s="12">
        <v>135.0</v>
      </c>
    </row>
    <row r="52" ht="15.75" customHeight="1">
      <c r="C52" s="10" t="s">
        <v>40</v>
      </c>
      <c r="D52" s="10" t="s">
        <v>46</v>
      </c>
      <c r="E52" s="10" t="s">
        <v>49</v>
      </c>
      <c r="F52" s="11">
        <v>6986.0</v>
      </c>
      <c r="G52" s="12">
        <v>21.0</v>
      </c>
    </row>
    <row r="53" ht="15.75" customHeight="1">
      <c r="C53" s="10" t="s">
        <v>42</v>
      </c>
      <c r="D53" s="10" t="s">
        <v>34</v>
      </c>
      <c r="E53" s="10" t="s">
        <v>44</v>
      </c>
      <c r="F53" s="11">
        <v>4417.0</v>
      </c>
      <c r="G53" s="12">
        <v>153.0</v>
      </c>
    </row>
    <row r="54" ht="15.75" customHeight="1">
      <c r="C54" s="10" t="s">
        <v>26</v>
      </c>
      <c r="D54" s="10" t="s">
        <v>46</v>
      </c>
      <c r="E54" s="10" t="s">
        <v>25</v>
      </c>
      <c r="F54" s="11">
        <v>1442.0</v>
      </c>
      <c r="G54" s="12">
        <v>15.0</v>
      </c>
    </row>
    <row r="55" ht="15.75" customHeight="1">
      <c r="C55" s="10" t="s">
        <v>43</v>
      </c>
      <c r="D55" s="10" t="s">
        <v>14</v>
      </c>
      <c r="E55" s="10" t="s">
        <v>17</v>
      </c>
      <c r="F55" s="11">
        <v>2415.0</v>
      </c>
      <c r="G55" s="12">
        <v>255.0</v>
      </c>
    </row>
    <row r="56" ht="15.75" customHeight="1">
      <c r="C56" s="10" t="s">
        <v>42</v>
      </c>
      <c r="D56" s="10" t="s">
        <v>9</v>
      </c>
      <c r="E56" s="10" t="s">
        <v>37</v>
      </c>
      <c r="F56" s="11">
        <v>238.0</v>
      </c>
      <c r="G56" s="12">
        <v>18.0</v>
      </c>
    </row>
    <row r="57" ht="15.75" customHeight="1">
      <c r="C57" s="10" t="s">
        <v>26</v>
      </c>
      <c r="D57" s="10" t="s">
        <v>9</v>
      </c>
      <c r="E57" s="10" t="s">
        <v>44</v>
      </c>
      <c r="F57" s="11">
        <v>4949.0</v>
      </c>
      <c r="G57" s="12">
        <v>189.0</v>
      </c>
    </row>
    <row r="58" ht="15.75" customHeight="1">
      <c r="C58" s="10" t="s">
        <v>40</v>
      </c>
      <c r="D58" s="10" t="s">
        <v>34</v>
      </c>
      <c r="E58" s="10" t="s">
        <v>15</v>
      </c>
      <c r="F58" s="11">
        <v>5075.0</v>
      </c>
      <c r="G58" s="12">
        <v>21.0</v>
      </c>
    </row>
    <row r="59" ht="15.75" customHeight="1">
      <c r="C59" s="10" t="s">
        <v>43</v>
      </c>
      <c r="D59" s="10" t="s">
        <v>22</v>
      </c>
      <c r="E59" s="10" t="s">
        <v>30</v>
      </c>
      <c r="F59" s="11">
        <v>9198.0</v>
      </c>
      <c r="G59" s="12">
        <v>36.0</v>
      </c>
    </row>
    <row r="60" ht="15.75" customHeight="1">
      <c r="C60" s="10" t="s">
        <v>26</v>
      </c>
      <c r="D60" s="10" t="s">
        <v>46</v>
      </c>
      <c r="E60" s="10" t="s">
        <v>48</v>
      </c>
      <c r="F60" s="11">
        <v>3339.0</v>
      </c>
      <c r="G60" s="12">
        <v>75.0</v>
      </c>
    </row>
    <row r="61" ht="15.75" customHeight="1">
      <c r="C61" s="10" t="s">
        <v>8</v>
      </c>
      <c r="D61" s="10" t="s">
        <v>46</v>
      </c>
      <c r="E61" s="10" t="s">
        <v>33</v>
      </c>
      <c r="F61" s="11">
        <v>5019.0</v>
      </c>
      <c r="G61" s="12">
        <v>156.0</v>
      </c>
    </row>
    <row r="62" ht="15.75" customHeight="1">
      <c r="C62" s="10" t="s">
        <v>40</v>
      </c>
      <c r="D62" s="10" t="s">
        <v>22</v>
      </c>
      <c r="E62" s="10" t="s">
        <v>30</v>
      </c>
      <c r="F62" s="11">
        <v>16184.0</v>
      </c>
      <c r="G62" s="12">
        <v>39.0</v>
      </c>
    </row>
    <row r="63" ht="15.75" customHeight="1">
      <c r="C63" s="10" t="s">
        <v>26</v>
      </c>
      <c r="D63" s="10" t="s">
        <v>22</v>
      </c>
      <c r="E63" s="10" t="s">
        <v>41</v>
      </c>
      <c r="F63" s="11">
        <v>497.0</v>
      </c>
      <c r="G63" s="12">
        <v>63.0</v>
      </c>
    </row>
    <row r="64" ht="15.75" customHeight="1">
      <c r="C64" s="10" t="s">
        <v>42</v>
      </c>
      <c r="D64" s="10" t="s">
        <v>22</v>
      </c>
      <c r="E64" s="10" t="s">
        <v>48</v>
      </c>
      <c r="F64" s="11">
        <v>8211.0</v>
      </c>
      <c r="G64" s="12">
        <v>75.0</v>
      </c>
    </row>
    <row r="65" ht="15.75" customHeight="1">
      <c r="C65" s="10" t="s">
        <v>42</v>
      </c>
      <c r="D65" s="10" t="s">
        <v>34</v>
      </c>
      <c r="E65" s="10" t="s">
        <v>50</v>
      </c>
      <c r="F65" s="11">
        <v>6580.0</v>
      </c>
      <c r="G65" s="12">
        <v>183.0</v>
      </c>
    </row>
    <row r="66" ht="15.75" customHeight="1">
      <c r="C66" s="10" t="s">
        <v>21</v>
      </c>
      <c r="D66" s="10" t="s">
        <v>14</v>
      </c>
      <c r="E66" s="10" t="s">
        <v>12</v>
      </c>
      <c r="F66" s="11">
        <v>4760.0</v>
      </c>
      <c r="G66" s="12">
        <v>69.0</v>
      </c>
    </row>
    <row r="67" ht="15.75" customHeight="1">
      <c r="C67" s="10" t="s">
        <v>8</v>
      </c>
      <c r="D67" s="10" t="s">
        <v>22</v>
      </c>
      <c r="E67" s="10" t="s">
        <v>28</v>
      </c>
      <c r="F67" s="11">
        <v>5439.0</v>
      </c>
      <c r="G67" s="12">
        <v>30.0</v>
      </c>
    </row>
    <row r="68" ht="15.75" customHeight="1">
      <c r="C68" s="10" t="s">
        <v>21</v>
      </c>
      <c r="D68" s="10" t="s">
        <v>46</v>
      </c>
      <c r="E68" s="10" t="s">
        <v>33</v>
      </c>
      <c r="F68" s="11">
        <v>1463.0</v>
      </c>
      <c r="G68" s="12">
        <v>39.0</v>
      </c>
    </row>
    <row r="69" ht="15.75" customHeight="1">
      <c r="C69" s="10" t="s">
        <v>43</v>
      </c>
      <c r="D69" s="10" t="s">
        <v>46</v>
      </c>
      <c r="E69" s="10" t="s">
        <v>15</v>
      </c>
      <c r="F69" s="11">
        <v>7777.0</v>
      </c>
      <c r="G69" s="12">
        <v>504.0</v>
      </c>
    </row>
    <row r="70" ht="15.75" customHeight="1">
      <c r="C70" s="10" t="s">
        <v>18</v>
      </c>
      <c r="D70" s="10" t="s">
        <v>9</v>
      </c>
      <c r="E70" s="10" t="s">
        <v>48</v>
      </c>
      <c r="F70" s="11">
        <v>1085.0</v>
      </c>
      <c r="G70" s="12">
        <v>273.0</v>
      </c>
    </row>
    <row r="71" ht="15.75" customHeight="1">
      <c r="C71" s="10" t="s">
        <v>40</v>
      </c>
      <c r="D71" s="10" t="s">
        <v>9</v>
      </c>
      <c r="E71" s="10" t="s">
        <v>35</v>
      </c>
      <c r="F71" s="11">
        <v>182.0</v>
      </c>
      <c r="G71" s="12">
        <v>48.0</v>
      </c>
    </row>
    <row r="72" ht="15.75" customHeight="1">
      <c r="C72" s="10" t="s">
        <v>26</v>
      </c>
      <c r="D72" s="10" t="s">
        <v>46</v>
      </c>
      <c r="E72" s="10" t="s">
        <v>49</v>
      </c>
      <c r="F72" s="11">
        <v>4242.0</v>
      </c>
      <c r="G72" s="12">
        <v>207.0</v>
      </c>
    </row>
    <row r="73" ht="15.75" customHeight="1">
      <c r="C73" s="10" t="s">
        <v>26</v>
      </c>
      <c r="D73" s="10" t="s">
        <v>22</v>
      </c>
      <c r="E73" s="10" t="s">
        <v>15</v>
      </c>
      <c r="F73" s="11">
        <v>6118.0</v>
      </c>
      <c r="G73" s="12">
        <v>9.0</v>
      </c>
    </row>
    <row r="74" ht="15.75" customHeight="1">
      <c r="C74" s="10" t="s">
        <v>51</v>
      </c>
      <c r="D74" s="10" t="s">
        <v>22</v>
      </c>
      <c r="E74" s="10" t="s">
        <v>44</v>
      </c>
      <c r="F74" s="11">
        <v>2317.0</v>
      </c>
      <c r="G74" s="12">
        <v>261.0</v>
      </c>
    </row>
    <row r="75" ht="15.75" customHeight="1">
      <c r="C75" s="10" t="s">
        <v>26</v>
      </c>
      <c r="D75" s="10" t="s">
        <v>34</v>
      </c>
      <c r="E75" s="10" t="s">
        <v>30</v>
      </c>
      <c r="F75" s="11">
        <v>938.0</v>
      </c>
      <c r="G75" s="12">
        <v>6.0</v>
      </c>
    </row>
    <row r="76" ht="15.75" customHeight="1">
      <c r="C76" s="10" t="s">
        <v>13</v>
      </c>
      <c r="D76" s="10" t="s">
        <v>9</v>
      </c>
      <c r="E76" s="10" t="s">
        <v>25</v>
      </c>
      <c r="F76" s="11">
        <v>9709.0</v>
      </c>
      <c r="G76" s="12">
        <v>30.0</v>
      </c>
    </row>
    <row r="77" ht="15.75" customHeight="1">
      <c r="C77" s="10" t="s">
        <v>38</v>
      </c>
      <c r="D77" s="10" t="s">
        <v>46</v>
      </c>
      <c r="E77" s="10" t="s">
        <v>39</v>
      </c>
      <c r="F77" s="11">
        <v>2205.0</v>
      </c>
      <c r="G77" s="12">
        <v>138.0</v>
      </c>
    </row>
    <row r="78" ht="15.75" customHeight="1">
      <c r="C78" s="10" t="s">
        <v>38</v>
      </c>
      <c r="D78" s="10" t="s">
        <v>9</v>
      </c>
      <c r="E78" s="10" t="s">
        <v>33</v>
      </c>
      <c r="F78" s="11">
        <v>4487.0</v>
      </c>
      <c r="G78" s="12">
        <v>111.0</v>
      </c>
    </row>
    <row r="79" ht="15.75" customHeight="1">
      <c r="C79" s="10" t="s">
        <v>40</v>
      </c>
      <c r="D79" s="10" t="s">
        <v>14</v>
      </c>
      <c r="E79" s="10" t="s">
        <v>23</v>
      </c>
      <c r="F79" s="11">
        <v>2415.0</v>
      </c>
      <c r="G79" s="12">
        <v>15.0</v>
      </c>
    </row>
    <row r="80" ht="15.75" customHeight="1">
      <c r="C80" s="10" t="s">
        <v>8</v>
      </c>
      <c r="D80" s="10" t="s">
        <v>46</v>
      </c>
      <c r="E80" s="10" t="s">
        <v>37</v>
      </c>
      <c r="F80" s="11">
        <v>4018.0</v>
      </c>
      <c r="G80" s="12">
        <v>162.0</v>
      </c>
    </row>
    <row r="81" ht="15.75" customHeight="1">
      <c r="C81" s="10" t="s">
        <v>40</v>
      </c>
      <c r="D81" s="10" t="s">
        <v>46</v>
      </c>
      <c r="E81" s="10" t="s">
        <v>37</v>
      </c>
      <c r="F81" s="11">
        <v>861.0</v>
      </c>
      <c r="G81" s="12">
        <v>195.0</v>
      </c>
    </row>
    <row r="82" ht="15.75" customHeight="1">
      <c r="C82" s="10" t="s">
        <v>51</v>
      </c>
      <c r="D82" s="10" t="s">
        <v>34</v>
      </c>
      <c r="E82" s="10" t="s">
        <v>17</v>
      </c>
      <c r="F82" s="11">
        <v>5586.0</v>
      </c>
      <c r="G82" s="12">
        <v>525.0</v>
      </c>
    </row>
    <row r="83" ht="15.75" customHeight="1">
      <c r="C83" s="10" t="s">
        <v>38</v>
      </c>
      <c r="D83" s="10" t="s">
        <v>46</v>
      </c>
      <c r="E83" s="10" t="s">
        <v>31</v>
      </c>
      <c r="F83" s="11">
        <v>2226.0</v>
      </c>
      <c r="G83" s="12">
        <v>48.0</v>
      </c>
    </row>
    <row r="84" ht="15.75" customHeight="1">
      <c r="C84" s="10" t="s">
        <v>18</v>
      </c>
      <c r="D84" s="10" t="s">
        <v>46</v>
      </c>
      <c r="E84" s="10" t="s">
        <v>50</v>
      </c>
      <c r="F84" s="11">
        <v>14329.0</v>
      </c>
      <c r="G84" s="12">
        <v>150.0</v>
      </c>
    </row>
    <row r="85" ht="15.75" customHeight="1">
      <c r="C85" s="10" t="s">
        <v>18</v>
      </c>
      <c r="D85" s="10" t="s">
        <v>46</v>
      </c>
      <c r="E85" s="10" t="s">
        <v>39</v>
      </c>
      <c r="F85" s="11">
        <v>8463.0</v>
      </c>
      <c r="G85" s="12">
        <v>492.0</v>
      </c>
    </row>
    <row r="86" ht="15.75" customHeight="1">
      <c r="C86" s="10" t="s">
        <v>40</v>
      </c>
      <c r="D86" s="10" t="s">
        <v>46</v>
      </c>
      <c r="E86" s="10" t="s">
        <v>48</v>
      </c>
      <c r="F86" s="11">
        <v>2891.0</v>
      </c>
      <c r="G86" s="12">
        <v>102.0</v>
      </c>
    </row>
    <row r="87" ht="15.75" customHeight="1">
      <c r="C87" s="10" t="s">
        <v>43</v>
      </c>
      <c r="D87" s="10" t="s">
        <v>22</v>
      </c>
      <c r="E87" s="10" t="s">
        <v>44</v>
      </c>
      <c r="F87" s="11">
        <v>3773.0</v>
      </c>
      <c r="G87" s="12">
        <v>165.0</v>
      </c>
    </row>
    <row r="88" ht="15.75" customHeight="1">
      <c r="C88" s="10" t="s">
        <v>21</v>
      </c>
      <c r="D88" s="10" t="s">
        <v>22</v>
      </c>
      <c r="E88" s="10" t="s">
        <v>50</v>
      </c>
      <c r="F88" s="11">
        <v>854.0</v>
      </c>
      <c r="G88" s="12">
        <v>309.0</v>
      </c>
    </row>
    <row r="89" ht="15.75" customHeight="1">
      <c r="C89" s="10" t="s">
        <v>26</v>
      </c>
      <c r="D89" s="10" t="s">
        <v>22</v>
      </c>
      <c r="E89" s="10" t="s">
        <v>33</v>
      </c>
      <c r="F89" s="11">
        <v>4970.0</v>
      </c>
      <c r="G89" s="12">
        <v>156.0</v>
      </c>
    </row>
    <row r="90" ht="15.75" customHeight="1">
      <c r="C90" s="10" t="s">
        <v>18</v>
      </c>
      <c r="D90" s="10" t="s">
        <v>14</v>
      </c>
      <c r="E90" s="10" t="s">
        <v>47</v>
      </c>
      <c r="F90" s="11">
        <v>98.0</v>
      </c>
      <c r="G90" s="12">
        <v>159.0</v>
      </c>
    </row>
    <row r="91" ht="15.75" customHeight="1">
      <c r="C91" s="10" t="s">
        <v>40</v>
      </c>
      <c r="D91" s="10" t="s">
        <v>14</v>
      </c>
      <c r="E91" s="10" t="s">
        <v>25</v>
      </c>
      <c r="F91" s="11">
        <v>13391.0</v>
      </c>
      <c r="G91" s="12">
        <v>201.0</v>
      </c>
    </row>
    <row r="92" ht="15.75" customHeight="1">
      <c r="C92" s="10" t="s">
        <v>13</v>
      </c>
      <c r="D92" s="10" t="s">
        <v>27</v>
      </c>
      <c r="E92" s="10" t="s">
        <v>35</v>
      </c>
      <c r="F92" s="11">
        <v>8890.0</v>
      </c>
      <c r="G92" s="12">
        <v>210.0</v>
      </c>
    </row>
    <row r="93" ht="15.75" customHeight="1">
      <c r="C93" s="10" t="s">
        <v>42</v>
      </c>
      <c r="D93" s="10" t="s">
        <v>34</v>
      </c>
      <c r="E93" s="10" t="s">
        <v>12</v>
      </c>
      <c r="F93" s="11">
        <v>56.0</v>
      </c>
      <c r="G93" s="12">
        <v>51.0</v>
      </c>
    </row>
    <row r="94" ht="15.75" customHeight="1">
      <c r="C94" s="10" t="s">
        <v>43</v>
      </c>
      <c r="D94" s="10" t="s">
        <v>22</v>
      </c>
      <c r="E94" s="10" t="s">
        <v>28</v>
      </c>
      <c r="F94" s="11">
        <v>3339.0</v>
      </c>
      <c r="G94" s="12">
        <v>39.0</v>
      </c>
    </row>
    <row r="95" ht="15.75" customHeight="1">
      <c r="C95" s="10" t="s">
        <v>51</v>
      </c>
      <c r="D95" s="10" t="s">
        <v>14</v>
      </c>
      <c r="E95" s="10" t="s">
        <v>23</v>
      </c>
      <c r="F95" s="11">
        <v>3808.0</v>
      </c>
      <c r="G95" s="12">
        <v>279.0</v>
      </c>
    </row>
    <row r="96" ht="15.75" customHeight="1">
      <c r="C96" s="10" t="s">
        <v>51</v>
      </c>
      <c r="D96" s="10" t="s">
        <v>34</v>
      </c>
      <c r="E96" s="10" t="s">
        <v>12</v>
      </c>
      <c r="F96" s="11">
        <v>63.0</v>
      </c>
      <c r="G96" s="12">
        <v>123.0</v>
      </c>
    </row>
    <row r="97" ht="15.75" customHeight="1">
      <c r="C97" s="10" t="s">
        <v>42</v>
      </c>
      <c r="D97" s="10" t="s">
        <v>27</v>
      </c>
      <c r="E97" s="10" t="s">
        <v>49</v>
      </c>
      <c r="F97" s="11">
        <v>7812.0</v>
      </c>
      <c r="G97" s="12">
        <v>81.0</v>
      </c>
    </row>
    <row r="98" ht="15.75" customHeight="1">
      <c r="C98" s="10" t="s">
        <v>8</v>
      </c>
      <c r="D98" s="10" t="s">
        <v>9</v>
      </c>
      <c r="E98" s="10" t="s">
        <v>37</v>
      </c>
      <c r="F98" s="11">
        <v>7693.0</v>
      </c>
      <c r="G98" s="12">
        <v>21.0</v>
      </c>
    </row>
    <row r="99" ht="15.75" customHeight="1">
      <c r="C99" s="10" t="s">
        <v>43</v>
      </c>
      <c r="D99" s="10" t="s">
        <v>22</v>
      </c>
      <c r="E99" s="10" t="s">
        <v>50</v>
      </c>
      <c r="F99" s="11">
        <v>973.0</v>
      </c>
      <c r="G99" s="12">
        <v>162.0</v>
      </c>
    </row>
    <row r="100" ht="15.75" customHeight="1">
      <c r="C100" s="10" t="s">
        <v>51</v>
      </c>
      <c r="D100" s="10" t="s">
        <v>14</v>
      </c>
      <c r="E100" s="10" t="s">
        <v>41</v>
      </c>
      <c r="F100" s="11">
        <v>567.0</v>
      </c>
      <c r="G100" s="12">
        <v>228.0</v>
      </c>
    </row>
    <row r="101" ht="15.75" customHeight="1">
      <c r="C101" s="10" t="s">
        <v>51</v>
      </c>
      <c r="D101" s="10" t="s">
        <v>22</v>
      </c>
      <c r="E101" s="10" t="s">
        <v>48</v>
      </c>
      <c r="F101" s="11">
        <v>2471.0</v>
      </c>
      <c r="G101" s="12">
        <v>342.0</v>
      </c>
    </row>
    <row r="102" ht="15.75" customHeight="1">
      <c r="C102" s="10" t="s">
        <v>40</v>
      </c>
      <c r="D102" s="10" t="s">
        <v>34</v>
      </c>
      <c r="E102" s="10" t="s">
        <v>12</v>
      </c>
      <c r="F102" s="11">
        <v>7189.0</v>
      </c>
      <c r="G102" s="12">
        <v>54.0</v>
      </c>
    </row>
    <row r="103" ht="15.75" customHeight="1">
      <c r="C103" s="10" t="s">
        <v>21</v>
      </c>
      <c r="D103" s="10" t="s">
        <v>14</v>
      </c>
      <c r="E103" s="10" t="s">
        <v>50</v>
      </c>
      <c r="F103" s="11">
        <v>7455.0</v>
      </c>
      <c r="G103" s="12">
        <v>216.0</v>
      </c>
    </row>
    <row r="104" ht="15.75" customHeight="1">
      <c r="C104" s="10" t="s">
        <v>43</v>
      </c>
      <c r="D104" s="10" t="s">
        <v>46</v>
      </c>
      <c r="E104" s="10" t="s">
        <v>47</v>
      </c>
      <c r="F104" s="11">
        <v>3108.0</v>
      </c>
      <c r="G104" s="12">
        <v>54.0</v>
      </c>
    </row>
    <row r="105" ht="15.75" customHeight="1">
      <c r="C105" s="10" t="s">
        <v>26</v>
      </c>
      <c r="D105" s="10" t="s">
        <v>34</v>
      </c>
      <c r="E105" s="10" t="s">
        <v>28</v>
      </c>
      <c r="F105" s="11">
        <v>469.0</v>
      </c>
      <c r="G105" s="12">
        <v>75.0</v>
      </c>
    </row>
    <row r="106" ht="15.75" customHeight="1">
      <c r="C106" s="10" t="s">
        <v>18</v>
      </c>
      <c r="D106" s="10" t="s">
        <v>9</v>
      </c>
      <c r="E106" s="10" t="s">
        <v>44</v>
      </c>
      <c r="F106" s="11">
        <v>2737.0</v>
      </c>
      <c r="G106" s="12">
        <v>93.0</v>
      </c>
    </row>
    <row r="107" ht="15.75" customHeight="1">
      <c r="C107" s="10" t="s">
        <v>18</v>
      </c>
      <c r="D107" s="10" t="s">
        <v>9</v>
      </c>
      <c r="E107" s="10" t="s">
        <v>28</v>
      </c>
      <c r="F107" s="11">
        <v>4305.0</v>
      </c>
      <c r="G107" s="12">
        <v>156.0</v>
      </c>
    </row>
    <row r="108" ht="15.75" customHeight="1">
      <c r="C108" s="10" t="s">
        <v>18</v>
      </c>
      <c r="D108" s="10" t="s">
        <v>34</v>
      </c>
      <c r="E108" s="10" t="s">
        <v>33</v>
      </c>
      <c r="F108" s="11">
        <v>2408.0</v>
      </c>
      <c r="G108" s="12">
        <v>9.0</v>
      </c>
    </row>
    <row r="109" ht="15.75" customHeight="1">
      <c r="C109" s="10" t="s">
        <v>43</v>
      </c>
      <c r="D109" s="10" t="s">
        <v>22</v>
      </c>
      <c r="E109" s="10" t="s">
        <v>37</v>
      </c>
      <c r="F109" s="11">
        <v>1281.0</v>
      </c>
      <c r="G109" s="12">
        <v>18.0</v>
      </c>
    </row>
    <row r="110" ht="15.75" customHeight="1">
      <c r="C110" s="10" t="s">
        <v>8</v>
      </c>
      <c r="D110" s="10" t="s">
        <v>14</v>
      </c>
      <c r="E110" s="10" t="s">
        <v>15</v>
      </c>
      <c r="F110" s="11">
        <v>12348.0</v>
      </c>
      <c r="G110" s="12">
        <v>234.0</v>
      </c>
    </row>
    <row r="111" ht="15.75" customHeight="1">
      <c r="C111" s="10" t="s">
        <v>43</v>
      </c>
      <c r="D111" s="10" t="s">
        <v>46</v>
      </c>
      <c r="E111" s="10" t="s">
        <v>50</v>
      </c>
      <c r="F111" s="11">
        <v>3689.0</v>
      </c>
      <c r="G111" s="12">
        <v>312.0</v>
      </c>
    </row>
    <row r="112" ht="15.75" customHeight="1">
      <c r="C112" s="10" t="s">
        <v>38</v>
      </c>
      <c r="D112" s="10" t="s">
        <v>22</v>
      </c>
      <c r="E112" s="10" t="s">
        <v>37</v>
      </c>
      <c r="F112" s="11">
        <v>2870.0</v>
      </c>
      <c r="G112" s="12">
        <v>300.0</v>
      </c>
    </row>
    <row r="113" ht="15.75" customHeight="1">
      <c r="C113" s="10" t="s">
        <v>42</v>
      </c>
      <c r="D113" s="10" t="s">
        <v>22</v>
      </c>
      <c r="E113" s="10" t="s">
        <v>49</v>
      </c>
      <c r="F113" s="11">
        <v>798.0</v>
      </c>
      <c r="G113" s="12">
        <v>519.0</v>
      </c>
    </row>
    <row r="114" ht="15.75" customHeight="1">
      <c r="C114" s="10" t="s">
        <v>21</v>
      </c>
      <c r="D114" s="10" t="s">
        <v>9</v>
      </c>
      <c r="E114" s="10" t="s">
        <v>41</v>
      </c>
      <c r="F114" s="11">
        <v>2933.0</v>
      </c>
      <c r="G114" s="12">
        <v>9.0</v>
      </c>
    </row>
    <row r="115" ht="15.75" customHeight="1">
      <c r="C115" s="10" t="s">
        <v>40</v>
      </c>
      <c r="D115" s="10" t="s">
        <v>14</v>
      </c>
      <c r="E115" s="10" t="s">
        <v>19</v>
      </c>
      <c r="F115" s="11">
        <v>2744.0</v>
      </c>
      <c r="G115" s="12">
        <v>9.0</v>
      </c>
    </row>
    <row r="116" ht="15.75" customHeight="1">
      <c r="C116" s="10" t="s">
        <v>8</v>
      </c>
      <c r="D116" s="10" t="s">
        <v>22</v>
      </c>
      <c r="E116" s="10" t="s">
        <v>31</v>
      </c>
      <c r="F116" s="11">
        <v>9772.0</v>
      </c>
      <c r="G116" s="12">
        <v>90.0</v>
      </c>
    </row>
    <row r="117" ht="15.75" customHeight="1">
      <c r="C117" s="10" t="s">
        <v>38</v>
      </c>
      <c r="D117" s="10" t="s">
        <v>46</v>
      </c>
      <c r="E117" s="10" t="s">
        <v>28</v>
      </c>
      <c r="F117" s="11">
        <v>1568.0</v>
      </c>
      <c r="G117" s="12">
        <v>96.0</v>
      </c>
    </row>
    <row r="118" ht="15.75" customHeight="1">
      <c r="C118" s="10" t="s">
        <v>42</v>
      </c>
      <c r="D118" s="10" t="s">
        <v>22</v>
      </c>
      <c r="E118" s="10" t="s">
        <v>30</v>
      </c>
      <c r="F118" s="11">
        <v>11417.0</v>
      </c>
      <c r="G118" s="12">
        <v>21.0</v>
      </c>
    </row>
    <row r="119" ht="15.75" customHeight="1">
      <c r="C119" s="10" t="s">
        <v>8</v>
      </c>
      <c r="D119" s="10" t="s">
        <v>46</v>
      </c>
      <c r="E119" s="10" t="s">
        <v>47</v>
      </c>
      <c r="F119" s="11">
        <v>6748.0</v>
      </c>
      <c r="G119" s="12">
        <v>48.0</v>
      </c>
    </row>
    <row r="120" ht="15.75" customHeight="1">
      <c r="C120" s="10" t="s">
        <v>51</v>
      </c>
      <c r="D120" s="10" t="s">
        <v>22</v>
      </c>
      <c r="E120" s="10" t="s">
        <v>49</v>
      </c>
      <c r="F120" s="11">
        <v>1407.0</v>
      </c>
      <c r="G120" s="12">
        <v>72.0</v>
      </c>
    </row>
    <row r="121" ht="15.75" customHeight="1">
      <c r="C121" s="10" t="s">
        <v>13</v>
      </c>
      <c r="D121" s="10" t="s">
        <v>14</v>
      </c>
      <c r="E121" s="10" t="s">
        <v>48</v>
      </c>
      <c r="F121" s="11">
        <v>2023.0</v>
      </c>
      <c r="G121" s="12">
        <v>168.0</v>
      </c>
    </row>
    <row r="122" ht="15.75" customHeight="1">
      <c r="C122" s="10" t="s">
        <v>40</v>
      </c>
      <c r="D122" s="10" t="s">
        <v>27</v>
      </c>
      <c r="E122" s="10" t="s">
        <v>47</v>
      </c>
      <c r="F122" s="11">
        <v>5236.0</v>
      </c>
      <c r="G122" s="12">
        <v>51.0</v>
      </c>
    </row>
    <row r="123" ht="15.75" customHeight="1">
      <c r="C123" s="10" t="s">
        <v>21</v>
      </c>
      <c r="D123" s="10" t="s">
        <v>22</v>
      </c>
      <c r="E123" s="10" t="s">
        <v>37</v>
      </c>
      <c r="F123" s="11">
        <v>1925.0</v>
      </c>
      <c r="G123" s="12">
        <v>192.0</v>
      </c>
    </row>
    <row r="124" ht="15.75" customHeight="1">
      <c r="C124" s="10" t="s">
        <v>38</v>
      </c>
      <c r="D124" s="10" t="s">
        <v>9</v>
      </c>
      <c r="E124" s="10" t="s">
        <v>17</v>
      </c>
      <c r="F124" s="11">
        <v>6608.0</v>
      </c>
      <c r="G124" s="12">
        <v>225.0</v>
      </c>
    </row>
    <row r="125" ht="15.75" customHeight="1">
      <c r="C125" s="10" t="s">
        <v>26</v>
      </c>
      <c r="D125" s="10" t="s">
        <v>46</v>
      </c>
      <c r="E125" s="10" t="s">
        <v>47</v>
      </c>
      <c r="F125" s="11">
        <v>8008.0</v>
      </c>
      <c r="G125" s="12">
        <v>456.0</v>
      </c>
    </row>
    <row r="126" ht="15.75" customHeight="1">
      <c r="C126" s="10" t="s">
        <v>51</v>
      </c>
      <c r="D126" s="10" t="s">
        <v>46</v>
      </c>
      <c r="E126" s="10" t="s">
        <v>28</v>
      </c>
      <c r="F126" s="11">
        <v>1428.0</v>
      </c>
      <c r="G126" s="12">
        <v>93.0</v>
      </c>
    </row>
    <row r="127" ht="15.75" customHeight="1">
      <c r="C127" s="10" t="s">
        <v>26</v>
      </c>
      <c r="D127" s="10" t="s">
        <v>46</v>
      </c>
      <c r="E127" s="10" t="s">
        <v>19</v>
      </c>
      <c r="F127" s="11">
        <v>525.0</v>
      </c>
      <c r="G127" s="12">
        <v>48.0</v>
      </c>
    </row>
    <row r="128" ht="15.75" customHeight="1">
      <c r="C128" s="10" t="s">
        <v>26</v>
      </c>
      <c r="D128" s="10" t="s">
        <v>9</v>
      </c>
      <c r="E128" s="10" t="s">
        <v>23</v>
      </c>
      <c r="F128" s="11">
        <v>1505.0</v>
      </c>
      <c r="G128" s="12">
        <v>102.0</v>
      </c>
    </row>
    <row r="129" ht="15.75" customHeight="1">
      <c r="C129" s="10" t="s">
        <v>38</v>
      </c>
      <c r="D129" s="10" t="s">
        <v>14</v>
      </c>
      <c r="E129" s="10" t="s">
        <v>10</v>
      </c>
      <c r="F129" s="11">
        <v>6755.0</v>
      </c>
      <c r="G129" s="12">
        <v>252.0</v>
      </c>
    </row>
    <row r="130" ht="15.75" customHeight="1">
      <c r="C130" s="10" t="s">
        <v>42</v>
      </c>
      <c r="D130" s="10" t="s">
        <v>9</v>
      </c>
      <c r="E130" s="10" t="s">
        <v>23</v>
      </c>
      <c r="F130" s="11">
        <v>11571.0</v>
      </c>
      <c r="G130" s="12">
        <v>138.0</v>
      </c>
    </row>
    <row r="131" ht="15.75" customHeight="1">
      <c r="C131" s="10" t="s">
        <v>8</v>
      </c>
      <c r="D131" s="10" t="s">
        <v>34</v>
      </c>
      <c r="E131" s="10" t="s">
        <v>28</v>
      </c>
      <c r="F131" s="11">
        <v>2541.0</v>
      </c>
      <c r="G131" s="12">
        <v>90.0</v>
      </c>
    </row>
    <row r="132" ht="15.75" customHeight="1">
      <c r="C132" s="10" t="s">
        <v>21</v>
      </c>
      <c r="D132" s="10" t="s">
        <v>9</v>
      </c>
      <c r="E132" s="10" t="s">
        <v>10</v>
      </c>
      <c r="F132" s="11">
        <v>1526.0</v>
      </c>
      <c r="G132" s="12">
        <v>240.0</v>
      </c>
    </row>
    <row r="133" ht="15.75" customHeight="1">
      <c r="C133" s="10" t="s">
        <v>8</v>
      </c>
      <c r="D133" s="10" t="s">
        <v>34</v>
      </c>
      <c r="E133" s="10" t="s">
        <v>19</v>
      </c>
      <c r="F133" s="11">
        <v>6125.0</v>
      </c>
      <c r="G133" s="12">
        <v>102.0</v>
      </c>
    </row>
    <row r="134" ht="15.75" customHeight="1">
      <c r="C134" s="10" t="s">
        <v>21</v>
      </c>
      <c r="D134" s="10" t="s">
        <v>14</v>
      </c>
      <c r="E134" s="10" t="s">
        <v>49</v>
      </c>
      <c r="F134" s="11">
        <v>847.0</v>
      </c>
      <c r="G134" s="12">
        <v>129.0</v>
      </c>
    </row>
    <row r="135" ht="15.75" customHeight="1">
      <c r="C135" s="10" t="s">
        <v>13</v>
      </c>
      <c r="D135" s="10" t="s">
        <v>14</v>
      </c>
      <c r="E135" s="10" t="s">
        <v>49</v>
      </c>
      <c r="F135" s="11">
        <v>4753.0</v>
      </c>
      <c r="G135" s="12">
        <v>300.0</v>
      </c>
    </row>
    <row r="136" ht="15.75" customHeight="1">
      <c r="C136" s="10" t="s">
        <v>26</v>
      </c>
      <c r="D136" s="10" t="s">
        <v>34</v>
      </c>
      <c r="E136" s="10" t="s">
        <v>31</v>
      </c>
      <c r="F136" s="11">
        <v>959.0</v>
      </c>
      <c r="G136" s="12">
        <v>135.0</v>
      </c>
    </row>
    <row r="137" ht="15.75" customHeight="1">
      <c r="C137" s="10" t="s">
        <v>38</v>
      </c>
      <c r="D137" s="10" t="s">
        <v>14</v>
      </c>
      <c r="E137" s="10" t="s">
        <v>45</v>
      </c>
      <c r="F137" s="11">
        <v>2793.0</v>
      </c>
      <c r="G137" s="12">
        <v>114.0</v>
      </c>
    </row>
    <row r="138" ht="15.75" customHeight="1">
      <c r="C138" s="10" t="s">
        <v>38</v>
      </c>
      <c r="D138" s="10" t="s">
        <v>14</v>
      </c>
      <c r="E138" s="10" t="s">
        <v>17</v>
      </c>
      <c r="F138" s="11">
        <v>4606.0</v>
      </c>
      <c r="G138" s="12">
        <v>63.0</v>
      </c>
    </row>
    <row r="139" ht="15.75" customHeight="1">
      <c r="C139" s="10" t="s">
        <v>38</v>
      </c>
      <c r="D139" s="10" t="s">
        <v>22</v>
      </c>
      <c r="E139" s="10" t="s">
        <v>48</v>
      </c>
      <c r="F139" s="11">
        <v>5551.0</v>
      </c>
      <c r="G139" s="12">
        <v>252.0</v>
      </c>
    </row>
    <row r="140" ht="15.75" customHeight="1">
      <c r="C140" s="10" t="s">
        <v>51</v>
      </c>
      <c r="D140" s="10" t="s">
        <v>22</v>
      </c>
      <c r="E140" s="10" t="s">
        <v>15</v>
      </c>
      <c r="F140" s="11">
        <v>6657.0</v>
      </c>
      <c r="G140" s="12">
        <v>303.0</v>
      </c>
    </row>
    <row r="141" ht="15.75" customHeight="1">
      <c r="C141" s="10" t="s">
        <v>38</v>
      </c>
      <c r="D141" s="10" t="s">
        <v>27</v>
      </c>
      <c r="E141" s="10" t="s">
        <v>33</v>
      </c>
      <c r="F141" s="11">
        <v>4438.0</v>
      </c>
      <c r="G141" s="12">
        <v>246.0</v>
      </c>
    </row>
    <row r="142" ht="15.75" customHeight="1">
      <c r="C142" s="10" t="s">
        <v>13</v>
      </c>
      <c r="D142" s="10" t="s">
        <v>34</v>
      </c>
      <c r="E142" s="10" t="s">
        <v>36</v>
      </c>
      <c r="F142" s="11">
        <v>168.0</v>
      </c>
      <c r="G142" s="12">
        <v>84.0</v>
      </c>
    </row>
    <row r="143" ht="15.75" customHeight="1">
      <c r="C143" s="10" t="s">
        <v>38</v>
      </c>
      <c r="D143" s="10" t="s">
        <v>46</v>
      </c>
      <c r="E143" s="10" t="s">
        <v>33</v>
      </c>
      <c r="F143" s="11">
        <v>7777.0</v>
      </c>
      <c r="G143" s="12">
        <v>39.0</v>
      </c>
    </row>
    <row r="144" ht="15.75" customHeight="1">
      <c r="C144" s="10" t="s">
        <v>40</v>
      </c>
      <c r="D144" s="10" t="s">
        <v>22</v>
      </c>
      <c r="E144" s="10" t="s">
        <v>33</v>
      </c>
      <c r="F144" s="11">
        <v>3339.0</v>
      </c>
      <c r="G144" s="12">
        <v>348.0</v>
      </c>
    </row>
    <row r="145" ht="15.75" customHeight="1">
      <c r="C145" s="10" t="s">
        <v>38</v>
      </c>
      <c r="D145" s="10" t="s">
        <v>9</v>
      </c>
      <c r="E145" s="10" t="s">
        <v>31</v>
      </c>
      <c r="F145" s="11">
        <v>6391.0</v>
      </c>
      <c r="G145" s="12">
        <v>48.0</v>
      </c>
    </row>
    <row r="146" ht="15.75" customHeight="1">
      <c r="C146" s="10" t="s">
        <v>40</v>
      </c>
      <c r="D146" s="10" t="s">
        <v>9</v>
      </c>
      <c r="E146" s="10" t="s">
        <v>36</v>
      </c>
      <c r="F146" s="11">
        <v>518.0</v>
      </c>
      <c r="G146" s="12">
        <v>75.0</v>
      </c>
    </row>
    <row r="147" ht="15.75" customHeight="1">
      <c r="C147" s="10" t="s">
        <v>38</v>
      </c>
      <c r="D147" s="10" t="s">
        <v>34</v>
      </c>
      <c r="E147" s="10" t="s">
        <v>50</v>
      </c>
      <c r="F147" s="11">
        <v>5677.0</v>
      </c>
      <c r="G147" s="12">
        <v>258.0</v>
      </c>
    </row>
    <row r="148" ht="15.75" customHeight="1">
      <c r="C148" s="10" t="s">
        <v>26</v>
      </c>
      <c r="D148" s="10" t="s">
        <v>27</v>
      </c>
      <c r="E148" s="10" t="s">
        <v>33</v>
      </c>
      <c r="F148" s="11">
        <v>6048.0</v>
      </c>
      <c r="G148" s="12">
        <v>27.0</v>
      </c>
    </row>
    <row r="149" ht="15.75" customHeight="1">
      <c r="C149" s="10" t="s">
        <v>13</v>
      </c>
      <c r="D149" s="10" t="s">
        <v>34</v>
      </c>
      <c r="E149" s="10" t="s">
        <v>15</v>
      </c>
      <c r="F149" s="11">
        <v>3752.0</v>
      </c>
      <c r="G149" s="12">
        <v>213.0</v>
      </c>
    </row>
    <row r="150" ht="15.75" customHeight="1">
      <c r="C150" s="10" t="s">
        <v>40</v>
      </c>
      <c r="D150" s="10" t="s">
        <v>14</v>
      </c>
      <c r="E150" s="10" t="s">
        <v>48</v>
      </c>
      <c r="F150" s="11">
        <v>4480.0</v>
      </c>
      <c r="G150" s="12">
        <v>357.0</v>
      </c>
    </row>
    <row r="151" ht="15.75" customHeight="1">
      <c r="C151" s="10" t="s">
        <v>18</v>
      </c>
      <c r="D151" s="10" t="s">
        <v>9</v>
      </c>
      <c r="E151" s="10" t="s">
        <v>19</v>
      </c>
      <c r="F151" s="11">
        <v>259.0</v>
      </c>
      <c r="G151" s="12">
        <v>207.0</v>
      </c>
    </row>
    <row r="152" ht="15.75" customHeight="1">
      <c r="C152" s="10" t="s">
        <v>13</v>
      </c>
      <c r="D152" s="10" t="s">
        <v>9</v>
      </c>
      <c r="E152" s="10" t="s">
        <v>10</v>
      </c>
      <c r="F152" s="11">
        <v>42.0</v>
      </c>
      <c r="G152" s="12">
        <v>150.0</v>
      </c>
    </row>
    <row r="153" ht="15.75" customHeight="1">
      <c r="C153" s="10" t="s">
        <v>21</v>
      </c>
      <c r="D153" s="10" t="s">
        <v>22</v>
      </c>
      <c r="E153" s="10" t="s">
        <v>47</v>
      </c>
      <c r="F153" s="11">
        <v>98.0</v>
      </c>
      <c r="G153" s="12">
        <v>204.0</v>
      </c>
    </row>
    <row r="154" ht="15.75" customHeight="1">
      <c r="C154" s="10" t="s">
        <v>38</v>
      </c>
      <c r="D154" s="10" t="s">
        <v>14</v>
      </c>
      <c r="E154" s="10" t="s">
        <v>49</v>
      </c>
      <c r="F154" s="11">
        <v>2478.0</v>
      </c>
      <c r="G154" s="12">
        <v>21.0</v>
      </c>
    </row>
    <row r="155" ht="15.75" customHeight="1">
      <c r="C155" s="10" t="s">
        <v>21</v>
      </c>
      <c r="D155" s="10" t="s">
        <v>46</v>
      </c>
      <c r="E155" s="10" t="s">
        <v>31</v>
      </c>
      <c r="F155" s="11">
        <v>7847.0</v>
      </c>
      <c r="G155" s="12">
        <v>174.0</v>
      </c>
    </row>
    <row r="156" ht="15.75" customHeight="1">
      <c r="C156" s="10" t="s">
        <v>42</v>
      </c>
      <c r="D156" s="10" t="s">
        <v>9</v>
      </c>
      <c r="E156" s="10" t="s">
        <v>33</v>
      </c>
      <c r="F156" s="11">
        <v>9926.0</v>
      </c>
      <c r="G156" s="12">
        <v>201.0</v>
      </c>
    </row>
    <row r="157" ht="15.75" customHeight="1">
      <c r="C157" s="10" t="s">
        <v>13</v>
      </c>
      <c r="D157" s="10" t="s">
        <v>34</v>
      </c>
      <c r="E157" s="10" t="s">
        <v>12</v>
      </c>
      <c r="F157" s="11">
        <v>819.0</v>
      </c>
      <c r="G157" s="12">
        <v>510.0</v>
      </c>
    </row>
    <row r="158" ht="15.75" customHeight="1">
      <c r="C158" s="10" t="s">
        <v>26</v>
      </c>
      <c r="D158" s="10" t="s">
        <v>27</v>
      </c>
      <c r="E158" s="10" t="s">
        <v>48</v>
      </c>
      <c r="F158" s="11">
        <v>3052.0</v>
      </c>
      <c r="G158" s="12">
        <v>378.0</v>
      </c>
    </row>
    <row r="159" ht="15.75" customHeight="1">
      <c r="C159" s="10" t="s">
        <v>18</v>
      </c>
      <c r="D159" s="10" t="s">
        <v>46</v>
      </c>
      <c r="E159" s="10" t="s">
        <v>41</v>
      </c>
      <c r="F159" s="11">
        <v>6832.0</v>
      </c>
      <c r="G159" s="12">
        <v>27.0</v>
      </c>
    </row>
    <row r="160" ht="15.75" customHeight="1">
      <c r="C160" s="10" t="s">
        <v>42</v>
      </c>
      <c r="D160" s="10" t="s">
        <v>27</v>
      </c>
      <c r="E160" s="10" t="s">
        <v>30</v>
      </c>
      <c r="F160" s="11">
        <v>2016.0</v>
      </c>
      <c r="G160" s="12">
        <v>117.0</v>
      </c>
    </row>
    <row r="161" ht="15.75" customHeight="1">
      <c r="C161" s="10" t="s">
        <v>26</v>
      </c>
      <c r="D161" s="10" t="s">
        <v>34</v>
      </c>
      <c r="E161" s="10" t="s">
        <v>41</v>
      </c>
      <c r="F161" s="11">
        <v>7322.0</v>
      </c>
      <c r="G161" s="12">
        <v>36.0</v>
      </c>
    </row>
    <row r="162" ht="15.75" customHeight="1">
      <c r="C162" s="10" t="s">
        <v>13</v>
      </c>
      <c r="D162" s="10" t="s">
        <v>14</v>
      </c>
      <c r="E162" s="10" t="s">
        <v>31</v>
      </c>
      <c r="F162" s="11">
        <v>357.0</v>
      </c>
      <c r="G162" s="12">
        <v>126.0</v>
      </c>
    </row>
    <row r="163" ht="15.75" customHeight="1">
      <c r="C163" s="10" t="s">
        <v>18</v>
      </c>
      <c r="D163" s="10" t="s">
        <v>27</v>
      </c>
      <c r="E163" s="10" t="s">
        <v>28</v>
      </c>
      <c r="F163" s="11">
        <v>3192.0</v>
      </c>
      <c r="G163" s="12">
        <v>72.0</v>
      </c>
    </row>
    <row r="164" ht="15.75" customHeight="1">
      <c r="C164" s="10" t="s">
        <v>38</v>
      </c>
      <c r="D164" s="10" t="s">
        <v>22</v>
      </c>
      <c r="E164" s="10" t="s">
        <v>36</v>
      </c>
      <c r="F164" s="11">
        <v>8435.0</v>
      </c>
      <c r="G164" s="12">
        <v>42.0</v>
      </c>
    </row>
    <row r="165" ht="15.75" customHeight="1">
      <c r="C165" s="10" t="s">
        <v>8</v>
      </c>
      <c r="D165" s="10" t="s">
        <v>27</v>
      </c>
      <c r="E165" s="10" t="s">
        <v>48</v>
      </c>
      <c r="F165" s="11">
        <v>0.0</v>
      </c>
      <c r="G165" s="12">
        <v>135.0</v>
      </c>
    </row>
    <row r="166" ht="15.75" customHeight="1">
      <c r="C166" s="10" t="s">
        <v>38</v>
      </c>
      <c r="D166" s="10" t="s">
        <v>46</v>
      </c>
      <c r="E166" s="10" t="s">
        <v>45</v>
      </c>
      <c r="F166" s="11">
        <v>8862.0</v>
      </c>
      <c r="G166" s="12">
        <v>189.0</v>
      </c>
    </row>
    <row r="167" ht="15.75" customHeight="1">
      <c r="C167" s="10" t="s">
        <v>26</v>
      </c>
      <c r="D167" s="10" t="s">
        <v>9</v>
      </c>
      <c r="E167" s="10" t="s">
        <v>50</v>
      </c>
      <c r="F167" s="11">
        <v>3556.0</v>
      </c>
      <c r="G167" s="12">
        <v>459.0</v>
      </c>
    </row>
    <row r="168" ht="15.75" customHeight="1">
      <c r="C168" s="10" t="s">
        <v>40</v>
      </c>
      <c r="D168" s="10" t="s">
        <v>46</v>
      </c>
      <c r="E168" s="10" t="s">
        <v>25</v>
      </c>
      <c r="F168" s="11">
        <v>7280.0</v>
      </c>
      <c r="G168" s="12">
        <v>201.0</v>
      </c>
    </row>
    <row r="169" ht="15.75" customHeight="1">
      <c r="C169" s="10" t="s">
        <v>26</v>
      </c>
      <c r="D169" s="10" t="s">
        <v>46</v>
      </c>
      <c r="E169" s="10" t="s">
        <v>10</v>
      </c>
      <c r="F169" s="11">
        <v>3402.0</v>
      </c>
      <c r="G169" s="12">
        <v>366.0</v>
      </c>
    </row>
    <row r="170" ht="15.75" customHeight="1">
      <c r="C170" s="10" t="s">
        <v>43</v>
      </c>
      <c r="D170" s="10" t="s">
        <v>9</v>
      </c>
      <c r="E170" s="10" t="s">
        <v>48</v>
      </c>
      <c r="F170" s="11">
        <v>4592.0</v>
      </c>
      <c r="G170" s="12">
        <v>324.0</v>
      </c>
    </row>
    <row r="171" ht="15.75" customHeight="1">
      <c r="C171" s="10" t="s">
        <v>18</v>
      </c>
      <c r="D171" s="10" t="s">
        <v>14</v>
      </c>
      <c r="E171" s="10" t="s">
        <v>25</v>
      </c>
      <c r="F171" s="11">
        <v>7833.0</v>
      </c>
      <c r="G171" s="12">
        <v>243.0</v>
      </c>
    </row>
    <row r="172" ht="15.75" customHeight="1">
      <c r="C172" s="10" t="s">
        <v>42</v>
      </c>
      <c r="D172" s="10" t="s">
        <v>27</v>
      </c>
      <c r="E172" s="10" t="s">
        <v>41</v>
      </c>
      <c r="F172" s="11">
        <v>7651.0</v>
      </c>
      <c r="G172" s="12">
        <v>213.0</v>
      </c>
    </row>
    <row r="173" ht="15.75" customHeight="1">
      <c r="C173" s="10" t="s">
        <v>8</v>
      </c>
      <c r="D173" s="10" t="s">
        <v>14</v>
      </c>
      <c r="E173" s="10" t="s">
        <v>10</v>
      </c>
      <c r="F173" s="11">
        <v>2275.0</v>
      </c>
      <c r="G173" s="12">
        <v>447.0</v>
      </c>
    </row>
    <row r="174" ht="15.75" customHeight="1">
      <c r="C174" s="10" t="s">
        <v>8</v>
      </c>
      <c r="D174" s="10" t="s">
        <v>34</v>
      </c>
      <c r="E174" s="10" t="s">
        <v>12</v>
      </c>
      <c r="F174" s="11">
        <v>5670.0</v>
      </c>
      <c r="G174" s="12">
        <v>297.0</v>
      </c>
    </row>
    <row r="175" ht="15.75" customHeight="1">
      <c r="C175" s="10" t="s">
        <v>38</v>
      </c>
      <c r="D175" s="10" t="s">
        <v>14</v>
      </c>
      <c r="E175" s="10" t="s">
        <v>30</v>
      </c>
      <c r="F175" s="11">
        <v>2135.0</v>
      </c>
      <c r="G175" s="12">
        <v>27.0</v>
      </c>
    </row>
    <row r="176" ht="15.75" customHeight="1">
      <c r="C176" s="10" t="s">
        <v>8</v>
      </c>
      <c r="D176" s="10" t="s">
        <v>46</v>
      </c>
      <c r="E176" s="10" t="s">
        <v>44</v>
      </c>
      <c r="F176" s="11">
        <v>2779.0</v>
      </c>
      <c r="G176" s="12">
        <v>75.0</v>
      </c>
    </row>
    <row r="177" ht="15.75" customHeight="1">
      <c r="C177" s="10" t="s">
        <v>51</v>
      </c>
      <c r="D177" s="10" t="s">
        <v>27</v>
      </c>
      <c r="E177" s="10" t="s">
        <v>31</v>
      </c>
      <c r="F177" s="11">
        <v>12950.0</v>
      </c>
      <c r="G177" s="12">
        <v>30.0</v>
      </c>
    </row>
    <row r="178" ht="15.75" customHeight="1">
      <c r="C178" s="10" t="s">
        <v>38</v>
      </c>
      <c r="D178" s="10" t="s">
        <v>22</v>
      </c>
      <c r="E178" s="10" t="s">
        <v>23</v>
      </c>
      <c r="F178" s="11">
        <v>2646.0</v>
      </c>
      <c r="G178" s="12">
        <v>177.0</v>
      </c>
    </row>
    <row r="179" ht="15.75" customHeight="1">
      <c r="C179" s="10" t="s">
        <v>8</v>
      </c>
      <c r="D179" s="10" t="s">
        <v>46</v>
      </c>
      <c r="E179" s="10" t="s">
        <v>31</v>
      </c>
      <c r="F179" s="11">
        <v>3794.0</v>
      </c>
      <c r="G179" s="12">
        <v>159.0</v>
      </c>
    </row>
    <row r="180" ht="15.75" customHeight="1">
      <c r="C180" s="10" t="s">
        <v>43</v>
      </c>
      <c r="D180" s="10" t="s">
        <v>14</v>
      </c>
      <c r="E180" s="10" t="s">
        <v>31</v>
      </c>
      <c r="F180" s="11">
        <v>819.0</v>
      </c>
      <c r="G180" s="12">
        <v>306.0</v>
      </c>
    </row>
    <row r="181" ht="15.75" customHeight="1">
      <c r="C181" s="10" t="s">
        <v>43</v>
      </c>
      <c r="D181" s="10" t="s">
        <v>46</v>
      </c>
      <c r="E181" s="10" t="s">
        <v>39</v>
      </c>
      <c r="F181" s="11">
        <v>2583.0</v>
      </c>
      <c r="G181" s="12">
        <v>18.0</v>
      </c>
    </row>
    <row r="182" ht="15.75" customHeight="1">
      <c r="C182" s="10" t="s">
        <v>38</v>
      </c>
      <c r="D182" s="10" t="s">
        <v>14</v>
      </c>
      <c r="E182" s="10" t="s">
        <v>37</v>
      </c>
      <c r="F182" s="11">
        <v>4585.0</v>
      </c>
      <c r="G182" s="12">
        <v>240.0</v>
      </c>
    </row>
    <row r="183" ht="15.75" customHeight="1">
      <c r="C183" s="10" t="s">
        <v>40</v>
      </c>
      <c r="D183" s="10" t="s">
        <v>46</v>
      </c>
      <c r="E183" s="10" t="s">
        <v>31</v>
      </c>
      <c r="F183" s="11">
        <v>1652.0</v>
      </c>
      <c r="G183" s="12">
        <v>93.0</v>
      </c>
    </row>
    <row r="184" ht="15.75" customHeight="1">
      <c r="C184" s="10" t="s">
        <v>51</v>
      </c>
      <c r="D184" s="10" t="s">
        <v>46</v>
      </c>
      <c r="E184" s="10" t="s">
        <v>47</v>
      </c>
      <c r="F184" s="11">
        <v>4991.0</v>
      </c>
      <c r="G184" s="12">
        <v>9.0</v>
      </c>
    </row>
    <row r="185" ht="15.75" customHeight="1">
      <c r="C185" s="10" t="s">
        <v>13</v>
      </c>
      <c r="D185" s="10" t="s">
        <v>46</v>
      </c>
      <c r="E185" s="10" t="s">
        <v>30</v>
      </c>
      <c r="F185" s="11">
        <v>2009.0</v>
      </c>
      <c r="G185" s="12">
        <v>219.0</v>
      </c>
    </row>
    <row r="186" ht="15.75" customHeight="1">
      <c r="C186" s="10" t="s">
        <v>42</v>
      </c>
      <c r="D186" s="10" t="s">
        <v>27</v>
      </c>
      <c r="E186" s="10" t="s">
        <v>36</v>
      </c>
      <c r="F186" s="11">
        <v>1568.0</v>
      </c>
      <c r="G186" s="12">
        <v>141.0</v>
      </c>
    </row>
    <row r="187" ht="15.75" customHeight="1">
      <c r="C187" s="10" t="s">
        <v>21</v>
      </c>
      <c r="D187" s="10" t="s">
        <v>9</v>
      </c>
      <c r="E187" s="10" t="s">
        <v>39</v>
      </c>
      <c r="F187" s="11">
        <v>3388.0</v>
      </c>
      <c r="G187" s="12">
        <v>123.0</v>
      </c>
    </row>
    <row r="188" ht="15.75" customHeight="1">
      <c r="C188" s="10" t="s">
        <v>8</v>
      </c>
      <c r="D188" s="10" t="s">
        <v>34</v>
      </c>
      <c r="E188" s="10" t="s">
        <v>45</v>
      </c>
      <c r="F188" s="11">
        <v>623.0</v>
      </c>
      <c r="G188" s="12">
        <v>51.0</v>
      </c>
    </row>
    <row r="189" ht="15.75" customHeight="1">
      <c r="C189" s="10" t="s">
        <v>26</v>
      </c>
      <c r="D189" s="10" t="s">
        <v>22</v>
      </c>
      <c r="E189" s="10" t="s">
        <v>19</v>
      </c>
      <c r="F189" s="11">
        <v>10073.0</v>
      </c>
      <c r="G189" s="12">
        <v>120.0</v>
      </c>
    </row>
    <row r="190" ht="15.75" customHeight="1">
      <c r="C190" s="10" t="s">
        <v>13</v>
      </c>
      <c r="D190" s="10" t="s">
        <v>27</v>
      </c>
      <c r="E190" s="10" t="s">
        <v>47</v>
      </c>
      <c r="F190" s="11">
        <v>1561.0</v>
      </c>
      <c r="G190" s="12">
        <v>27.0</v>
      </c>
    </row>
    <row r="191" ht="15.75" customHeight="1">
      <c r="C191" s="10" t="s">
        <v>18</v>
      </c>
      <c r="D191" s="10" t="s">
        <v>22</v>
      </c>
      <c r="E191" s="10" t="s">
        <v>49</v>
      </c>
      <c r="F191" s="11">
        <v>11522.0</v>
      </c>
      <c r="G191" s="12">
        <v>204.0</v>
      </c>
    </row>
    <row r="192" ht="15.75" customHeight="1">
      <c r="C192" s="10" t="s">
        <v>26</v>
      </c>
      <c r="D192" s="10" t="s">
        <v>34</v>
      </c>
      <c r="E192" s="10" t="s">
        <v>12</v>
      </c>
      <c r="F192" s="11">
        <v>2317.0</v>
      </c>
      <c r="G192" s="12">
        <v>123.0</v>
      </c>
    </row>
    <row r="193" ht="15.75" customHeight="1">
      <c r="C193" s="10" t="s">
        <v>51</v>
      </c>
      <c r="D193" s="10" t="s">
        <v>9</v>
      </c>
      <c r="E193" s="10" t="s">
        <v>50</v>
      </c>
      <c r="F193" s="11">
        <v>3059.0</v>
      </c>
      <c r="G193" s="12">
        <v>27.0</v>
      </c>
    </row>
    <row r="194" ht="15.75" customHeight="1">
      <c r="C194" s="10" t="s">
        <v>21</v>
      </c>
      <c r="D194" s="10" t="s">
        <v>9</v>
      </c>
      <c r="E194" s="10" t="s">
        <v>47</v>
      </c>
      <c r="F194" s="11">
        <v>2324.0</v>
      </c>
      <c r="G194" s="12">
        <v>177.0</v>
      </c>
    </row>
    <row r="195" ht="15.75" customHeight="1">
      <c r="C195" s="10" t="s">
        <v>43</v>
      </c>
      <c r="D195" s="10" t="s">
        <v>27</v>
      </c>
      <c r="E195" s="10" t="s">
        <v>47</v>
      </c>
      <c r="F195" s="11">
        <v>4956.0</v>
      </c>
      <c r="G195" s="12">
        <v>171.0</v>
      </c>
    </row>
    <row r="196" ht="15.75" customHeight="1">
      <c r="C196" s="10" t="s">
        <v>51</v>
      </c>
      <c r="D196" s="10" t="s">
        <v>46</v>
      </c>
      <c r="E196" s="10" t="s">
        <v>37</v>
      </c>
      <c r="F196" s="11">
        <v>5355.0</v>
      </c>
      <c r="G196" s="12">
        <v>204.0</v>
      </c>
    </row>
    <row r="197" ht="15.75" customHeight="1">
      <c r="C197" s="10" t="s">
        <v>43</v>
      </c>
      <c r="D197" s="10" t="s">
        <v>46</v>
      </c>
      <c r="E197" s="10" t="s">
        <v>17</v>
      </c>
      <c r="F197" s="11">
        <v>7259.0</v>
      </c>
      <c r="G197" s="12">
        <v>276.0</v>
      </c>
    </row>
    <row r="198" ht="15.75" customHeight="1">
      <c r="C198" s="10" t="s">
        <v>13</v>
      </c>
      <c r="D198" s="10" t="s">
        <v>9</v>
      </c>
      <c r="E198" s="10" t="s">
        <v>47</v>
      </c>
      <c r="F198" s="11">
        <v>6279.0</v>
      </c>
      <c r="G198" s="12">
        <v>45.0</v>
      </c>
    </row>
    <row r="199" ht="15.75" customHeight="1">
      <c r="C199" s="10" t="s">
        <v>8</v>
      </c>
      <c r="D199" s="10" t="s">
        <v>34</v>
      </c>
      <c r="E199" s="10" t="s">
        <v>48</v>
      </c>
      <c r="F199" s="11">
        <v>2541.0</v>
      </c>
      <c r="G199" s="12">
        <v>45.0</v>
      </c>
    </row>
    <row r="200" ht="15.75" customHeight="1">
      <c r="C200" s="10" t="s">
        <v>26</v>
      </c>
      <c r="D200" s="10" t="s">
        <v>14</v>
      </c>
      <c r="E200" s="10" t="s">
        <v>49</v>
      </c>
      <c r="F200" s="11">
        <v>3864.0</v>
      </c>
      <c r="G200" s="12">
        <v>177.0</v>
      </c>
    </row>
    <row r="201" ht="15.75" customHeight="1">
      <c r="C201" s="10" t="s">
        <v>40</v>
      </c>
      <c r="D201" s="10" t="s">
        <v>22</v>
      </c>
      <c r="E201" s="10" t="s">
        <v>12</v>
      </c>
      <c r="F201" s="11">
        <v>6146.0</v>
      </c>
      <c r="G201" s="12">
        <v>63.0</v>
      </c>
    </row>
    <row r="202" ht="15.75" customHeight="1">
      <c r="C202" s="10" t="s">
        <v>18</v>
      </c>
      <c r="D202" s="10" t="s">
        <v>27</v>
      </c>
      <c r="E202" s="10" t="s">
        <v>23</v>
      </c>
      <c r="F202" s="11">
        <v>2639.0</v>
      </c>
      <c r="G202" s="12">
        <v>204.0</v>
      </c>
    </row>
    <row r="203" ht="15.75" customHeight="1">
      <c r="C203" s="10" t="s">
        <v>13</v>
      </c>
      <c r="D203" s="10" t="s">
        <v>9</v>
      </c>
      <c r="E203" s="10" t="s">
        <v>36</v>
      </c>
      <c r="F203" s="11">
        <v>1890.0</v>
      </c>
      <c r="G203" s="12">
        <v>195.0</v>
      </c>
    </row>
    <row r="204" ht="15.75" customHeight="1">
      <c r="C204" s="10" t="s">
        <v>38</v>
      </c>
      <c r="D204" s="10" t="s">
        <v>46</v>
      </c>
      <c r="E204" s="10" t="s">
        <v>17</v>
      </c>
      <c r="F204" s="11">
        <v>1932.0</v>
      </c>
      <c r="G204" s="12">
        <v>369.0</v>
      </c>
    </row>
    <row r="205" ht="15.75" customHeight="1">
      <c r="C205" s="10" t="s">
        <v>43</v>
      </c>
      <c r="D205" s="10" t="s">
        <v>46</v>
      </c>
      <c r="E205" s="10" t="s">
        <v>28</v>
      </c>
      <c r="F205" s="11">
        <v>6300.0</v>
      </c>
      <c r="G205" s="12">
        <v>42.0</v>
      </c>
    </row>
    <row r="206" ht="15.75" customHeight="1">
      <c r="C206" s="10" t="s">
        <v>26</v>
      </c>
      <c r="D206" s="10" t="s">
        <v>9</v>
      </c>
      <c r="E206" s="10" t="s">
        <v>10</v>
      </c>
      <c r="F206" s="11">
        <v>560.0</v>
      </c>
      <c r="G206" s="12">
        <v>81.0</v>
      </c>
    </row>
    <row r="207" ht="15.75" customHeight="1">
      <c r="C207" s="10" t="s">
        <v>18</v>
      </c>
      <c r="D207" s="10" t="s">
        <v>9</v>
      </c>
      <c r="E207" s="10" t="s">
        <v>47</v>
      </c>
      <c r="F207" s="11">
        <v>2856.0</v>
      </c>
      <c r="G207" s="12">
        <v>246.0</v>
      </c>
    </row>
    <row r="208" ht="15.75" customHeight="1">
      <c r="C208" s="10" t="s">
        <v>18</v>
      </c>
      <c r="D208" s="10" t="s">
        <v>46</v>
      </c>
      <c r="E208" s="10" t="s">
        <v>33</v>
      </c>
      <c r="F208" s="11">
        <v>707.0</v>
      </c>
      <c r="G208" s="12">
        <v>174.0</v>
      </c>
    </row>
    <row r="209" ht="15.75" customHeight="1">
      <c r="C209" s="10" t="s">
        <v>13</v>
      </c>
      <c r="D209" s="10" t="s">
        <v>14</v>
      </c>
      <c r="E209" s="10" t="s">
        <v>10</v>
      </c>
      <c r="F209" s="11">
        <v>3598.0</v>
      </c>
      <c r="G209" s="12">
        <v>81.0</v>
      </c>
    </row>
    <row r="210" ht="15.75" customHeight="1">
      <c r="C210" s="10" t="s">
        <v>8</v>
      </c>
      <c r="D210" s="10" t="s">
        <v>14</v>
      </c>
      <c r="E210" s="10" t="s">
        <v>36</v>
      </c>
      <c r="F210" s="11">
        <v>6853.0</v>
      </c>
      <c r="G210" s="12">
        <v>372.0</v>
      </c>
    </row>
    <row r="211" ht="15.75" customHeight="1">
      <c r="C211" s="10" t="s">
        <v>8</v>
      </c>
      <c r="D211" s="10" t="s">
        <v>14</v>
      </c>
      <c r="E211" s="10" t="s">
        <v>30</v>
      </c>
      <c r="F211" s="11">
        <v>4725.0</v>
      </c>
      <c r="G211" s="12">
        <v>174.0</v>
      </c>
    </row>
    <row r="212" ht="15.75" customHeight="1">
      <c r="C212" s="10" t="s">
        <v>21</v>
      </c>
      <c r="D212" s="10" t="s">
        <v>22</v>
      </c>
      <c r="E212" s="10" t="s">
        <v>15</v>
      </c>
      <c r="F212" s="11">
        <v>10304.0</v>
      </c>
      <c r="G212" s="12">
        <v>84.0</v>
      </c>
    </row>
    <row r="213" ht="15.75" customHeight="1">
      <c r="C213" s="10" t="s">
        <v>21</v>
      </c>
      <c r="D213" s="10" t="s">
        <v>46</v>
      </c>
      <c r="E213" s="10" t="s">
        <v>30</v>
      </c>
      <c r="F213" s="11">
        <v>1274.0</v>
      </c>
      <c r="G213" s="12">
        <v>225.0</v>
      </c>
    </row>
    <row r="214" ht="15.75" customHeight="1">
      <c r="C214" s="10" t="s">
        <v>40</v>
      </c>
      <c r="D214" s="10" t="s">
        <v>22</v>
      </c>
      <c r="E214" s="10" t="s">
        <v>10</v>
      </c>
      <c r="F214" s="11">
        <v>1526.0</v>
      </c>
      <c r="G214" s="12">
        <v>105.0</v>
      </c>
    </row>
    <row r="215" ht="15.75" customHeight="1">
      <c r="C215" s="10" t="s">
        <v>8</v>
      </c>
      <c r="D215" s="10" t="s">
        <v>27</v>
      </c>
      <c r="E215" s="10" t="s">
        <v>50</v>
      </c>
      <c r="F215" s="11">
        <v>3101.0</v>
      </c>
      <c r="G215" s="12">
        <v>225.0</v>
      </c>
    </row>
    <row r="216" ht="15.75" customHeight="1">
      <c r="C216" s="10" t="s">
        <v>42</v>
      </c>
      <c r="D216" s="10" t="s">
        <v>9</v>
      </c>
      <c r="E216" s="10" t="s">
        <v>17</v>
      </c>
      <c r="F216" s="11">
        <v>1057.0</v>
      </c>
      <c r="G216" s="12">
        <v>54.0</v>
      </c>
    </row>
    <row r="217" ht="15.75" customHeight="1">
      <c r="C217" s="10" t="s">
        <v>38</v>
      </c>
      <c r="D217" s="10" t="s">
        <v>9</v>
      </c>
      <c r="E217" s="10" t="s">
        <v>47</v>
      </c>
      <c r="F217" s="11">
        <v>5306.0</v>
      </c>
      <c r="G217" s="12">
        <v>0.0</v>
      </c>
    </row>
    <row r="218" ht="15.75" customHeight="1">
      <c r="C218" s="10" t="s">
        <v>40</v>
      </c>
      <c r="D218" s="10" t="s">
        <v>27</v>
      </c>
      <c r="E218" s="10" t="s">
        <v>45</v>
      </c>
      <c r="F218" s="11">
        <v>4018.0</v>
      </c>
      <c r="G218" s="12">
        <v>171.0</v>
      </c>
    </row>
    <row r="219" ht="15.75" customHeight="1">
      <c r="C219" s="10" t="s">
        <v>18</v>
      </c>
      <c r="D219" s="10" t="s">
        <v>46</v>
      </c>
      <c r="E219" s="10" t="s">
        <v>30</v>
      </c>
      <c r="F219" s="11">
        <v>938.0</v>
      </c>
      <c r="G219" s="12">
        <v>189.0</v>
      </c>
    </row>
    <row r="220" ht="15.75" customHeight="1">
      <c r="C220" s="10" t="s">
        <v>38</v>
      </c>
      <c r="D220" s="10" t="s">
        <v>34</v>
      </c>
      <c r="E220" s="10" t="s">
        <v>23</v>
      </c>
      <c r="F220" s="11">
        <v>1778.0</v>
      </c>
      <c r="G220" s="12">
        <v>270.0</v>
      </c>
    </row>
    <row r="221" ht="15.75" customHeight="1">
      <c r="C221" s="10" t="s">
        <v>26</v>
      </c>
      <c r="D221" s="10" t="s">
        <v>27</v>
      </c>
      <c r="E221" s="10" t="s">
        <v>10</v>
      </c>
      <c r="F221" s="11">
        <v>1638.0</v>
      </c>
      <c r="G221" s="12">
        <v>63.0</v>
      </c>
    </row>
    <row r="222" ht="15.75" customHeight="1">
      <c r="C222" s="10" t="s">
        <v>21</v>
      </c>
      <c r="D222" s="10" t="s">
        <v>34</v>
      </c>
      <c r="E222" s="10" t="s">
        <v>28</v>
      </c>
      <c r="F222" s="11">
        <v>154.0</v>
      </c>
      <c r="G222" s="12">
        <v>21.0</v>
      </c>
    </row>
    <row r="223" ht="15.75" customHeight="1">
      <c r="C223" s="10" t="s">
        <v>38</v>
      </c>
      <c r="D223" s="10" t="s">
        <v>9</v>
      </c>
      <c r="E223" s="10" t="s">
        <v>36</v>
      </c>
      <c r="F223" s="11">
        <v>9835.0</v>
      </c>
      <c r="G223" s="12">
        <v>207.0</v>
      </c>
    </row>
    <row r="224" ht="15.75" customHeight="1">
      <c r="C224" s="10" t="s">
        <v>18</v>
      </c>
      <c r="D224" s="10" t="s">
        <v>9</v>
      </c>
      <c r="E224" s="10" t="s">
        <v>39</v>
      </c>
      <c r="F224" s="11">
        <v>7273.0</v>
      </c>
      <c r="G224" s="12">
        <v>96.0</v>
      </c>
    </row>
    <row r="225" ht="15.75" customHeight="1">
      <c r="C225" s="10" t="s">
        <v>40</v>
      </c>
      <c r="D225" s="10" t="s">
        <v>27</v>
      </c>
      <c r="E225" s="10" t="s">
        <v>36</v>
      </c>
      <c r="F225" s="11">
        <v>6909.0</v>
      </c>
      <c r="G225" s="12">
        <v>81.0</v>
      </c>
    </row>
    <row r="226" ht="15.75" customHeight="1">
      <c r="C226" s="10" t="s">
        <v>18</v>
      </c>
      <c r="D226" s="10" t="s">
        <v>27</v>
      </c>
      <c r="E226" s="10" t="s">
        <v>45</v>
      </c>
      <c r="F226" s="11">
        <v>3920.0</v>
      </c>
      <c r="G226" s="12">
        <v>306.0</v>
      </c>
    </row>
    <row r="227" ht="15.75" customHeight="1">
      <c r="C227" s="10" t="s">
        <v>51</v>
      </c>
      <c r="D227" s="10" t="s">
        <v>27</v>
      </c>
      <c r="E227" s="10" t="s">
        <v>41</v>
      </c>
      <c r="F227" s="11">
        <v>4858.0</v>
      </c>
      <c r="G227" s="12">
        <v>279.0</v>
      </c>
    </row>
    <row r="228" ht="15.75" customHeight="1">
      <c r="C228" s="10" t="s">
        <v>42</v>
      </c>
      <c r="D228" s="10" t="s">
        <v>34</v>
      </c>
      <c r="E228" s="10" t="s">
        <v>19</v>
      </c>
      <c r="F228" s="11">
        <v>3549.0</v>
      </c>
      <c r="G228" s="12">
        <v>3.0</v>
      </c>
    </row>
    <row r="229" ht="15.75" customHeight="1">
      <c r="C229" s="10" t="s">
        <v>38</v>
      </c>
      <c r="D229" s="10" t="s">
        <v>27</v>
      </c>
      <c r="E229" s="10" t="s">
        <v>49</v>
      </c>
      <c r="F229" s="11">
        <v>966.0</v>
      </c>
      <c r="G229" s="12">
        <v>198.0</v>
      </c>
    </row>
    <row r="230" ht="15.75" customHeight="1">
      <c r="C230" s="10" t="s">
        <v>40</v>
      </c>
      <c r="D230" s="10" t="s">
        <v>27</v>
      </c>
      <c r="E230" s="10" t="s">
        <v>23</v>
      </c>
      <c r="F230" s="11">
        <v>385.0</v>
      </c>
      <c r="G230" s="12">
        <v>249.0</v>
      </c>
    </row>
    <row r="231" ht="15.75" customHeight="1">
      <c r="C231" s="10" t="s">
        <v>26</v>
      </c>
      <c r="D231" s="10" t="s">
        <v>46</v>
      </c>
      <c r="E231" s="10" t="s">
        <v>30</v>
      </c>
      <c r="F231" s="11">
        <v>2219.0</v>
      </c>
      <c r="G231" s="12">
        <v>75.0</v>
      </c>
    </row>
    <row r="232" ht="15.75" customHeight="1">
      <c r="C232" s="10" t="s">
        <v>18</v>
      </c>
      <c r="D232" s="10" t="s">
        <v>22</v>
      </c>
      <c r="E232" s="10" t="s">
        <v>15</v>
      </c>
      <c r="F232" s="11">
        <v>2954.0</v>
      </c>
      <c r="G232" s="12">
        <v>189.0</v>
      </c>
    </row>
    <row r="233" ht="15.75" customHeight="1">
      <c r="C233" s="10" t="s">
        <v>38</v>
      </c>
      <c r="D233" s="10" t="s">
        <v>22</v>
      </c>
      <c r="E233" s="10" t="s">
        <v>15</v>
      </c>
      <c r="F233" s="11">
        <v>280.0</v>
      </c>
      <c r="G233" s="12">
        <v>87.0</v>
      </c>
    </row>
    <row r="234" ht="15.75" customHeight="1">
      <c r="C234" s="10" t="s">
        <v>21</v>
      </c>
      <c r="D234" s="10" t="s">
        <v>22</v>
      </c>
      <c r="E234" s="10" t="s">
        <v>10</v>
      </c>
      <c r="F234" s="11">
        <v>6118.0</v>
      </c>
      <c r="G234" s="12">
        <v>174.0</v>
      </c>
    </row>
    <row r="235" ht="15.75" customHeight="1">
      <c r="C235" s="10" t="s">
        <v>42</v>
      </c>
      <c r="D235" s="10" t="s">
        <v>27</v>
      </c>
      <c r="E235" s="10" t="s">
        <v>25</v>
      </c>
      <c r="F235" s="11">
        <v>4802.0</v>
      </c>
      <c r="G235" s="12">
        <v>36.0</v>
      </c>
    </row>
    <row r="236" ht="15.75" customHeight="1">
      <c r="C236" s="10" t="s">
        <v>18</v>
      </c>
      <c r="D236" s="10" t="s">
        <v>34</v>
      </c>
      <c r="E236" s="10" t="s">
        <v>45</v>
      </c>
      <c r="F236" s="11">
        <v>4137.0</v>
      </c>
      <c r="G236" s="12">
        <v>60.0</v>
      </c>
    </row>
    <row r="237" ht="15.75" customHeight="1">
      <c r="C237" s="10" t="s">
        <v>43</v>
      </c>
      <c r="D237" s="10" t="s">
        <v>14</v>
      </c>
      <c r="E237" s="10" t="s">
        <v>44</v>
      </c>
      <c r="F237" s="11">
        <v>2023.0</v>
      </c>
      <c r="G237" s="12">
        <v>78.0</v>
      </c>
    </row>
    <row r="238" ht="15.75" customHeight="1">
      <c r="C238" s="10" t="s">
        <v>18</v>
      </c>
      <c r="D238" s="10" t="s">
        <v>22</v>
      </c>
      <c r="E238" s="10" t="s">
        <v>10</v>
      </c>
      <c r="F238" s="11">
        <v>9051.0</v>
      </c>
      <c r="G238" s="12">
        <v>57.0</v>
      </c>
    </row>
    <row r="239" ht="15.75" customHeight="1">
      <c r="C239" s="10" t="s">
        <v>18</v>
      </c>
      <c r="D239" s="10" t="s">
        <v>9</v>
      </c>
      <c r="E239" s="10" t="s">
        <v>50</v>
      </c>
      <c r="F239" s="11">
        <v>2919.0</v>
      </c>
      <c r="G239" s="12">
        <v>45.0</v>
      </c>
    </row>
    <row r="240" ht="15.75" customHeight="1">
      <c r="C240" s="10" t="s">
        <v>21</v>
      </c>
      <c r="D240" s="10" t="s">
        <v>34</v>
      </c>
      <c r="E240" s="10" t="s">
        <v>36</v>
      </c>
      <c r="F240" s="11">
        <v>5915.0</v>
      </c>
      <c r="G240" s="12">
        <v>3.0</v>
      </c>
    </row>
    <row r="241" ht="15.75" customHeight="1">
      <c r="C241" s="10" t="s">
        <v>51</v>
      </c>
      <c r="D241" s="10" t="s">
        <v>14</v>
      </c>
      <c r="E241" s="10" t="s">
        <v>25</v>
      </c>
      <c r="F241" s="11">
        <v>2562.0</v>
      </c>
      <c r="G241" s="12">
        <v>6.0</v>
      </c>
    </row>
    <row r="242" ht="15.75" customHeight="1">
      <c r="C242" s="10" t="s">
        <v>40</v>
      </c>
      <c r="D242" s="10" t="s">
        <v>9</v>
      </c>
      <c r="E242" s="10" t="s">
        <v>28</v>
      </c>
      <c r="F242" s="11">
        <v>8813.0</v>
      </c>
      <c r="G242" s="12">
        <v>21.0</v>
      </c>
    </row>
    <row r="243" ht="15.75" customHeight="1">
      <c r="C243" s="10" t="s">
        <v>40</v>
      </c>
      <c r="D243" s="10" t="s">
        <v>22</v>
      </c>
      <c r="E243" s="10" t="s">
        <v>23</v>
      </c>
      <c r="F243" s="11">
        <v>6111.0</v>
      </c>
      <c r="G243" s="12">
        <v>3.0</v>
      </c>
    </row>
    <row r="244" ht="15.75" customHeight="1">
      <c r="C244" s="10" t="s">
        <v>13</v>
      </c>
      <c r="D244" s="10" t="s">
        <v>46</v>
      </c>
      <c r="E244" s="10" t="s">
        <v>35</v>
      </c>
      <c r="F244" s="11">
        <v>3507.0</v>
      </c>
      <c r="G244" s="12">
        <v>288.0</v>
      </c>
    </row>
    <row r="245" ht="15.75" customHeight="1">
      <c r="C245" s="10" t="s">
        <v>26</v>
      </c>
      <c r="D245" s="10" t="s">
        <v>22</v>
      </c>
      <c r="E245" s="10" t="s">
        <v>12</v>
      </c>
      <c r="F245" s="11">
        <v>4319.0</v>
      </c>
      <c r="G245" s="12">
        <v>30.0</v>
      </c>
    </row>
    <row r="246" ht="15.75" customHeight="1">
      <c r="C246" s="10" t="s">
        <v>8</v>
      </c>
      <c r="D246" s="10" t="s">
        <v>34</v>
      </c>
      <c r="E246" s="10" t="s">
        <v>47</v>
      </c>
      <c r="F246" s="11">
        <v>609.0</v>
      </c>
      <c r="G246" s="12">
        <v>87.0</v>
      </c>
    </row>
    <row r="247" ht="15.75" customHeight="1">
      <c r="C247" s="10" t="s">
        <v>8</v>
      </c>
      <c r="D247" s="10" t="s">
        <v>27</v>
      </c>
      <c r="E247" s="10" t="s">
        <v>49</v>
      </c>
      <c r="F247" s="11">
        <v>6370.0</v>
      </c>
      <c r="G247" s="12">
        <v>30.0</v>
      </c>
    </row>
    <row r="248" ht="15.75" customHeight="1">
      <c r="C248" s="10" t="s">
        <v>40</v>
      </c>
      <c r="D248" s="10" t="s">
        <v>34</v>
      </c>
      <c r="E248" s="10" t="s">
        <v>37</v>
      </c>
      <c r="F248" s="11">
        <v>5474.0</v>
      </c>
      <c r="G248" s="12">
        <v>168.0</v>
      </c>
    </row>
    <row r="249" ht="15.75" customHeight="1">
      <c r="C249" s="10" t="s">
        <v>8</v>
      </c>
      <c r="D249" s="10" t="s">
        <v>22</v>
      </c>
      <c r="E249" s="10" t="s">
        <v>49</v>
      </c>
      <c r="F249" s="11">
        <v>3164.0</v>
      </c>
      <c r="G249" s="12">
        <v>306.0</v>
      </c>
    </row>
    <row r="250" ht="15.75" customHeight="1">
      <c r="C250" s="10" t="s">
        <v>26</v>
      </c>
      <c r="D250" s="10" t="s">
        <v>14</v>
      </c>
      <c r="E250" s="10" t="s">
        <v>19</v>
      </c>
      <c r="F250" s="11">
        <v>1302.0</v>
      </c>
      <c r="G250" s="12">
        <v>402.0</v>
      </c>
    </row>
    <row r="251" ht="15.75" customHeight="1">
      <c r="C251" s="10" t="s">
        <v>43</v>
      </c>
      <c r="D251" s="10" t="s">
        <v>9</v>
      </c>
      <c r="E251" s="10" t="s">
        <v>50</v>
      </c>
      <c r="F251" s="11">
        <v>7308.0</v>
      </c>
      <c r="G251" s="12">
        <v>327.0</v>
      </c>
    </row>
    <row r="252" ht="15.75" customHeight="1">
      <c r="C252" s="10" t="s">
        <v>8</v>
      </c>
      <c r="D252" s="10" t="s">
        <v>9</v>
      </c>
      <c r="E252" s="10" t="s">
        <v>49</v>
      </c>
      <c r="F252" s="11">
        <v>6132.0</v>
      </c>
      <c r="G252" s="12">
        <v>93.0</v>
      </c>
    </row>
    <row r="253" ht="15.75" customHeight="1">
      <c r="C253" s="10" t="s">
        <v>51</v>
      </c>
      <c r="D253" s="10" t="s">
        <v>14</v>
      </c>
      <c r="E253" s="10" t="s">
        <v>17</v>
      </c>
      <c r="F253" s="11">
        <v>3472.0</v>
      </c>
      <c r="G253" s="12">
        <v>96.0</v>
      </c>
    </row>
    <row r="254" ht="15.75" customHeight="1">
      <c r="C254" s="10" t="s">
        <v>13</v>
      </c>
      <c r="D254" s="10" t="s">
        <v>27</v>
      </c>
      <c r="E254" s="10" t="s">
        <v>23</v>
      </c>
      <c r="F254" s="11">
        <v>9660.0</v>
      </c>
      <c r="G254" s="12">
        <v>27.0</v>
      </c>
    </row>
    <row r="255" ht="15.75" customHeight="1">
      <c r="C255" s="10" t="s">
        <v>18</v>
      </c>
      <c r="D255" s="10" t="s">
        <v>34</v>
      </c>
      <c r="E255" s="10" t="s">
        <v>47</v>
      </c>
      <c r="F255" s="11">
        <v>2436.0</v>
      </c>
      <c r="G255" s="12">
        <v>99.0</v>
      </c>
    </row>
    <row r="256" ht="15.75" customHeight="1">
      <c r="C256" s="10" t="s">
        <v>18</v>
      </c>
      <c r="D256" s="10" t="s">
        <v>34</v>
      </c>
      <c r="E256" s="10" t="s">
        <v>31</v>
      </c>
      <c r="F256" s="11">
        <v>9506.0</v>
      </c>
      <c r="G256" s="12">
        <v>87.0</v>
      </c>
    </row>
    <row r="257" ht="15.75" customHeight="1">
      <c r="C257" s="10" t="s">
        <v>51</v>
      </c>
      <c r="D257" s="10" t="s">
        <v>9</v>
      </c>
      <c r="E257" s="10" t="s">
        <v>41</v>
      </c>
      <c r="F257" s="11">
        <v>245.0</v>
      </c>
      <c r="G257" s="12">
        <v>288.0</v>
      </c>
    </row>
    <row r="258" ht="15.75" customHeight="1">
      <c r="C258" s="10" t="s">
        <v>13</v>
      </c>
      <c r="D258" s="10" t="s">
        <v>14</v>
      </c>
      <c r="E258" s="10" t="s">
        <v>39</v>
      </c>
      <c r="F258" s="11">
        <v>2702.0</v>
      </c>
      <c r="G258" s="12">
        <v>363.0</v>
      </c>
    </row>
    <row r="259" ht="15.75" customHeight="1">
      <c r="C259" s="10" t="s">
        <v>51</v>
      </c>
      <c r="D259" s="10" t="s">
        <v>46</v>
      </c>
      <c r="E259" s="10" t="s">
        <v>33</v>
      </c>
      <c r="F259" s="11">
        <v>700.0</v>
      </c>
      <c r="G259" s="12">
        <v>87.0</v>
      </c>
    </row>
    <row r="260" ht="15.75" customHeight="1">
      <c r="C260" s="10" t="s">
        <v>26</v>
      </c>
      <c r="D260" s="10" t="s">
        <v>46</v>
      </c>
      <c r="E260" s="10" t="s">
        <v>33</v>
      </c>
      <c r="F260" s="11">
        <v>3759.0</v>
      </c>
      <c r="G260" s="12">
        <v>150.0</v>
      </c>
    </row>
    <row r="261" ht="15.75" customHeight="1">
      <c r="C261" s="10" t="s">
        <v>42</v>
      </c>
      <c r="D261" s="10" t="s">
        <v>14</v>
      </c>
      <c r="E261" s="10" t="s">
        <v>33</v>
      </c>
      <c r="F261" s="11">
        <v>1589.0</v>
      </c>
      <c r="G261" s="12">
        <v>303.0</v>
      </c>
    </row>
    <row r="262" ht="15.75" customHeight="1">
      <c r="C262" s="10" t="s">
        <v>38</v>
      </c>
      <c r="D262" s="10" t="s">
        <v>14</v>
      </c>
      <c r="E262" s="10" t="s">
        <v>50</v>
      </c>
      <c r="F262" s="11">
        <v>5194.0</v>
      </c>
      <c r="G262" s="12">
        <v>288.0</v>
      </c>
    </row>
    <row r="263" ht="15.75" customHeight="1">
      <c r="C263" s="10" t="s">
        <v>51</v>
      </c>
      <c r="D263" s="10" t="s">
        <v>22</v>
      </c>
      <c r="E263" s="10" t="s">
        <v>12</v>
      </c>
      <c r="F263" s="11">
        <v>945.0</v>
      </c>
      <c r="G263" s="12">
        <v>75.0</v>
      </c>
    </row>
    <row r="264" ht="15.75" customHeight="1">
      <c r="C264" s="10" t="s">
        <v>8</v>
      </c>
      <c r="D264" s="10" t="s">
        <v>34</v>
      </c>
      <c r="E264" s="10" t="s">
        <v>35</v>
      </c>
      <c r="F264" s="11">
        <v>1988.0</v>
      </c>
      <c r="G264" s="12">
        <v>39.0</v>
      </c>
    </row>
    <row r="265" ht="15.75" customHeight="1">
      <c r="C265" s="10" t="s">
        <v>26</v>
      </c>
      <c r="D265" s="10" t="s">
        <v>46</v>
      </c>
      <c r="E265" s="10" t="s">
        <v>15</v>
      </c>
      <c r="F265" s="11">
        <v>6734.0</v>
      </c>
      <c r="G265" s="12">
        <v>123.0</v>
      </c>
    </row>
    <row r="266" ht="15.75" customHeight="1">
      <c r="C266" s="10" t="s">
        <v>8</v>
      </c>
      <c r="D266" s="10" t="s">
        <v>22</v>
      </c>
      <c r="E266" s="10" t="s">
        <v>19</v>
      </c>
      <c r="F266" s="11">
        <v>217.0</v>
      </c>
      <c r="G266" s="12">
        <v>36.0</v>
      </c>
    </row>
    <row r="267" ht="15.75" customHeight="1">
      <c r="C267" s="10" t="s">
        <v>40</v>
      </c>
      <c r="D267" s="10" t="s">
        <v>46</v>
      </c>
      <c r="E267" s="10" t="s">
        <v>36</v>
      </c>
      <c r="F267" s="11">
        <v>6279.0</v>
      </c>
      <c r="G267" s="12">
        <v>237.0</v>
      </c>
    </row>
    <row r="268" ht="15.75" customHeight="1">
      <c r="C268" s="10" t="s">
        <v>8</v>
      </c>
      <c r="D268" s="10" t="s">
        <v>22</v>
      </c>
      <c r="E268" s="10" t="s">
        <v>12</v>
      </c>
      <c r="F268" s="11">
        <v>4424.0</v>
      </c>
      <c r="G268" s="12">
        <v>201.0</v>
      </c>
    </row>
    <row r="269" ht="15.75" customHeight="1">
      <c r="C269" s="10" t="s">
        <v>42</v>
      </c>
      <c r="D269" s="10" t="s">
        <v>22</v>
      </c>
      <c r="E269" s="10" t="s">
        <v>33</v>
      </c>
      <c r="F269" s="11">
        <v>189.0</v>
      </c>
      <c r="G269" s="12">
        <v>48.0</v>
      </c>
    </row>
    <row r="270" ht="15.75" customHeight="1">
      <c r="C270" s="10" t="s">
        <v>40</v>
      </c>
      <c r="D270" s="10" t="s">
        <v>14</v>
      </c>
      <c r="E270" s="10" t="s">
        <v>36</v>
      </c>
      <c r="F270" s="11">
        <v>490.0</v>
      </c>
      <c r="G270" s="12">
        <v>84.0</v>
      </c>
    </row>
    <row r="271" ht="15.75" customHeight="1">
      <c r="C271" s="10" t="s">
        <v>13</v>
      </c>
      <c r="D271" s="10" t="s">
        <v>9</v>
      </c>
      <c r="E271" s="10" t="s">
        <v>41</v>
      </c>
      <c r="F271" s="11">
        <v>434.0</v>
      </c>
      <c r="G271" s="12">
        <v>87.0</v>
      </c>
    </row>
    <row r="272" ht="15.75" customHeight="1">
      <c r="C272" s="10" t="s">
        <v>38</v>
      </c>
      <c r="D272" s="10" t="s">
        <v>34</v>
      </c>
      <c r="E272" s="10" t="s">
        <v>10</v>
      </c>
      <c r="F272" s="11">
        <v>10129.0</v>
      </c>
      <c r="G272" s="12">
        <v>312.0</v>
      </c>
    </row>
    <row r="273" ht="15.75" customHeight="1">
      <c r="C273" s="10" t="s">
        <v>43</v>
      </c>
      <c r="D273" s="10" t="s">
        <v>27</v>
      </c>
      <c r="E273" s="10" t="s">
        <v>50</v>
      </c>
      <c r="F273" s="11">
        <v>1652.0</v>
      </c>
      <c r="G273" s="12">
        <v>102.0</v>
      </c>
    </row>
    <row r="274" ht="15.75" customHeight="1">
      <c r="C274" s="10" t="s">
        <v>13</v>
      </c>
      <c r="D274" s="10" t="s">
        <v>34</v>
      </c>
      <c r="E274" s="10" t="s">
        <v>41</v>
      </c>
      <c r="F274" s="11">
        <v>6433.0</v>
      </c>
      <c r="G274" s="12">
        <v>78.0</v>
      </c>
    </row>
    <row r="275" ht="15.75" customHeight="1">
      <c r="C275" s="10" t="s">
        <v>43</v>
      </c>
      <c r="D275" s="10" t="s">
        <v>46</v>
      </c>
      <c r="E275" s="10" t="s">
        <v>44</v>
      </c>
      <c r="F275" s="11">
        <v>2212.0</v>
      </c>
      <c r="G275" s="12">
        <v>117.0</v>
      </c>
    </row>
    <row r="276" ht="15.75" customHeight="1">
      <c r="C276" s="10" t="s">
        <v>21</v>
      </c>
      <c r="D276" s="10" t="s">
        <v>14</v>
      </c>
      <c r="E276" s="10" t="s">
        <v>37</v>
      </c>
      <c r="F276" s="11">
        <v>609.0</v>
      </c>
      <c r="G276" s="12">
        <v>99.0</v>
      </c>
    </row>
    <row r="277" ht="15.75" customHeight="1">
      <c r="C277" s="10" t="s">
        <v>8</v>
      </c>
      <c r="D277" s="10" t="s">
        <v>14</v>
      </c>
      <c r="E277" s="10" t="s">
        <v>45</v>
      </c>
      <c r="F277" s="11">
        <v>1638.0</v>
      </c>
      <c r="G277" s="12">
        <v>48.0</v>
      </c>
    </row>
    <row r="278" ht="15.75" customHeight="1">
      <c r="C278" s="10" t="s">
        <v>38</v>
      </c>
      <c r="D278" s="10" t="s">
        <v>46</v>
      </c>
      <c r="E278" s="10" t="s">
        <v>25</v>
      </c>
      <c r="F278" s="11">
        <v>3829.0</v>
      </c>
      <c r="G278" s="12">
        <v>24.0</v>
      </c>
    </row>
    <row r="279" ht="15.75" customHeight="1">
      <c r="C279" s="10" t="s">
        <v>8</v>
      </c>
      <c r="D279" s="10" t="s">
        <v>27</v>
      </c>
      <c r="E279" s="10" t="s">
        <v>25</v>
      </c>
      <c r="F279" s="11">
        <v>5775.0</v>
      </c>
      <c r="G279" s="12">
        <v>42.0</v>
      </c>
    </row>
    <row r="280" ht="15.75" customHeight="1">
      <c r="C280" s="10" t="s">
        <v>26</v>
      </c>
      <c r="D280" s="10" t="s">
        <v>14</v>
      </c>
      <c r="E280" s="10" t="s">
        <v>39</v>
      </c>
      <c r="F280" s="11">
        <v>1071.0</v>
      </c>
      <c r="G280" s="12">
        <v>270.0</v>
      </c>
    </row>
    <row r="281" ht="15.75" customHeight="1">
      <c r="C281" s="10" t="s">
        <v>13</v>
      </c>
      <c r="D281" s="10" t="s">
        <v>22</v>
      </c>
      <c r="E281" s="10" t="s">
        <v>44</v>
      </c>
      <c r="F281" s="11">
        <v>5019.0</v>
      </c>
      <c r="G281" s="12">
        <v>150.0</v>
      </c>
    </row>
    <row r="282" ht="15.75" customHeight="1">
      <c r="C282" s="10" t="s">
        <v>42</v>
      </c>
      <c r="D282" s="10" t="s">
        <v>9</v>
      </c>
      <c r="E282" s="10" t="s">
        <v>25</v>
      </c>
      <c r="F282" s="11">
        <v>2863.0</v>
      </c>
      <c r="G282" s="12">
        <v>42.0</v>
      </c>
    </row>
    <row r="283" ht="15.75" customHeight="1">
      <c r="C283" s="10" t="s">
        <v>8</v>
      </c>
      <c r="D283" s="10" t="s">
        <v>14</v>
      </c>
      <c r="E283" s="10" t="s">
        <v>48</v>
      </c>
      <c r="F283" s="11">
        <v>1617.0</v>
      </c>
      <c r="G283" s="12">
        <v>126.0</v>
      </c>
    </row>
    <row r="284" ht="15.75" customHeight="1">
      <c r="C284" s="10" t="s">
        <v>26</v>
      </c>
      <c r="D284" s="10" t="s">
        <v>9</v>
      </c>
      <c r="E284" s="10" t="s">
        <v>47</v>
      </c>
      <c r="F284" s="11">
        <v>6818.0</v>
      </c>
      <c r="G284" s="12">
        <v>6.0</v>
      </c>
    </row>
    <row r="285" ht="15.75" customHeight="1">
      <c r="C285" s="10" t="s">
        <v>43</v>
      </c>
      <c r="D285" s="10" t="s">
        <v>14</v>
      </c>
      <c r="E285" s="10" t="s">
        <v>25</v>
      </c>
      <c r="F285" s="11">
        <v>6657.0</v>
      </c>
      <c r="G285" s="12">
        <v>276.0</v>
      </c>
    </row>
    <row r="286" ht="15.75" customHeight="1">
      <c r="C286" s="10" t="s">
        <v>43</v>
      </c>
      <c r="D286" s="10" t="s">
        <v>46</v>
      </c>
      <c r="E286" s="10" t="s">
        <v>33</v>
      </c>
      <c r="F286" s="11">
        <v>2919.0</v>
      </c>
      <c r="G286" s="12">
        <v>93.0</v>
      </c>
    </row>
    <row r="287" ht="15.75" customHeight="1">
      <c r="C287" s="10" t="s">
        <v>42</v>
      </c>
      <c r="D287" s="10" t="s">
        <v>22</v>
      </c>
      <c r="E287" s="10" t="s">
        <v>35</v>
      </c>
      <c r="F287" s="11">
        <v>3094.0</v>
      </c>
      <c r="G287" s="12">
        <v>246.0</v>
      </c>
    </row>
    <row r="288" ht="15.75" customHeight="1">
      <c r="C288" s="10" t="s">
        <v>26</v>
      </c>
      <c r="D288" s="10" t="s">
        <v>27</v>
      </c>
      <c r="E288" s="10" t="s">
        <v>45</v>
      </c>
      <c r="F288" s="11">
        <v>2989.0</v>
      </c>
      <c r="G288" s="12">
        <v>3.0</v>
      </c>
    </row>
    <row r="289" ht="15.75" customHeight="1">
      <c r="C289" s="10" t="s">
        <v>13</v>
      </c>
      <c r="D289" s="10" t="s">
        <v>34</v>
      </c>
      <c r="E289" s="10" t="s">
        <v>49</v>
      </c>
      <c r="F289" s="11">
        <v>2268.0</v>
      </c>
      <c r="G289" s="12">
        <v>63.0</v>
      </c>
    </row>
    <row r="290" ht="15.75" customHeight="1">
      <c r="C290" s="10" t="s">
        <v>40</v>
      </c>
      <c r="D290" s="10" t="s">
        <v>14</v>
      </c>
      <c r="E290" s="10" t="s">
        <v>35</v>
      </c>
      <c r="F290" s="11">
        <v>4753.0</v>
      </c>
      <c r="G290" s="12">
        <v>246.0</v>
      </c>
    </row>
    <row r="291" ht="15.75" customHeight="1">
      <c r="C291" s="10" t="s">
        <v>42</v>
      </c>
      <c r="D291" s="10" t="s">
        <v>46</v>
      </c>
      <c r="E291" s="10" t="s">
        <v>37</v>
      </c>
      <c r="F291" s="11">
        <v>7511.0</v>
      </c>
      <c r="G291" s="12">
        <v>120.0</v>
      </c>
    </row>
    <row r="292" ht="15.75" customHeight="1">
      <c r="C292" s="10" t="s">
        <v>42</v>
      </c>
      <c r="D292" s="10" t="s">
        <v>34</v>
      </c>
      <c r="E292" s="10" t="s">
        <v>35</v>
      </c>
      <c r="F292" s="11">
        <v>4326.0</v>
      </c>
      <c r="G292" s="12">
        <v>348.0</v>
      </c>
    </row>
    <row r="293" ht="15.75" customHeight="1">
      <c r="C293" s="10" t="s">
        <v>21</v>
      </c>
      <c r="D293" s="10" t="s">
        <v>46</v>
      </c>
      <c r="E293" s="10" t="s">
        <v>44</v>
      </c>
      <c r="F293" s="11">
        <v>4935.0</v>
      </c>
      <c r="G293" s="12">
        <v>126.0</v>
      </c>
    </row>
    <row r="294" ht="15.75" customHeight="1">
      <c r="C294" s="10" t="s">
        <v>26</v>
      </c>
      <c r="D294" s="10" t="s">
        <v>14</v>
      </c>
      <c r="E294" s="10" t="s">
        <v>10</v>
      </c>
      <c r="F294" s="11">
        <v>4781.0</v>
      </c>
      <c r="G294" s="12">
        <v>123.0</v>
      </c>
    </row>
    <row r="295" ht="15.75" customHeight="1">
      <c r="C295" s="10" t="s">
        <v>40</v>
      </c>
      <c r="D295" s="10" t="s">
        <v>34</v>
      </c>
      <c r="E295" s="10" t="s">
        <v>28</v>
      </c>
      <c r="F295" s="11">
        <v>7483.0</v>
      </c>
      <c r="G295" s="12">
        <v>45.0</v>
      </c>
    </row>
    <row r="296" ht="15.75" customHeight="1">
      <c r="C296" s="10" t="s">
        <v>51</v>
      </c>
      <c r="D296" s="10" t="s">
        <v>34</v>
      </c>
      <c r="E296" s="10" t="s">
        <v>19</v>
      </c>
      <c r="F296" s="11">
        <v>6860.0</v>
      </c>
      <c r="G296" s="12">
        <v>126.0</v>
      </c>
    </row>
    <row r="297" ht="15.75" customHeight="1">
      <c r="C297" s="10" t="s">
        <v>8</v>
      </c>
      <c r="D297" s="10" t="s">
        <v>9</v>
      </c>
      <c r="E297" s="10" t="s">
        <v>48</v>
      </c>
      <c r="F297" s="11">
        <v>9002.0</v>
      </c>
      <c r="G297" s="12">
        <v>72.0</v>
      </c>
    </row>
    <row r="298" ht="15.75" customHeight="1">
      <c r="C298" s="10" t="s">
        <v>26</v>
      </c>
      <c r="D298" s="10" t="s">
        <v>22</v>
      </c>
      <c r="E298" s="10" t="s">
        <v>48</v>
      </c>
      <c r="F298" s="11">
        <v>1400.0</v>
      </c>
      <c r="G298" s="12">
        <v>135.0</v>
      </c>
    </row>
    <row r="299" ht="15.75" customHeight="1">
      <c r="C299" s="10" t="s">
        <v>51</v>
      </c>
      <c r="D299" s="10" t="s">
        <v>46</v>
      </c>
      <c r="E299" s="10" t="s">
        <v>36</v>
      </c>
      <c r="F299" s="11">
        <v>4053.0</v>
      </c>
      <c r="G299" s="12">
        <v>24.0</v>
      </c>
    </row>
    <row r="300" ht="15.75" customHeight="1">
      <c r="C300" s="10" t="s">
        <v>38</v>
      </c>
      <c r="D300" s="10" t="s">
        <v>22</v>
      </c>
      <c r="E300" s="10" t="s">
        <v>35</v>
      </c>
      <c r="F300" s="11">
        <v>2149.0</v>
      </c>
      <c r="G300" s="12">
        <v>117.0</v>
      </c>
    </row>
    <row r="301" ht="15.75" customHeight="1">
      <c r="C301" s="10" t="s">
        <v>43</v>
      </c>
      <c r="D301" s="10" t="s">
        <v>27</v>
      </c>
      <c r="E301" s="10" t="s">
        <v>48</v>
      </c>
      <c r="F301" s="11">
        <v>3640.0</v>
      </c>
      <c r="G301" s="12">
        <v>51.0</v>
      </c>
    </row>
    <row r="302" ht="15.75" customHeight="1">
      <c r="C302" s="10" t="s">
        <v>42</v>
      </c>
      <c r="D302" s="10" t="s">
        <v>27</v>
      </c>
      <c r="E302" s="10" t="s">
        <v>44</v>
      </c>
      <c r="F302" s="11">
        <v>630.0</v>
      </c>
      <c r="G302" s="12">
        <v>36.0</v>
      </c>
    </row>
    <row r="303" ht="15.75" customHeight="1">
      <c r="C303" s="10" t="s">
        <v>18</v>
      </c>
      <c r="D303" s="10" t="s">
        <v>14</v>
      </c>
      <c r="E303" s="10" t="s">
        <v>49</v>
      </c>
      <c r="F303" s="11">
        <v>2429.0</v>
      </c>
      <c r="G303" s="12">
        <v>144.0</v>
      </c>
    </row>
    <row r="304" ht="15.75" customHeight="1">
      <c r="C304" s="10" t="s">
        <v>18</v>
      </c>
      <c r="D304" s="10" t="s">
        <v>22</v>
      </c>
      <c r="E304" s="10" t="s">
        <v>28</v>
      </c>
      <c r="F304" s="11">
        <v>2142.0</v>
      </c>
      <c r="G304" s="12">
        <v>114.0</v>
      </c>
    </row>
    <row r="305" ht="15.75" customHeight="1">
      <c r="C305" s="10" t="s">
        <v>38</v>
      </c>
      <c r="D305" s="10" t="s">
        <v>9</v>
      </c>
      <c r="E305" s="10" t="s">
        <v>10</v>
      </c>
      <c r="F305" s="11">
        <v>6454.0</v>
      </c>
      <c r="G305" s="12">
        <v>54.0</v>
      </c>
    </row>
    <row r="306" ht="15.75" customHeight="1">
      <c r="C306" s="10" t="s">
        <v>38</v>
      </c>
      <c r="D306" s="10" t="s">
        <v>9</v>
      </c>
      <c r="E306" s="10" t="s">
        <v>30</v>
      </c>
      <c r="F306" s="11">
        <v>4487.0</v>
      </c>
      <c r="G306" s="12">
        <v>333.0</v>
      </c>
    </row>
    <row r="307" ht="15.75" customHeight="1">
      <c r="C307" s="10" t="s">
        <v>43</v>
      </c>
      <c r="D307" s="10" t="s">
        <v>9</v>
      </c>
      <c r="E307" s="10" t="s">
        <v>19</v>
      </c>
      <c r="F307" s="11">
        <v>938.0</v>
      </c>
      <c r="G307" s="12">
        <v>366.0</v>
      </c>
    </row>
    <row r="308" ht="15.75" customHeight="1">
      <c r="C308" s="10" t="s">
        <v>43</v>
      </c>
      <c r="D308" s="10" t="s">
        <v>34</v>
      </c>
      <c r="E308" s="10" t="s">
        <v>47</v>
      </c>
      <c r="F308" s="11">
        <v>8841.0</v>
      </c>
      <c r="G308" s="12">
        <v>303.0</v>
      </c>
    </row>
    <row r="309" ht="15.75" customHeight="1">
      <c r="C309" s="10" t="s">
        <v>42</v>
      </c>
      <c r="D309" s="10" t="s">
        <v>27</v>
      </c>
      <c r="E309" s="10" t="s">
        <v>31</v>
      </c>
      <c r="F309" s="11">
        <v>4018.0</v>
      </c>
      <c r="G309" s="12">
        <v>126.0</v>
      </c>
    </row>
    <row r="310" ht="15.75" customHeight="1">
      <c r="C310" s="10" t="s">
        <v>21</v>
      </c>
      <c r="D310" s="10" t="s">
        <v>9</v>
      </c>
      <c r="E310" s="10" t="s">
        <v>25</v>
      </c>
      <c r="F310" s="11">
        <v>714.0</v>
      </c>
      <c r="G310" s="12">
        <v>231.0</v>
      </c>
    </row>
    <row r="311" ht="15.75" customHeight="1">
      <c r="C311" s="10" t="s">
        <v>18</v>
      </c>
      <c r="D311" s="10" t="s">
        <v>34</v>
      </c>
      <c r="E311" s="10" t="s">
        <v>28</v>
      </c>
      <c r="F311" s="11">
        <v>3850.0</v>
      </c>
      <c r="G311" s="12">
        <v>102.0</v>
      </c>
    </row>
    <row r="312" ht="15.75" customHeight="1">
      <c r="F312" s="11"/>
      <c r="G312" s="12"/>
    </row>
    <row r="313" ht="15.75" customHeight="1">
      <c r="F313" s="11"/>
      <c r="G313" s="12"/>
    </row>
    <row r="314" ht="15.75" customHeight="1">
      <c r="F314" s="11"/>
      <c r="G314" s="12"/>
    </row>
    <row r="315" ht="15.75" customHeight="1">
      <c r="F315" s="11"/>
      <c r="G315" s="12"/>
    </row>
    <row r="316" ht="15.75" customHeight="1">
      <c r="F316" s="11"/>
      <c r="G316" s="12"/>
    </row>
    <row r="317" ht="15.75" customHeight="1">
      <c r="F317" s="11"/>
      <c r="G317" s="12"/>
    </row>
    <row r="318" ht="15.75" customHeight="1">
      <c r="F318" s="11"/>
      <c r="G318" s="12"/>
    </row>
    <row r="319" ht="15.75" customHeight="1">
      <c r="F319" s="11"/>
      <c r="G319" s="12"/>
    </row>
    <row r="320" ht="15.75" customHeight="1">
      <c r="F320" s="11"/>
      <c r="G320" s="12"/>
    </row>
    <row r="321" ht="15.75" customHeight="1">
      <c r="F321" s="11"/>
      <c r="G321" s="12"/>
    </row>
    <row r="322" ht="15.75" customHeight="1">
      <c r="F322" s="11"/>
      <c r="G322" s="12"/>
    </row>
    <row r="323" ht="15.75" customHeight="1">
      <c r="F323" s="11"/>
      <c r="G323" s="12"/>
    </row>
    <row r="324" ht="15.75" customHeight="1">
      <c r="F324" s="11"/>
      <c r="G324" s="12"/>
    </row>
    <row r="325" ht="15.75" customHeight="1">
      <c r="F325" s="11"/>
      <c r="G325" s="12"/>
    </row>
    <row r="326" ht="15.75" customHeight="1">
      <c r="F326" s="11"/>
      <c r="G326" s="12"/>
    </row>
    <row r="327" ht="15.75" customHeight="1">
      <c r="F327" s="11"/>
      <c r="G327" s="12"/>
    </row>
    <row r="328" ht="15.75" customHeight="1">
      <c r="F328" s="11"/>
      <c r="G328" s="12"/>
    </row>
    <row r="329" ht="15.75" customHeight="1">
      <c r="F329" s="11"/>
      <c r="G329" s="12"/>
    </row>
    <row r="330" ht="15.75" customHeight="1">
      <c r="F330" s="11"/>
      <c r="G330" s="12"/>
    </row>
    <row r="331" ht="15.75" customHeight="1">
      <c r="F331" s="11"/>
      <c r="G331" s="12"/>
    </row>
    <row r="332" ht="15.75" customHeight="1">
      <c r="F332" s="11"/>
      <c r="G332" s="12"/>
    </row>
    <row r="333" ht="15.75" customHeight="1">
      <c r="F333" s="11"/>
      <c r="G333" s="12"/>
    </row>
    <row r="334" ht="15.75" customHeight="1">
      <c r="F334" s="11"/>
      <c r="G334" s="12"/>
    </row>
    <row r="335" ht="15.75" customHeight="1">
      <c r="F335" s="11"/>
      <c r="G335" s="12"/>
    </row>
    <row r="336" ht="15.75" customHeight="1">
      <c r="F336" s="11"/>
      <c r="G336" s="12"/>
    </row>
    <row r="337" ht="15.75" customHeight="1">
      <c r="F337" s="11"/>
      <c r="G337" s="12"/>
    </row>
    <row r="338" ht="15.75" customHeight="1">
      <c r="F338" s="11"/>
      <c r="G338" s="12"/>
    </row>
    <row r="339" ht="15.75" customHeight="1">
      <c r="F339" s="11"/>
      <c r="G339" s="12"/>
    </row>
    <row r="340" ht="15.75" customHeight="1">
      <c r="F340" s="11"/>
      <c r="G340" s="12"/>
    </row>
    <row r="341" ht="15.75" customHeight="1">
      <c r="F341" s="11"/>
      <c r="G341" s="12"/>
    </row>
    <row r="342" ht="15.75" customHeight="1">
      <c r="F342" s="11"/>
      <c r="G342" s="12"/>
    </row>
    <row r="343" ht="15.75" customHeight="1">
      <c r="F343" s="11"/>
      <c r="G343" s="12"/>
    </row>
    <row r="344" ht="15.75" customHeight="1">
      <c r="F344" s="11"/>
      <c r="G344" s="12"/>
    </row>
    <row r="345" ht="15.75" customHeight="1">
      <c r="F345" s="11"/>
      <c r="G345" s="12"/>
    </row>
    <row r="346" ht="15.75" customHeight="1">
      <c r="F346" s="11"/>
      <c r="G346" s="12"/>
    </row>
    <row r="347" ht="15.75" customHeight="1">
      <c r="F347" s="11"/>
      <c r="G347" s="12"/>
    </row>
    <row r="348" ht="15.75" customHeight="1">
      <c r="F348" s="11"/>
      <c r="G348" s="12"/>
    </row>
    <row r="349" ht="15.75" customHeight="1">
      <c r="F349" s="11"/>
      <c r="G349" s="12"/>
    </row>
    <row r="350" ht="15.75" customHeight="1">
      <c r="F350" s="11"/>
      <c r="G350" s="12"/>
    </row>
    <row r="351" ht="15.75" customHeight="1">
      <c r="F351" s="11"/>
      <c r="G351" s="12"/>
    </row>
    <row r="352" ht="15.75" customHeight="1">
      <c r="F352" s="11"/>
      <c r="G352" s="12"/>
    </row>
    <row r="353" ht="15.75" customHeight="1">
      <c r="F353" s="11"/>
      <c r="G353" s="12"/>
    </row>
    <row r="354" ht="15.75" customHeight="1">
      <c r="F354" s="11"/>
      <c r="G354" s="12"/>
    </row>
    <row r="355" ht="15.75" customHeight="1">
      <c r="F355" s="11"/>
      <c r="G355" s="12"/>
    </row>
    <row r="356" ht="15.75" customHeight="1">
      <c r="F356" s="11"/>
      <c r="G356" s="12"/>
    </row>
    <row r="357" ht="15.75" customHeight="1">
      <c r="F357" s="11"/>
      <c r="G357" s="12"/>
    </row>
    <row r="358" ht="15.75" customHeight="1">
      <c r="F358" s="11"/>
      <c r="G358" s="12"/>
    </row>
    <row r="359" ht="15.75" customHeight="1">
      <c r="F359" s="11"/>
      <c r="G359" s="12"/>
    </row>
    <row r="360" ht="15.75" customHeight="1">
      <c r="F360" s="11"/>
      <c r="G360" s="12"/>
    </row>
    <row r="361" ht="15.75" customHeight="1">
      <c r="F361" s="11"/>
      <c r="G361" s="12"/>
    </row>
    <row r="362" ht="15.75" customHeight="1">
      <c r="F362" s="11"/>
      <c r="G362" s="12"/>
    </row>
    <row r="363" ht="15.75" customHeight="1">
      <c r="F363" s="11"/>
      <c r="G363" s="12"/>
    </row>
    <row r="364" ht="15.75" customHeight="1">
      <c r="F364" s="11"/>
      <c r="G364" s="12"/>
    </row>
    <row r="365" ht="15.75" customHeight="1">
      <c r="F365" s="11"/>
      <c r="G365" s="12"/>
    </row>
    <row r="366" ht="15.75" customHeight="1">
      <c r="F366" s="11"/>
      <c r="G366" s="12"/>
    </row>
    <row r="367" ht="15.75" customHeight="1">
      <c r="F367" s="11"/>
      <c r="G367" s="12"/>
    </row>
    <row r="368" ht="15.75" customHeight="1">
      <c r="F368" s="11"/>
      <c r="G368" s="12"/>
    </row>
    <row r="369" ht="15.75" customHeight="1">
      <c r="F369" s="11"/>
      <c r="G369" s="12"/>
    </row>
    <row r="370" ht="15.75" customHeight="1">
      <c r="F370" s="11"/>
      <c r="G370" s="12"/>
    </row>
    <row r="371" ht="15.75" customHeight="1">
      <c r="F371" s="11"/>
      <c r="G371" s="12"/>
    </row>
    <row r="372" ht="15.75" customHeight="1">
      <c r="F372" s="11"/>
      <c r="G372" s="12"/>
    </row>
    <row r="373" ht="15.75" customHeight="1">
      <c r="F373" s="11"/>
      <c r="G373" s="12"/>
    </row>
    <row r="374" ht="15.75" customHeight="1">
      <c r="F374" s="11"/>
      <c r="G374" s="12"/>
    </row>
    <row r="375" ht="15.75" customHeight="1">
      <c r="F375" s="11"/>
      <c r="G375" s="12"/>
    </row>
    <row r="376" ht="15.75" customHeight="1">
      <c r="F376" s="11"/>
      <c r="G376" s="12"/>
    </row>
    <row r="377" ht="15.75" customHeight="1">
      <c r="F377" s="11"/>
      <c r="G377" s="12"/>
    </row>
    <row r="378" ht="15.75" customHeight="1">
      <c r="F378" s="11"/>
      <c r="G378" s="12"/>
    </row>
    <row r="379" ht="15.75" customHeight="1">
      <c r="F379" s="11"/>
      <c r="G379" s="12"/>
    </row>
    <row r="380" ht="15.75" customHeight="1">
      <c r="F380" s="11"/>
      <c r="G380" s="12"/>
    </row>
    <row r="381" ht="15.75" customHeight="1">
      <c r="F381" s="11"/>
      <c r="G381" s="12"/>
    </row>
    <row r="382" ht="15.75" customHeight="1">
      <c r="F382" s="11"/>
      <c r="G382" s="12"/>
    </row>
    <row r="383" ht="15.75" customHeight="1">
      <c r="F383" s="11"/>
      <c r="G383" s="12"/>
    </row>
    <row r="384" ht="15.75" customHeight="1">
      <c r="F384" s="11"/>
      <c r="G384" s="12"/>
    </row>
    <row r="385" ht="15.75" customHeight="1">
      <c r="F385" s="11"/>
      <c r="G385" s="12"/>
    </row>
    <row r="386" ht="15.75" customHeight="1">
      <c r="F386" s="11"/>
      <c r="G386" s="12"/>
    </row>
    <row r="387" ht="15.75" customHeight="1">
      <c r="F387" s="11"/>
      <c r="G387" s="12"/>
    </row>
    <row r="388" ht="15.75" customHeight="1">
      <c r="F388" s="11"/>
      <c r="G388" s="12"/>
    </row>
    <row r="389" ht="15.75" customHeight="1">
      <c r="F389" s="11"/>
      <c r="G389" s="12"/>
    </row>
    <row r="390" ht="15.75" customHeight="1">
      <c r="F390" s="11"/>
      <c r="G390" s="12"/>
    </row>
    <row r="391" ht="15.75" customHeight="1">
      <c r="F391" s="11"/>
      <c r="G391" s="12"/>
    </row>
    <row r="392" ht="15.75" customHeight="1">
      <c r="F392" s="11"/>
      <c r="G392" s="12"/>
    </row>
    <row r="393" ht="15.75" customHeight="1">
      <c r="F393" s="11"/>
      <c r="G393" s="12"/>
    </row>
    <row r="394" ht="15.75" customHeight="1">
      <c r="F394" s="11"/>
      <c r="G394" s="12"/>
    </row>
    <row r="395" ht="15.75" customHeight="1">
      <c r="F395" s="11"/>
      <c r="G395" s="12"/>
    </row>
    <row r="396" ht="15.75" customHeight="1">
      <c r="F396" s="11"/>
      <c r="G396" s="12"/>
    </row>
    <row r="397" ht="15.75" customHeight="1">
      <c r="F397" s="11"/>
      <c r="G397" s="12"/>
    </row>
    <row r="398" ht="15.75" customHeight="1">
      <c r="F398" s="11"/>
      <c r="G398" s="12"/>
    </row>
    <row r="399" ht="15.75" customHeight="1">
      <c r="F399" s="11"/>
      <c r="G399" s="12"/>
    </row>
    <row r="400" ht="15.75" customHeight="1">
      <c r="F400" s="11"/>
      <c r="G400" s="12"/>
    </row>
    <row r="401" ht="15.75" customHeight="1">
      <c r="F401" s="11"/>
      <c r="G401" s="12"/>
    </row>
    <row r="402" ht="15.75" customHeight="1">
      <c r="F402" s="11"/>
      <c r="G402" s="12"/>
    </row>
    <row r="403" ht="15.75" customHeight="1">
      <c r="F403" s="11"/>
      <c r="G403" s="12"/>
    </row>
    <row r="404" ht="15.75" customHeight="1">
      <c r="F404" s="11"/>
      <c r="G404" s="12"/>
    </row>
    <row r="405" ht="15.75" customHeight="1">
      <c r="F405" s="11"/>
      <c r="G405" s="12"/>
    </row>
    <row r="406" ht="15.75" customHeight="1">
      <c r="F406" s="11"/>
      <c r="G406" s="12"/>
    </row>
    <row r="407" ht="15.75" customHeight="1">
      <c r="F407" s="11"/>
      <c r="G407" s="12"/>
    </row>
    <row r="408" ht="15.75" customHeight="1">
      <c r="F408" s="11"/>
      <c r="G408" s="12"/>
    </row>
    <row r="409" ht="15.75" customHeight="1">
      <c r="F409" s="11"/>
      <c r="G409" s="12"/>
    </row>
    <row r="410" ht="15.75" customHeight="1">
      <c r="F410" s="11"/>
      <c r="G410" s="12"/>
    </row>
    <row r="411" ht="15.75" customHeight="1">
      <c r="F411" s="11"/>
      <c r="G411" s="12"/>
    </row>
    <row r="412" ht="15.75" customHeight="1">
      <c r="F412" s="11"/>
      <c r="G412" s="12"/>
    </row>
    <row r="413" ht="15.75" customHeight="1">
      <c r="F413" s="11"/>
      <c r="G413" s="12"/>
    </row>
    <row r="414" ht="15.75" customHeight="1">
      <c r="F414" s="11"/>
      <c r="G414" s="12"/>
    </row>
    <row r="415" ht="15.75" customHeight="1">
      <c r="F415" s="11"/>
      <c r="G415" s="12"/>
    </row>
    <row r="416" ht="15.75" customHeight="1">
      <c r="F416" s="11"/>
      <c r="G416" s="12"/>
    </row>
    <row r="417" ht="15.75" customHeight="1">
      <c r="F417" s="11"/>
      <c r="G417" s="12"/>
    </row>
    <row r="418" ht="15.75" customHeight="1">
      <c r="F418" s="11"/>
      <c r="G418" s="12"/>
    </row>
    <row r="419" ht="15.75" customHeight="1">
      <c r="F419" s="11"/>
      <c r="G419" s="12"/>
    </row>
    <row r="420" ht="15.75" customHeight="1">
      <c r="F420" s="11"/>
      <c r="G420" s="12"/>
    </row>
    <row r="421" ht="15.75" customHeight="1">
      <c r="F421" s="11"/>
      <c r="G421" s="12"/>
    </row>
    <row r="422" ht="15.75" customHeight="1">
      <c r="F422" s="11"/>
      <c r="G422" s="12"/>
    </row>
    <row r="423" ht="15.75" customHeight="1">
      <c r="F423" s="11"/>
      <c r="G423" s="12"/>
    </row>
    <row r="424" ht="15.75" customHeight="1">
      <c r="F424" s="11"/>
      <c r="G424" s="12"/>
    </row>
    <row r="425" ht="15.75" customHeight="1">
      <c r="F425" s="11"/>
      <c r="G425" s="12"/>
    </row>
    <row r="426" ht="15.75" customHeight="1">
      <c r="F426" s="11"/>
      <c r="G426" s="12"/>
    </row>
    <row r="427" ht="15.75" customHeight="1">
      <c r="F427" s="11"/>
      <c r="G427" s="12"/>
    </row>
    <row r="428" ht="15.75" customHeight="1">
      <c r="F428" s="11"/>
      <c r="G428" s="12"/>
    </row>
    <row r="429" ht="15.75" customHeight="1">
      <c r="F429" s="11"/>
      <c r="G429" s="12"/>
    </row>
    <row r="430" ht="15.75" customHeight="1">
      <c r="F430" s="11"/>
      <c r="G430" s="12"/>
    </row>
    <row r="431" ht="15.75" customHeight="1">
      <c r="F431" s="11"/>
      <c r="G431" s="12"/>
    </row>
    <row r="432" ht="15.75" customHeight="1">
      <c r="F432" s="11"/>
      <c r="G432" s="12"/>
    </row>
    <row r="433" ht="15.75" customHeight="1">
      <c r="F433" s="11"/>
      <c r="G433" s="12"/>
    </row>
    <row r="434" ht="15.75" customHeight="1">
      <c r="F434" s="11"/>
      <c r="G434" s="12"/>
    </row>
    <row r="435" ht="15.75" customHeight="1">
      <c r="F435" s="11"/>
      <c r="G435" s="12"/>
    </row>
    <row r="436" ht="15.75" customHeight="1">
      <c r="F436" s="11"/>
      <c r="G436" s="12"/>
    </row>
    <row r="437" ht="15.75" customHeight="1">
      <c r="F437" s="11"/>
      <c r="G437" s="12"/>
    </row>
    <row r="438" ht="15.75" customHeight="1">
      <c r="F438" s="11"/>
      <c r="G438" s="12"/>
    </row>
    <row r="439" ht="15.75" customHeight="1">
      <c r="F439" s="11"/>
      <c r="G439" s="12"/>
    </row>
    <row r="440" ht="15.75" customHeight="1">
      <c r="F440" s="11"/>
      <c r="G440" s="12"/>
    </row>
    <row r="441" ht="15.75" customHeight="1">
      <c r="F441" s="11"/>
      <c r="G441" s="12"/>
    </row>
    <row r="442" ht="15.75" customHeight="1">
      <c r="F442" s="11"/>
      <c r="G442" s="12"/>
    </row>
    <row r="443" ht="15.75" customHeight="1">
      <c r="F443" s="11"/>
      <c r="G443" s="12"/>
    </row>
    <row r="444" ht="15.75" customHeight="1">
      <c r="F444" s="11"/>
      <c r="G444" s="12"/>
    </row>
    <row r="445" ht="15.75" customHeight="1">
      <c r="F445" s="11"/>
      <c r="G445" s="12"/>
    </row>
    <row r="446" ht="15.75" customHeight="1">
      <c r="F446" s="11"/>
      <c r="G446" s="12"/>
    </row>
    <row r="447" ht="15.75" customHeight="1">
      <c r="F447" s="11"/>
      <c r="G447" s="12"/>
    </row>
    <row r="448" ht="15.75" customHeight="1">
      <c r="F448" s="11"/>
      <c r="G448" s="12"/>
    </row>
    <row r="449" ht="15.75" customHeight="1">
      <c r="F449" s="11"/>
      <c r="G449" s="12"/>
    </row>
    <row r="450" ht="15.75" customHeight="1">
      <c r="F450" s="11"/>
      <c r="G450" s="12"/>
    </row>
    <row r="451" ht="15.75" customHeight="1">
      <c r="F451" s="11"/>
      <c r="G451" s="12"/>
    </row>
    <row r="452" ht="15.75" customHeight="1">
      <c r="F452" s="11"/>
      <c r="G452" s="12"/>
    </row>
    <row r="453" ht="15.75" customHeight="1">
      <c r="F453" s="11"/>
      <c r="G453" s="12"/>
    </row>
    <row r="454" ht="15.75" customHeight="1">
      <c r="F454" s="11"/>
      <c r="G454" s="12"/>
    </row>
    <row r="455" ht="15.75" customHeight="1">
      <c r="F455" s="11"/>
      <c r="G455" s="12"/>
    </row>
    <row r="456" ht="15.75" customHeight="1">
      <c r="F456" s="11"/>
      <c r="G456" s="12"/>
    </row>
    <row r="457" ht="15.75" customHeight="1">
      <c r="F457" s="11"/>
      <c r="G457" s="12"/>
    </row>
    <row r="458" ht="15.75" customHeight="1">
      <c r="F458" s="11"/>
      <c r="G458" s="12"/>
    </row>
    <row r="459" ht="15.75" customHeight="1">
      <c r="F459" s="11"/>
      <c r="G459" s="12"/>
    </row>
    <row r="460" ht="15.75" customHeight="1">
      <c r="F460" s="11"/>
      <c r="G460" s="12"/>
    </row>
    <row r="461" ht="15.75" customHeight="1">
      <c r="F461" s="11"/>
      <c r="G461" s="12"/>
    </row>
    <row r="462" ht="15.75" customHeight="1">
      <c r="F462" s="11"/>
      <c r="G462" s="12"/>
    </row>
    <row r="463" ht="15.75" customHeight="1">
      <c r="F463" s="11"/>
      <c r="G463" s="12"/>
    </row>
    <row r="464" ht="15.75" customHeight="1">
      <c r="F464" s="11"/>
      <c r="G464" s="12"/>
    </row>
    <row r="465" ht="15.75" customHeight="1">
      <c r="F465" s="11"/>
      <c r="G465" s="12"/>
    </row>
    <row r="466" ht="15.75" customHeight="1">
      <c r="F466" s="11"/>
      <c r="G466" s="12"/>
    </row>
    <row r="467" ht="15.75" customHeight="1">
      <c r="F467" s="11"/>
      <c r="G467" s="12"/>
    </row>
    <row r="468" ht="15.75" customHeight="1">
      <c r="F468" s="11"/>
      <c r="G468" s="12"/>
    </row>
    <row r="469" ht="15.75" customHeight="1">
      <c r="F469" s="11"/>
      <c r="G469" s="12"/>
    </row>
    <row r="470" ht="15.75" customHeight="1">
      <c r="F470" s="11"/>
      <c r="G470" s="12"/>
    </row>
    <row r="471" ht="15.75" customHeight="1">
      <c r="F471" s="11"/>
      <c r="G471" s="12"/>
    </row>
    <row r="472" ht="15.75" customHeight="1">
      <c r="F472" s="11"/>
      <c r="G472" s="12"/>
    </row>
    <row r="473" ht="15.75" customHeight="1">
      <c r="F473" s="11"/>
      <c r="G473" s="12"/>
    </row>
    <row r="474" ht="15.75" customHeight="1">
      <c r="F474" s="11"/>
      <c r="G474" s="12"/>
    </row>
    <row r="475" ht="15.75" customHeight="1">
      <c r="F475" s="11"/>
      <c r="G475" s="12"/>
    </row>
    <row r="476" ht="15.75" customHeight="1">
      <c r="F476" s="11"/>
      <c r="G476" s="12"/>
    </row>
    <row r="477" ht="15.75" customHeight="1">
      <c r="F477" s="11"/>
      <c r="G477" s="12"/>
    </row>
    <row r="478" ht="15.75" customHeight="1">
      <c r="F478" s="11"/>
      <c r="G478" s="12"/>
    </row>
    <row r="479" ht="15.75" customHeight="1">
      <c r="F479" s="11"/>
      <c r="G479" s="12"/>
    </row>
    <row r="480" ht="15.75" customHeight="1">
      <c r="F480" s="11"/>
      <c r="G480" s="12"/>
    </row>
    <row r="481" ht="15.75" customHeight="1">
      <c r="F481" s="11"/>
      <c r="G481" s="12"/>
    </row>
    <row r="482" ht="15.75" customHeight="1">
      <c r="F482" s="11"/>
      <c r="G482" s="12"/>
    </row>
    <row r="483" ht="15.75" customHeight="1">
      <c r="F483" s="11"/>
      <c r="G483" s="12"/>
    </row>
    <row r="484" ht="15.75" customHeight="1">
      <c r="F484" s="11"/>
      <c r="G484" s="12"/>
    </row>
    <row r="485" ht="15.75" customHeight="1">
      <c r="F485" s="11"/>
      <c r="G485" s="12"/>
    </row>
    <row r="486" ht="15.75" customHeight="1">
      <c r="F486" s="11"/>
      <c r="G486" s="12"/>
    </row>
    <row r="487" ht="15.75" customHeight="1">
      <c r="F487" s="11"/>
      <c r="G487" s="12"/>
    </row>
    <row r="488" ht="15.75" customHeight="1">
      <c r="F488" s="11"/>
      <c r="G488" s="12"/>
    </row>
    <row r="489" ht="15.75" customHeight="1">
      <c r="F489" s="11"/>
      <c r="G489" s="12"/>
    </row>
    <row r="490" ht="15.75" customHeight="1">
      <c r="F490" s="11"/>
      <c r="G490" s="12"/>
    </row>
    <row r="491" ht="15.75" customHeight="1">
      <c r="F491" s="11"/>
      <c r="G491" s="12"/>
    </row>
    <row r="492" ht="15.75" customHeight="1">
      <c r="F492" s="11"/>
      <c r="G492" s="12"/>
    </row>
    <row r="493" ht="15.75" customHeight="1">
      <c r="F493" s="11"/>
      <c r="G493" s="12"/>
    </row>
    <row r="494" ht="15.75" customHeight="1">
      <c r="F494" s="11"/>
      <c r="G494" s="12"/>
    </row>
    <row r="495" ht="15.75" customHeight="1">
      <c r="F495" s="11"/>
      <c r="G495" s="12"/>
    </row>
    <row r="496" ht="15.75" customHeight="1">
      <c r="F496" s="11"/>
      <c r="G496" s="12"/>
    </row>
    <row r="497" ht="15.75" customHeight="1">
      <c r="F497" s="11"/>
      <c r="G497" s="12"/>
    </row>
    <row r="498" ht="15.75" customHeight="1">
      <c r="F498" s="11"/>
      <c r="G498" s="12"/>
    </row>
    <row r="499" ht="15.75" customHeight="1">
      <c r="F499" s="11"/>
      <c r="G499" s="12"/>
    </row>
    <row r="500" ht="15.75" customHeight="1">
      <c r="F500" s="11"/>
      <c r="G500" s="12"/>
    </row>
    <row r="501" ht="15.75" customHeight="1">
      <c r="F501" s="11"/>
      <c r="G501" s="12"/>
    </row>
    <row r="502" ht="15.75" customHeight="1">
      <c r="F502" s="11"/>
      <c r="G502" s="12"/>
    </row>
    <row r="503" ht="15.75" customHeight="1">
      <c r="F503" s="11"/>
      <c r="G503" s="12"/>
    </row>
    <row r="504" ht="15.75" customHeight="1">
      <c r="F504" s="11"/>
      <c r="G504" s="12"/>
    </row>
    <row r="505" ht="15.75" customHeight="1">
      <c r="F505" s="11"/>
      <c r="G505" s="12"/>
    </row>
    <row r="506" ht="15.75" customHeight="1">
      <c r="F506" s="11"/>
      <c r="G506" s="12"/>
    </row>
    <row r="507" ht="15.75" customHeight="1">
      <c r="F507" s="11"/>
      <c r="G507" s="12"/>
    </row>
    <row r="508" ht="15.75" customHeight="1">
      <c r="F508" s="11"/>
      <c r="G508" s="12"/>
    </row>
    <row r="509" ht="15.75" customHeight="1">
      <c r="F509" s="11"/>
      <c r="G509" s="12"/>
    </row>
    <row r="510" ht="15.75" customHeight="1">
      <c r="F510" s="11"/>
      <c r="G510" s="12"/>
    </row>
    <row r="511" ht="15.75" customHeight="1">
      <c r="F511" s="11"/>
      <c r="G511" s="12"/>
    </row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1:F31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>
        <v>1.0</v>
      </c>
      <c r="B1" s="18" t="s">
        <v>52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8">
      <c r="C8" s="20" t="s">
        <v>4</v>
      </c>
      <c r="D8" s="20" t="s">
        <v>5</v>
      </c>
    </row>
    <row r="9">
      <c r="B9" s="20" t="s">
        <v>53</v>
      </c>
      <c r="C9" s="10">
        <f>AVERAGE(Data!F11:F311)</f>
        <v>4136.23</v>
      </c>
      <c r="D9" s="10">
        <f>AVERAGE(Data!G11:G311)</f>
        <v>152.2</v>
      </c>
    </row>
    <row r="10">
      <c r="B10" s="20" t="s">
        <v>54</v>
      </c>
      <c r="C10" s="10">
        <f>SUM(Data!F11:F311)</f>
        <v>1240869</v>
      </c>
      <c r="D10" s="10">
        <f>SUM(Data!G11:G311)</f>
        <v>45660</v>
      </c>
    </row>
    <row r="11">
      <c r="B11" s="20" t="s">
        <v>55</v>
      </c>
      <c r="C11" s="10">
        <f>MEDIAN(Data!F11:F311)</f>
        <v>3437</v>
      </c>
      <c r="D11" s="10">
        <f>MEDIAN(Data!G11:G311)</f>
        <v>124.5</v>
      </c>
    </row>
    <row r="12">
      <c r="B12" s="20" t="s">
        <v>56</v>
      </c>
      <c r="C12" s="10">
        <f>Min(Data!F11:F311)</f>
        <v>0</v>
      </c>
      <c r="D12" s="10">
        <f>Min(Data!G11:G311)</f>
        <v>0</v>
      </c>
    </row>
    <row r="13">
      <c r="B13" s="20" t="s">
        <v>57</v>
      </c>
      <c r="C13" s="10">
        <f>max(Data!F11:F311)</f>
        <v>16184</v>
      </c>
      <c r="D13" s="10">
        <f>max(Data!G11:G311)</f>
        <v>525</v>
      </c>
    </row>
    <row r="14">
      <c r="B14" s="20" t="s">
        <v>58</v>
      </c>
      <c r="C14" s="10">
        <f t="shared" ref="C14:D14" si="1">C13-C12</f>
        <v>16184</v>
      </c>
      <c r="D14" s="10">
        <f t="shared" si="1"/>
        <v>525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3.71"/>
    <col customWidth="1" min="3" max="3" width="19.57"/>
    <col customWidth="1" min="4" max="4" width="14.71"/>
    <col customWidth="1" min="5" max="5" width="21.86"/>
    <col customWidth="1" min="6" max="6" width="13.57"/>
    <col customWidth="1" min="7" max="7" width="11.71"/>
    <col customWidth="1" min="8" max="9" width="8.71"/>
    <col customWidth="1" min="10" max="10" width="3.86"/>
    <col customWidth="1" min="11" max="11" width="53.86"/>
    <col customWidth="1" min="12" max="24" width="8.71"/>
    <col customWidth="1" min="25" max="25" width="21.86"/>
    <col customWidth="1" min="26" max="26" width="14.43"/>
  </cols>
  <sheetData>
    <row r="1" ht="52.5" customHeight="1">
      <c r="A1" s="1"/>
      <c r="B1" s="2"/>
      <c r="C1" s="3" t="s">
        <v>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11">
      <c r="C11" s="4" t="s">
        <v>1</v>
      </c>
      <c r="D11" s="4" t="s">
        <v>2</v>
      </c>
      <c r="E11" s="5" t="s">
        <v>3</v>
      </c>
      <c r="F11" s="6" t="s">
        <v>4</v>
      </c>
      <c r="G11" s="6" t="s">
        <v>5</v>
      </c>
      <c r="J11" s="21"/>
      <c r="K11" s="22"/>
      <c r="Y11" s="9" t="s">
        <v>3</v>
      </c>
      <c r="Z11" s="9" t="s">
        <v>7</v>
      </c>
    </row>
    <row r="12">
      <c r="C12" s="10" t="s">
        <v>8</v>
      </c>
      <c r="D12" s="10" t="s">
        <v>9</v>
      </c>
      <c r="E12" s="10" t="s">
        <v>10</v>
      </c>
      <c r="F12" s="11">
        <v>1624.0</v>
      </c>
      <c r="G12" s="12">
        <v>114.0</v>
      </c>
      <c r="J12" s="13"/>
      <c r="K12" s="14"/>
      <c r="Y12" s="9" t="s">
        <v>12</v>
      </c>
      <c r="Z12" s="15">
        <v>9.33</v>
      </c>
    </row>
    <row r="13">
      <c r="C13" s="10" t="s">
        <v>13</v>
      </c>
      <c r="D13" s="10" t="s">
        <v>14</v>
      </c>
      <c r="E13" s="10" t="s">
        <v>15</v>
      </c>
      <c r="F13" s="11">
        <v>6706.0</v>
      </c>
      <c r="G13" s="12">
        <v>459.0</v>
      </c>
      <c r="J13" s="13"/>
      <c r="K13" s="14"/>
      <c r="Y13" s="9" t="s">
        <v>17</v>
      </c>
      <c r="Z13" s="15">
        <v>11.7</v>
      </c>
    </row>
    <row r="14">
      <c r="C14" s="10" t="s">
        <v>18</v>
      </c>
      <c r="D14" s="10" t="s">
        <v>14</v>
      </c>
      <c r="E14" s="10" t="s">
        <v>19</v>
      </c>
      <c r="F14" s="11">
        <v>959.0</v>
      </c>
      <c r="G14" s="12">
        <v>147.0</v>
      </c>
      <c r="J14" s="13"/>
      <c r="K14" s="14"/>
      <c r="Y14" s="9" t="s">
        <v>19</v>
      </c>
      <c r="Z14" s="15">
        <v>11.88</v>
      </c>
    </row>
    <row r="15">
      <c r="C15" s="10" t="s">
        <v>21</v>
      </c>
      <c r="D15" s="10" t="s">
        <v>22</v>
      </c>
      <c r="E15" s="10" t="s">
        <v>23</v>
      </c>
      <c r="F15" s="11">
        <v>9632.0</v>
      </c>
      <c r="G15" s="12">
        <v>288.0</v>
      </c>
      <c r="J15" s="13"/>
      <c r="K15" s="14"/>
      <c r="Y15" s="9" t="s">
        <v>25</v>
      </c>
      <c r="Z15" s="15">
        <v>11.73</v>
      </c>
    </row>
    <row r="16">
      <c r="C16" s="10" t="s">
        <v>26</v>
      </c>
      <c r="D16" s="10" t="s">
        <v>27</v>
      </c>
      <c r="E16" s="10" t="s">
        <v>28</v>
      </c>
      <c r="F16" s="11">
        <v>2100.0</v>
      </c>
      <c r="G16" s="12">
        <v>414.0</v>
      </c>
      <c r="J16" s="13"/>
      <c r="K16" s="14"/>
      <c r="Y16" s="9" t="s">
        <v>30</v>
      </c>
      <c r="Z16" s="15">
        <v>8.79</v>
      </c>
    </row>
    <row r="17">
      <c r="C17" s="10" t="s">
        <v>8</v>
      </c>
      <c r="D17" s="10" t="s">
        <v>14</v>
      </c>
      <c r="E17" s="10" t="s">
        <v>31</v>
      </c>
      <c r="F17" s="11">
        <v>8869.0</v>
      </c>
      <c r="G17" s="12">
        <v>432.0</v>
      </c>
      <c r="J17" s="13"/>
      <c r="K17" s="14"/>
      <c r="Y17" s="9" t="s">
        <v>33</v>
      </c>
      <c r="Z17" s="15">
        <v>3.11</v>
      </c>
    </row>
    <row r="18">
      <c r="C18" s="10" t="s">
        <v>26</v>
      </c>
      <c r="D18" s="10" t="s">
        <v>34</v>
      </c>
      <c r="E18" s="10" t="s">
        <v>35</v>
      </c>
      <c r="F18" s="11">
        <v>2681.0</v>
      </c>
      <c r="G18" s="12">
        <v>54.0</v>
      </c>
      <c r="J18" s="13"/>
      <c r="K18" s="14"/>
      <c r="Y18" s="9" t="s">
        <v>23</v>
      </c>
      <c r="Z18" s="15">
        <v>6.47</v>
      </c>
    </row>
    <row r="19">
      <c r="C19" s="10" t="s">
        <v>13</v>
      </c>
      <c r="D19" s="10" t="s">
        <v>14</v>
      </c>
      <c r="E19" s="10" t="s">
        <v>36</v>
      </c>
      <c r="F19" s="11">
        <v>5012.0</v>
      </c>
      <c r="G19" s="12">
        <v>210.0</v>
      </c>
      <c r="J19" s="13"/>
      <c r="K19" s="14"/>
      <c r="Y19" s="9" t="s">
        <v>37</v>
      </c>
      <c r="Z19" s="15">
        <v>7.64</v>
      </c>
    </row>
    <row r="20">
      <c r="C20" s="10" t="s">
        <v>38</v>
      </c>
      <c r="D20" s="10" t="s">
        <v>34</v>
      </c>
      <c r="E20" s="10" t="s">
        <v>17</v>
      </c>
      <c r="F20" s="11">
        <v>1281.0</v>
      </c>
      <c r="G20" s="12">
        <v>75.0</v>
      </c>
      <c r="J20" s="13"/>
      <c r="K20" s="14"/>
      <c r="Y20" s="9" t="s">
        <v>39</v>
      </c>
      <c r="Z20" s="15">
        <v>10.62</v>
      </c>
    </row>
    <row r="21" ht="15.75" customHeight="1">
      <c r="C21" s="10" t="s">
        <v>40</v>
      </c>
      <c r="D21" s="10" t="s">
        <v>9</v>
      </c>
      <c r="E21" s="10" t="s">
        <v>17</v>
      </c>
      <c r="F21" s="11">
        <v>4991.0</v>
      </c>
      <c r="G21" s="12">
        <v>12.0</v>
      </c>
      <c r="J21" s="13"/>
      <c r="K21" s="14"/>
      <c r="Y21" s="9" t="s">
        <v>41</v>
      </c>
      <c r="Z21" s="15">
        <v>9.0</v>
      </c>
    </row>
    <row r="22" ht="15.75" customHeight="1">
      <c r="C22" s="10" t="s">
        <v>42</v>
      </c>
      <c r="D22" s="10" t="s">
        <v>27</v>
      </c>
      <c r="E22" s="10" t="s">
        <v>28</v>
      </c>
      <c r="F22" s="11">
        <v>1785.0</v>
      </c>
      <c r="G22" s="12">
        <v>462.0</v>
      </c>
      <c r="Y22" s="9" t="s">
        <v>36</v>
      </c>
      <c r="Z22" s="15">
        <v>9.77</v>
      </c>
    </row>
    <row r="23" ht="15.75" customHeight="1">
      <c r="C23" s="10" t="s">
        <v>43</v>
      </c>
      <c r="D23" s="10" t="s">
        <v>9</v>
      </c>
      <c r="E23" s="10" t="s">
        <v>33</v>
      </c>
      <c r="F23" s="11">
        <v>3983.0</v>
      </c>
      <c r="G23" s="12">
        <v>144.0</v>
      </c>
      <c r="Y23" s="9" t="s">
        <v>44</v>
      </c>
      <c r="Z23" s="15">
        <v>6.49</v>
      </c>
    </row>
    <row r="24" ht="15.75" customHeight="1">
      <c r="C24" s="10" t="s">
        <v>18</v>
      </c>
      <c r="D24" s="10" t="s">
        <v>34</v>
      </c>
      <c r="E24" s="10" t="s">
        <v>30</v>
      </c>
      <c r="F24" s="11">
        <v>2646.0</v>
      </c>
      <c r="G24" s="12">
        <v>120.0</v>
      </c>
      <c r="Y24" s="9" t="s">
        <v>45</v>
      </c>
      <c r="Z24" s="15">
        <v>4.97</v>
      </c>
    </row>
    <row r="25" ht="15.75" customHeight="1">
      <c r="C25" s="10" t="s">
        <v>42</v>
      </c>
      <c r="D25" s="10" t="s">
        <v>46</v>
      </c>
      <c r="E25" s="10" t="s">
        <v>12</v>
      </c>
      <c r="F25" s="11">
        <v>252.0</v>
      </c>
      <c r="G25" s="12">
        <v>54.0</v>
      </c>
      <c r="Y25" s="9" t="s">
        <v>28</v>
      </c>
      <c r="Z25" s="15">
        <v>13.15</v>
      </c>
    </row>
    <row r="26" ht="15.75" customHeight="1">
      <c r="C26" s="10" t="s">
        <v>43</v>
      </c>
      <c r="D26" s="10" t="s">
        <v>14</v>
      </c>
      <c r="E26" s="10" t="s">
        <v>28</v>
      </c>
      <c r="F26" s="11">
        <v>2464.0</v>
      </c>
      <c r="G26" s="12">
        <v>234.0</v>
      </c>
      <c r="Y26" s="9" t="s">
        <v>47</v>
      </c>
      <c r="Z26" s="15">
        <v>5.6</v>
      </c>
    </row>
    <row r="27" ht="15.75" customHeight="1">
      <c r="C27" s="10" t="s">
        <v>43</v>
      </c>
      <c r="D27" s="10" t="s">
        <v>14</v>
      </c>
      <c r="E27" s="10" t="s">
        <v>48</v>
      </c>
      <c r="F27" s="11">
        <v>2114.0</v>
      </c>
      <c r="G27" s="12">
        <v>66.0</v>
      </c>
      <c r="Y27" s="9" t="s">
        <v>49</v>
      </c>
      <c r="Z27" s="15">
        <v>16.73</v>
      </c>
    </row>
    <row r="28" ht="15.75" customHeight="1">
      <c r="C28" s="10" t="s">
        <v>26</v>
      </c>
      <c r="D28" s="10" t="s">
        <v>9</v>
      </c>
      <c r="E28" s="10" t="s">
        <v>35</v>
      </c>
      <c r="F28" s="11">
        <v>7693.0</v>
      </c>
      <c r="G28" s="12">
        <v>87.0</v>
      </c>
      <c r="Y28" s="9" t="s">
        <v>50</v>
      </c>
      <c r="Z28" s="15">
        <v>10.38</v>
      </c>
    </row>
    <row r="29" ht="15.75" customHeight="1">
      <c r="C29" s="10" t="s">
        <v>40</v>
      </c>
      <c r="D29" s="10" t="s">
        <v>46</v>
      </c>
      <c r="E29" s="10" t="s">
        <v>39</v>
      </c>
      <c r="F29" s="11">
        <v>15610.0</v>
      </c>
      <c r="G29" s="12">
        <v>339.0</v>
      </c>
      <c r="Y29" s="9" t="s">
        <v>48</v>
      </c>
      <c r="Z29" s="15">
        <v>7.16</v>
      </c>
    </row>
    <row r="30" ht="15.75" customHeight="1">
      <c r="C30" s="10" t="s">
        <v>21</v>
      </c>
      <c r="D30" s="10" t="s">
        <v>46</v>
      </c>
      <c r="E30" s="10" t="s">
        <v>36</v>
      </c>
      <c r="F30" s="11">
        <v>336.0</v>
      </c>
      <c r="G30" s="12">
        <v>144.0</v>
      </c>
      <c r="Y30" s="9" t="s">
        <v>10</v>
      </c>
      <c r="Z30" s="15">
        <v>14.49</v>
      </c>
    </row>
    <row r="31" ht="15.75" customHeight="1">
      <c r="C31" s="10" t="s">
        <v>42</v>
      </c>
      <c r="D31" s="10" t="s">
        <v>27</v>
      </c>
      <c r="E31" s="10" t="s">
        <v>39</v>
      </c>
      <c r="F31" s="11">
        <v>9443.0</v>
      </c>
      <c r="G31" s="12">
        <v>162.0</v>
      </c>
      <c r="Y31" s="9" t="s">
        <v>35</v>
      </c>
      <c r="Z31" s="15">
        <v>5.79</v>
      </c>
    </row>
    <row r="32" ht="15.75" customHeight="1">
      <c r="C32" s="10" t="s">
        <v>18</v>
      </c>
      <c r="D32" s="10" t="s">
        <v>46</v>
      </c>
      <c r="E32" s="10" t="s">
        <v>44</v>
      </c>
      <c r="F32" s="11">
        <v>8155.0</v>
      </c>
      <c r="G32" s="12">
        <v>90.0</v>
      </c>
      <c r="Y32" s="9" t="s">
        <v>15</v>
      </c>
      <c r="Z32" s="15">
        <v>8.65</v>
      </c>
    </row>
    <row r="33" ht="15.75" customHeight="1">
      <c r="C33" s="10" t="s">
        <v>13</v>
      </c>
      <c r="D33" s="10" t="s">
        <v>34</v>
      </c>
      <c r="E33" s="10" t="s">
        <v>44</v>
      </c>
      <c r="F33" s="11">
        <v>1701.0</v>
      </c>
      <c r="G33" s="12">
        <v>234.0</v>
      </c>
      <c r="Y33" s="9" t="s">
        <v>31</v>
      </c>
      <c r="Z33" s="15">
        <v>12.37</v>
      </c>
    </row>
    <row r="34" ht="15.75" customHeight="1">
      <c r="C34" s="10" t="s">
        <v>51</v>
      </c>
      <c r="D34" s="10" t="s">
        <v>34</v>
      </c>
      <c r="E34" s="10" t="s">
        <v>36</v>
      </c>
      <c r="F34" s="11">
        <v>2205.0</v>
      </c>
      <c r="G34" s="12">
        <v>141.0</v>
      </c>
    </row>
    <row r="35" ht="15.75" customHeight="1">
      <c r="C35" s="10" t="s">
        <v>13</v>
      </c>
      <c r="D35" s="10" t="s">
        <v>9</v>
      </c>
      <c r="E35" s="10" t="s">
        <v>37</v>
      </c>
      <c r="F35" s="11">
        <v>1771.0</v>
      </c>
      <c r="G35" s="12">
        <v>204.0</v>
      </c>
    </row>
    <row r="36" ht="15.75" customHeight="1">
      <c r="C36" s="10" t="s">
        <v>21</v>
      </c>
      <c r="D36" s="10" t="s">
        <v>14</v>
      </c>
      <c r="E36" s="10" t="s">
        <v>25</v>
      </c>
      <c r="F36" s="11">
        <v>2114.0</v>
      </c>
      <c r="G36" s="12">
        <v>186.0</v>
      </c>
    </row>
    <row r="37" ht="15.75" customHeight="1">
      <c r="C37" s="10" t="s">
        <v>21</v>
      </c>
      <c r="D37" s="10" t="s">
        <v>22</v>
      </c>
      <c r="E37" s="10" t="s">
        <v>12</v>
      </c>
      <c r="F37" s="11">
        <v>10311.0</v>
      </c>
      <c r="G37" s="12">
        <v>231.0</v>
      </c>
    </row>
    <row r="38" ht="15.75" customHeight="1">
      <c r="C38" s="10" t="s">
        <v>43</v>
      </c>
      <c r="D38" s="10" t="s">
        <v>27</v>
      </c>
      <c r="E38" s="10" t="s">
        <v>30</v>
      </c>
      <c r="F38" s="11">
        <v>21.0</v>
      </c>
      <c r="G38" s="12">
        <v>168.0</v>
      </c>
    </row>
    <row r="39" ht="15.75" customHeight="1">
      <c r="C39" s="10" t="s">
        <v>51</v>
      </c>
      <c r="D39" s="10" t="s">
        <v>14</v>
      </c>
      <c r="E39" s="10" t="s">
        <v>39</v>
      </c>
      <c r="F39" s="11">
        <v>1974.0</v>
      </c>
      <c r="G39" s="12">
        <v>195.0</v>
      </c>
    </row>
    <row r="40" ht="15.75" customHeight="1">
      <c r="C40" s="10" t="s">
        <v>40</v>
      </c>
      <c r="D40" s="10" t="s">
        <v>22</v>
      </c>
      <c r="E40" s="10" t="s">
        <v>44</v>
      </c>
      <c r="F40" s="11">
        <v>6314.0</v>
      </c>
      <c r="G40" s="12">
        <v>15.0</v>
      </c>
    </row>
    <row r="41" ht="15.75" customHeight="1">
      <c r="C41" s="10" t="s">
        <v>51</v>
      </c>
      <c r="D41" s="10" t="s">
        <v>9</v>
      </c>
      <c r="E41" s="10" t="s">
        <v>44</v>
      </c>
      <c r="F41" s="11">
        <v>4683.0</v>
      </c>
      <c r="G41" s="12">
        <v>30.0</v>
      </c>
    </row>
    <row r="42" ht="15.75" customHeight="1">
      <c r="C42" s="10" t="s">
        <v>21</v>
      </c>
      <c r="D42" s="10" t="s">
        <v>9</v>
      </c>
      <c r="E42" s="10" t="s">
        <v>45</v>
      </c>
      <c r="F42" s="11">
        <v>6398.0</v>
      </c>
      <c r="G42" s="12">
        <v>102.0</v>
      </c>
    </row>
    <row r="43" ht="15.75" customHeight="1">
      <c r="C43" s="10" t="s">
        <v>42</v>
      </c>
      <c r="D43" s="10" t="s">
        <v>14</v>
      </c>
      <c r="E43" s="10" t="s">
        <v>37</v>
      </c>
      <c r="F43" s="11">
        <v>553.0</v>
      </c>
      <c r="G43" s="12">
        <v>15.0</v>
      </c>
    </row>
    <row r="44" ht="15.75" customHeight="1">
      <c r="C44" s="10" t="s">
        <v>13</v>
      </c>
      <c r="D44" s="10" t="s">
        <v>27</v>
      </c>
      <c r="E44" s="10" t="s">
        <v>10</v>
      </c>
      <c r="F44" s="11">
        <v>7021.0</v>
      </c>
      <c r="G44" s="12">
        <v>183.0</v>
      </c>
    </row>
    <row r="45" ht="15.75" customHeight="1">
      <c r="C45" s="10" t="s">
        <v>8</v>
      </c>
      <c r="D45" s="10" t="s">
        <v>27</v>
      </c>
      <c r="E45" s="10" t="s">
        <v>36</v>
      </c>
      <c r="F45" s="11">
        <v>5817.0</v>
      </c>
      <c r="G45" s="12">
        <v>12.0</v>
      </c>
    </row>
    <row r="46" ht="15.75" customHeight="1">
      <c r="C46" s="10" t="s">
        <v>21</v>
      </c>
      <c r="D46" s="10" t="s">
        <v>27</v>
      </c>
      <c r="E46" s="10" t="s">
        <v>17</v>
      </c>
      <c r="F46" s="11">
        <v>3976.0</v>
      </c>
      <c r="G46" s="12">
        <v>72.0</v>
      </c>
    </row>
    <row r="47" ht="15.75" customHeight="1">
      <c r="C47" s="10" t="s">
        <v>26</v>
      </c>
      <c r="D47" s="10" t="s">
        <v>34</v>
      </c>
      <c r="E47" s="10" t="s">
        <v>49</v>
      </c>
      <c r="F47" s="11">
        <v>1134.0</v>
      </c>
      <c r="G47" s="12">
        <v>282.0</v>
      </c>
    </row>
    <row r="48" ht="15.75" customHeight="1">
      <c r="C48" s="10" t="s">
        <v>42</v>
      </c>
      <c r="D48" s="10" t="s">
        <v>27</v>
      </c>
      <c r="E48" s="10" t="s">
        <v>50</v>
      </c>
      <c r="F48" s="11">
        <v>6027.0</v>
      </c>
      <c r="G48" s="12">
        <v>144.0</v>
      </c>
    </row>
    <row r="49" ht="15.75" customHeight="1">
      <c r="C49" s="10" t="s">
        <v>26</v>
      </c>
      <c r="D49" s="10" t="s">
        <v>9</v>
      </c>
      <c r="E49" s="10" t="s">
        <v>30</v>
      </c>
      <c r="F49" s="11">
        <v>1904.0</v>
      </c>
      <c r="G49" s="12">
        <v>405.0</v>
      </c>
    </row>
    <row r="50" ht="15.75" customHeight="1">
      <c r="C50" s="10" t="s">
        <v>38</v>
      </c>
      <c r="D50" s="10" t="s">
        <v>46</v>
      </c>
      <c r="E50" s="10" t="s">
        <v>15</v>
      </c>
      <c r="F50" s="11">
        <v>3262.0</v>
      </c>
      <c r="G50" s="12">
        <v>75.0</v>
      </c>
    </row>
    <row r="51" ht="15.75" customHeight="1">
      <c r="C51" s="10" t="s">
        <v>8</v>
      </c>
      <c r="D51" s="10" t="s">
        <v>46</v>
      </c>
      <c r="E51" s="10" t="s">
        <v>49</v>
      </c>
      <c r="F51" s="11">
        <v>2289.0</v>
      </c>
      <c r="G51" s="12">
        <v>135.0</v>
      </c>
    </row>
    <row r="52" ht="15.75" customHeight="1">
      <c r="C52" s="10" t="s">
        <v>40</v>
      </c>
      <c r="D52" s="10" t="s">
        <v>46</v>
      </c>
      <c r="E52" s="10" t="s">
        <v>49</v>
      </c>
      <c r="F52" s="11">
        <v>6986.0</v>
      </c>
      <c r="G52" s="12">
        <v>21.0</v>
      </c>
    </row>
    <row r="53" ht="15.75" customHeight="1">
      <c r="C53" s="10" t="s">
        <v>42</v>
      </c>
      <c r="D53" s="10" t="s">
        <v>34</v>
      </c>
      <c r="E53" s="10" t="s">
        <v>44</v>
      </c>
      <c r="F53" s="11">
        <v>4417.0</v>
      </c>
      <c r="G53" s="12">
        <v>153.0</v>
      </c>
    </row>
    <row r="54" ht="15.75" customHeight="1">
      <c r="C54" s="10" t="s">
        <v>26</v>
      </c>
      <c r="D54" s="10" t="s">
        <v>46</v>
      </c>
      <c r="E54" s="10" t="s">
        <v>25</v>
      </c>
      <c r="F54" s="11">
        <v>1442.0</v>
      </c>
      <c r="G54" s="12">
        <v>15.0</v>
      </c>
    </row>
    <row r="55" ht="15.75" customHeight="1">
      <c r="C55" s="10" t="s">
        <v>43</v>
      </c>
      <c r="D55" s="10" t="s">
        <v>14</v>
      </c>
      <c r="E55" s="10" t="s">
        <v>17</v>
      </c>
      <c r="F55" s="11">
        <v>2415.0</v>
      </c>
      <c r="G55" s="12">
        <v>255.0</v>
      </c>
    </row>
    <row r="56" ht="15.75" customHeight="1">
      <c r="C56" s="10" t="s">
        <v>42</v>
      </c>
      <c r="D56" s="10" t="s">
        <v>9</v>
      </c>
      <c r="E56" s="10" t="s">
        <v>37</v>
      </c>
      <c r="F56" s="11">
        <v>238.0</v>
      </c>
      <c r="G56" s="12">
        <v>18.0</v>
      </c>
    </row>
    <row r="57" ht="15.75" customHeight="1">
      <c r="C57" s="10" t="s">
        <v>26</v>
      </c>
      <c r="D57" s="10" t="s">
        <v>9</v>
      </c>
      <c r="E57" s="10" t="s">
        <v>44</v>
      </c>
      <c r="F57" s="11">
        <v>4949.0</v>
      </c>
      <c r="G57" s="12">
        <v>189.0</v>
      </c>
    </row>
    <row r="58" ht="15.75" customHeight="1">
      <c r="C58" s="10" t="s">
        <v>40</v>
      </c>
      <c r="D58" s="10" t="s">
        <v>34</v>
      </c>
      <c r="E58" s="10" t="s">
        <v>15</v>
      </c>
      <c r="F58" s="11">
        <v>5075.0</v>
      </c>
      <c r="G58" s="12">
        <v>21.0</v>
      </c>
    </row>
    <row r="59" ht="15.75" customHeight="1">
      <c r="C59" s="10" t="s">
        <v>43</v>
      </c>
      <c r="D59" s="10" t="s">
        <v>22</v>
      </c>
      <c r="E59" s="10" t="s">
        <v>30</v>
      </c>
      <c r="F59" s="11">
        <v>9198.0</v>
      </c>
      <c r="G59" s="12">
        <v>36.0</v>
      </c>
    </row>
    <row r="60" ht="15.75" customHeight="1">
      <c r="C60" s="10" t="s">
        <v>26</v>
      </c>
      <c r="D60" s="10" t="s">
        <v>46</v>
      </c>
      <c r="E60" s="10" t="s">
        <v>48</v>
      </c>
      <c r="F60" s="11">
        <v>3339.0</v>
      </c>
      <c r="G60" s="12">
        <v>75.0</v>
      </c>
    </row>
    <row r="61" ht="15.75" customHeight="1">
      <c r="C61" s="10" t="s">
        <v>8</v>
      </c>
      <c r="D61" s="10" t="s">
        <v>46</v>
      </c>
      <c r="E61" s="10" t="s">
        <v>33</v>
      </c>
      <c r="F61" s="11">
        <v>5019.0</v>
      </c>
      <c r="G61" s="12">
        <v>156.0</v>
      </c>
    </row>
    <row r="62" ht="15.75" customHeight="1">
      <c r="C62" s="10" t="s">
        <v>40</v>
      </c>
      <c r="D62" s="10" t="s">
        <v>22</v>
      </c>
      <c r="E62" s="10" t="s">
        <v>30</v>
      </c>
      <c r="F62" s="11">
        <v>16184.0</v>
      </c>
      <c r="G62" s="12">
        <v>39.0</v>
      </c>
    </row>
    <row r="63" ht="15.75" customHeight="1">
      <c r="C63" s="10" t="s">
        <v>26</v>
      </c>
      <c r="D63" s="10" t="s">
        <v>22</v>
      </c>
      <c r="E63" s="10" t="s">
        <v>41</v>
      </c>
      <c r="F63" s="11">
        <v>497.0</v>
      </c>
      <c r="G63" s="12">
        <v>63.0</v>
      </c>
    </row>
    <row r="64" ht="15.75" customHeight="1">
      <c r="C64" s="10" t="s">
        <v>42</v>
      </c>
      <c r="D64" s="10" t="s">
        <v>22</v>
      </c>
      <c r="E64" s="10" t="s">
        <v>48</v>
      </c>
      <c r="F64" s="11">
        <v>8211.0</v>
      </c>
      <c r="G64" s="12">
        <v>75.0</v>
      </c>
    </row>
    <row r="65" ht="15.75" customHeight="1">
      <c r="C65" s="10" t="s">
        <v>42</v>
      </c>
      <c r="D65" s="10" t="s">
        <v>34</v>
      </c>
      <c r="E65" s="10" t="s">
        <v>50</v>
      </c>
      <c r="F65" s="11">
        <v>6580.0</v>
      </c>
      <c r="G65" s="12">
        <v>183.0</v>
      </c>
    </row>
    <row r="66" ht="15.75" customHeight="1">
      <c r="C66" s="10" t="s">
        <v>21</v>
      </c>
      <c r="D66" s="10" t="s">
        <v>14</v>
      </c>
      <c r="E66" s="10" t="s">
        <v>12</v>
      </c>
      <c r="F66" s="11">
        <v>4760.0</v>
      </c>
      <c r="G66" s="12">
        <v>69.0</v>
      </c>
    </row>
    <row r="67" ht="15.75" customHeight="1">
      <c r="C67" s="10" t="s">
        <v>8</v>
      </c>
      <c r="D67" s="10" t="s">
        <v>22</v>
      </c>
      <c r="E67" s="10" t="s">
        <v>28</v>
      </c>
      <c r="F67" s="11">
        <v>5439.0</v>
      </c>
      <c r="G67" s="12">
        <v>30.0</v>
      </c>
    </row>
    <row r="68" ht="15.75" customHeight="1">
      <c r="C68" s="10" t="s">
        <v>21</v>
      </c>
      <c r="D68" s="10" t="s">
        <v>46</v>
      </c>
      <c r="E68" s="10" t="s">
        <v>33</v>
      </c>
      <c r="F68" s="11">
        <v>1463.0</v>
      </c>
      <c r="G68" s="12">
        <v>39.0</v>
      </c>
    </row>
    <row r="69" ht="15.75" customHeight="1">
      <c r="C69" s="10" t="s">
        <v>43</v>
      </c>
      <c r="D69" s="10" t="s">
        <v>46</v>
      </c>
      <c r="E69" s="10" t="s">
        <v>15</v>
      </c>
      <c r="F69" s="11">
        <v>7777.0</v>
      </c>
      <c r="G69" s="12">
        <v>504.0</v>
      </c>
    </row>
    <row r="70" ht="15.75" customHeight="1">
      <c r="C70" s="10" t="s">
        <v>18</v>
      </c>
      <c r="D70" s="10" t="s">
        <v>9</v>
      </c>
      <c r="E70" s="10" t="s">
        <v>48</v>
      </c>
      <c r="F70" s="11">
        <v>1085.0</v>
      </c>
      <c r="G70" s="12">
        <v>273.0</v>
      </c>
    </row>
    <row r="71" ht="15.75" customHeight="1">
      <c r="C71" s="10" t="s">
        <v>40</v>
      </c>
      <c r="D71" s="10" t="s">
        <v>9</v>
      </c>
      <c r="E71" s="10" t="s">
        <v>35</v>
      </c>
      <c r="F71" s="11">
        <v>182.0</v>
      </c>
      <c r="G71" s="12">
        <v>48.0</v>
      </c>
    </row>
    <row r="72" ht="15.75" customHeight="1">
      <c r="C72" s="10" t="s">
        <v>26</v>
      </c>
      <c r="D72" s="10" t="s">
        <v>46</v>
      </c>
      <c r="E72" s="10" t="s">
        <v>49</v>
      </c>
      <c r="F72" s="11">
        <v>4242.0</v>
      </c>
      <c r="G72" s="12">
        <v>207.0</v>
      </c>
    </row>
    <row r="73" ht="15.75" customHeight="1">
      <c r="C73" s="10" t="s">
        <v>26</v>
      </c>
      <c r="D73" s="10" t="s">
        <v>22</v>
      </c>
      <c r="E73" s="10" t="s">
        <v>15</v>
      </c>
      <c r="F73" s="11">
        <v>6118.0</v>
      </c>
      <c r="G73" s="12">
        <v>9.0</v>
      </c>
    </row>
    <row r="74" ht="15.75" customHeight="1">
      <c r="C74" s="10" t="s">
        <v>51</v>
      </c>
      <c r="D74" s="10" t="s">
        <v>22</v>
      </c>
      <c r="E74" s="10" t="s">
        <v>44</v>
      </c>
      <c r="F74" s="11">
        <v>2317.0</v>
      </c>
      <c r="G74" s="12">
        <v>261.0</v>
      </c>
    </row>
    <row r="75" ht="15.75" customHeight="1">
      <c r="C75" s="10" t="s">
        <v>26</v>
      </c>
      <c r="D75" s="10" t="s">
        <v>34</v>
      </c>
      <c r="E75" s="10" t="s">
        <v>30</v>
      </c>
      <c r="F75" s="11">
        <v>938.0</v>
      </c>
      <c r="G75" s="12">
        <v>6.0</v>
      </c>
    </row>
    <row r="76" ht="15.75" customHeight="1">
      <c r="C76" s="10" t="s">
        <v>13</v>
      </c>
      <c r="D76" s="10" t="s">
        <v>9</v>
      </c>
      <c r="E76" s="10" t="s">
        <v>25</v>
      </c>
      <c r="F76" s="11">
        <v>9709.0</v>
      </c>
      <c r="G76" s="12">
        <v>30.0</v>
      </c>
    </row>
    <row r="77" ht="15.75" customHeight="1">
      <c r="C77" s="10" t="s">
        <v>38</v>
      </c>
      <c r="D77" s="10" t="s">
        <v>46</v>
      </c>
      <c r="E77" s="10" t="s">
        <v>39</v>
      </c>
      <c r="F77" s="11">
        <v>2205.0</v>
      </c>
      <c r="G77" s="12">
        <v>138.0</v>
      </c>
    </row>
    <row r="78" ht="15.75" customHeight="1">
      <c r="C78" s="10" t="s">
        <v>38</v>
      </c>
      <c r="D78" s="10" t="s">
        <v>9</v>
      </c>
      <c r="E78" s="10" t="s">
        <v>33</v>
      </c>
      <c r="F78" s="11">
        <v>4487.0</v>
      </c>
      <c r="G78" s="12">
        <v>111.0</v>
      </c>
    </row>
    <row r="79" ht="15.75" customHeight="1">
      <c r="C79" s="10" t="s">
        <v>40</v>
      </c>
      <c r="D79" s="10" t="s">
        <v>14</v>
      </c>
      <c r="E79" s="10" t="s">
        <v>23</v>
      </c>
      <c r="F79" s="11">
        <v>2415.0</v>
      </c>
      <c r="G79" s="12">
        <v>15.0</v>
      </c>
    </row>
    <row r="80" ht="15.75" customHeight="1">
      <c r="C80" s="10" t="s">
        <v>8</v>
      </c>
      <c r="D80" s="10" t="s">
        <v>46</v>
      </c>
      <c r="E80" s="10" t="s">
        <v>37</v>
      </c>
      <c r="F80" s="11">
        <v>4018.0</v>
      </c>
      <c r="G80" s="12">
        <v>162.0</v>
      </c>
    </row>
    <row r="81" ht="15.75" customHeight="1">
      <c r="C81" s="10" t="s">
        <v>40</v>
      </c>
      <c r="D81" s="10" t="s">
        <v>46</v>
      </c>
      <c r="E81" s="10" t="s">
        <v>37</v>
      </c>
      <c r="F81" s="11">
        <v>861.0</v>
      </c>
      <c r="G81" s="12">
        <v>195.0</v>
      </c>
    </row>
    <row r="82" ht="15.75" customHeight="1">
      <c r="C82" s="10" t="s">
        <v>51</v>
      </c>
      <c r="D82" s="10" t="s">
        <v>34</v>
      </c>
      <c r="E82" s="10" t="s">
        <v>17</v>
      </c>
      <c r="F82" s="11">
        <v>5586.0</v>
      </c>
      <c r="G82" s="12">
        <v>525.0</v>
      </c>
    </row>
    <row r="83" ht="15.75" customHeight="1">
      <c r="C83" s="10" t="s">
        <v>38</v>
      </c>
      <c r="D83" s="10" t="s">
        <v>46</v>
      </c>
      <c r="E83" s="10" t="s">
        <v>31</v>
      </c>
      <c r="F83" s="11">
        <v>2226.0</v>
      </c>
      <c r="G83" s="12">
        <v>48.0</v>
      </c>
    </row>
    <row r="84" ht="15.75" customHeight="1">
      <c r="C84" s="10" t="s">
        <v>18</v>
      </c>
      <c r="D84" s="10" t="s">
        <v>46</v>
      </c>
      <c r="E84" s="10" t="s">
        <v>50</v>
      </c>
      <c r="F84" s="11">
        <v>14329.0</v>
      </c>
      <c r="G84" s="12">
        <v>150.0</v>
      </c>
    </row>
    <row r="85" ht="15.75" customHeight="1">
      <c r="C85" s="10" t="s">
        <v>18</v>
      </c>
      <c r="D85" s="10" t="s">
        <v>46</v>
      </c>
      <c r="E85" s="10" t="s">
        <v>39</v>
      </c>
      <c r="F85" s="11">
        <v>8463.0</v>
      </c>
      <c r="G85" s="12">
        <v>492.0</v>
      </c>
    </row>
    <row r="86" ht="15.75" customHeight="1">
      <c r="C86" s="10" t="s">
        <v>40</v>
      </c>
      <c r="D86" s="10" t="s">
        <v>46</v>
      </c>
      <c r="E86" s="10" t="s">
        <v>48</v>
      </c>
      <c r="F86" s="11">
        <v>2891.0</v>
      </c>
      <c r="G86" s="12">
        <v>102.0</v>
      </c>
    </row>
    <row r="87" ht="15.75" customHeight="1">
      <c r="C87" s="10" t="s">
        <v>43</v>
      </c>
      <c r="D87" s="10" t="s">
        <v>22</v>
      </c>
      <c r="E87" s="10" t="s">
        <v>44</v>
      </c>
      <c r="F87" s="11">
        <v>3773.0</v>
      </c>
      <c r="G87" s="12">
        <v>165.0</v>
      </c>
    </row>
    <row r="88" ht="15.75" customHeight="1">
      <c r="C88" s="10" t="s">
        <v>21</v>
      </c>
      <c r="D88" s="10" t="s">
        <v>22</v>
      </c>
      <c r="E88" s="10" t="s">
        <v>50</v>
      </c>
      <c r="F88" s="11">
        <v>854.0</v>
      </c>
      <c r="G88" s="12">
        <v>309.0</v>
      </c>
    </row>
    <row r="89" ht="15.75" customHeight="1">
      <c r="C89" s="10" t="s">
        <v>26</v>
      </c>
      <c r="D89" s="10" t="s">
        <v>22</v>
      </c>
      <c r="E89" s="10" t="s">
        <v>33</v>
      </c>
      <c r="F89" s="11">
        <v>4970.0</v>
      </c>
      <c r="G89" s="12">
        <v>156.0</v>
      </c>
    </row>
    <row r="90" ht="15.75" customHeight="1">
      <c r="C90" s="10" t="s">
        <v>18</v>
      </c>
      <c r="D90" s="10" t="s">
        <v>14</v>
      </c>
      <c r="E90" s="10" t="s">
        <v>47</v>
      </c>
      <c r="F90" s="11">
        <v>98.0</v>
      </c>
      <c r="G90" s="12">
        <v>159.0</v>
      </c>
    </row>
    <row r="91" ht="15.75" customHeight="1">
      <c r="C91" s="10" t="s">
        <v>40</v>
      </c>
      <c r="D91" s="10" t="s">
        <v>14</v>
      </c>
      <c r="E91" s="10" t="s">
        <v>25</v>
      </c>
      <c r="F91" s="11">
        <v>13391.0</v>
      </c>
      <c r="G91" s="12">
        <v>201.0</v>
      </c>
    </row>
    <row r="92" ht="15.75" customHeight="1">
      <c r="C92" s="10" t="s">
        <v>13</v>
      </c>
      <c r="D92" s="10" t="s">
        <v>27</v>
      </c>
      <c r="E92" s="10" t="s">
        <v>35</v>
      </c>
      <c r="F92" s="11">
        <v>8890.0</v>
      </c>
      <c r="G92" s="12">
        <v>210.0</v>
      </c>
    </row>
    <row r="93" ht="15.75" customHeight="1">
      <c r="C93" s="10" t="s">
        <v>42</v>
      </c>
      <c r="D93" s="10" t="s">
        <v>34</v>
      </c>
      <c r="E93" s="10" t="s">
        <v>12</v>
      </c>
      <c r="F93" s="11">
        <v>56.0</v>
      </c>
      <c r="G93" s="12">
        <v>51.0</v>
      </c>
    </row>
    <row r="94" ht="15.75" customHeight="1">
      <c r="C94" s="10" t="s">
        <v>43</v>
      </c>
      <c r="D94" s="10" t="s">
        <v>22</v>
      </c>
      <c r="E94" s="10" t="s">
        <v>28</v>
      </c>
      <c r="F94" s="11">
        <v>3339.0</v>
      </c>
      <c r="G94" s="12">
        <v>39.0</v>
      </c>
    </row>
    <row r="95" ht="15.75" customHeight="1">
      <c r="C95" s="10" t="s">
        <v>51</v>
      </c>
      <c r="D95" s="10" t="s">
        <v>14</v>
      </c>
      <c r="E95" s="10" t="s">
        <v>23</v>
      </c>
      <c r="F95" s="11">
        <v>3808.0</v>
      </c>
      <c r="G95" s="12">
        <v>279.0</v>
      </c>
    </row>
    <row r="96" ht="15.75" customHeight="1">
      <c r="C96" s="10" t="s">
        <v>51</v>
      </c>
      <c r="D96" s="10" t="s">
        <v>34</v>
      </c>
      <c r="E96" s="10" t="s">
        <v>12</v>
      </c>
      <c r="F96" s="11">
        <v>63.0</v>
      </c>
      <c r="G96" s="12">
        <v>123.0</v>
      </c>
    </row>
    <row r="97" ht="15.75" customHeight="1">
      <c r="C97" s="10" t="s">
        <v>42</v>
      </c>
      <c r="D97" s="10" t="s">
        <v>27</v>
      </c>
      <c r="E97" s="10" t="s">
        <v>49</v>
      </c>
      <c r="F97" s="11">
        <v>7812.0</v>
      </c>
      <c r="G97" s="12">
        <v>81.0</v>
      </c>
    </row>
    <row r="98" ht="15.75" customHeight="1">
      <c r="C98" s="10" t="s">
        <v>8</v>
      </c>
      <c r="D98" s="10" t="s">
        <v>9</v>
      </c>
      <c r="E98" s="10" t="s">
        <v>37</v>
      </c>
      <c r="F98" s="11">
        <v>7693.0</v>
      </c>
      <c r="G98" s="12">
        <v>21.0</v>
      </c>
    </row>
    <row r="99" ht="15.75" customHeight="1">
      <c r="C99" s="10" t="s">
        <v>43</v>
      </c>
      <c r="D99" s="10" t="s">
        <v>22</v>
      </c>
      <c r="E99" s="10" t="s">
        <v>50</v>
      </c>
      <c r="F99" s="11">
        <v>973.0</v>
      </c>
      <c r="G99" s="12">
        <v>162.0</v>
      </c>
    </row>
    <row r="100" ht="15.75" customHeight="1">
      <c r="C100" s="10" t="s">
        <v>51</v>
      </c>
      <c r="D100" s="10" t="s">
        <v>14</v>
      </c>
      <c r="E100" s="10" t="s">
        <v>41</v>
      </c>
      <c r="F100" s="11">
        <v>567.0</v>
      </c>
      <c r="G100" s="12">
        <v>228.0</v>
      </c>
    </row>
    <row r="101" ht="15.75" customHeight="1">
      <c r="C101" s="10" t="s">
        <v>51</v>
      </c>
      <c r="D101" s="10" t="s">
        <v>22</v>
      </c>
      <c r="E101" s="10" t="s">
        <v>48</v>
      </c>
      <c r="F101" s="11">
        <v>2471.0</v>
      </c>
      <c r="G101" s="12">
        <v>342.0</v>
      </c>
    </row>
    <row r="102" ht="15.75" customHeight="1">
      <c r="C102" s="10" t="s">
        <v>40</v>
      </c>
      <c r="D102" s="10" t="s">
        <v>34</v>
      </c>
      <c r="E102" s="10" t="s">
        <v>12</v>
      </c>
      <c r="F102" s="11">
        <v>7189.0</v>
      </c>
      <c r="G102" s="12">
        <v>54.0</v>
      </c>
    </row>
    <row r="103" ht="15.75" customHeight="1">
      <c r="C103" s="10" t="s">
        <v>21</v>
      </c>
      <c r="D103" s="10" t="s">
        <v>14</v>
      </c>
      <c r="E103" s="10" t="s">
        <v>50</v>
      </c>
      <c r="F103" s="11">
        <v>7455.0</v>
      </c>
      <c r="G103" s="12">
        <v>216.0</v>
      </c>
    </row>
    <row r="104" ht="15.75" customHeight="1">
      <c r="C104" s="10" t="s">
        <v>43</v>
      </c>
      <c r="D104" s="10" t="s">
        <v>46</v>
      </c>
      <c r="E104" s="10" t="s">
        <v>47</v>
      </c>
      <c r="F104" s="11">
        <v>3108.0</v>
      </c>
      <c r="G104" s="12">
        <v>54.0</v>
      </c>
    </row>
    <row r="105" ht="15.75" customHeight="1">
      <c r="C105" s="10" t="s">
        <v>26</v>
      </c>
      <c r="D105" s="10" t="s">
        <v>34</v>
      </c>
      <c r="E105" s="10" t="s">
        <v>28</v>
      </c>
      <c r="F105" s="11">
        <v>469.0</v>
      </c>
      <c r="G105" s="12">
        <v>75.0</v>
      </c>
    </row>
    <row r="106" ht="15.75" customHeight="1">
      <c r="C106" s="10" t="s">
        <v>18</v>
      </c>
      <c r="D106" s="10" t="s">
        <v>9</v>
      </c>
      <c r="E106" s="10" t="s">
        <v>44</v>
      </c>
      <c r="F106" s="11">
        <v>2737.0</v>
      </c>
      <c r="G106" s="12">
        <v>93.0</v>
      </c>
    </row>
    <row r="107" ht="15.75" customHeight="1">
      <c r="C107" s="10" t="s">
        <v>18</v>
      </c>
      <c r="D107" s="10" t="s">
        <v>9</v>
      </c>
      <c r="E107" s="10" t="s">
        <v>28</v>
      </c>
      <c r="F107" s="11">
        <v>4305.0</v>
      </c>
      <c r="G107" s="12">
        <v>156.0</v>
      </c>
    </row>
    <row r="108" ht="15.75" customHeight="1">
      <c r="C108" s="10" t="s">
        <v>18</v>
      </c>
      <c r="D108" s="10" t="s">
        <v>34</v>
      </c>
      <c r="E108" s="10" t="s">
        <v>33</v>
      </c>
      <c r="F108" s="11">
        <v>2408.0</v>
      </c>
      <c r="G108" s="12">
        <v>9.0</v>
      </c>
    </row>
    <row r="109" ht="15.75" customHeight="1">
      <c r="C109" s="10" t="s">
        <v>43</v>
      </c>
      <c r="D109" s="10" t="s">
        <v>22</v>
      </c>
      <c r="E109" s="10" t="s">
        <v>37</v>
      </c>
      <c r="F109" s="11">
        <v>1281.0</v>
      </c>
      <c r="G109" s="12">
        <v>18.0</v>
      </c>
    </row>
    <row r="110" ht="15.75" customHeight="1">
      <c r="C110" s="10" t="s">
        <v>8</v>
      </c>
      <c r="D110" s="10" t="s">
        <v>14</v>
      </c>
      <c r="E110" s="10" t="s">
        <v>15</v>
      </c>
      <c r="F110" s="11">
        <v>12348.0</v>
      </c>
      <c r="G110" s="12">
        <v>234.0</v>
      </c>
    </row>
    <row r="111" ht="15.75" customHeight="1">
      <c r="C111" s="10" t="s">
        <v>43</v>
      </c>
      <c r="D111" s="10" t="s">
        <v>46</v>
      </c>
      <c r="E111" s="10" t="s">
        <v>50</v>
      </c>
      <c r="F111" s="11">
        <v>3689.0</v>
      </c>
      <c r="G111" s="12">
        <v>312.0</v>
      </c>
    </row>
    <row r="112" ht="15.75" customHeight="1">
      <c r="C112" s="10" t="s">
        <v>38</v>
      </c>
      <c r="D112" s="10" t="s">
        <v>22</v>
      </c>
      <c r="E112" s="10" t="s">
        <v>37</v>
      </c>
      <c r="F112" s="11">
        <v>2870.0</v>
      </c>
      <c r="G112" s="12">
        <v>300.0</v>
      </c>
    </row>
    <row r="113" ht="15.75" customHeight="1">
      <c r="C113" s="10" t="s">
        <v>42</v>
      </c>
      <c r="D113" s="10" t="s">
        <v>22</v>
      </c>
      <c r="E113" s="10" t="s">
        <v>49</v>
      </c>
      <c r="F113" s="11">
        <v>798.0</v>
      </c>
      <c r="G113" s="12">
        <v>519.0</v>
      </c>
    </row>
    <row r="114" ht="15.75" customHeight="1">
      <c r="C114" s="10" t="s">
        <v>21</v>
      </c>
      <c r="D114" s="10" t="s">
        <v>9</v>
      </c>
      <c r="E114" s="10" t="s">
        <v>41</v>
      </c>
      <c r="F114" s="11">
        <v>2933.0</v>
      </c>
      <c r="G114" s="12">
        <v>9.0</v>
      </c>
    </row>
    <row r="115" ht="15.75" customHeight="1">
      <c r="C115" s="10" t="s">
        <v>40</v>
      </c>
      <c r="D115" s="10" t="s">
        <v>14</v>
      </c>
      <c r="E115" s="10" t="s">
        <v>19</v>
      </c>
      <c r="F115" s="11">
        <v>2744.0</v>
      </c>
      <c r="G115" s="12">
        <v>9.0</v>
      </c>
    </row>
    <row r="116" ht="15.75" customHeight="1">
      <c r="C116" s="10" t="s">
        <v>8</v>
      </c>
      <c r="D116" s="10" t="s">
        <v>22</v>
      </c>
      <c r="E116" s="10" t="s">
        <v>31</v>
      </c>
      <c r="F116" s="11">
        <v>9772.0</v>
      </c>
      <c r="G116" s="12">
        <v>90.0</v>
      </c>
    </row>
    <row r="117" ht="15.75" customHeight="1">
      <c r="C117" s="10" t="s">
        <v>38</v>
      </c>
      <c r="D117" s="10" t="s">
        <v>46</v>
      </c>
      <c r="E117" s="10" t="s">
        <v>28</v>
      </c>
      <c r="F117" s="11">
        <v>1568.0</v>
      </c>
      <c r="G117" s="12">
        <v>96.0</v>
      </c>
    </row>
    <row r="118" ht="15.75" customHeight="1">
      <c r="C118" s="10" t="s">
        <v>42</v>
      </c>
      <c r="D118" s="10" t="s">
        <v>22</v>
      </c>
      <c r="E118" s="10" t="s">
        <v>30</v>
      </c>
      <c r="F118" s="11">
        <v>11417.0</v>
      </c>
      <c r="G118" s="12">
        <v>21.0</v>
      </c>
    </row>
    <row r="119" ht="15.75" customHeight="1">
      <c r="C119" s="10" t="s">
        <v>8</v>
      </c>
      <c r="D119" s="10" t="s">
        <v>46</v>
      </c>
      <c r="E119" s="10" t="s">
        <v>47</v>
      </c>
      <c r="F119" s="11">
        <v>6748.0</v>
      </c>
      <c r="G119" s="12">
        <v>48.0</v>
      </c>
    </row>
    <row r="120" ht="15.75" customHeight="1">
      <c r="C120" s="10" t="s">
        <v>51</v>
      </c>
      <c r="D120" s="10" t="s">
        <v>22</v>
      </c>
      <c r="E120" s="10" t="s">
        <v>49</v>
      </c>
      <c r="F120" s="11">
        <v>1407.0</v>
      </c>
      <c r="G120" s="12">
        <v>72.0</v>
      </c>
    </row>
    <row r="121" ht="15.75" customHeight="1">
      <c r="C121" s="10" t="s">
        <v>13</v>
      </c>
      <c r="D121" s="10" t="s">
        <v>14</v>
      </c>
      <c r="E121" s="10" t="s">
        <v>48</v>
      </c>
      <c r="F121" s="11">
        <v>2023.0</v>
      </c>
      <c r="G121" s="12">
        <v>168.0</v>
      </c>
    </row>
    <row r="122" ht="15.75" customHeight="1">
      <c r="C122" s="10" t="s">
        <v>40</v>
      </c>
      <c r="D122" s="10" t="s">
        <v>27</v>
      </c>
      <c r="E122" s="10" t="s">
        <v>47</v>
      </c>
      <c r="F122" s="11">
        <v>5236.0</v>
      </c>
      <c r="G122" s="12">
        <v>51.0</v>
      </c>
    </row>
    <row r="123" ht="15.75" customHeight="1">
      <c r="C123" s="10" t="s">
        <v>21</v>
      </c>
      <c r="D123" s="10" t="s">
        <v>22</v>
      </c>
      <c r="E123" s="10" t="s">
        <v>37</v>
      </c>
      <c r="F123" s="11">
        <v>1925.0</v>
      </c>
      <c r="G123" s="12">
        <v>192.0</v>
      </c>
    </row>
    <row r="124" ht="15.75" customHeight="1">
      <c r="C124" s="10" t="s">
        <v>38</v>
      </c>
      <c r="D124" s="10" t="s">
        <v>9</v>
      </c>
      <c r="E124" s="10" t="s">
        <v>17</v>
      </c>
      <c r="F124" s="11">
        <v>6608.0</v>
      </c>
      <c r="G124" s="12">
        <v>225.0</v>
      </c>
    </row>
    <row r="125" ht="15.75" customHeight="1">
      <c r="C125" s="10" t="s">
        <v>26</v>
      </c>
      <c r="D125" s="10" t="s">
        <v>46</v>
      </c>
      <c r="E125" s="10" t="s">
        <v>47</v>
      </c>
      <c r="F125" s="11">
        <v>8008.0</v>
      </c>
      <c r="G125" s="12">
        <v>456.0</v>
      </c>
    </row>
    <row r="126" ht="15.75" customHeight="1">
      <c r="C126" s="10" t="s">
        <v>51</v>
      </c>
      <c r="D126" s="10" t="s">
        <v>46</v>
      </c>
      <c r="E126" s="10" t="s">
        <v>28</v>
      </c>
      <c r="F126" s="11">
        <v>1428.0</v>
      </c>
      <c r="G126" s="12">
        <v>93.0</v>
      </c>
    </row>
    <row r="127" ht="15.75" customHeight="1">
      <c r="C127" s="10" t="s">
        <v>26</v>
      </c>
      <c r="D127" s="10" t="s">
        <v>46</v>
      </c>
      <c r="E127" s="10" t="s">
        <v>19</v>
      </c>
      <c r="F127" s="11">
        <v>525.0</v>
      </c>
      <c r="G127" s="12">
        <v>48.0</v>
      </c>
    </row>
    <row r="128" ht="15.75" customHeight="1">
      <c r="C128" s="10" t="s">
        <v>26</v>
      </c>
      <c r="D128" s="10" t="s">
        <v>9</v>
      </c>
      <c r="E128" s="10" t="s">
        <v>23</v>
      </c>
      <c r="F128" s="11">
        <v>1505.0</v>
      </c>
      <c r="G128" s="12">
        <v>102.0</v>
      </c>
    </row>
    <row r="129" ht="15.75" customHeight="1">
      <c r="C129" s="10" t="s">
        <v>38</v>
      </c>
      <c r="D129" s="10" t="s">
        <v>14</v>
      </c>
      <c r="E129" s="10" t="s">
        <v>10</v>
      </c>
      <c r="F129" s="11">
        <v>6755.0</v>
      </c>
      <c r="G129" s="12">
        <v>252.0</v>
      </c>
    </row>
    <row r="130" ht="15.75" customHeight="1">
      <c r="C130" s="10" t="s">
        <v>42</v>
      </c>
      <c r="D130" s="10" t="s">
        <v>9</v>
      </c>
      <c r="E130" s="10" t="s">
        <v>23</v>
      </c>
      <c r="F130" s="11">
        <v>11571.0</v>
      </c>
      <c r="G130" s="12">
        <v>138.0</v>
      </c>
    </row>
    <row r="131" ht="15.75" customHeight="1">
      <c r="C131" s="10" t="s">
        <v>8</v>
      </c>
      <c r="D131" s="10" t="s">
        <v>34</v>
      </c>
      <c r="E131" s="10" t="s">
        <v>28</v>
      </c>
      <c r="F131" s="11">
        <v>2541.0</v>
      </c>
      <c r="G131" s="12">
        <v>90.0</v>
      </c>
    </row>
    <row r="132" ht="15.75" customHeight="1">
      <c r="C132" s="10" t="s">
        <v>21</v>
      </c>
      <c r="D132" s="10" t="s">
        <v>9</v>
      </c>
      <c r="E132" s="10" t="s">
        <v>10</v>
      </c>
      <c r="F132" s="11">
        <v>1526.0</v>
      </c>
      <c r="G132" s="12">
        <v>240.0</v>
      </c>
    </row>
    <row r="133" ht="15.75" customHeight="1">
      <c r="C133" s="10" t="s">
        <v>8</v>
      </c>
      <c r="D133" s="10" t="s">
        <v>34</v>
      </c>
      <c r="E133" s="10" t="s">
        <v>19</v>
      </c>
      <c r="F133" s="11">
        <v>6125.0</v>
      </c>
      <c r="G133" s="12">
        <v>102.0</v>
      </c>
    </row>
    <row r="134" ht="15.75" customHeight="1">
      <c r="C134" s="10" t="s">
        <v>21</v>
      </c>
      <c r="D134" s="10" t="s">
        <v>14</v>
      </c>
      <c r="E134" s="10" t="s">
        <v>49</v>
      </c>
      <c r="F134" s="11">
        <v>847.0</v>
      </c>
      <c r="G134" s="12">
        <v>129.0</v>
      </c>
    </row>
    <row r="135" ht="15.75" customHeight="1">
      <c r="C135" s="10" t="s">
        <v>13</v>
      </c>
      <c r="D135" s="10" t="s">
        <v>14</v>
      </c>
      <c r="E135" s="10" t="s">
        <v>49</v>
      </c>
      <c r="F135" s="11">
        <v>4753.0</v>
      </c>
      <c r="G135" s="12">
        <v>300.0</v>
      </c>
    </row>
    <row r="136" ht="15.75" customHeight="1">
      <c r="C136" s="10" t="s">
        <v>26</v>
      </c>
      <c r="D136" s="10" t="s">
        <v>34</v>
      </c>
      <c r="E136" s="10" t="s">
        <v>31</v>
      </c>
      <c r="F136" s="11">
        <v>959.0</v>
      </c>
      <c r="G136" s="12">
        <v>135.0</v>
      </c>
    </row>
    <row r="137" ht="15.75" customHeight="1">
      <c r="C137" s="10" t="s">
        <v>38</v>
      </c>
      <c r="D137" s="10" t="s">
        <v>14</v>
      </c>
      <c r="E137" s="10" t="s">
        <v>45</v>
      </c>
      <c r="F137" s="11">
        <v>2793.0</v>
      </c>
      <c r="G137" s="12">
        <v>114.0</v>
      </c>
    </row>
    <row r="138" ht="15.75" customHeight="1">
      <c r="C138" s="10" t="s">
        <v>38</v>
      </c>
      <c r="D138" s="10" t="s">
        <v>14</v>
      </c>
      <c r="E138" s="10" t="s">
        <v>17</v>
      </c>
      <c r="F138" s="11">
        <v>4606.0</v>
      </c>
      <c r="G138" s="12">
        <v>63.0</v>
      </c>
    </row>
    <row r="139" ht="15.75" customHeight="1">
      <c r="C139" s="10" t="s">
        <v>38</v>
      </c>
      <c r="D139" s="10" t="s">
        <v>22</v>
      </c>
      <c r="E139" s="10" t="s">
        <v>48</v>
      </c>
      <c r="F139" s="11">
        <v>5551.0</v>
      </c>
      <c r="G139" s="12">
        <v>252.0</v>
      </c>
    </row>
    <row r="140" ht="15.75" customHeight="1">
      <c r="C140" s="10" t="s">
        <v>51</v>
      </c>
      <c r="D140" s="10" t="s">
        <v>22</v>
      </c>
      <c r="E140" s="10" t="s">
        <v>15</v>
      </c>
      <c r="F140" s="11">
        <v>6657.0</v>
      </c>
      <c r="G140" s="12">
        <v>303.0</v>
      </c>
    </row>
    <row r="141" ht="15.75" customHeight="1">
      <c r="C141" s="10" t="s">
        <v>38</v>
      </c>
      <c r="D141" s="10" t="s">
        <v>27</v>
      </c>
      <c r="E141" s="10" t="s">
        <v>33</v>
      </c>
      <c r="F141" s="11">
        <v>4438.0</v>
      </c>
      <c r="G141" s="12">
        <v>246.0</v>
      </c>
    </row>
    <row r="142" ht="15.75" customHeight="1">
      <c r="C142" s="10" t="s">
        <v>13</v>
      </c>
      <c r="D142" s="10" t="s">
        <v>34</v>
      </c>
      <c r="E142" s="10" t="s">
        <v>36</v>
      </c>
      <c r="F142" s="11">
        <v>168.0</v>
      </c>
      <c r="G142" s="12">
        <v>84.0</v>
      </c>
    </row>
    <row r="143" ht="15.75" customHeight="1">
      <c r="C143" s="10" t="s">
        <v>38</v>
      </c>
      <c r="D143" s="10" t="s">
        <v>46</v>
      </c>
      <c r="E143" s="10" t="s">
        <v>33</v>
      </c>
      <c r="F143" s="11">
        <v>7777.0</v>
      </c>
      <c r="G143" s="12">
        <v>39.0</v>
      </c>
    </row>
    <row r="144" ht="15.75" customHeight="1">
      <c r="C144" s="10" t="s">
        <v>40</v>
      </c>
      <c r="D144" s="10" t="s">
        <v>22</v>
      </c>
      <c r="E144" s="10" t="s">
        <v>33</v>
      </c>
      <c r="F144" s="11">
        <v>3339.0</v>
      </c>
      <c r="G144" s="12">
        <v>348.0</v>
      </c>
    </row>
    <row r="145" ht="15.75" customHeight="1">
      <c r="C145" s="10" t="s">
        <v>38</v>
      </c>
      <c r="D145" s="10" t="s">
        <v>9</v>
      </c>
      <c r="E145" s="10" t="s">
        <v>31</v>
      </c>
      <c r="F145" s="11">
        <v>6391.0</v>
      </c>
      <c r="G145" s="12">
        <v>48.0</v>
      </c>
    </row>
    <row r="146" ht="15.75" customHeight="1">
      <c r="C146" s="10" t="s">
        <v>40</v>
      </c>
      <c r="D146" s="10" t="s">
        <v>9</v>
      </c>
      <c r="E146" s="10" t="s">
        <v>36</v>
      </c>
      <c r="F146" s="11">
        <v>518.0</v>
      </c>
      <c r="G146" s="12">
        <v>75.0</v>
      </c>
    </row>
    <row r="147" ht="15.75" customHeight="1">
      <c r="C147" s="10" t="s">
        <v>38</v>
      </c>
      <c r="D147" s="10" t="s">
        <v>34</v>
      </c>
      <c r="E147" s="10" t="s">
        <v>50</v>
      </c>
      <c r="F147" s="11">
        <v>5677.0</v>
      </c>
      <c r="G147" s="12">
        <v>258.0</v>
      </c>
    </row>
    <row r="148" ht="15.75" customHeight="1">
      <c r="C148" s="10" t="s">
        <v>26</v>
      </c>
      <c r="D148" s="10" t="s">
        <v>27</v>
      </c>
      <c r="E148" s="10" t="s">
        <v>33</v>
      </c>
      <c r="F148" s="11">
        <v>6048.0</v>
      </c>
      <c r="G148" s="12">
        <v>27.0</v>
      </c>
    </row>
    <row r="149" ht="15.75" customHeight="1">
      <c r="C149" s="10" t="s">
        <v>13</v>
      </c>
      <c r="D149" s="10" t="s">
        <v>34</v>
      </c>
      <c r="E149" s="10" t="s">
        <v>15</v>
      </c>
      <c r="F149" s="11">
        <v>3752.0</v>
      </c>
      <c r="G149" s="12">
        <v>213.0</v>
      </c>
    </row>
    <row r="150" ht="15.75" customHeight="1">
      <c r="C150" s="10" t="s">
        <v>40</v>
      </c>
      <c r="D150" s="10" t="s">
        <v>14</v>
      </c>
      <c r="E150" s="10" t="s">
        <v>48</v>
      </c>
      <c r="F150" s="11">
        <v>4480.0</v>
      </c>
      <c r="G150" s="12">
        <v>357.0</v>
      </c>
    </row>
    <row r="151" ht="15.75" customHeight="1">
      <c r="C151" s="10" t="s">
        <v>18</v>
      </c>
      <c r="D151" s="10" t="s">
        <v>9</v>
      </c>
      <c r="E151" s="10" t="s">
        <v>19</v>
      </c>
      <c r="F151" s="11">
        <v>259.0</v>
      </c>
      <c r="G151" s="12">
        <v>207.0</v>
      </c>
    </row>
    <row r="152" ht="15.75" customHeight="1">
      <c r="C152" s="10" t="s">
        <v>13</v>
      </c>
      <c r="D152" s="10" t="s">
        <v>9</v>
      </c>
      <c r="E152" s="10" t="s">
        <v>10</v>
      </c>
      <c r="F152" s="11">
        <v>42.0</v>
      </c>
      <c r="G152" s="12">
        <v>150.0</v>
      </c>
    </row>
    <row r="153" ht="15.75" customHeight="1">
      <c r="C153" s="10" t="s">
        <v>21</v>
      </c>
      <c r="D153" s="10" t="s">
        <v>22</v>
      </c>
      <c r="E153" s="10" t="s">
        <v>47</v>
      </c>
      <c r="F153" s="11">
        <v>98.0</v>
      </c>
      <c r="G153" s="12">
        <v>204.0</v>
      </c>
    </row>
    <row r="154" ht="15.75" customHeight="1">
      <c r="C154" s="10" t="s">
        <v>38</v>
      </c>
      <c r="D154" s="10" t="s">
        <v>14</v>
      </c>
      <c r="E154" s="10" t="s">
        <v>49</v>
      </c>
      <c r="F154" s="11">
        <v>2478.0</v>
      </c>
      <c r="G154" s="12">
        <v>21.0</v>
      </c>
    </row>
    <row r="155" ht="15.75" customHeight="1">
      <c r="C155" s="10" t="s">
        <v>21</v>
      </c>
      <c r="D155" s="10" t="s">
        <v>46</v>
      </c>
      <c r="E155" s="10" t="s">
        <v>31</v>
      </c>
      <c r="F155" s="11">
        <v>7847.0</v>
      </c>
      <c r="G155" s="12">
        <v>174.0</v>
      </c>
    </row>
    <row r="156" ht="15.75" customHeight="1">
      <c r="C156" s="10" t="s">
        <v>42</v>
      </c>
      <c r="D156" s="10" t="s">
        <v>9</v>
      </c>
      <c r="E156" s="10" t="s">
        <v>33</v>
      </c>
      <c r="F156" s="11">
        <v>9926.0</v>
      </c>
      <c r="G156" s="12">
        <v>201.0</v>
      </c>
    </row>
    <row r="157" ht="15.75" customHeight="1">
      <c r="C157" s="10" t="s">
        <v>13</v>
      </c>
      <c r="D157" s="10" t="s">
        <v>34</v>
      </c>
      <c r="E157" s="10" t="s">
        <v>12</v>
      </c>
      <c r="F157" s="11">
        <v>819.0</v>
      </c>
      <c r="G157" s="12">
        <v>510.0</v>
      </c>
    </row>
    <row r="158" ht="15.75" customHeight="1">
      <c r="C158" s="10" t="s">
        <v>26</v>
      </c>
      <c r="D158" s="10" t="s">
        <v>27</v>
      </c>
      <c r="E158" s="10" t="s">
        <v>48</v>
      </c>
      <c r="F158" s="11">
        <v>3052.0</v>
      </c>
      <c r="G158" s="12">
        <v>378.0</v>
      </c>
    </row>
    <row r="159" ht="15.75" customHeight="1">
      <c r="C159" s="10" t="s">
        <v>18</v>
      </c>
      <c r="D159" s="10" t="s">
        <v>46</v>
      </c>
      <c r="E159" s="10" t="s">
        <v>41</v>
      </c>
      <c r="F159" s="11">
        <v>6832.0</v>
      </c>
      <c r="G159" s="12">
        <v>27.0</v>
      </c>
    </row>
    <row r="160" ht="15.75" customHeight="1">
      <c r="C160" s="10" t="s">
        <v>42</v>
      </c>
      <c r="D160" s="10" t="s">
        <v>27</v>
      </c>
      <c r="E160" s="10" t="s">
        <v>30</v>
      </c>
      <c r="F160" s="11">
        <v>2016.0</v>
      </c>
      <c r="G160" s="12">
        <v>117.0</v>
      </c>
    </row>
    <row r="161" ht="15.75" customHeight="1">
      <c r="C161" s="10" t="s">
        <v>26</v>
      </c>
      <c r="D161" s="10" t="s">
        <v>34</v>
      </c>
      <c r="E161" s="10" t="s">
        <v>41</v>
      </c>
      <c r="F161" s="11">
        <v>7322.0</v>
      </c>
      <c r="G161" s="12">
        <v>36.0</v>
      </c>
    </row>
    <row r="162" ht="15.75" customHeight="1">
      <c r="C162" s="10" t="s">
        <v>13</v>
      </c>
      <c r="D162" s="10" t="s">
        <v>14</v>
      </c>
      <c r="E162" s="10" t="s">
        <v>31</v>
      </c>
      <c r="F162" s="11">
        <v>357.0</v>
      </c>
      <c r="G162" s="12">
        <v>126.0</v>
      </c>
    </row>
    <row r="163" ht="15.75" customHeight="1">
      <c r="C163" s="10" t="s">
        <v>18</v>
      </c>
      <c r="D163" s="10" t="s">
        <v>27</v>
      </c>
      <c r="E163" s="10" t="s">
        <v>28</v>
      </c>
      <c r="F163" s="11">
        <v>3192.0</v>
      </c>
      <c r="G163" s="12">
        <v>72.0</v>
      </c>
    </row>
    <row r="164" ht="15.75" customHeight="1">
      <c r="C164" s="10" t="s">
        <v>38</v>
      </c>
      <c r="D164" s="10" t="s">
        <v>22</v>
      </c>
      <c r="E164" s="10" t="s">
        <v>36</v>
      </c>
      <c r="F164" s="11">
        <v>8435.0</v>
      </c>
      <c r="G164" s="12">
        <v>42.0</v>
      </c>
    </row>
    <row r="165" ht="15.75" customHeight="1">
      <c r="C165" s="10" t="s">
        <v>8</v>
      </c>
      <c r="D165" s="10" t="s">
        <v>27</v>
      </c>
      <c r="E165" s="10" t="s">
        <v>48</v>
      </c>
      <c r="F165" s="11">
        <v>0.0</v>
      </c>
      <c r="G165" s="12">
        <v>135.0</v>
      </c>
    </row>
    <row r="166" ht="15.75" customHeight="1">
      <c r="C166" s="10" t="s">
        <v>38</v>
      </c>
      <c r="D166" s="10" t="s">
        <v>46</v>
      </c>
      <c r="E166" s="10" t="s">
        <v>45</v>
      </c>
      <c r="F166" s="11">
        <v>8862.0</v>
      </c>
      <c r="G166" s="12">
        <v>189.0</v>
      </c>
    </row>
    <row r="167" ht="15.75" customHeight="1">
      <c r="C167" s="10" t="s">
        <v>26</v>
      </c>
      <c r="D167" s="10" t="s">
        <v>9</v>
      </c>
      <c r="E167" s="10" t="s">
        <v>50</v>
      </c>
      <c r="F167" s="11">
        <v>3556.0</v>
      </c>
      <c r="G167" s="12">
        <v>459.0</v>
      </c>
    </row>
    <row r="168" ht="15.75" customHeight="1">
      <c r="C168" s="10" t="s">
        <v>40</v>
      </c>
      <c r="D168" s="10" t="s">
        <v>46</v>
      </c>
      <c r="E168" s="10" t="s">
        <v>25</v>
      </c>
      <c r="F168" s="11">
        <v>7280.0</v>
      </c>
      <c r="G168" s="12">
        <v>201.0</v>
      </c>
    </row>
    <row r="169" ht="15.75" customHeight="1">
      <c r="C169" s="10" t="s">
        <v>26</v>
      </c>
      <c r="D169" s="10" t="s">
        <v>46</v>
      </c>
      <c r="E169" s="10" t="s">
        <v>10</v>
      </c>
      <c r="F169" s="11">
        <v>3402.0</v>
      </c>
      <c r="G169" s="12">
        <v>366.0</v>
      </c>
    </row>
    <row r="170" ht="15.75" customHeight="1">
      <c r="C170" s="10" t="s">
        <v>43</v>
      </c>
      <c r="D170" s="10" t="s">
        <v>9</v>
      </c>
      <c r="E170" s="10" t="s">
        <v>48</v>
      </c>
      <c r="F170" s="11">
        <v>4592.0</v>
      </c>
      <c r="G170" s="12">
        <v>324.0</v>
      </c>
    </row>
    <row r="171" ht="15.75" customHeight="1">
      <c r="C171" s="10" t="s">
        <v>18</v>
      </c>
      <c r="D171" s="10" t="s">
        <v>14</v>
      </c>
      <c r="E171" s="10" t="s">
        <v>25</v>
      </c>
      <c r="F171" s="11">
        <v>7833.0</v>
      </c>
      <c r="G171" s="12">
        <v>243.0</v>
      </c>
    </row>
    <row r="172" ht="15.75" customHeight="1">
      <c r="C172" s="10" t="s">
        <v>42</v>
      </c>
      <c r="D172" s="10" t="s">
        <v>27</v>
      </c>
      <c r="E172" s="10" t="s">
        <v>41</v>
      </c>
      <c r="F172" s="11">
        <v>7651.0</v>
      </c>
      <c r="G172" s="12">
        <v>213.0</v>
      </c>
    </row>
    <row r="173" ht="15.75" customHeight="1">
      <c r="C173" s="10" t="s">
        <v>8</v>
      </c>
      <c r="D173" s="10" t="s">
        <v>14</v>
      </c>
      <c r="E173" s="10" t="s">
        <v>10</v>
      </c>
      <c r="F173" s="11">
        <v>2275.0</v>
      </c>
      <c r="G173" s="12">
        <v>447.0</v>
      </c>
    </row>
    <row r="174" ht="15.75" customHeight="1">
      <c r="C174" s="10" t="s">
        <v>8</v>
      </c>
      <c r="D174" s="10" t="s">
        <v>34</v>
      </c>
      <c r="E174" s="10" t="s">
        <v>12</v>
      </c>
      <c r="F174" s="11">
        <v>5670.0</v>
      </c>
      <c r="G174" s="12">
        <v>297.0</v>
      </c>
    </row>
    <row r="175" ht="15.75" customHeight="1">
      <c r="C175" s="10" t="s">
        <v>38</v>
      </c>
      <c r="D175" s="10" t="s">
        <v>14</v>
      </c>
      <c r="E175" s="10" t="s">
        <v>30</v>
      </c>
      <c r="F175" s="11">
        <v>2135.0</v>
      </c>
      <c r="G175" s="12">
        <v>27.0</v>
      </c>
    </row>
    <row r="176" ht="15.75" customHeight="1">
      <c r="C176" s="10" t="s">
        <v>8</v>
      </c>
      <c r="D176" s="10" t="s">
        <v>46</v>
      </c>
      <c r="E176" s="10" t="s">
        <v>44</v>
      </c>
      <c r="F176" s="11">
        <v>2779.0</v>
      </c>
      <c r="G176" s="12">
        <v>75.0</v>
      </c>
    </row>
    <row r="177" ht="15.75" customHeight="1">
      <c r="C177" s="10" t="s">
        <v>51</v>
      </c>
      <c r="D177" s="10" t="s">
        <v>27</v>
      </c>
      <c r="E177" s="10" t="s">
        <v>31</v>
      </c>
      <c r="F177" s="11">
        <v>12950.0</v>
      </c>
      <c r="G177" s="12">
        <v>30.0</v>
      </c>
    </row>
    <row r="178" ht="15.75" customHeight="1">
      <c r="C178" s="10" t="s">
        <v>38</v>
      </c>
      <c r="D178" s="10" t="s">
        <v>22</v>
      </c>
      <c r="E178" s="10" t="s">
        <v>23</v>
      </c>
      <c r="F178" s="11">
        <v>2646.0</v>
      </c>
      <c r="G178" s="12">
        <v>177.0</v>
      </c>
    </row>
    <row r="179" ht="15.75" customHeight="1">
      <c r="C179" s="10" t="s">
        <v>8</v>
      </c>
      <c r="D179" s="10" t="s">
        <v>46</v>
      </c>
      <c r="E179" s="10" t="s">
        <v>31</v>
      </c>
      <c r="F179" s="11">
        <v>3794.0</v>
      </c>
      <c r="G179" s="12">
        <v>159.0</v>
      </c>
    </row>
    <row r="180" ht="15.75" customHeight="1">
      <c r="C180" s="10" t="s">
        <v>43</v>
      </c>
      <c r="D180" s="10" t="s">
        <v>14</v>
      </c>
      <c r="E180" s="10" t="s">
        <v>31</v>
      </c>
      <c r="F180" s="11">
        <v>819.0</v>
      </c>
      <c r="G180" s="12">
        <v>306.0</v>
      </c>
    </row>
    <row r="181" ht="15.75" customHeight="1">
      <c r="C181" s="10" t="s">
        <v>43</v>
      </c>
      <c r="D181" s="10" t="s">
        <v>46</v>
      </c>
      <c r="E181" s="10" t="s">
        <v>39</v>
      </c>
      <c r="F181" s="11">
        <v>2583.0</v>
      </c>
      <c r="G181" s="12">
        <v>18.0</v>
      </c>
    </row>
    <row r="182" ht="15.75" customHeight="1">
      <c r="C182" s="10" t="s">
        <v>38</v>
      </c>
      <c r="D182" s="10" t="s">
        <v>14</v>
      </c>
      <c r="E182" s="10" t="s">
        <v>37</v>
      </c>
      <c r="F182" s="11">
        <v>4585.0</v>
      </c>
      <c r="G182" s="12">
        <v>240.0</v>
      </c>
    </row>
    <row r="183" ht="15.75" customHeight="1">
      <c r="C183" s="10" t="s">
        <v>40</v>
      </c>
      <c r="D183" s="10" t="s">
        <v>46</v>
      </c>
      <c r="E183" s="10" t="s">
        <v>31</v>
      </c>
      <c r="F183" s="11">
        <v>1652.0</v>
      </c>
      <c r="G183" s="12">
        <v>93.0</v>
      </c>
    </row>
    <row r="184" ht="15.75" customHeight="1">
      <c r="C184" s="10" t="s">
        <v>51</v>
      </c>
      <c r="D184" s="10" t="s">
        <v>46</v>
      </c>
      <c r="E184" s="10" t="s">
        <v>47</v>
      </c>
      <c r="F184" s="11">
        <v>4991.0</v>
      </c>
      <c r="G184" s="12">
        <v>9.0</v>
      </c>
    </row>
    <row r="185" ht="15.75" customHeight="1">
      <c r="C185" s="10" t="s">
        <v>13</v>
      </c>
      <c r="D185" s="10" t="s">
        <v>46</v>
      </c>
      <c r="E185" s="10" t="s">
        <v>30</v>
      </c>
      <c r="F185" s="11">
        <v>2009.0</v>
      </c>
      <c r="G185" s="12">
        <v>219.0</v>
      </c>
    </row>
    <row r="186" ht="15.75" customHeight="1">
      <c r="C186" s="10" t="s">
        <v>42</v>
      </c>
      <c r="D186" s="10" t="s">
        <v>27</v>
      </c>
      <c r="E186" s="10" t="s">
        <v>36</v>
      </c>
      <c r="F186" s="11">
        <v>1568.0</v>
      </c>
      <c r="G186" s="12">
        <v>141.0</v>
      </c>
    </row>
    <row r="187" ht="15.75" customHeight="1">
      <c r="C187" s="10" t="s">
        <v>21</v>
      </c>
      <c r="D187" s="10" t="s">
        <v>9</v>
      </c>
      <c r="E187" s="10" t="s">
        <v>39</v>
      </c>
      <c r="F187" s="11">
        <v>3388.0</v>
      </c>
      <c r="G187" s="12">
        <v>123.0</v>
      </c>
    </row>
    <row r="188" ht="15.75" customHeight="1">
      <c r="C188" s="10" t="s">
        <v>8</v>
      </c>
      <c r="D188" s="10" t="s">
        <v>34</v>
      </c>
      <c r="E188" s="10" t="s">
        <v>45</v>
      </c>
      <c r="F188" s="11">
        <v>623.0</v>
      </c>
      <c r="G188" s="12">
        <v>51.0</v>
      </c>
    </row>
    <row r="189" ht="15.75" customHeight="1">
      <c r="C189" s="10" t="s">
        <v>26</v>
      </c>
      <c r="D189" s="10" t="s">
        <v>22</v>
      </c>
      <c r="E189" s="10" t="s">
        <v>19</v>
      </c>
      <c r="F189" s="11">
        <v>10073.0</v>
      </c>
      <c r="G189" s="12">
        <v>120.0</v>
      </c>
    </row>
    <row r="190" ht="15.75" customHeight="1">
      <c r="C190" s="10" t="s">
        <v>13</v>
      </c>
      <c r="D190" s="10" t="s">
        <v>27</v>
      </c>
      <c r="E190" s="10" t="s">
        <v>47</v>
      </c>
      <c r="F190" s="11">
        <v>1561.0</v>
      </c>
      <c r="G190" s="12">
        <v>27.0</v>
      </c>
    </row>
    <row r="191" ht="15.75" customHeight="1">
      <c r="C191" s="10" t="s">
        <v>18</v>
      </c>
      <c r="D191" s="10" t="s">
        <v>22</v>
      </c>
      <c r="E191" s="10" t="s">
        <v>49</v>
      </c>
      <c r="F191" s="11">
        <v>11522.0</v>
      </c>
      <c r="G191" s="12">
        <v>204.0</v>
      </c>
    </row>
    <row r="192" ht="15.75" customHeight="1">
      <c r="C192" s="10" t="s">
        <v>26</v>
      </c>
      <c r="D192" s="10" t="s">
        <v>34</v>
      </c>
      <c r="E192" s="10" t="s">
        <v>12</v>
      </c>
      <c r="F192" s="11">
        <v>2317.0</v>
      </c>
      <c r="G192" s="12">
        <v>123.0</v>
      </c>
    </row>
    <row r="193" ht="15.75" customHeight="1">
      <c r="C193" s="10" t="s">
        <v>51</v>
      </c>
      <c r="D193" s="10" t="s">
        <v>9</v>
      </c>
      <c r="E193" s="10" t="s">
        <v>50</v>
      </c>
      <c r="F193" s="11">
        <v>3059.0</v>
      </c>
      <c r="G193" s="12">
        <v>27.0</v>
      </c>
    </row>
    <row r="194" ht="15.75" customHeight="1">
      <c r="C194" s="10" t="s">
        <v>21</v>
      </c>
      <c r="D194" s="10" t="s">
        <v>9</v>
      </c>
      <c r="E194" s="10" t="s">
        <v>47</v>
      </c>
      <c r="F194" s="11">
        <v>2324.0</v>
      </c>
      <c r="G194" s="12">
        <v>177.0</v>
      </c>
    </row>
    <row r="195" ht="15.75" customHeight="1">
      <c r="C195" s="10" t="s">
        <v>43</v>
      </c>
      <c r="D195" s="10" t="s">
        <v>27</v>
      </c>
      <c r="E195" s="10" t="s">
        <v>47</v>
      </c>
      <c r="F195" s="11">
        <v>4956.0</v>
      </c>
      <c r="G195" s="12">
        <v>171.0</v>
      </c>
    </row>
    <row r="196" ht="15.75" customHeight="1">
      <c r="C196" s="10" t="s">
        <v>51</v>
      </c>
      <c r="D196" s="10" t="s">
        <v>46</v>
      </c>
      <c r="E196" s="10" t="s">
        <v>37</v>
      </c>
      <c r="F196" s="11">
        <v>5355.0</v>
      </c>
      <c r="G196" s="12">
        <v>204.0</v>
      </c>
    </row>
    <row r="197" ht="15.75" customHeight="1">
      <c r="C197" s="10" t="s">
        <v>43</v>
      </c>
      <c r="D197" s="10" t="s">
        <v>46</v>
      </c>
      <c r="E197" s="10" t="s">
        <v>17</v>
      </c>
      <c r="F197" s="11">
        <v>7259.0</v>
      </c>
      <c r="G197" s="12">
        <v>276.0</v>
      </c>
    </row>
    <row r="198" ht="15.75" customHeight="1">
      <c r="C198" s="10" t="s">
        <v>13</v>
      </c>
      <c r="D198" s="10" t="s">
        <v>9</v>
      </c>
      <c r="E198" s="10" t="s">
        <v>47</v>
      </c>
      <c r="F198" s="11">
        <v>6279.0</v>
      </c>
      <c r="G198" s="12">
        <v>45.0</v>
      </c>
    </row>
    <row r="199" ht="15.75" customHeight="1">
      <c r="C199" s="10" t="s">
        <v>8</v>
      </c>
      <c r="D199" s="10" t="s">
        <v>34</v>
      </c>
      <c r="E199" s="10" t="s">
        <v>48</v>
      </c>
      <c r="F199" s="11">
        <v>2541.0</v>
      </c>
      <c r="G199" s="12">
        <v>45.0</v>
      </c>
    </row>
    <row r="200" ht="15.75" customHeight="1">
      <c r="C200" s="10" t="s">
        <v>26</v>
      </c>
      <c r="D200" s="10" t="s">
        <v>14</v>
      </c>
      <c r="E200" s="10" t="s">
        <v>49</v>
      </c>
      <c r="F200" s="11">
        <v>3864.0</v>
      </c>
      <c r="G200" s="12">
        <v>177.0</v>
      </c>
    </row>
    <row r="201" ht="15.75" customHeight="1">
      <c r="C201" s="10" t="s">
        <v>40</v>
      </c>
      <c r="D201" s="10" t="s">
        <v>22</v>
      </c>
      <c r="E201" s="10" t="s">
        <v>12</v>
      </c>
      <c r="F201" s="11">
        <v>6146.0</v>
      </c>
      <c r="G201" s="12">
        <v>63.0</v>
      </c>
    </row>
    <row r="202" ht="15.75" customHeight="1">
      <c r="C202" s="10" t="s">
        <v>18</v>
      </c>
      <c r="D202" s="10" t="s">
        <v>27</v>
      </c>
      <c r="E202" s="10" t="s">
        <v>23</v>
      </c>
      <c r="F202" s="11">
        <v>2639.0</v>
      </c>
      <c r="G202" s="12">
        <v>204.0</v>
      </c>
    </row>
    <row r="203" ht="15.75" customHeight="1">
      <c r="C203" s="10" t="s">
        <v>13</v>
      </c>
      <c r="D203" s="10" t="s">
        <v>9</v>
      </c>
      <c r="E203" s="10" t="s">
        <v>36</v>
      </c>
      <c r="F203" s="11">
        <v>1890.0</v>
      </c>
      <c r="G203" s="12">
        <v>195.0</v>
      </c>
    </row>
    <row r="204" ht="15.75" customHeight="1">
      <c r="C204" s="10" t="s">
        <v>38</v>
      </c>
      <c r="D204" s="10" t="s">
        <v>46</v>
      </c>
      <c r="E204" s="10" t="s">
        <v>17</v>
      </c>
      <c r="F204" s="11">
        <v>1932.0</v>
      </c>
      <c r="G204" s="12">
        <v>369.0</v>
      </c>
    </row>
    <row r="205" ht="15.75" customHeight="1">
      <c r="C205" s="10" t="s">
        <v>43</v>
      </c>
      <c r="D205" s="10" t="s">
        <v>46</v>
      </c>
      <c r="E205" s="10" t="s">
        <v>28</v>
      </c>
      <c r="F205" s="11">
        <v>6300.0</v>
      </c>
      <c r="G205" s="12">
        <v>42.0</v>
      </c>
    </row>
    <row r="206" ht="15.75" customHeight="1">
      <c r="C206" s="10" t="s">
        <v>26</v>
      </c>
      <c r="D206" s="10" t="s">
        <v>9</v>
      </c>
      <c r="E206" s="10" t="s">
        <v>10</v>
      </c>
      <c r="F206" s="11">
        <v>560.0</v>
      </c>
      <c r="G206" s="12">
        <v>81.0</v>
      </c>
    </row>
    <row r="207" ht="15.75" customHeight="1">
      <c r="C207" s="10" t="s">
        <v>18</v>
      </c>
      <c r="D207" s="10" t="s">
        <v>9</v>
      </c>
      <c r="E207" s="10" t="s">
        <v>47</v>
      </c>
      <c r="F207" s="11">
        <v>2856.0</v>
      </c>
      <c r="G207" s="12">
        <v>246.0</v>
      </c>
    </row>
    <row r="208" ht="15.75" customHeight="1">
      <c r="C208" s="10" t="s">
        <v>18</v>
      </c>
      <c r="D208" s="10" t="s">
        <v>46</v>
      </c>
      <c r="E208" s="10" t="s">
        <v>33</v>
      </c>
      <c r="F208" s="11">
        <v>707.0</v>
      </c>
      <c r="G208" s="12">
        <v>174.0</v>
      </c>
    </row>
    <row r="209" ht="15.75" customHeight="1">
      <c r="C209" s="10" t="s">
        <v>13</v>
      </c>
      <c r="D209" s="10" t="s">
        <v>14</v>
      </c>
      <c r="E209" s="10" t="s">
        <v>10</v>
      </c>
      <c r="F209" s="11">
        <v>3598.0</v>
      </c>
      <c r="G209" s="12">
        <v>81.0</v>
      </c>
    </row>
    <row r="210" ht="15.75" customHeight="1">
      <c r="C210" s="10" t="s">
        <v>8</v>
      </c>
      <c r="D210" s="10" t="s">
        <v>14</v>
      </c>
      <c r="E210" s="10" t="s">
        <v>36</v>
      </c>
      <c r="F210" s="11">
        <v>6853.0</v>
      </c>
      <c r="G210" s="12">
        <v>372.0</v>
      </c>
    </row>
    <row r="211" ht="15.75" customHeight="1">
      <c r="C211" s="10" t="s">
        <v>8</v>
      </c>
      <c r="D211" s="10" t="s">
        <v>14</v>
      </c>
      <c r="E211" s="10" t="s">
        <v>30</v>
      </c>
      <c r="F211" s="11">
        <v>4725.0</v>
      </c>
      <c r="G211" s="12">
        <v>174.0</v>
      </c>
    </row>
    <row r="212" ht="15.75" customHeight="1">
      <c r="C212" s="10" t="s">
        <v>21</v>
      </c>
      <c r="D212" s="10" t="s">
        <v>22</v>
      </c>
      <c r="E212" s="10" t="s">
        <v>15</v>
      </c>
      <c r="F212" s="11">
        <v>10304.0</v>
      </c>
      <c r="G212" s="12">
        <v>84.0</v>
      </c>
    </row>
    <row r="213" ht="15.75" customHeight="1">
      <c r="C213" s="10" t="s">
        <v>21</v>
      </c>
      <c r="D213" s="10" t="s">
        <v>46</v>
      </c>
      <c r="E213" s="10" t="s">
        <v>30</v>
      </c>
      <c r="F213" s="11">
        <v>1274.0</v>
      </c>
      <c r="G213" s="12">
        <v>225.0</v>
      </c>
    </row>
    <row r="214" ht="15.75" customHeight="1">
      <c r="C214" s="10" t="s">
        <v>40</v>
      </c>
      <c r="D214" s="10" t="s">
        <v>22</v>
      </c>
      <c r="E214" s="10" t="s">
        <v>10</v>
      </c>
      <c r="F214" s="11">
        <v>1526.0</v>
      </c>
      <c r="G214" s="12">
        <v>105.0</v>
      </c>
    </row>
    <row r="215" ht="15.75" customHeight="1">
      <c r="C215" s="10" t="s">
        <v>8</v>
      </c>
      <c r="D215" s="10" t="s">
        <v>27</v>
      </c>
      <c r="E215" s="10" t="s">
        <v>50</v>
      </c>
      <c r="F215" s="11">
        <v>3101.0</v>
      </c>
      <c r="G215" s="12">
        <v>225.0</v>
      </c>
    </row>
    <row r="216" ht="15.75" customHeight="1">
      <c r="C216" s="10" t="s">
        <v>42</v>
      </c>
      <c r="D216" s="10" t="s">
        <v>9</v>
      </c>
      <c r="E216" s="10" t="s">
        <v>17</v>
      </c>
      <c r="F216" s="11">
        <v>1057.0</v>
      </c>
      <c r="G216" s="12">
        <v>54.0</v>
      </c>
    </row>
    <row r="217" ht="15.75" customHeight="1">
      <c r="C217" s="10" t="s">
        <v>38</v>
      </c>
      <c r="D217" s="10" t="s">
        <v>9</v>
      </c>
      <c r="E217" s="10" t="s">
        <v>47</v>
      </c>
      <c r="F217" s="11">
        <v>5306.0</v>
      </c>
      <c r="G217" s="12">
        <v>0.0</v>
      </c>
    </row>
    <row r="218" ht="15.75" customHeight="1">
      <c r="C218" s="10" t="s">
        <v>40</v>
      </c>
      <c r="D218" s="10" t="s">
        <v>27</v>
      </c>
      <c r="E218" s="10" t="s">
        <v>45</v>
      </c>
      <c r="F218" s="11">
        <v>4018.0</v>
      </c>
      <c r="G218" s="12">
        <v>171.0</v>
      </c>
    </row>
    <row r="219" ht="15.75" customHeight="1">
      <c r="C219" s="10" t="s">
        <v>18</v>
      </c>
      <c r="D219" s="10" t="s">
        <v>46</v>
      </c>
      <c r="E219" s="10" t="s">
        <v>30</v>
      </c>
      <c r="F219" s="11">
        <v>938.0</v>
      </c>
      <c r="G219" s="12">
        <v>189.0</v>
      </c>
    </row>
    <row r="220" ht="15.75" customHeight="1">
      <c r="C220" s="10" t="s">
        <v>38</v>
      </c>
      <c r="D220" s="10" t="s">
        <v>34</v>
      </c>
      <c r="E220" s="10" t="s">
        <v>23</v>
      </c>
      <c r="F220" s="11">
        <v>1778.0</v>
      </c>
      <c r="G220" s="12">
        <v>270.0</v>
      </c>
    </row>
    <row r="221" ht="15.75" customHeight="1">
      <c r="C221" s="10" t="s">
        <v>26</v>
      </c>
      <c r="D221" s="10" t="s">
        <v>27</v>
      </c>
      <c r="E221" s="10" t="s">
        <v>10</v>
      </c>
      <c r="F221" s="11">
        <v>1638.0</v>
      </c>
      <c r="G221" s="12">
        <v>63.0</v>
      </c>
    </row>
    <row r="222" ht="15.75" customHeight="1">
      <c r="C222" s="10" t="s">
        <v>21</v>
      </c>
      <c r="D222" s="10" t="s">
        <v>34</v>
      </c>
      <c r="E222" s="10" t="s">
        <v>28</v>
      </c>
      <c r="F222" s="11">
        <v>154.0</v>
      </c>
      <c r="G222" s="12">
        <v>21.0</v>
      </c>
    </row>
    <row r="223" ht="15.75" customHeight="1">
      <c r="C223" s="10" t="s">
        <v>38</v>
      </c>
      <c r="D223" s="10" t="s">
        <v>9</v>
      </c>
      <c r="E223" s="10" t="s">
        <v>36</v>
      </c>
      <c r="F223" s="11">
        <v>9835.0</v>
      </c>
      <c r="G223" s="12">
        <v>207.0</v>
      </c>
    </row>
    <row r="224" ht="15.75" customHeight="1">
      <c r="C224" s="10" t="s">
        <v>18</v>
      </c>
      <c r="D224" s="10" t="s">
        <v>9</v>
      </c>
      <c r="E224" s="10" t="s">
        <v>39</v>
      </c>
      <c r="F224" s="11">
        <v>7273.0</v>
      </c>
      <c r="G224" s="12">
        <v>96.0</v>
      </c>
    </row>
    <row r="225" ht="15.75" customHeight="1">
      <c r="C225" s="10" t="s">
        <v>40</v>
      </c>
      <c r="D225" s="10" t="s">
        <v>27</v>
      </c>
      <c r="E225" s="10" t="s">
        <v>36</v>
      </c>
      <c r="F225" s="11">
        <v>6909.0</v>
      </c>
      <c r="G225" s="12">
        <v>81.0</v>
      </c>
    </row>
    <row r="226" ht="15.75" customHeight="1">
      <c r="C226" s="10" t="s">
        <v>18</v>
      </c>
      <c r="D226" s="10" t="s">
        <v>27</v>
      </c>
      <c r="E226" s="10" t="s">
        <v>45</v>
      </c>
      <c r="F226" s="11">
        <v>3920.0</v>
      </c>
      <c r="G226" s="12">
        <v>306.0</v>
      </c>
    </row>
    <row r="227" ht="15.75" customHeight="1">
      <c r="C227" s="10" t="s">
        <v>51</v>
      </c>
      <c r="D227" s="10" t="s">
        <v>27</v>
      </c>
      <c r="E227" s="10" t="s">
        <v>41</v>
      </c>
      <c r="F227" s="11">
        <v>4858.0</v>
      </c>
      <c r="G227" s="12">
        <v>279.0</v>
      </c>
    </row>
    <row r="228" ht="15.75" customHeight="1">
      <c r="C228" s="10" t="s">
        <v>42</v>
      </c>
      <c r="D228" s="10" t="s">
        <v>34</v>
      </c>
      <c r="E228" s="10" t="s">
        <v>19</v>
      </c>
      <c r="F228" s="11">
        <v>3549.0</v>
      </c>
      <c r="G228" s="12">
        <v>3.0</v>
      </c>
    </row>
    <row r="229" ht="15.75" customHeight="1">
      <c r="C229" s="10" t="s">
        <v>38</v>
      </c>
      <c r="D229" s="10" t="s">
        <v>27</v>
      </c>
      <c r="E229" s="10" t="s">
        <v>49</v>
      </c>
      <c r="F229" s="11">
        <v>966.0</v>
      </c>
      <c r="G229" s="12">
        <v>198.0</v>
      </c>
    </row>
    <row r="230" ht="15.75" customHeight="1">
      <c r="C230" s="10" t="s">
        <v>40</v>
      </c>
      <c r="D230" s="10" t="s">
        <v>27</v>
      </c>
      <c r="E230" s="10" t="s">
        <v>23</v>
      </c>
      <c r="F230" s="11">
        <v>385.0</v>
      </c>
      <c r="G230" s="12">
        <v>249.0</v>
      </c>
    </row>
    <row r="231" ht="15.75" customHeight="1">
      <c r="C231" s="10" t="s">
        <v>26</v>
      </c>
      <c r="D231" s="10" t="s">
        <v>46</v>
      </c>
      <c r="E231" s="10" t="s">
        <v>30</v>
      </c>
      <c r="F231" s="11">
        <v>2219.0</v>
      </c>
      <c r="G231" s="12">
        <v>75.0</v>
      </c>
    </row>
    <row r="232" ht="15.75" customHeight="1">
      <c r="C232" s="10" t="s">
        <v>18</v>
      </c>
      <c r="D232" s="10" t="s">
        <v>22</v>
      </c>
      <c r="E232" s="10" t="s">
        <v>15</v>
      </c>
      <c r="F232" s="11">
        <v>2954.0</v>
      </c>
      <c r="G232" s="12">
        <v>189.0</v>
      </c>
    </row>
    <row r="233" ht="15.75" customHeight="1">
      <c r="C233" s="10" t="s">
        <v>38</v>
      </c>
      <c r="D233" s="10" t="s">
        <v>22</v>
      </c>
      <c r="E233" s="10" t="s">
        <v>15</v>
      </c>
      <c r="F233" s="11">
        <v>280.0</v>
      </c>
      <c r="G233" s="12">
        <v>87.0</v>
      </c>
    </row>
    <row r="234" ht="15.75" customHeight="1">
      <c r="C234" s="10" t="s">
        <v>21</v>
      </c>
      <c r="D234" s="10" t="s">
        <v>22</v>
      </c>
      <c r="E234" s="10" t="s">
        <v>10</v>
      </c>
      <c r="F234" s="11">
        <v>6118.0</v>
      </c>
      <c r="G234" s="12">
        <v>174.0</v>
      </c>
    </row>
    <row r="235" ht="15.75" customHeight="1">
      <c r="C235" s="10" t="s">
        <v>42</v>
      </c>
      <c r="D235" s="10" t="s">
        <v>27</v>
      </c>
      <c r="E235" s="10" t="s">
        <v>25</v>
      </c>
      <c r="F235" s="11">
        <v>4802.0</v>
      </c>
      <c r="G235" s="12">
        <v>36.0</v>
      </c>
    </row>
    <row r="236" ht="15.75" customHeight="1">
      <c r="C236" s="10" t="s">
        <v>18</v>
      </c>
      <c r="D236" s="10" t="s">
        <v>34</v>
      </c>
      <c r="E236" s="10" t="s">
        <v>45</v>
      </c>
      <c r="F236" s="11">
        <v>4137.0</v>
      </c>
      <c r="G236" s="12">
        <v>60.0</v>
      </c>
    </row>
    <row r="237" ht="15.75" customHeight="1">
      <c r="C237" s="10" t="s">
        <v>43</v>
      </c>
      <c r="D237" s="10" t="s">
        <v>14</v>
      </c>
      <c r="E237" s="10" t="s">
        <v>44</v>
      </c>
      <c r="F237" s="11">
        <v>2023.0</v>
      </c>
      <c r="G237" s="12">
        <v>78.0</v>
      </c>
    </row>
    <row r="238" ht="15.75" customHeight="1">
      <c r="C238" s="10" t="s">
        <v>18</v>
      </c>
      <c r="D238" s="10" t="s">
        <v>22</v>
      </c>
      <c r="E238" s="10" t="s">
        <v>10</v>
      </c>
      <c r="F238" s="11">
        <v>9051.0</v>
      </c>
      <c r="G238" s="12">
        <v>57.0</v>
      </c>
    </row>
    <row r="239" ht="15.75" customHeight="1">
      <c r="C239" s="10" t="s">
        <v>18</v>
      </c>
      <c r="D239" s="10" t="s">
        <v>9</v>
      </c>
      <c r="E239" s="10" t="s">
        <v>50</v>
      </c>
      <c r="F239" s="11">
        <v>2919.0</v>
      </c>
      <c r="G239" s="12">
        <v>45.0</v>
      </c>
    </row>
    <row r="240" ht="15.75" customHeight="1">
      <c r="C240" s="10" t="s">
        <v>21</v>
      </c>
      <c r="D240" s="10" t="s">
        <v>34</v>
      </c>
      <c r="E240" s="10" t="s">
        <v>36</v>
      </c>
      <c r="F240" s="11">
        <v>5915.0</v>
      </c>
      <c r="G240" s="12">
        <v>3.0</v>
      </c>
    </row>
    <row r="241" ht="15.75" customHeight="1">
      <c r="C241" s="10" t="s">
        <v>51</v>
      </c>
      <c r="D241" s="10" t="s">
        <v>14</v>
      </c>
      <c r="E241" s="10" t="s">
        <v>25</v>
      </c>
      <c r="F241" s="11">
        <v>2562.0</v>
      </c>
      <c r="G241" s="12">
        <v>6.0</v>
      </c>
    </row>
    <row r="242" ht="15.75" customHeight="1">
      <c r="C242" s="10" t="s">
        <v>40</v>
      </c>
      <c r="D242" s="10" t="s">
        <v>9</v>
      </c>
      <c r="E242" s="10" t="s">
        <v>28</v>
      </c>
      <c r="F242" s="11">
        <v>8813.0</v>
      </c>
      <c r="G242" s="12">
        <v>21.0</v>
      </c>
    </row>
    <row r="243" ht="15.75" customHeight="1">
      <c r="C243" s="10" t="s">
        <v>40</v>
      </c>
      <c r="D243" s="10" t="s">
        <v>22</v>
      </c>
      <c r="E243" s="10" t="s">
        <v>23</v>
      </c>
      <c r="F243" s="11">
        <v>6111.0</v>
      </c>
      <c r="G243" s="12">
        <v>3.0</v>
      </c>
    </row>
    <row r="244" ht="15.75" customHeight="1">
      <c r="C244" s="10" t="s">
        <v>13</v>
      </c>
      <c r="D244" s="10" t="s">
        <v>46</v>
      </c>
      <c r="E244" s="10" t="s">
        <v>35</v>
      </c>
      <c r="F244" s="11">
        <v>3507.0</v>
      </c>
      <c r="G244" s="12">
        <v>288.0</v>
      </c>
    </row>
    <row r="245" ht="15.75" customHeight="1">
      <c r="C245" s="10" t="s">
        <v>26</v>
      </c>
      <c r="D245" s="10" t="s">
        <v>22</v>
      </c>
      <c r="E245" s="10" t="s">
        <v>12</v>
      </c>
      <c r="F245" s="11">
        <v>4319.0</v>
      </c>
      <c r="G245" s="12">
        <v>30.0</v>
      </c>
    </row>
    <row r="246" ht="15.75" customHeight="1">
      <c r="C246" s="10" t="s">
        <v>8</v>
      </c>
      <c r="D246" s="10" t="s">
        <v>34</v>
      </c>
      <c r="E246" s="10" t="s">
        <v>47</v>
      </c>
      <c r="F246" s="11">
        <v>609.0</v>
      </c>
      <c r="G246" s="12">
        <v>87.0</v>
      </c>
    </row>
    <row r="247" ht="15.75" customHeight="1">
      <c r="C247" s="10" t="s">
        <v>8</v>
      </c>
      <c r="D247" s="10" t="s">
        <v>27</v>
      </c>
      <c r="E247" s="10" t="s">
        <v>49</v>
      </c>
      <c r="F247" s="11">
        <v>6370.0</v>
      </c>
      <c r="G247" s="12">
        <v>30.0</v>
      </c>
    </row>
    <row r="248" ht="15.75" customHeight="1">
      <c r="C248" s="10" t="s">
        <v>40</v>
      </c>
      <c r="D248" s="10" t="s">
        <v>34</v>
      </c>
      <c r="E248" s="10" t="s">
        <v>37</v>
      </c>
      <c r="F248" s="11">
        <v>5474.0</v>
      </c>
      <c r="G248" s="12">
        <v>168.0</v>
      </c>
    </row>
    <row r="249" ht="15.75" customHeight="1">
      <c r="C249" s="10" t="s">
        <v>8</v>
      </c>
      <c r="D249" s="10" t="s">
        <v>22</v>
      </c>
      <c r="E249" s="10" t="s">
        <v>49</v>
      </c>
      <c r="F249" s="11">
        <v>3164.0</v>
      </c>
      <c r="G249" s="12">
        <v>306.0</v>
      </c>
    </row>
    <row r="250" ht="15.75" customHeight="1">
      <c r="C250" s="10" t="s">
        <v>26</v>
      </c>
      <c r="D250" s="10" t="s">
        <v>14</v>
      </c>
      <c r="E250" s="10" t="s">
        <v>19</v>
      </c>
      <c r="F250" s="11">
        <v>1302.0</v>
      </c>
      <c r="G250" s="12">
        <v>402.0</v>
      </c>
    </row>
    <row r="251" ht="15.75" customHeight="1">
      <c r="C251" s="10" t="s">
        <v>43</v>
      </c>
      <c r="D251" s="10" t="s">
        <v>9</v>
      </c>
      <c r="E251" s="10" t="s">
        <v>50</v>
      </c>
      <c r="F251" s="11">
        <v>7308.0</v>
      </c>
      <c r="G251" s="12">
        <v>327.0</v>
      </c>
    </row>
    <row r="252" ht="15.75" customHeight="1">
      <c r="C252" s="10" t="s">
        <v>8</v>
      </c>
      <c r="D252" s="10" t="s">
        <v>9</v>
      </c>
      <c r="E252" s="10" t="s">
        <v>49</v>
      </c>
      <c r="F252" s="11">
        <v>6132.0</v>
      </c>
      <c r="G252" s="12">
        <v>93.0</v>
      </c>
    </row>
    <row r="253" ht="15.75" customHeight="1">
      <c r="C253" s="10" t="s">
        <v>51</v>
      </c>
      <c r="D253" s="10" t="s">
        <v>14</v>
      </c>
      <c r="E253" s="10" t="s">
        <v>17</v>
      </c>
      <c r="F253" s="11">
        <v>3472.0</v>
      </c>
      <c r="G253" s="12">
        <v>96.0</v>
      </c>
    </row>
    <row r="254" ht="15.75" customHeight="1">
      <c r="C254" s="10" t="s">
        <v>13</v>
      </c>
      <c r="D254" s="10" t="s">
        <v>27</v>
      </c>
      <c r="E254" s="10" t="s">
        <v>23</v>
      </c>
      <c r="F254" s="11">
        <v>9660.0</v>
      </c>
      <c r="G254" s="12">
        <v>27.0</v>
      </c>
    </row>
    <row r="255" ht="15.75" customHeight="1">
      <c r="C255" s="10" t="s">
        <v>18</v>
      </c>
      <c r="D255" s="10" t="s">
        <v>34</v>
      </c>
      <c r="E255" s="10" t="s">
        <v>47</v>
      </c>
      <c r="F255" s="11">
        <v>2436.0</v>
      </c>
      <c r="G255" s="12">
        <v>99.0</v>
      </c>
    </row>
    <row r="256" ht="15.75" customHeight="1">
      <c r="C256" s="10" t="s">
        <v>18</v>
      </c>
      <c r="D256" s="10" t="s">
        <v>34</v>
      </c>
      <c r="E256" s="10" t="s">
        <v>31</v>
      </c>
      <c r="F256" s="11">
        <v>9506.0</v>
      </c>
      <c r="G256" s="12">
        <v>87.0</v>
      </c>
    </row>
    <row r="257" ht="15.75" customHeight="1">
      <c r="C257" s="10" t="s">
        <v>51</v>
      </c>
      <c r="D257" s="10" t="s">
        <v>9</v>
      </c>
      <c r="E257" s="10" t="s">
        <v>41</v>
      </c>
      <c r="F257" s="11">
        <v>245.0</v>
      </c>
      <c r="G257" s="12">
        <v>288.0</v>
      </c>
    </row>
    <row r="258" ht="15.75" customHeight="1">
      <c r="C258" s="10" t="s">
        <v>13</v>
      </c>
      <c r="D258" s="10" t="s">
        <v>14</v>
      </c>
      <c r="E258" s="10" t="s">
        <v>39</v>
      </c>
      <c r="F258" s="11">
        <v>2702.0</v>
      </c>
      <c r="G258" s="12">
        <v>363.0</v>
      </c>
    </row>
    <row r="259" ht="15.75" customHeight="1">
      <c r="C259" s="10" t="s">
        <v>51</v>
      </c>
      <c r="D259" s="10" t="s">
        <v>46</v>
      </c>
      <c r="E259" s="10" t="s">
        <v>33</v>
      </c>
      <c r="F259" s="11">
        <v>700.0</v>
      </c>
      <c r="G259" s="12">
        <v>87.0</v>
      </c>
    </row>
    <row r="260" ht="15.75" customHeight="1">
      <c r="C260" s="10" t="s">
        <v>26</v>
      </c>
      <c r="D260" s="10" t="s">
        <v>46</v>
      </c>
      <c r="E260" s="10" t="s">
        <v>33</v>
      </c>
      <c r="F260" s="11">
        <v>3759.0</v>
      </c>
      <c r="G260" s="12">
        <v>150.0</v>
      </c>
    </row>
    <row r="261" ht="15.75" customHeight="1">
      <c r="C261" s="10" t="s">
        <v>42</v>
      </c>
      <c r="D261" s="10" t="s">
        <v>14</v>
      </c>
      <c r="E261" s="10" t="s">
        <v>33</v>
      </c>
      <c r="F261" s="11">
        <v>1589.0</v>
      </c>
      <c r="G261" s="12">
        <v>303.0</v>
      </c>
    </row>
    <row r="262" ht="15.75" customHeight="1">
      <c r="C262" s="10" t="s">
        <v>38</v>
      </c>
      <c r="D262" s="10" t="s">
        <v>14</v>
      </c>
      <c r="E262" s="10" t="s">
        <v>50</v>
      </c>
      <c r="F262" s="11">
        <v>5194.0</v>
      </c>
      <c r="G262" s="12">
        <v>288.0</v>
      </c>
    </row>
    <row r="263" ht="15.75" customHeight="1">
      <c r="C263" s="10" t="s">
        <v>51</v>
      </c>
      <c r="D263" s="10" t="s">
        <v>22</v>
      </c>
      <c r="E263" s="10" t="s">
        <v>12</v>
      </c>
      <c r="F263" s="11">
        <v>945.0</v>
      </c>
      <c r="G263" s="12">
        <v>75.0</v>
      </c>
    </row>
    <row r="264" ht="15.75" customHeight="1">
      <c r="C264" s="10" t="s">
        <v>8</v>
      </c>
      <c r="D264" s="10" t="s">
        <v>34</v>
      </c>
      <c r="E264" s="10" t="s">
        <v>35</v>
      </c>
      <c r="F264" s="11">
        <v>1988.0</v>
      </c>
      <c r="G264" s="12">
        <v>39.0</v>
      </c>
    </row>
    <row r="265" ht="15.75" customHeight="1">
      <c r="C265" s="10" t="s">
        <v>26</v>
      </c>
      <c r="D265" s="10" t="s">
        <v>46</v>
      </c>
      <c r="E265" s="10" t="s">
        <v>15</v>
      </c>
      <c r="F265" s="11">
        <v>6734.0</v>
      </c>
      <c r="G265" s="12">
        <v>123.0</v>
      </c>
    </row>
    <row r="266" ht="15.75" customHeight="1">
      <c r="C266" s="10" t="s">
        <v>8</v>
      </c>
      <c r="D266" s="10" t="s">
        <v>22</v>
      </c>
      <c r="E266" s="10" t="s">
        <v>19</v>
      </c>
      <c r="F266" s="11">
        <v>217.0</v>
      </c>
      <c r="G266" s="12">
        <v>36.0</v>
      </c>
    </row>
    <row r="267" ht="15.75" customHeight="1">
      <c r="C267" s="10" t="s">
        <v>40</v>
      </c>
      <c r="D267" s="10" t="s">
        <v>46</v>
      </c>
      <c r="E267" s="10" t="s">
        <v>36</v>
      </c>
      <c r="F267" s="11">
        <v>6279.0</v>
      </c>
      <c r="G267" s="12">
        <v>237.0</v>
      </c>
    </row>
    <row r="268" ht="15.75" customHeight="1">
      <c r="C268" s="10" t="s">
        <v>8</v>
      </c>
      <c r="D268" s="10" t="s">
        <v>22</v>
      </c>
      <c r="E268" s="10" t="s">
        <v>12</v>
      </c>
      <c r="F268" s="11">
        <v>4424.0</v>
      </c>
      <c r="G268" s="12">
        <v>201.0</v>
      </c>
    </row>
    <row r="269" ht="15.75" customHeight="1">
      <c r="C269" s="10" t="s">
        <v>42</v>
      </c>
      <c r="D269" s="10" t="s">
        <v>22</v>
      </c>
      <c r="E269" s="10" t="s">
        <v>33</v>
      </c>
      <c r="F269" s="11">
        <v>189.0</v>
      </c>
      <c r="G269" s="12">
        <v>48.0</v>
      </c>
    </row>
    <row r="270" ht="15.75" customHeight="1">
      <c r="C270" s="10" t="s">
        <v>40</v>
      </c>
      <c r="D270" s="10" t="s">
        <v>14</v>
      </c>
      <c r="E270" s="10" t="s">
        <v>36</v>
      </c>
      <c r="F270" s="11">
        <v>490.0</v>
      </c>
      <c r="G270" s="12">
        <v>84.0</v>
      </c>
    </row>
    <row r="271" ht="15.75" customHeight="1">
      <c r="C271" s="10" t="s">
        <v>13</v>
      </c>
      <c r="D271" s="10" t="s">
        <v>9</v>
      </c>
      <c r="E271" s="10" t="s">
        <v>41</v>
      </c>
      <c r="F271" s="11">
        <v>434.0</v>
      </c>
      <c r="G271" s="12">
        <v>87.0</v>
      </c>
    </row>
    <row r="272" ht="15.75" customHeight="1">
      <c r="C272" s="10" t="s">
        <v>38</v>
      </c>
      <c r="D272" s="10" t="s">
        <v>34</v>
      </c>
      <c r="E272" s="10" t="s">
        <v>10</v>
      </c>
      <c r="F272" s="11">
        <v>10129.0</v>
      </c>
      <c r="G272" s="12">
        <v>312.0</v>
      </c>
    </row>
    <row r="273" ht="15.75" customHeight="1">
      <c r="C273" s="10" t="s">
        <v>43</v>
      </c>
      <c r="D273" s="10" t="s">
        <v>27</v>
      </c>
      <c r="E273" s="10" t="s">
        <v>50</v>
      </c>
      <c r="F273" s="11">
        <v>1652.0</v>
      </c>
      <c r="G273" s="12">
        <v>102.0</v>
      </c>
    </row>
    <row r="274" ht="15.75" customHeight="1">
      <c r="C274" s="10" t="s">
        <v>13</v>
      </c>
      <c r="D274" s="10" t="s">
        <v>34</v>
      </c>
      <c r="E274" s="10" t="s">
        <v>41</v>
      </c>
      <c r="F274" s="11">
        <v>6433.0</v>
      </c>
      <c r="G274" s="12">
        <v>78.0</v>
      </c>
    </row>
    <row r="275" ht="15.75" customHeight="1">
      <c r="C275" s="10" t="s">
        <v>43</v>
      </c>
      <c r="D275" s="10" t="s">
        <v>46</v>
      </c>
      <c r="E275" s="10" t="s">
        <v>44</v>
      </c>
      <c r="F275" s="11">
        <v>2212.0</v>
      </c>
      <c r="G275" s="12">
        <v>117.0</v>
      </c>
    </row>
    <row r="276" ht="15.75" customHeight="1">
      <c r="C276" s="10" t="s">
        <v>21</v>
      </c>
      <c r="D276" s="10" t="s">
        <v>14</v>
      </c>
      <c r="E276" s="10" t="s">
        <v>37</v>
      </c>
      <c r="F276" s="11">
        <v>609.0</v>
      </c>
      <c r="G276" s="12">
        <v>99.0</v>
      </c>
    </row>
    <row r="277" ht="15.75" customHeight="1">
      <c r="C277" s="10" t="s">
        <v>8</v>
      </c>
      <c r="D277" s="10" t="s">
        <v>14</v>
      </c>
      <c r="E277" s="10" t="s">
        <v>45</v>
      </c>
      <c r="F277" s="11">
        <v>1638.0</v>
      </c>
      <c r="G277" s="12">
        <v>48.0</v>
      </c>
    </row>
    <row r="278" ht="15.75" customHeight="1">
      <c r="C278" s="10" t="s">
        <v>38</v>
      </c>
      <c r="D278" s="10" t="s">
        <v>46</v>
      </c>
      <c r="E278" s="10" t="s">
        <v>25</v>
      </c>
      <c r="F278" s="11">
        <v>3829.0</v>
      </c>
      <c r="G278" s="12">
        <v>24.0</v>
      </c>
    </row>
    <row r="279" ht="15.75" customHeight="1">
      <c r="C279" s="10" t="s">
        <v>8</v>
      </c>
      <c r="D279" s="10" t="s">
        <v>27</v>
      </c>
      <c r="E279" s="10" t="s">
        <v>25</v>
      </c>
      <c r="F279" s="11">
        <v>5775.0</v>
      </c>
      <c r="G279" s="12">
        <v>42.0</v>
      </c>
    </row>
    <row r="280" ht="15.75" customHeight="1">
      <c r="C280" s="10" t="s">
        <v>26</v>
      </c>
      <c r="D280" s="10" t="s">
        <v>14</v>
      </c>
      <c r="E280" s="10" t="s">
        <v>39</v>
      </c>
      <c r="F280" s="11">
        <v>1071.0</v>
      </c>
      <c r="G280" s="12">
        <v>270.0</v>
      </c>
    </row>
    <row r="281" ht="15.75" customHeight="1">
      <c r="C281" s="10" t="s">
        <v>13</v>
      </c>
      <c r="D281" s="10" t="s">
        <v>22</v>
      </c>
      <c r="E281" s="10" t="s">
        <v>44</v>
      </c>
      <c r="F281" s="11">
        <v>5019.0</v>
      </c>
      <c r="G281" s="12">
        <v>150.0</v>
      </c>
    </row>
    <row r="282" ht="15.75" customHeight="1">
      <c r="C282" s="10" t="s">
        <v>42</v>
      </c>
      <c r="D282" s="10" t="s">
        <v>9</v>
      </c>
      <c r="E282" s="10" t="s">
        <v>25</v>
      </c>
      <c r="F282" s="11">
        <v>2863.0</v>
      </c>
      <c r="G282" s="12">
        <v>42.0</v>
      </c>
    </row>
    <row r="283" ht="15.75" customHeight="1">
      <c r="C283" s="10" t="s">
        <v>8</v>
      </c>
      <c r="D283" s="10" t="s">
        <v>14</v>
      </c>
      <c r="E283" s="10" t="s">
        <v>48</v>
      </c>
      <c r="F283" s="11">
        <v>1617.0</v>
      </c>
      <c r="G283" s="12">
        <v>126.0</v>
      </c>
    </row>
    <row r="284" ht="15.75" customHeight="1">
      <c r="C284" s="10" t="s">
        <v>26</v>
      </c>
      <c r="D284" s="10" t="s">
        <v>9</v>
      </c>
      <c r="E284" s="10" t="s">
        <v>47</v>
      </c>
      <c r="F284" s="11">
        <v>6818.0</v>
      </c>
      <c r="G284" s="12">
        <v>6.0</v>
      </c>
    </row>
    <row r="285" ht="15.75" customHeight="1">
      <c r="C285" s="10" t="s">
        <v>43</v>
      </c>
      <c r="D285" s="10" t="s">
        <v>14</v>
      </c>
      <c r="E285" s="10" t="s">
        <v>25</v>
      </c>
      <c r="F285" s="11">
        <v>6657.0</v>
      </c>
      <c r="G285" s="12">
        <v>276.0</v>
      </c>
    </row>
    <row r="286" ht="15.75" customHeight="1">
      <c r="C286" s="10" t="s">
        <v>43</v>
      </c>
      <c r="D286" s="10" t="s">
        <v>46</v>
      </c>
      <c r="E286" s="10" t="s">
        <v>33</v>
      </c>
      <c r="F286" s="11">
        <v>2919.0</v>
      </c>
      <c r="G286" s="12">
        <v>93.0</v>
      </c>
    </row>
    <row r="287" ht="15.75" customHeight="1">
      <c r="C287" s="10" t="s">
        <v>42</v>
      </c>
      <c r="D287" s="10" t="s">
        <v>22</v>
      </c>
      <c r="E287" s="10" t="s">
        <v>35</v>
      </c>
      <c r="F287" s="11">
        <v>3094.0</v>
      </c>
      <c r="G287" s="12">
        <v>246.0</v>
      </c>
    </row>
    <row r="288" ht="15.75" customHeight="1">
      <c r="C288" s="10" t="s">
        <v>26</v>
      </c>
      <c r="D288" s="10" t="s">
        <v>27</v>
      </c>
      <c r="E288" s="10" t="s">
        <v>45</v>
      </c>
      <c r="F288" s="11">
        <v>2989.0</v>
      </c>
      <c r="G288" s="12">
        <v>3.0</v>
      </c>
    </row>
    <row r="289" ht="15.75" customHeight="1">
      <c r="C289" s="10" t="s">
        <v>13</v>
      </c>
      <c r="D289" s="10" t="s">
        <v>34</v>
      </c>
      <c r="E289" s="10" t="s">
        <v>49</v>
      </c>
      <c r="F289" s="11">
        <v>2268.0</v>
      </c>
      <c r="G289" s="12">
        <v>63.0</v>
      </c>
    </row>
    <row r="290" ht="15.75" customHeight="1">
      <c r="C290" s="10" t="s">
        <v>40</v>
      </c>
      <c r="D290" s="10" t="s">
        <v>14</v>
      </c>
      <c r="E290" s="10" t="s">
        <v>35</v>
      </c>
      <c r="F290" s="11">
        <v>4753.0</v>
      </c>
      <c r="G290" s="12">
        <v>246.0</v>
      </c>
    </row>
    <row r="291" ht="15.75" customHeight="1">
      <c r="C291" s="10" t="s">
        <v>42</v>
      </c>
      <c r="D291" s="10" t="s">
        <v>46</v>
      </c>
      <c r="E291" s="10" t="s">
        <v>37</v>
      </c>
      <c r="F291" s="11">
        <v>7511.0</v>
      </c>
      <c r="G291" s="12">
        <v>120.0</v>
      </c>
    </row>
    <row r="292" ht="15.75" customHeight="1">
      <c r="C292" s="10" t="s">
        <v>42</v>
      </c>
      <c r="D292" s="10" t="s">
        <v>34</v>
      </c>
      <c r="E292" s="10" t="s">
        <v>35</v>
      </c>
      <c r="F292" s="11">
        <v>4326.0</v>
      </c>
      <c r="G292" s="12">
        <v>348.0</v>
      </c>
    </row>
    <row r="293" ht="15.75" customHeight="1">
      <c r="C293" s="10" t="s">
        <v>21</v>
      </c>
      <c r="D293" s="10" t="s">
        <v>46</v>
      </c>
      <c r="E293" s="10" t="s">
        <v>44</v>
      </c>
      <c r="F293" s="11">
        <v>4935.0</v>
      </c>
      <c r="G293" s="12">
        <v>126.0</v>
      </c>
    </row>
    <row r="294" ht="15.75" customHeight="1">
      <c r="C294" s="10" t="s">
        <v>26</v>
      </c>
      <c r="D294" s="10" t="s">
        <v>14</v>
      </c>
      <c r="E294" s="10" t="s">
        <v>10</v>
      </c>
      <c r="F294" s="11">
        <v>4781.0</v>
      </c>
      <c r="G294" s="12">
        <v>123.0</v>
      </c>
    </row>
    <row r="295" ht="15.75" customHeight="1">
      <c r="C295" s="10" t="s">
        <v>40</v>
      </c>
      <c r="D295" s="10" t="s">
        <v>34</v>
      </c>
      <c r="E295" s="10" t="s">
        <v>28</v>
      </c>
      <c r="F295" s="11">
        <v>7483.0</v>
      </c>
      <c r="G295" s="12">
        <v>45.0</v>
      </c>
    </row>
    <row r="296" ht="15.75" customHeight="1">
      <c r="C296" s="10" t="s">
        <v>51</v>
      </c>
      <c r="D296" s="10" t="s">
        <v>34</v>
      </c>
      <c r="E296" s="10" t="s">
        <v>19</v>
      </c>
      <c r="F296" s="11">
        <v>6860.0</v>
      </c>
      <c r="G296" s="12">
        <v>126.0</v>
      </c>
    </row>
    <row r="297" ht="15.75" customHeight="1">
      <c r="C297" s="10" t="s">
        <v>8</v>
      </c>
      <c r="D297" s="10" t="s">
        <v>9</v>
      </c>
      <c r="E297" s="10" t="s">
        <v>48</v>
      </c>
      <c r="F297" s="11">
        <v>9002.0</v>
      </c>
      <c r="G297" s="12">
        <v>72.0</v>
      </c>
    </row>
    <row r="298" ht="15.75" customHeight="1">
      <c r="C298" s="10" t="s">
        <v>26</v>
      </c>
      <c r="D298" s="10" t="s">
        <v>22</v>
      </c>
      <c r="E298" s="10" t="s">
        <v>48</v>
      </c>
      <c r="F298" s="11">
        <v>1400.0</v>
      </c>
      <c r="G298" s="12">
        <v>135.0</v>
      </c>
    </row>
    <row r="299" ht="15.75" customHeight="1">
      <c r="C299" s="10" t="s">
        <v>51</v>
      </c>
      <c r="D299" s="10" t="s">
        <v>46</v>
      </c>
      <c r="E299" s="10" t="s">
        <v>36</v>
      </c>
      <c r="F299" s="11">
        <v>4053.0</v>
      </c>
      <c r="G299" s="12">
        <v>24.0</v>
      </c>
    </row>
    <row r="300" ht="15.75" customHeight="1">
      <c r="C300" s="10" t="s">
        <v>38</v>
      </c>
      <c r="D300" s="10" t="s">
        <v>22</v>
      </c>
      <c r="E300" s="10" t="s">
        <v>35</v>
      </c>
      <c r="F300" s="11">
        <v>2149.0</v>
      </c>
      <c r="G300" s="12">
        <v>117.0</v>
      </c>
    </row>
    <row r="301" ht="15.75" customHeight="1">
      <c r="C301" s="10" t="s">
        <v>43</v>
      </c>
      <c r="D301" s="10" t="s">
        <v>27</v>
      </c>
      <c r="E301" s="10" t="s">
        <v>48</v>
      </c>
      <c r="F301" s="11">
        <v>3640.0</v>
      </c>
      <c r="G301" s="12">
        <v>51.0</v>
      </c>
    </row>
    <row r="302" ht="15.75" customHeight="1">
      <c r="C302" s="10" t="s">
        <v>42</v>
      </c>
      <c r="D302" s="10" t="s">
        <v>27</v>
      </c>
      <c r="E302" s="10" t="s">
        <v>44</v>
      </c>
      <c r="F302" s="11">
        <v>630.0</v>
      </c>
      <c r="G302" s="12">
        <v>36.0</v>
      </c>
    </row>
    <row r="303" ht="15.75" customHeight="1">
      <c r="C303" s="10" t="s">
        <v>18</v>
      </c>
      <c r="D303" s="10" t="s">
        <v>14</v>
      </c>
      <c r="E303" s="10" t="s">
        <v>49</v>
      </c>
      <c r="F303" s="11">
        <v>2429.0</v>
      </c>
      <c r="G303" s="12">
        <v>144.0</v>
      </c>
    </row>
    <row r="304" ht="15.75" customHeight="1">
      <c r="C304" s="10" t="s">
        <v>18</v>
      </c>
      <c r="D304" s="10" t="s">
        <v>22</v>
      </c>
      <c r="E304" s="10" t="s">
        <v>28</v>
      </c>
      <c r="F304" s="11">
        <v>2142.0</v>
      </c>
      <c r="G304" s="12">
        <v>114.0</v>
      </c>
    </row>
    <row r="305" ht="15.75" customHeight="1">
      <c r="C305" s="10" t="s">
        <v>38</v>
      </c>
      <c r="D305" s="10" t="s">
        <v>9</v>
      </c>
      <c r="E305" s="10" t="s">
        <v>10</v>
      </c>
      <c r="F305" s="11">
        <v>6454.0</v>
      </c>
      <c r="G305" s="12">
        <v>54.0</v>
      </c>
    </row>
    <row r="306" ht="15.75" customHeight="1">
      <c r="C306" s="10" t="s">
        <v>38</v>
      </c>
      <c r="D306" s="10" t="s">
        <v>9</v>
      </c>
      <c r="E306" s="10" t="s">
        <v>30</v>
      </c>
      <c r="F306" s="11">
        <v>4487.0</v>
      </c>
      <c r="G306" s="12">
        <v>333.0</v>
      </c>
    </row>
    <row r="307" ht="15.75" customHeight="1">
      <c r="C307" s="10" t="s">
        <v>43</v>
      </c>
      <c r="D307" s="10" t="s">
        <v>9</v>
      </c>
      <c r="E307" s="10" t="s">
        <v>19</v>
      </c>
      <c r="F307" s="11">
        <v>938.0</v>
      </c>
      <c r="G307" s="12">
        <v>366.0</v>
      </c>
    </row>
    <row r="308" ht="15.75" customHeight="1">
      <c r="C308" s="10" t="s">
        <v>43</v>
      </c>
      <c r="D308" s="10" t="s">
        <v>34</v>
      </c>
      <c r="E308" s="10" t="s">
        <v>47</v>
      </c>
      <c r="F308" s="11">
        <v>8841.0</v>
      </c>
      <c r="G308" s="12">
        <v>303.0</v>
      </c>
    </row>
    <row r="309" ht="15.75" customHeight="1">
      <c r="C309" s="10" t="s">
        <v>42</v>
      </c>
      <c r="D309" s="10" t="s">
        <v>27</v>
      </c>
      <c r="E309" s="10" t="s">
        <v>31</v>
      </c>
      <c r="F309" s="11">
        <v>4018.0</v>
      </c>
      <c r="G309" s="12">
        <v>126.0</v>
      </c>
    </row>
    <row r="310" ht="15.75" customHeight="1">
      <c r="C310" s="10" t="s">
        <v>21</v>
      </c>
      <c r="D310" s="10" t="s">
        <v>9</v>
      </c>
      <c r="E310" s="10" t="s">
        <v>25</v>
      </c>
      <c r="F310" s="11">
        <v>714.0</v>
      </c>
      <c r="G310" s="12">
        <v>231.0</v>
      </c>
    </row>
    <row r="311" ht="15.75" customHeight="1">
      <c r="C311" s="10" t="s">
        <v>18</v>
      </c>
      <c r="D311" s="10" t="s">
        <v>34</v>
      </c>
      <c r="E311" s="10" t="s">
        <v>28</v>
      </c>
      <c r="F311" s="11">
        <v>3850.0</v>
      </c>
      <c r="G311" s="12">
        <v>102.0</v>
      </c>
    </row>
    <row r="312" ht="15.75" customHeight="1">
      <c r="F312" s="11"/>
      <c r="G312" s="12"/>
    </row>
    <row r="313" ht="15.75" customHeight="1">
      <c r="F313" s="11"/>
      <c r="G313" s="12"/>
    </row>
    <row r="314" ht="15.75" customHeight="1">
      <c r="F314" s="11"/>
      <c r="G314" s="12"/>
    </row>
    <row r="315" ht="15.75" customHeight="1">
      <c r="F315" s="11"/>
      <c r="G315" s="12"/>
    </row>
    <row r="316" ht="15.75" customHeight="1">
      <c r="F316" s="11"/>
      <c r="G316" s="12"/>
    </row>
    <row r="317" ht="15.75" customHeight="1">
      <c r="F317" s="11"/>
      <c r="G317" s="12"/>
    </row>
    <row r="318" ht="15.75" customHeight="1">
      <c r="F318" s="11"/>
      <c r="G318" s="12"/>
    </row>
    <row r="319" ht="15.75" customHeight="1">
      <c r="F319" s="11"/>
      <c r="G319" s="12"/>
    </row>
    <row r="320" ht="15.75" customHeight="1">
      <c r="F320" s="11"/>
      <c r="G320" s="12"/>
    </row>
    <row r="321" ht="15.75" customHeight="1">
      <c r="F321" s="11"/>
      <c r="G321" s="12"/>
    </row>
    <row r="322" ht="15.75" customHeight="1">
      <c r="F322" s="11"/>
      <c r="G322" s="12"/>
    </row>
    <row r="323" ht="15.75" customHeight="1">
      <c r="F323" s="11"/>
      <c r="G323" s="12"/>
    </row>
    <row r="324" ht="15.75" customHeight="1">
      <c r="F324" s="11"/>
      <c r="G324" s="12"/>
    </row>
    <row r="325" ht="15.75" customHeight="1">
      <c r="F325" s="11"/>
      <c r="G325" s="12"/>
    </row>
    <row r="326" ht="15.75" customHeight="1">
      <c r="F326" s="11"/>
      <c r="G326" s="12"/>
    </row>
    <row r="327" ht="15.75" customHeight="1">
      <c r="F327" s="11"/>
      <c r="G327" s="12"/>
    </row>
    <row r="328" ht="15.75" customHeight="1">
      <c r="F328" s="11"/>
      <c r="G328" s="12"/>
    </row>
    <row r="329" ht="15.75" customHeight="1">
      <c r="F329" s="11"/>
      <c r="G329" s="12"/>
    </row>
    <row r="330" ht="15.75" customHeight="1">
      <c r="F330" s="11"/>
      <c r="G330" s="12"/>
    </row>
    <row r="331" ht="15.75" customHeight="1">
      <c r="F331" s="11"/>
      <c r="G331" s="12"/>
    </row>
    <row r="332" ht="15.75" customHeight="1">
      <c r="F332" s="11"/>
      <c r="G332" s="12"/>
    </row>
    <row r="333" ht="15.75" customHeight="1">
      <c r="F333" s="11"/>
      <c r="G333" s="12"/>
    </row>
    <row r="334" ht="15.75" customHeight="1">
      <c r="F334" s="11"/>
      <c r="G334" s="12"/>
    </row>
    <row r="335" ht="15.75" customHeight="1">
      <c r="F335" s="11"/>
      <c r="G335" s="12"/>
    </row>
    <row r="336" ht="15.75" customHeight="1">
      <c r="F336" s="11"/>
      <c r="G336" s="12"/>
    </row>
    <row r="337" ht="15.75" customHeight="1">
      <c r="F337" s="11"/>
      <c r="G337" s="12"/>
    </row>
    <row r="338" ht="15.75" customHeight="1">
      <c r="F338" s="11"/>
      <c r="G338" s="12"/>
    </row>
    <row r="339" ht="15.75" customHeight="1">
      <c r="F339" s="11"/>
      <c r="G339" s="12"/>
    </row>
    <row r="340" ht="15.75" customHeight="1">
      <c r="F340" s="11"/>
      <c r="G340" s="12"/>
    </row>
    <row r="341" ht="15.75" customHeight="1">
      <c r="F341" s="11"/>
      <c r="G341" s="12"/>
    </row>
    <row r="342" ht="15.75" customHeight="1">
      <c r="F342" s="11"/>
      <c r="G342" s="12"/>
    </row>
    <row r="343" ht="15.75" customHeight="1">
      <c r="F343" s="11"/>
      <c r="G343" s="12"/>
    </row>
    <row r="344" ht="15.75" customHeight="1">
      <c r="F344" s="11"/>
      <c r="G344" s="12"/>
    </row>
    <row r="345" ht="15.75" customHeight="1">
      <c r="F345" s="11"/>
      <c r="G345" s="12"/>
    </row>
    <row r="346" ht="15.75" customHeight="1">
      <c r="F346" s="11"/>
      <c r="G346" s="12"/>
    </row>
    <row r="347" ht="15.75" customHeight="1">
      <c r="F347" s="11"/>
      <c r="G347" s="12"/>
    </row>
    <row r="348" ht="15.75" customHeight="1">
      <c r="F348" s="11"/>
      <c r="G348" s="12"/>
    </row>
    <row r="349" ht="15.75" customHeight="1">
      <c r="F349" s="11"/>
      <c r="G349" s="12"/>
    </row>
    <row r="350" ht="15.75" customHeight="1">
      <c r="F350" s="11"/>
      <c r="G350" s="12"/>
    </row>
    <row r="351" ht="15.75" customHeight="1">
      <c r="F351" s="11"/>
      <c r="G351" s="12"/>
    </row>
    <row r="352" ht="15.75" customHeight="1">
      <c r="F352" s="11"/>
      <c r="G352" s="12"/>
    </row>
    <row r="353" ht="15.75" customHeight="1">
      <c r="F353" s="11"/>
      <c r="G353" s="12"/>
    </row>
    <row r="354" ht="15.75" customHeight="1">
      <c r="F354" s="11"/>
      <c r="G354" s="12"/>
    </row>
    <row r="355" ht="15.75" customHeight="1">
      <c r="F355" s="11"/>
      <c r="G355" s="12"/>
    </row>
    <row r="356" ht="15.75" customHeight="1">
      <c r="F356" s="11"/>
      <c r="G356" s="12"/>
    </row>
    <row r="357" ht="15.75" customHeight="1">
      <c r="F357" s="11"/>
      <c r="G357" s="12"/>
    </row>
    <row r="358" ht="15.75" customHeight="1">
      <c r="F358" s="11"/>
      <c r="G358" s="12"/>
    </row>
    <row r="359" ht="15.75" customHeight="1">
      <c r="F359" s="11"/>
      <c r="G359" s="12"/>
    </row>
    <row r="360" ht="15.75" customHeight="1">
      <c r="F360" s="11"/>
      <c r="G360" s="12"/>
    </row>
    <row r="361" ht="15.75" customHeight="1">
      <c r="F361" s="11"/>
      <c r="G361" s="12"/>
    </row>
    <row r="362" ht="15.75" customHeight="1">
      <c r="F362" s="11"/>
      <c r="G362" s="12"/>
    </row>
    <row r="363" ht="15.75" customHeight="1">
      <c r="F363" s="11"/>
      <c r="G363" s="12"/>
    </row>
    <row r="364" ht="15.75" customHeight="1">
      <c r="F364" s="11"/>
      <c r="G364" s="12"/>
    </row>
    <row r="365" ht="15.75" customHeight="1">
      <c r="F365" s="11"/>
      <c r="G365" s="12"/>
    </row>
    <row r="366" ht="15.75" customHeight="1">
      <c r="F366" s="11"/>
      <c r="G366" s="12"/>
    </row>
    <row r="367" ht="15.75" customHeight="1">
      <c r="F367" s="11"/>
      <c r="G367" s="12"/>
    </row>
    <row r="368" ht="15.75" customHeight="1">
      <c r="F368" s="11"/>
      <c r="G368" s="12"/>
    </row>
    <row r="369" ht="15.75" customHeight="1">
      <c r="F369" s="11"/>
      <c r="G369" s="12"/>
    </row>
    <row r="370" ht="15.75" customHeight="1">
      <c r="F370" s="11"/>
      <c r="G370" s="12"/>
    </row>
    <row r="371" ht="15.75" customHeight="1">
      <c r="F371" s="11"/>
      <c r="G371" s="12"/>
    </row>
    <row r="372" ht="15.75" customHeight="1">
      <c r="F372" s="11"/>
      <c r="G372" s="12"/>
    </row>
    <row r="373" ht="15.75" customHeight="1">
      <c r="F373" s="11"/>
      <c r="G373" s="12"/>
    </row>
    <row r="374" ht="15.75" customHeight="1">
      <c r="F374" s="11"/>
      <c r="G374" s="12"/>
    </row>
    <row r="375" ht="15.75" customHeight="1">
      <c r="F375" s="11"/>
      <c r="G375" s="12"/>
    </row>
    <row r="376" ht="15.75" customHeight="1">
      <c r="F376" s="11"/>
      <c r="G376" s="12"/>
    </row>
    <row r="377" ht="15.75" customHeight="1">
      <c r="F377" s="11"/>
      <c r="G377" s="12"/>
    </row>
    <row r="378" ht="15.75" customHeight="1">
      <c r="F378" s="11"/>
      <c r="G378" s="12"/>
    </row>
    <row r="379" ht="15.75" customHeight="1">
      <c r="F379" s="11"/>
      <c r="G379" s="12"/>
    </row>
    <row r="380" ht="15.75" customHeight="1">
      <c r="F380" s="11"/>
      <c r="G380" s="12"/>
    </row>
    <row r="381" ht="15.75" customHeight="1">
      <c r="F381" s="11"/>
      <c r="G381" s="12"/>
    </row>
    <row r="382" ht="15.75" customHeight="1">
      <c r="F382" s="11"/>
      <c r="G382" s="12"/>
    </row>
    <row r="383" ht="15.75" customHeight="1">
      <c r="F383" s="11"/>
      <c r="G383" s="12"/>
    </row>
    <row r="384" ht="15.75" customHeight="1">
      <c r="F384" s="11"/>
      <c r="G384" s="12"/>
    </row>
    <row r="385" ht="15.75" customHeight="1">
      <c r="F385" s="11"/>
      <c r="G385" s="12"/>
    </row>
    <row r="386" ht="15.75" customHeight="1">
      <c r="F386" s="11"/>
      <c r="G386" s="12"/>
    </row>
    <row r="387" ht="15.75" customHeight="1">
      <c r="F387" s="11"/>
      <c r="G387" s="12"/>
    </row>
    <row r="388" ht="15.75" customHeight="1">
      <c r="F388" s="11"/>
      <c r="G388" s="12"/>
    </row>
    <row r="389" ht="15.75" customHeight="1">
      <c r="F389" s="11"/>
      <c r="G389" s="12"/>
    </row>
    <row r="390" ht="15.75" customHeight="1">
      <c r="F390" s="11"/>
      <c r="G390" s="12"/>
    </row>
    <row r="391" ht="15.75" customHeight="1">
      <c r="F391" s="11"/>
      <c r="G391" s="12"/>
    </row>
    <row r="392" ht="15.75" customHeight="1">
      <c r="F392" s="11"/>
      <c r="G392" s="12"/>
    </row>
    <row r="393" ht="15.75" customHeight="1">
      <c r="F393" s="11"/>
      <c r="G393" s="12"/>
    </row>
    <row r="394" ht="15.75" customHeight="1">
      <c r="F394" s="11"/>
      <c r="G394" s="12"/>
    </row>
    <row r="395" ht="15.75" customHeight="1">
      <c r="F395" s="11"/>
      <c r="G395" s="12"/>
    </row>
    <row r="396" ht="15.75" customHeight="1">
      <c r="F396" s="11"/>
      <c r="G396" s="12"/>
    </row>
    <row r="397" ht="15.75" customHeight="1">
      <c r="F397" s="11"/>
      <c r="G397" s="12"/>
    </row>
    <row r="398" ht="15.75" customHeight="1">
      <c r="F398" s="11"/>
      <c r="G398" s="12"/>
    </row>
    <row r="399" ht="15.75" customHeight="1">
      <c r="F399" s="11"/>
      <c r="G399" s="12"/>
    </row>
    <row r="400" ht="15.75" customHeight="1">
      <c r="F400" s="11"/>
      <c r="G400" s="12"/>
    </row>
    <row r="401" ht="15.75" customHeight="1">
      <c r="F401" s="11"/>
      <c r="G401" s="12"/>
    </row>
    <row r="402" ht="15.75" customHeight="1">
      <c r="F402" s="11"/>
      <c r="G402" s="12"/>
    </row>
    <row r="403" ht="15.75" customHeight="1">
      <c r="F403" s="11"/>
      <c r="G403" s="12"/>
    </row>
    <row r="404" ht="15.75" customHeight="1">
      <c r="F404" s="11"/>
      <c r="G404" s="12"/>
    </row>
    <row r="405" ht="15.75" customHeight="1">
      <c r="F405" s="11"/>
      <c r="G405" s="12"/>
    </row>
    <row r="406" ht="15.75" customHeight="1">
      <c r="F406" s="11"/>
      <c r="G406" s="12"/>
    </row>
    <row r="407" ht="15.75" customHeight="1">
      <c r="F407" s="11"/>
      <c r="G407" s="12"/>
    </row>
    <row r="408" ht="15.75" customHeight="1">
      <c r="F408" s="11"/>
      <c r="G408" s="12"/>
    </row>
    <row r="409" ht="15.75" customHeight="1">
      <c r="F409" s="11"/>
      <c r="G409" s="12"/>
    </row>
    <row r="410" ht="15.75" customHeight="1">
      <c r="F410" s="11"/>
      <c r="G410" s="12"/>
    </row>
    <row r="411" ht="15.75" customHeight="1">
      <c r="F411" s="11"/>
      <c r="G411" s="12"/>
    </row>
    <row r="412" ht="15.75" customHeight="1">
      <c r="F412" s="11"/>
      <c r="G412" s="12"/>
    </row>
    <row r="413" ht="15.75" customHeight="1">
      <c r="F413" s="11"/>
      <c r="G413" s="12"/>
    </row>
    <row r="414" ht="15.75" customHeight="1">
      <c r="F414" s="11"/>
      <c r="G414" s="12"/>
    </row>
    <row r="415" ht="15.75" customHeight="1">
      <c r="F415" s="11"/>
      <c r="G415" s="12"/>
    </row>
    <row r="416" ht="15.75" customHeight="1">
      <c r="F416" s="11"/>
      <c r="G416" s="12"/>
    </row>
    <row r="417" ht="15.75" customHeight="1">
      <c r="F417" s="11"/>
      <c r="G417" s="12"/>
    </row>
    <row r="418" ht="15.75" customHeight="1">
      <c r="F418" s="11"/>
      <c r="G418" s="12"/>
    </row>
    <row r="419" ht="15.75" customHeight="1">
      <c r="F419" s="11"/>
      <c r="G419" s="12"/>
    </row>
    <row r="420" ht="15.75" customHeight="1">
      <c r="F420" s="11"/>
      <c r="G420" s="12"/>
    </row>
    <row r="421" ht="15.75" customHeight="1">
      <c r="F421" s="11"/>
      <c r="G421" s="12"/>
    </row>
    <row r="422" ht="15.75" customHeight="1">
      <c r="F422" s="11"/>
      <c r="G422" s="12"/>
    </row>
    <row r="423" ht="15.75" customHeight="1">
      <c r="F423" s="11"/>
      <c r="G423" s="12"/>
    </row>
    <row r="424" ht="15.75" customHeight="1">
      <c r="F424" s="11"/>
      <c r="G424" s="12"/>
    </row>
    <row r="425" ht="15.75" customHeight="1">
      <c r="F425" s="11"/>
      <c r="G425" s="12"/>
    </row>
    <row r="426" ht="15.75" customHeight="1">
      <c r="F426" s="11"/>
      <c r="G426" s="12"/>
    </row>
    <row r="427" ht="15.75" customHeight="1">
      <c r="F427" s="11"/>
      <c r="G427" s="12"/>
    </row>
    <row r="428" ht="15.75" customHeight="1">
      <c r="F428" s="11"/>
      <c r="G428" s="12"/>
    </row>
    <row r="429" ht="15.75" customHeight="1">
      <c r="F429" s="11"/>
      <c r="G429" s="12"/>
    </row>
    <row r="430" ht="15.75" customHeight="1">
      <c r="F430" s="11"/>
      <c r="G430" s="12"/>
    </row>
    <row r="431" ht="15.75" customHeight="1">
      <c r="F431" s="11"/>
      <c r="G431" s="12"/>
    </row>
    <row r="432" ht="15.75" customHeight="1">
      <c r="F432" s="11"/>
      <c r="G432" s="12"/>
    </row>
    <row r="433" ht="15.75" customHeight="1">
      <c r="F433" s="11"/>
      <c r="G433" s="12"/>
    </row>
    <row r="434" ht="15.75" customHeight="1">
      <c r="F434" s="11"/>
      <c r="G434" s="12"/>
    </row>
    <row r="435" ht="15.75" customHeight="1">
      <c r="F435" s="11"/>
      <c r="G435" s="12"/>
    </row>
    <row r="436" ht="15.75" customHeight="1">
      <c r="F436" s="11"/>
      <c r="G436" s="12"/>
    </row>
    <row r="437" ht="15.75" customHeight="1">
      <c r="F437" s="11"/>
      <c r="G437" s="12"/>
    </row>
    <row r="438" ht="15.75" customHeight="1">
      <c r="F438" s="11"/>
      <c r="G438" s="12"/>
    </row>
    <row r="439" ht="15.75" customHeight="1">
      <c r="F439" s="11"/>
      <c r="G439" s="12"/>
    </row>
    <row r="440" ht="15.75" customHeight="1">
      <c r="F440" s="11"/>
      <c r="G440" s="12"/>
    </row>
    <row r="441" ht="15.75" customHeight="1">
      <c r="F441" s="11"/>
      <c r="G441" s="12"/>
    </row>
    <row r="442" ht="15.75" customHeight="1">
      <c r="F442" s="11"/>
      <c r="G442" s="12"/>
    </row>
    <row r="443" ht="15.75" customHeight="1">
      <c r="F443" s="11"/>
      <c r="G443" s="12"/>
    </row>
    <row r="444" ht="15.75" customHeight="1">
      <c r="F444" s="11"/>
      <c r="G444" s="12"/>
    </row>
    <row r="445" ht="15.75" customHeight="1">
      <c r="F445" s="11"/>
      <c r="G445" s="12"/>
    </row>
    <row r="446" ht="15.75" customHeight="1">
      <c r="F446" s="11"/>
      <c r="G446" s="12"/>
    </row>
    <row r="447" ht="15.75" customHeight="1">
      <c r="F447" s="11"/>
      <c r="G447" s="12"/>
    </row>
    <row r="448" ht="15.75" customHeight="1">
      <c r="F448" s="11"/>
      <c r="G448" s="12"/>
    </row>
    <row r="449" ht="15.75" customHeight="1">
      <c r="F449" s="11"/>
      <c r="G449" s="12"/>
    </row>
    <row r="450" ht="15.75" customHeight="1">
      <c r="F450" s="11"/>
      <c r="G450" s="12"/>
    </row>
    <row r="451" ht="15.75" customHeight="1">
      <c r="F451" s="11"/>
      <c r="G451" s="12"/>
    </row>
    <row r="452" ht="15.75" customHeight="1">
      <c r="F452" s="11"/>
      <c r="G452" s="12"/>
    </row>
    <row r="453" ht="15.75" customHeight="1">
      <c r="F453" s="11"/>
      <c r="G453" s="12"/>
    </row>
    <row r="454" ht="15.75" customHeight="1">
      <c r="F454" s="11"/>
      <c r="G454" s="12"/>
    </row>
    <row r="455" ht="15.75" customHeight="1">
      <c r="F455" s="11"/>
      <c r="G455" s="12"/>
    </row>
    <row r="456" ht="15.75" customHeight="1">
      <c r="F456" s="11"/>
      <c r="G456" s="12"/>
    </row>
    <row r="457" ht="15.75" customHeight="1">
      <c r="F457" s="11"/>
      <c r="G457" s="12"/>
    </row>
    <row r="458" ht="15.75" customHeight="1">
      <c r="F458" s="11"/>
      <c r="G458" s="12"/>
    </row>
    <row r="459" ht="15.75" customHeight="1">
      <c r="F459" s="11"/>
      <c r="G459" s="12"/>
    </row>
    <row r="460" ht="15.75" customHeight="1">
      <c r="F460" s="11"/>
      <c r="G460" s="12"/>
    </row>
    <row r="461" ht="15.75" customHeight="1">
      <c r="F461" s="11"/>
      <c r="G461" s="12"/>
    </row>
    <row r="462" ht="15.75" customHeight="1">
      <c r="F462" s="11"/>
      <c r="G462" s="12"/>
    </row>
    <row r="463" ht="15.75" customHeight="1">
      <c r="F463" s="11"/>
      <c r="G463" s="12"/>
    </row>
    <row r="464" ht="15.75" customHeight="1">
      <c r="F464" s="11"/>
      <c r="G464" s="12"/>
    </row>
    <row r="465" ht="15.75" customHeight="1">
      <c r="F465" s="11"/>
      <c r="G465" s="12"/>
    </row>
    <row r="466" ht="15.75" customHeight="1">
      <c r="F466" s="11"/>
      <c r="G466" s="12"/>
    </row>
    <row r="467" ht="15.75" customHeight="1">
      <c r="F467" s="11"/>
      <c r="G467" s="12"/>
    </row>
    <row r="468" ht="15.75" customHeight="1">
      <c r="F468" s="11"/>
      <c r="G468" s="12"/>
    </row>
    <row r="469" ht="15.75" customHeight="1">
      <c r="F469" s="11"/>
      <c r="G469" s="12"/>
    </row>
    <row r="470" ht="15.75" customHeight="1">
      <c r="F470" s="11"/>
      <c r="G470" s="12"/>
    </row>
    <row r="471" ht="15.75" customHeight="1">
      <c r="F471" s="11"/>
      <c r="G471" s="12"/>
    </row>
    <row r="472" ht="15.75" customHeight="1">
      <c r="F472" s="11"/>
      <c r="G472" s="12"/>
    </row>
    <row r="473" ht="15.75" customHeight="1">
      <c r="F473" s="11"/>
      <c r="G473" s="12"/>
    </row>
    <row r="474" ht="15.75" customHeight="1">
      <c r="F474" s="11"/>
      <c r="G474" s="12"/>
    </row>
    <row r="475" ht="15.75" customHeight="1">
      <c r="F475" s="11"/>
      <c r="G475" s="12"/>
    </row>
    <row r="476" ht="15.75" customHeight="1">
      <c r="F476" s="11"/>
      <c r="G476" s="12"/>
    </row>
    <row r="477" ht="15.75" customHeight="1">
      <c r="F477" s="11"/>
      <c r="G477" s="12"/>
    </row>
    <row r="478" ht="15.75" customHeight="1">
      <c r="F478" s="11"/>
      <c r="G478" s="12"/>
    </row>
    <row r="479" ht="15.75" customHeight="1">
      <c r="F479" s="11"/>
      <c r="G479" s="12"/>
    </row>
    <row r="480" ht="15.75" customHeight="1">
      <c r="F480" s="11"/>
      <c r="G480" s="12"/>
    </row>
    <row r="481" ht="15.75" customHeight="1">
      <c r="F481" s="11"/>
      <c r="G481" s="12"/>
    </row>
    <row r="482" ht="15.75" customHeight="1">
      <c r="F482" s="11"/>
      <c r="G482" s="12"/>
    </row>
    <row r="483" ht="15.75" customHeight="1">
      <c r="F483" s="11"/>
      <c r="G483" s="12"/>
    </row>
    <row r="484" ht="15.75" customHeight="1">
      <c r="F484" s="11"/>
      <c r="G484" s="12"/>
    </row>
    <row r="485" ht="15.75" customHeight="1">
      <c r="F485" s="11"/>
      <c r="G485" s="12"/>
    </row>
    <row r="486" ht="15.75" customHeight="1">
      <c r="F486" s="11"/>
      <c r="G486" s="12"/>
    </row>
    <row r="487" ht="15.75" customHeight="1">
      <c r="F487" s="11"/>
      <c r="G487" s="12"/>
    </row>
    <row r="488" ht="15.75" customHeight="1">
      <c r="F488" s="11"/>
      <c r="G488" s="12"/>
    </row>
    <row r="489" ht="15.75" customHeight="1">
      <c r="F489" s="11"/>
      <c r="G489" s="12"/>
    </row>
    <row r="490" ht="15.75" customHeight="1">
      <c r="F490" s="11"/>
      <c r="G490" s="12"/>
    </row>
    <row r="491" ht="15.75" customHeight="1">
      <c r="F491" s="11"/>
      <c r="G491" s="12"/>
    </row>
    <row r="492" ht="15.75" customHeight="1">
      <c r="F492" s="11"/>
      <c r="G492" s="12"/>
    </row>
    <row r="493" ht="15.75" customHeight="1">
      <c r="F493" s="11"/>
      <c r="G493" s="12"/>
    </row>
    <row r="494" ht="15.75" customHeight="1">
      <c r="F494" s="11"/>
      <c r="G494" s="12"/>
    </row>
    <row r="495" ht="15.75" customHeight="1">
      <c r="F495" s="11"/>
      <c r="G495" s="12"/>
    </row>
    <row r="496" ht="15.75" customHeight="1">
      <c r="F496" s="11"/>
      <c r="G496" s="12"/>
    </row>
    <row r="497" ht="15.75" customHeight="1">
      <c r="F497" s="11"/>
      <c r="G497" s="12"/>
    </row>
    <row r="498" ht="15.75" customHeight="1">
      <c r="F498" s="11"/>
      <c r="G498" s="12"/>
    </row>
    <row r="499" ht="15.75" customHeight="1">
      <c r="F499" s="11"/>
      <c r="G499" s="12"/>
    </row>
    <row r="500" ht="15.75" customHeight="1">
      <c r="F500" s="11"/>
      <c r="G500" s="12"/>
    </row>
    <row r="501" ht="15.75" customHeight="1">
      <c r="F501" s="11"/>
      <c r="G501" s="12"/>
    </row>
    <row r="502" ht="15.75" customHeight="1">
      <c r="F502" s="11"/>
      <c r="G502" s="12"/>
    </row>
    <row r="503" ht="15.75" customHeight="1">
      <c r="F503" s="11"/>
      <c r="G503" s="12"/>
    </row>
    <row r="504" ht="15.75" customHeight="1">
      <c r="F504" s="11"/>
      <c r="G504" s="12"/>
    </row>
    <row r="505" ht="15.75" customHeight="1">
      <c r="F505" s="11"/>
      <c r="G505" s="12"/>
    </row>
    <row r="506" ht="15.75" customHeight="1">
      <c r="F506" s="11"/>
      <c r="G506" s="12"/>
    </row>
    <row r="507" ht="15.75" customHeight="1">
      <c r="F507" s="11"/>
      <c r="G507" s="12"/>
    </row>
    <row r="508" ht="15.75" customHeight="1">
      <c r="F508" s="11"/>
      <c r="G508" s="12"/>
    </row>
    <row r="509" ht="15.75" customHeight="1">
      <c r="F509" s="11"/>
      <c r="G509" s="12"/>
    </row>
    <row r="510" ht="15.75" customHeight="1">
      <c r="F510" s="11"/>
      <c r="G510" s="12"/>
    </row>
    <row r="511" ht="15.75" customHeight="1">
      <c r="F511" s="11"/>
      <c r="G511" s="12"/>
    </row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1:F31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3"/>
      <c r="B1" s="24">
        <v>3.0</v>
      </c>
      <c r="C1" s="18" t="s">
        <v>60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5"/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E3" s="28"/>
      <c r="F3" s="28"/>
      <c r="G3" s="28"/>
      <c r="H3" s="28"/>
    </row>
    <row r="4">
      <c r="A4" s="29" t="s">
        <v>61</v>
      </c>
      <c r="H4" s="28"/>
    </row>
    <row r="5">
      <c r="H5" s="28"/>
    </row>
    <row r="6">
      <c r="H6" s="28"/>
    </row>
    <row r="7">
      <c r="H7" s="28"/>
    </row>
    <row r="8">
      <c r="H8" s="28"/>
    </row>
    <row r="9">
      <c r="H9" s="28"/>
    </row>
    <row r="10">
      <c r="B10" s="30" t="s">
        <v>2</v>
      </c>
      <c r="C10" s="30" t="s">
        <v>4</v>
      </c>
      <c r="D10" s="30" t="s">
        <v>5</v>
      </c>
    </row>
    <row r="11">
      <c r="B11" s="31" t="s">
        <v>9</v>
      </c>
      <c r="C11" s="31">
        <f>SUMIF(Data!D11:D311,"New Zealand",Data!F11:F311)</f>
        <v>218813</v>
      </c>
      <c r="D11" s="31">
        <f>SUMIF(Data!D11:D311,"New Zealand",Data!G11:G311)</f>
        <v>7431</v>
      </c>
    </row>
    <row r="12">
      <c r="B12" s="31" t="s">
        <v>14</v>
      </c>
      <c r="C12" s="31">
        <f>SUMIF(Data!D12:D312,"USA",Data!F12:F312)</f>
        <v>189434</v>
      </c>
      <c r="D12" s="31">
        <f>SUMIF(Data!D12:D312,"USA",Data!G12:G312)</f>
        <v>10158</v>
      </c>
    </row>
    <row r="13">
      <c r="B13" s="31" t="s">
        <v>22</v>
      </c>
      <c r="C13" s="31">
        <f>SUMIF(Data!D13:D313,"Canada",Data!F13:F313)</f>
        <v>237944</v>
      </c>
      <c r="D13" s="31">
        <f>SUMIF(Data!D13:D313,"Canada",Data!G13:G313)</f>
        <v>7302</v>
      </c>
    </row>
    <row r="14">
      <c r="B14" s="31" t="s">
        <v>27</v>
      </c>
      <c r="C14" s="31">
        <f>SUMIF(Data!D14:D314,"UK",Data!F14:F314)</f>
        <v>173530</v>
      </c>
      <c r="D14" s="31">
        <f>SUMIF(Data!D12:D312,"UK",Data!G12:G311)</f>
        <v>5745</v>
      </c>
    </row>
    <row r="15">
      <c r="B15" s="31" t="s">
        <v>34</v>
      </c>
      <c r="C15" s="31">
        <f>SUMIF(Data!D15:D315,"Australia",Data!F15:F315)</f>
        <v>168679</v>
      </c>
      <c r="D15" s="31">
        <f>SUMIF(Data!D12:D311,"Australia",Data!G12:G311)</f>
        <v>6264</v>
      </c>
    </row>
    <row r="16">
      <c r="B16" s="31" t="s">
        <v>46</v>
      </c>
      <c r="C16" s="31">
        <f>SUMIF(Data!D16:D316,"India",Data!F16:F316)</f>
        <v>252469</v>
      </c>
      <c r="D16" s="31">
        <f>SUMIF(Data!D12:D311,"India",Data!G12:G311)</f>
        <v>8760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86"/>
  </cols>
  <sheetData>
    <row r="1">
      <c r="B1" s="32">
        <v>4.0</v>
      </c>
      <c r="C1" s="33" t="s">
        <v>62</v>
      </c>
    </row>
    <row r="6"/>
    <row r="7"/>
    <row r="8"/>
    <row r="9"/>
    <row r="10"/>
    <row r="11"/>
    <row r="12"/>
    <row r="1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</cols>
  <sheetData>
    <row r="1">
      <c r="A1" s="36"/>
      <c r="B1" s="37">
        <v>5.0</v>
      </c>
      <c r="C1" s="38" t="s">
        <v>66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7">
      <c r="D7" s="43"/>
    </row>
    <row r="8">
      <c r="D8" s="43"/>
    </row>
    <row r="9">
      <c r="D9" s="43"/>
    </row>
    <row r="10">
      <c r="A10" s="44" t="s">
        <v>67</v>
      </c>
      <c r="B10" s="44" t="s">
        <v>4</v>
      </c>
      <c r="C10" s="44" t="s">
        <v>68</v>
      </c>
      <c r="D10" s="44" t="s">
        <v>69</v>
      </c>
    </row>
    <row r="11">
      <c r="A11" s="10" t="s">
        <v>25</v>
      </c>
      <c r="B11" s="10">
        <f>SUMIF(Data!E11:E311,"Raspberry Choco",Data!F11:F311)</f>
        <v>68971</v>
      </c>
      <c r="C11" s="10">
        <f>SUMIF(Data!E11:E311,"Raspberry Choco",Data!G11:G311)</f>
        <v>1533</v>
      </c>
      <c r="D11" s="43">
        <f t="shared" ref="D11:D15" si="1">B11 / C11</f>
        <v>44.99086758</v>
      </c>
    </row>
    <row r="12">
      <c r="A12" s="10" t="s">
        <v>31</v>
      </c>
      <c r="B12" s="10">
        <f>SUMIF(Data!E11:E311,"Peanut Butter Cubes",Data!F11:F316)</f>
        <v>69160</v>
      </c>
      <c r="C12" s="10">
        <f>SUMIF(Data!E11:E311,"Peanut Butter Cubes",Data!G11:G316)</f>
        <v>1854</v>
      </c>
      <c r="D12" s="43">
        <f t="shared" si="1"/>
        <v>37.30312837</v>
      </c>
    </row>
    <row r="13">
      <c r="A13" s="10" t="s">
        <v>45</v>
      </c>
      <c r="B13" s="10">
        <f>SUMIF(Data!E11:E311,"85% Dark Bars",Data!F11:F311)</f>
        <v>35378</v>
      </c>
      <c r="C13" s="10">
        <f>SUMIF(Data!E11:E311,"85% Dark Bars",Data!G11:G311)</f>
        <v>1044</v>
      </c>
      <c r="D13" s="43">
        <f t="shared" si="1"/>
        <v>33.88697318</v>
      </c>
    </row>
    <row r="14">
      <c r="A14" s="10" t="s">
        <v>47</v>
      </c>
      <c r="B14" s="10">
        <f>SUMIF(Data!E11:E311,"Baker's Choco Chips",Data!F11:F316)</f>
        <v>70273</v>
      </c>
      <c r="C14" s="10">
        <f>SUMIF(Data!E11:E311,"Baker's Choco Chips",Data!G11:G316)</f>
        <v>2142</v>
      </c>
      <c r="D14" s="43">
        <f t="shared" si="1"/>
        <v>32.80718954</v>
      </c>
    </row>
    <row r="15">
      <c r="A15" s="10" t="s">
        <v>36</v>
      </c>
      <c r="B15" s="10">
        <f>SUMIF(Data!E11:E312,"After Nines",Data!F11:F311)</f>
        <v>66283</v>
      </c>
      <c r="C15" s="10">
        <f>SUMIF(Data!E11:E312,"After Nines",Data!G11:G311)</f>
        <v>2052</v>
      </c>
      <c r="D15" s="43">
        <f t="shared" si="1"/>
        <v>32.30165692</v>
      </c>
    </row>
    <row r="16">
      <c r="D16" s="43"/>
    </row>
    <row r="17">
      <c r="D17" s="43"/>
    </row>
    <row r="18">
      <c r="D18" s="43"/>
    </row>
    <row r="19">
      <c r="D19" s="43"/>
    </row>
    <row r="20">
      <c r="D20" s="43"/>
    </row>
    <row r="21">
      <c r="D21" s="43"/>
    </row>
    <row r="22">
      <c r="D22" s="43"/>
    </row>
    <row r="23">
      <c r="D23" s="43"/>
    </row>
    <row r="31">
      <c r="D31" s="43"/>
    </row>
  </sheetData>
  <customSheetViews>
    <customSheetView guid="{6F9C9216-9D61-4174-858B-74E6D5C24CDB}" filter="1" showAutoFilter="1">
      <autoFilter ref="$D$9:$D$30"/>
    </customSheetView>
    <customSheetView guid="{AB58D17C-1FCE-4E62-BC5F-D40BA54758B8}" filter="1" showAutoFilter="1">
      <autoFilter ref="$D$9:$D$31"/>
    </customSheetView>
  </customSheetViews>
  <conditionalFormatting sqref="D9 D16:D30">
    <cfRule type="expression" dxfId="3" priority="1">
      <formula>"top 10"</formula>
    </cfRule>
  </conditionalFormatting>
  <conditionalFormatting sqref="A1:Z2">
    <cfRule type="notContainsBlanks" dxfId="3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/>
      <c r="B1" s="45">
        <v>6.0</v>
      </c>
      <c r="C1" s="38" t="s">
        <v>32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/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9">
      <c r="E9" s="44" t="s">
        <v>70</v>
      </c>
      <c r="F9" s="44" t="s">
        <v>1</v>
      </c>
    </row>
    <row r="10">
      <c r="E10" s="28" t="s">
        <v>34</v>
      </c>
      <c r="F10" s="46" t="s">
        <v>40</v>
      </c>
    </row>
    <row r="11">
      <c r="E11" s="28" t="s">
        <v>22</v>
      </c>
      <c r="F11" s="46" t="s">
        <v>40</v>
      </c>
    </row>
    <row r="12">
      <c r="E12" s="28" t="s">
        <v>46</v>
      </c>
      <c r="F12" s="46" t="s">
        <v>40</v>
      </c>
    </row>
    <row r="13">
      <c r="E13" s="28" t="s">
        <v>9</v>
      </c>
      <c r="F13" s="47" t="s">
        <v>38</v>
      </c>
    </row>
    <row r="14">
      <c r="E14" s="28" t="s">
        <v>27</v>
      </c>
      <c r="F14" s="48" t="s">
        <v>71</v>
      </c>
    </row>
    <row r="15">
      <c r="E15" s="28" t="s">
        <v>14</v>
      </c>
      <c r="F15" s="49" t="s">
        <v>8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2"/>
</worksheet>
</file>