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TASK\TEKSIM\"/>
    </mc:Choice>
  </mc:AlternateContent>
  <xr:revisionPtr revIDLastSave="0" documentId="13_ncr:1_{42AD8816-6E4A-405D-A2E9-4249B30BBA41}" xr6:coauthVersionLast="47" xr6:coauthVersionMax="47" xr10:uidLastSave="{00000000-0000-0000-0000-000000000000}"/>
  <bookViews>
    <workbookView xWindow="-120" yWindow="-120" windowWidth="19800" windowHeight="11760" xr2:uid="{00000000-000D-0000-FFFF-FFFF00000000}"/>
  </bookViews>
  <sheets>
    <sheet name="Single Queue" sheetId="1" r:id="rId1"/>
    <sheet name="Able Baker Simulation" sheetId="3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9" i="3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V27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D16" i="1"/>
  <c r="F16" i="1" s="1"/>
  <c r="E17" i="1" s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D9" i="1"/>
  <c r="D10" i="1" s="1"/>
  <c r="I8" i="1"/>
  <c r="H8" i="1"/>
  <c r="D17" i="1" l="1"/>
  <c r="N93" i="1"/>
  <c r="N85" i="1"/>
  <c r="N83" i="1"/>
  <c r="N49" i="1"/>
  <c r="N69" i="1"/>
  <c r="N42" i="1"/>
  <c r="D11" i="1"/>
  <c r="F10" i="1"/>
  <c r="E11" i="1" s="1"/>
  <c r="N28" i="1"/>
  <c r="N8" i="1"/>
  <c r="R8" i="1" s="1"/>
  <c r="F9" i="1"/>
  <c r="E10" i="1" s="1"/>
  <c r="N95" i="1"/>
  <c r="L84" i="1" l="1"/>
  <c r="D85" i="3" s="1"/>
  <c r="L27" i="1"/>
  <c r="D28" i="3" s="1"/>
  <c r="D18" i="1"/>
  <c r="F17" i="1"/>
  <c r="E18" i="1" s="1"/>
  <c r="L11" i="1"/>
  <c r="D12" i="3" s="1"/>
  <c r="L83" i="1"/>
  <c r="D84" i="3" s="1"/>
  <c r="L45" i="1"/>
  <c r="D46" i="3" s="1"/>
  <c r="L63" i="1"/>
  <c r="D64" i="3" s="1"/>
  <c r="L12" i="1"/>
  <c r="D13" i="3" s="1"/>
  <c r="N39" i="1"/>
  <c r="L60" i="1"/>
  <c r="D61" i="3" s="1"/>
  <c r="L8" i="1"/>
  <c r="D9" i="3" s="1"/>
  <c r="F11" i="1"/>
  <c r="E12" i="1" s="1"/>
  <c r="L57" i="1" s="1"/>
  <c r="D58" i="3" s="1"/>
  <c r="D12" i="1"/>
  <c r="F12" i="1" s="1"/>
  <c r="N27" i="1"/>
  <c r="L20" i="1"/>
  <c r="D21" i="3" s="1"/>
  <c r="L26" i="1"/>
  <c r="D27" i="3" s="1"/>
  <c r="L104" i="1"/>
  <c r="D105" i="3" s="1"/>
  <c r="L36" i="1"/>
  <c r="D37" i="3" s="1"/>
  <c r="L102" i="1"/>
  <c r="D103" i="3" s="1"/>
  <c r="L94" i="1"/>
  <c r="D95" i="3" s="1"/>
  <c r="L90" i="1"/>
  <c r="D91" i="3" s="1"/>
  <c r="L86" i="1"/>
  <c r="D87" i="3" s="1"/>
  <c r="L105" i="1"/>
  <c r="D106" i="3" s="1"/>
  <c r="L101" i="1"/>
  <c r="D102" i="3" s="1"/>
  <c r="L97" i="1"/>
  <c r="D98" i="3" s="1"/>
  <c r="L89" i="1"/>
  <c r="D90" i="3" s="1"/>
  <c r="L77" i="1"/>
  <c r="D78" i="3" s="1"/>
  <c r="L37" i="1"/>
  <c r="D38" i="3" s="1"/>
  <c r="L107" i="1"/>
  <c r="D108" i="3" s="1"/>
  <c r="L24" i="1"/>
  <c r="D25" i="3" s="1"/>
  <c r="L23" i="1"/>
  <c r="D24" i="3" s="1"/>
  <c r="L19" i="1"/>
  <c r="D20" i="3" s="1"/>
  <c r="L9" i="1"/>
  <c r="D10" i="3" s="1"/>
  <c r="L103" i="1"/>
  <c r="D104" i="3" s="1"/>
  <c r="L74" i="1"/>
  <c r="D75" i="3" s="1"/>
  <c r="L43" i="1"/>
  <c r="D44" i="3" s="1"/>
  <c r="L39" i="1"/>
  <c r="D40" i="3" s="1"/>
  <c r="L34" i="1"/>
  <c r="D35" i="3" s="1"/>
  <c r="L32" i="1"/>
  <c r="D33" i="3" s="1"/>
  <c r="L62" i="1"/>
  <c r="D63" i="3" s="1"/>
  <c r="L47" i="1"/>
  <c r="D48" i="3" s="1"/>
  <c r="L95" i="1"/>
  <c r="D96" i="3" s="1"/>
  <c r="L87" i="1"/>
  <c r="D88" i="3" s="1"/>
  <c r="L21" i="1"/>
  <c r="D22" i="3" s="1"/>
  <c r="L82" i="1"/>
  <c r="D83" i="3" s="1"/>
  <c r="L78" i="1"/>
  <c r="D79" i="3" s="1"/>
  <c r="L70" i="1"/>
  <c r="D71" i="3" s="1"/>
  <c r="L66" i="1"/>
  <c r="D67" i="3" s="1"/>
  <c r="L58" i="1"/>
  <c r="D59" i="3" s="1"/>
  <c r="L50" i="1"/>
  <c r="D51" i="3" s="1"/>
  <c r="L35" i="1"/>
  <c r="D36" i="3" s="1"/>
  <c r="L31" i="1"/>
  <c r="D32" i="3" s="1"/>
  <c r="L29" i="1"/>
  <c r="D30" i="3" s="1"/>
  <c r="L28" i="1"/>
  <c r="D29" i="3" s="1"/>
  <c r="L54" i="1"/>
  <c r="D55" i="3" s="1"/>
  <c r="L48" i="1"/>
  <c r="D49" i="3" s="1"/>
  <c r="L44" i="1"/>
  <c r="D45" i="3" s="1"/>
  <c r="L40" i="1"/>
  <c r="D41" i="3" s="1"/>
  <c r="L33" i="1"/>
  <c r="D34" i="3" s="1"/>
  <c r="L25" i="1"/>
  <c r="D26" i="3" s="1"/>
  <c r="L16" i="1"/>
  <c r="D17" i="3" s="1"/>
  <c r="L13" i="1"/>
  <c r="D14" i="3" s="1"/>
  <c r="L14" i="1"/>
  <c r="D15" i="3" s="1"/>
  <c r="L18" i="1"/>
  <c r="D19" i="3" s="1"/>
  <c r="L76" i="1"/>
  <c r="D77" i="3" s="1"/>
  <c r="L75" i="1"/>
  <c r="D76" i="3" s="1"/>
  <c r="L15" i="1"/>
  <c r="D16" i="3" s="1"/>
  <c r="L22" i="1"/>
  <c r="D23" i="3" s="1"/>
  <c r="N77" i="1"/>
  <c r="L17" i="1"/>
  <c r="D18" i="3" s="1"/>
  <c r="N105" i="1"/>
  <c r="L30" i="1"/>
  <c r="D31" i="3" s="1"/>
  <c r="L72" i="1"/>
  <c r="D73" i="3" s="1"/>
  <c r="L71" i="1"/>
  <c r="D72" i="3" s="1"/>
  <c r="L10" i="1"/>
  <c r="D11" i="3" s="1"/>
  <c r="L88" i="1"/>
  <c r="D89" i="3" s="1"/>
  <c r="L53" i="1"/>
  <c r="D54" i="3" s="1"/>
  <c r="L68" i="1"/>
  <c r="D69" i="3" s="1"/>
  <c r="L59" i="1"/>
  <c r="D60" i="3" s="1"/>
  <c r="L49" i="1"/>
  <c r="D50" i="3" s="1"/>
  <c r="L42" i="1" l="1"/>
  <c r="D43" i="3" s="1"/>
  <c r="N21" i="1"/>
  <c r="N53" i="1"/>
  <c r="N57" i="1"/>
  <c r="N59" i="1"/>
  <c r="L79" i="1"/>
  <c r="D80" i="3" s="1"/>
  <c r="N22" i="1"/>
  <c r="L96" i="1"/>
  <c r="D97" i="3" s="1"/>
  <c r="L67" i="1"/>
  <c r="D68" i="3" s="1"/>
  <c r="N99" i="1"/>
  <c r="L81" i="1"/>
  <c r="D82" i="3" s="1"/>
  <c r="N102" i="1"/>
  <c r="L85" i="1"/>
  <c r="D86" i="3" s="1"/>
  <c r="L98" i="1"/>
  <c r="D99" i="3" s="1"/>
  <c r="L69" i="1"/>
  <c r="D70" i="3" s="1"/>
  <c r="L52" i="1"/>
  <c r="D53" i="3" s="1"/>
  <c r="L100" i="1"/>
  <c r="D101" i="3" s="1"/>
  <c r="L51" i="1"/>
  <c r="D52" i="3" s="1"/>
  <c r="L64" i="1"/>
  <c r="D65" i="3" s="1"/>
  <c r="L65" i="1"/>
  <c r="D66" i="3" s="1"/>
  <c r="F18" i="1"/>
  <c r="E19" i="1" s="1"/>
  <c r="N75" i="1" s="1"/>
  <c r="D19" i="1"/>
  <c r="F19" i="1" s="1"/>
  <c r="N67" i="1"/>
  <c r="N106" i="1"/>
  <c r="N24" i="1"/>
  <c r="N10" i="1"/>
  <c r="N92" i="1"/>
  <c r="N9" i="1"/>
  <c r="N20" i="1"/>
  <c r="N47" i="1"/>
  <c r="N88" i="1"/>
  <c r="N43" i="1"/>
  <c r="N94" i="1"/>
  <c r="N30" i="1"/>
  <c r="N84" i="1"/>
  <c r="N86" i="1"/>
  <c r="N103" i="1"/>
  <c r="N61" i="1"/>
  <c r="L91" i="1"/>
  <c r="D92" i="3" s="1"/>
  <c r="L93" i="1"/>
  <c r="D94" i="3" s="1"/>
  <c r="N52" i="1"/>
  <c r="L99" i="1"/>
  <c r="D100" i="3" s="1"/>
  <c r="L106" i="1"/>
  <c r="D107" i="3" s="1"/>
  <c r="N68" i="1"/>
  <c r="N63" i="1"/>
  <c r="L80" i="1"/>
  <c r="D81" i="3" s="1"/>
  <c r="L41" i="1"/>
  <c r="D42" i="3" s="1"/>
  <c r="L61" i="1"/>
  <c r="D62" i="3" s="1"/>
  <c r="L46" i="1"/>
  <c r="D47" i="3" s="1"/>
  <c r="L92" i="1"/>
  <c r="D93" i="3" s="1"/>
  <c r="L38" i="1"/>
  <c r="D39" i="3" s="1"/>
  <c r="L73" i="1"/>
  <c r="D74" i="3" s="1"/>
  <c r="L56" i="1"/>
  <c r="D57" i="3" s="1"/>
  <c r="L55" i="1"/>
  <c r="D56" i="3" s="1"/>
  <c r="M8" i="1"/>
  <c r="E9" i="3" s="1"/>
  <c r="F9" i="3" s="1"/>
  <c r="G9" i="3" s="1"/>
  <c r="N100" i="1" l="1"/>
  <c r="N72" i="1"/>
  <c r="N19" i="1"/>
  <c r="N26" i="1"/>
  <c r="N33" i="1"/>
  <c r="N73" i="1"/>
  <c r="N25" i="1"/>
  <c r="N35" i="1"/>
  <c r="N90" i="1"/>
  <c r="N29" i="1"/>
  <c r="N62" i="1"/>
  <c r="N80" i="1"/>
  <c r="N46" i="1"/>
  <c r="N70" i="1"/>
  <c r="N45" i="1"/>
  <c r="N31" i="1"/>
  <c r="N41" i="1"/>
  <c r="N98" i="1"/>
  <c r="N54" i="1"/>
  <c r="N91" i="1"/>
  <c r="N81" i="1"/>
  <c r="N11" i="1"/>
  <c r="N66" i="1"/>
  <c r="N50" i="1"/>
  <c r="N97" i="1"/>
  <c r="N101" i="1"/>
  <c r="N107" i="1"/>
  <c r="N37" i="1"/>
  <c r="N65" i="1"/>
  <c r="N18" i="1"/>
  <c r="N12" i="1"/>
  <c r="N76" i="1"/>
  <c r="N13" i="1"/>
  <c r="N48" i="1"/>
  <c r="N17" i="1"/>
  <c r="N64" i="1"/>
  <c r="N89" i="1"/>
  <c r="N82" i="1"/>
  <c r="N55" i="1"/>
  <c r="N78" i="1"/>
  <c r="N38" i="1"/>
  <c r="N104" i="1"/>
  <c r="N15" i="1"/>
  <c r="V34" i="1"/>
  <c r="N58" i="1"/>
  <c r="N74" i="1"/>
  <c r="N36" i="1"/>
  <c r="N16" i="1"/>
  <c r="N14" i="1"/>
  <c r="N51" i="1"/>
  <c r="N87" i="1"/>
  <c r="N60" i="1"/>
  <c r="N32" i="1"/>
  <c r="N34" i="1"/>
  <c r="N40" i="1"/>
  <c r="N71" i="1"/>
  <c r="N79" i="1"/>
  <c r="N96" i="1"/>
  <c r="N23" i="1"/>
  <c r="N44" i="1"/>
  <c r="N56" i="1"/>
  <c r="V32" i="1"/>
  <c r="O8" i="1"/>
  <c r="Q8" i="1" s="1"/>
  <c r="S8" i="1"/>
  <c r="V31" i="1"/>
  <c r="V36" i="1"/>
  <c r="V33" i="1"/>
  <c r="M9" i="1"/>
  <c r="E10" i="3" s="1"/>
  <c r="V35" i="1" l="1"/>
  <c r="P9" i="1"/>
  <c r="M10" i="1"/>
  <c r="E11" i="3" s="1"/>
  <c r="O9" i="1"/>
  <c r="Q9" i="1" s="1"/>
  <c r="O10" i="1" l="1"/>
  <c r="Q10" i="1" s="1"/>
  <c r="S9" i="1"/>
  <c r="P10" i="1"/>
  <c r="R10" i="1" s="1"/>
  <c r="M11" i="1"/>
  <c r="E12" i="3" s="1"/>
  <c r="R9" i="1"/>
  <c r="P11" i="1" l="1"/>
  <c r="R11" i="1" s="1"/>
  <c r="M12" i="1"/>
  <c r="E13" i="3" s="1"/>
  <c r="O11" i="1"/>
  <c r="M13" i="1" l="1"/>
  <c r="E14" i="3" s="1"/>
  <c r="Q11" i="1"/>
  <c r="S10" i="1"/>
  <c r="O12" i="1" l="1"/>
  <c r="Q12" i="1" s="1"/>
  <c r="P13" i="1" s="1"/>
  <c r="R13" i="1" s="1"/>
  <c r="M14" i="1"/>
  <c r="E15" i="3" s="1"/>
  <c r="P12" i="1"/>
  <c r="S11" i="1" l="1"/>
  <c r="M15" i="1"/>
  <c r="E16" i="3" s="1"/>
  <c r="R12" i="1"/>
  <c r="O13" i="1"/>
  <c r="Q13" i="1" s="1"/>
  <c r="S12" i="1" l="1"/>
  <c r="M16" i="1"/>
  <c r="E17" i="3" s="1"/>
  <c r="O14" i="1"/>
  <c r="Q14" i="1" s="1"/>
  <c r="P14" i="1"/>
  <c r="R14" i="1" l="1"/>
  <c r="O15" i="1"/>
  <c r="Q15" i="1" s="1"/>
  <c r="P16" i="1" s="1"/>
  <c r="R16" i="1" s="1"/>
  <c r="S13" i="1"/>
  <c r="M17" i="1"/>
  <c r="E18" i="3" s="1"/>
  <c r="P15" i="1"/>
  <c r="R15" i="1" s="1"/>
  <c r="S14" i="1" l="1"/>
  <c r="M18" i="1"/>
  <c r="E19" i="3" s="1"/>
  <c r="O16" i="1"/>
  <c r="Q16" i="1" s="1"/>
  <c r="S15" i="1" l="1"/>
  <c r="O17" i="1"/>
  <c r="Q17" i="1" s="1"/>
  <c r="P18" i="1" s="1"/>
  <c r="R18" i="1" s="1"/>
  <c r="P17" i="1"/>
  <c r="R17" i="1" s="1"/>
  <c r="M19" i="1"/>
  <c r="E20" i="3" s="1"/>
  <c r="M20" i="1" l="1"/>
  <c r="E21" i="3" s="1"/>
  <c r="O18" i="1"/>
  <c r="Q18" i="1" s="1"/>
  <c r="S16" i="1"/>
  <c r="S17" i="1" l="1"/>
  <c r="O19" i="1"/>
  <c r="Q19" i="1" s="1"/>
  <c r="P20" i="1" s="1"/>
  <c r="R20" i="1" s="1"/>
  <c r="M21" i="1"/>
  <c r="E22" i="3" s="1"/>
  <c r="P19" i="1"/>
  <c r="R19" i="1" s="1"/>
  <c r="M22" i="1" l="1"/>
  <c r="E23" i="3" s="1"/>
  <c r="O20" i="1"/>
  <c r="Q20" i="1" s="1"/>
  <c r="S18" i="1"/>
  <c r="S19" i="1" l="1"/>
  <c r="O21" i="1"/>
  <c r="Q21" i="1" s="1"/>
  <c r="P22" i="1" s="1"/>
  <c r="R22" i="1" s="1"/>
  <c r="M23" i="1"/>
  <c r="E24" i="3" s="1"/>
  <c r="P21" i="1"/>
  <c r="R21" i="1" s="1"/>
  <c r="S20" i="1" l="1"/>
  <c r="M24" i="1"/>
  <c r="E25" i="3" s="1"/>
  <c r="O22" i="1"/>
  <c r="Q22" i="1" s="1"/>
  <c r="O23" i="1" l="1"/>
  <c r="Q23" i="1" s="1"/>
  <c r="P24" i="1" s="1"/>
  <c r="R24" i="1" s="1"/>
  <c r="S21" i="1"/>
  <c r="M25" i="1"/>
  <c r="E26" i="3" s="1"/>
  <c r="P23" i="1"/>
  <c r="R23" i="1" s="1"/>
  <c r="S22" i="1" l="1"/>
  <c r="M26" i="1"/>
  <c r="E27" i="3" s="1"/>
  <c r="O24" i="1"/>
  <c r="Q24" i="1" s="1"/>
  <c r="O25" i="1" l="1"/>
  <c r="Q25" i="1" s="1"/>
  <c r="P26" i="1" s="1"/>
  <c r="R26" i="1" s="1"/>
  <c r="S23" i="1"/>
  <c r="M27" i="1"/>
  <c r="E28" i="3" s="1"/>
  <c r="P25" i="1"/>
  <c r="R25" i="1" s="1"/>
  <c r="S24" i="1" l="1"/>
  <c r="M28" i="1"/>
  <c r="E29" i="3" s="1"/>
  <c r="O26" i="1"/>
  <c r="Q26" i="1" s="1"/>
  <c r="S25" i="1" l="1"/>
  <c r="O27" i="1"/>
  <c r="Q27" i="1" s="1"/>
  <c r="P28" i="1" s="1"/>
  <c r="R28" i="1" s="1"/>
  <c r="M29" i="1"/>
  <c r="E30" i="3" s="1"/>
  <c r="P27" i="1"/>
  <c r="R27" i="1" s="1"/>
  <c r="M30" i="1" l="1"/>
  <c r="E31" i="3" s="1"/>
  <c r="O28" i="1"/>
  <c r="Q28" i="1" s="1"/>
  <c r="S26" i="1"/>
  <c r="O29" i="1" l="1"/>
  <c r="Q29" i="1" s="1"/>
  <c r="P30" i="1" s="1"/>
  <c r="R30" i="1" s="1"/>
  <c r="S27" i="1"/>
  <c r="M31" i="1"/>
  <c r="E32" i="3" s="1"/>
  <c r="P29" i="1"/>
  <c r="R29" i="1" s="1"/>
  <c r="S28" i="1" l="1"/>
  <c r="M32" i="1"/>
  <c r="E33" i="3" s="1"/>
  <c r="O30" i="1"/>
  <c r="Q30" i="1" s="1"/>
  <c r="S29" i="1" l="1"/>
  <c r="O31" i="1"/>
  <c r="Q31" i="1" s="1"/>
  <c r="P32" i="1" s="1"/>
  <c r="R32" i="1" s="1"/>
  <c r="M33" i="1"/>
  <c r="E34" i="3" s="1"/>
  <c r="P31" i="1"/>
  <c r="R31" i="1" s="1"/>
  <c r="S30" i="1" l="1"/>
  <c r="M34" i="1"/>
  <c r="E35" i="3" s="1"/>
  <c r="O32" i="1"/>
  <c r="Q32" i="1" s="1"/>
  <c r="O33" i="1" l="1"/>
  <c r="Q33" i="1" s="1"/>
  <c r="P34" i="1" s="1"/>
  <c r="R34" i="1" s="1"/>
  <c r="S31" i="1"/>
  <c r="M35" i="1"/>
  <c r="E36" i="3" s="1"/>
  <c r="P33" i="1"/>
  <c r="R33" i="1" s="1"/>
  <c r="M36" i="1" l="1"/>
  <c r="E37" i="3" s="1"/>
  <c r="O34" i="1"/>
  <c r="Q34" i="1" s="1"/>
  <c r="S32" i="1"/>
  <c r="S33" i="1" l="1"/>
  <c r="O35" i="1"/>
  <c r="Q35" i="1" s="1"/>
  <c r="P36" i="1" s="1"/>
  <c r="R36" i="1" s="1"/>
  <c r="M37" i="1"/>
  <c r="E38" i="3" s="1"/>
  <c r="P35" i="1"/>
  <c r="R35" i="1" s="1"/>
  <c r="M38" i="1" l="1"/>
  <c r="E39" i="3" s="1"/>
  <c r="O36" i="1"/>
  <c r="Q36" i="1" s="1"/>
  <c r="S34" i="1"/>
  <c r="S35" i="1" l="1"/>
  <c r="O37" i="1"/>
  <c r="Q37" i="1" s="1"/>
  <c r="P38" i="1" s="1"/>
  <c r="R38" i="1" s="1"/>
  <c r="M39" i="1"/>
  <c r="E40" i="3" s="1"/>
  <c r="P37" i="1"/>
  <c r="R37" i="1" s="1"/>
  <c r="S36" i="1" l="1"/>
  <c r="M40" i="1"/>
  <c r="E41" i="3" s="1"/>
  <c r="O38" i="1"/>
  <c r="Q38" i="1" s="1"/>
  <c r="S37" i="1" l="1"/>
  <c r="O39" i="1"/>
  <c r="Q39" i="1" s="1"/>
  <c r="P40" i="1" s="1"/>
  <c r="R40" i="1" s="1"/>
  <c r="M41" i="1"/>
  <c r="E42" i="3" s="1"/>
  <c r="P39" i="1"/>
  <c r="R39" i="1" s="1"/>
  <c r="M42" i="1" l="1"/>
  <c r="E43" i="3" s="1"/>
  <c r="O40" i="1"/>
  <c r="Q40" i="1" s="1"/>
  <c r="S38" i="1"/>
  <c r="O41" i="1" l="1"/>
  <c r="Q41" i="1" s="1"/>
  <c r="P42" i="1" s="1"/>
  <c r="R42" i="1" s="1"/>
  <c r="S39" i="1"/>
  <c r="M43" i="1"/>
  <c r="E44" i="3" s="1"/>
  <c r="P41" i="1"/>
  <c r="R41" i="1" s="1"/>
  <c r="S40" i="1" l="1"/>
  <c r="M44" i="1"/>
  <c r="E45" i="3" s="1"/>
  <c r="O42" i="1"/>
  <c r="Q42" i="1" s="1"/>
  <c r="O43" i="1" l="1"/>
  <c r="Q43" i="1" s="1"/>
  <c r="P44" i="1" s="1"/>
  <c r="R44" i="1" s="1"/>
  <c r="S41" i="1"/>
  <c r="M45" i="1"/>
  <c r="E46" i="3" s="1"/>
  <c r="P43" i="1"/>
  <c r="R43" i="1" s="1"/>
  <c r="M46" i="1" l="1"/>
  <c r="E47" i="3" s="1"/>
  <c r="O44" i="1"/>
  <c r="Q44" i="1" s="1"/>
  <c r="S42" i="1"/>
  <c r="S43" i="1" l="1"/>
  <c r="O45" i="1"/>
  <c r="Q45" i="1" s="1"/>
  <c r="P46" i="1" s="1"/>
  <c r="R46" i="1" s="1"/>
  <c r="M47" i="1"/>
  <c r="E48" i="3" s="1"/>
  <c r="P45" i="1"/>
  <c r="R45" i="1" s="1"/>
  <c r="S44" i="1" l="1"/>
  <c r="M48" i="1"/>
  <c r="E49" i="3" s="1"/>
  <c r="O46" i="1"/>
  <c r="Q46" i="1" s="1"/>
  <c r="O47" i="1" l="1"/>
  <c r="Q47" i="1" s="1"/>
  <c r="P48" i="1" s="1"/>
  <c r="R48" i="1" s="1"/>
  <c r="S45" i="1"/>
  <c r="M49" i="1"/>
  <c r="E50" i="3" s="1"/>
  <c r="P47" i="1"/>
  <c r="R47" i="1" s="1"/>
  <c r="O48" i="1" l="1"/>
  <c r="Q48" i="1" s="1"/>
  <c r="P49" i="1" s="1"/>
  <c r="R49" i="1" s="1"/>
  <c r="M50" i="1"/>
  <c r="E51" i="3" s="1"/>
  <c r="S46" i="1"/>
  <c r="M51" i="1" l="1"/>
  <c r="E52" i="3" s="1"/>
  <c r="O49" i="1"/>
  <c r="Q49" i="1" s="1"/>
  <c r="S47" i="1"/>
  <c r="O50" i="1" l="1"/>
  <c r="Q50" i="1" s="1"/>
  <c r="P51" i="1" s="1"/>
  <c r="R51" i="1" s="1"/>
  <c r="S48" i="1"/>
  <c r="M52" i="1"/>
  <c r="E53" i="3" s="1"/>
  <c r="P50" i="1"/>
  <c r="R50" i="1" s="1"/>
  <c r="M53" i="1" l="1"/>
  <c r="E54" i="3" s="1"/>
  <c r="O51" i="1"/>
  <c r="Q51" i="1" s="1"/>
  <c r="S49" i="1"/>
  <c r="S50" i="1" l="1"/>
  <c r="O52" i="1"/>
  <c r="Q52" i="1" s="1"/>
  <c r="P53" i="1" s="1"/>
  <c r="R53" i="1" s="1"/>
  <c r="M54" i="1"/>
  <c r="E55" i="3" s="1"/>
  <c r="P52" i="1"/>
  <c r="R52" i="1" s="1"/>
  <c r="O53" i="1" l="1"/>
  <c r="Q53" i="1" s="1"/>
  <c r="P54" i="1" s="1"/>
  <c r="R54" i="1" s="1"/>
  <c r="M55" i="1"/>
  <c r="E56" i="3" s="1"/>
  <c r="S51" i="1"/>
  <c r="S52" i="1" l="1"/>
  <c r="M56" i="1"/>
  <c r="E57" i="3" s="1"/>
  <c r="O54" i="1"/>
  <c r="Q54" i="1" s="1"/>
  <c r="M57" i="1" l="1"/>
  <c r="E58" i="3" s="1"/>
  <c r="O55" i="1"/>
  <c r="Q55" i="1" s="1"/>
  <c r="S53" i="1"/>
  <c r="P55" i="1"/>
  <c r="R55" i="1" s="1"/>
  <c r="M58" i="1" l="1"/>
  <c r="E59" i="3" s="1"/>
  <c r="O56" i="1"/>
  <c r="Q56" i="1" s="1"/>
  <c r="S54" i="1"/>
  <c r="P56" i="1"/>
  <c r="R56" i="1" s="1"/>
  <c r="M59" i="1" l="1"/>
  <c r="E60" i="3" s="1"/>
  <c r="O57" i="1"/>
  <c r="Q57" i="1" s="1"/>
  <c r="S55" i="1"/>
  <c r="P57" i="1"/>
  <c r="R57" i="1" s="1"/>
  <c r="S56" i="1" l="1"/>
  <c r="M60" i="1"/>
  <c r="E61" i="3" s="1"/>
  <c r="O58" i="1"/>
  <c r="Q58" i="1" s="1"/>
  <c r="P58" i="1"/>
  <c r="R58" i="1" s="1"/>
  <c r="S57" i="1" l="1"/>
  <c r="M61" i="1"/>
  <c r="E62" i="3" s="1"/>
  <c r="O59" i="1"/>
  <c r="Q59" i="1" s="1"/>
  <c r="P59" i="1"/>
  <c r="R59" i="1" s="1"/>
  <c r="O60" i="1" l="1"/>
  <c r="Q60" i="1" s="1"/>
  <c r="P61" i="1" s="1"/>
  <c r="R61" i="1" s="1"/>
  <c r="S58" i="1"/>
  <c r="M62" i="1"/>
  <c r="E63" i="3" s="1"/>
  <c r="P60" i="1"/>
  <c r="R60" i="1" s="1"/>
  <c r="M63" i="1" l="1"/>
  <c r="E64" i="3" s="1"/>
  <c r="O61" i="1"/>
  <c r="Q61" i="1" s="1"/>
  <c r="S59" i="1"/>
  <c r="S60" i="1" l="1"/>
  <c r="O62" i="1"/>
  <c r="Q62" i="1" s="1"/>
  <c r="M64" i="1"/>
  <c r="E65" i="3" s="1"/>
  <c r="P62" i="1"/>
  <c r="R62" i="1" s="1"/>
  <c r="M65" i="1" l="1"/>
  <c r="E66" i="3" s="1"/>
  <c r="O63" i="1"/>
  <c r="Q63" i="1" s="1"/>
  <c r="P63" i="1"/>
  <c r="R63" i="1" s="1"/>
  <c r="S61" i="1"/>
  <c r="O64" i="1" l="1"/>
  <c r="Q64" i="1" s="1"/>
  <c r="P65" i="1" s="1"/>
  <c r="R65" i="1" s="1"/>
  <c r="S62" i="1"/>
  <c r="M66" i="1"/>
  <c r="E67" i="3" s="1"/>
  <c r="P64" i="1"/>
  <c r="R64" i="1" s="1"/>
  <c r="S63" i="1" l="1"/>
  <c r="M67" i="1"/>
  <c r="E68" i="3" s="1"/>
  <c r="O65" i="1"/>
  <c r="Q65" i="1" s="1"/>
  <c r="S64" i="1" l="1"/>
  <c r="O66" i="1"/>
  <c r="Q66" i="1" s="1"/>
  <c r="P67" i="1" s="1"/>
  <c r="R67" i="1" s="1"/>
  <c r="M68" i="1"/>
  <c r="E69" i="3" s="1"/>
  <c r="P66" i="1"/>
  <c r="R66" i="1" s="1"/>
  <c r="S65" i="1" l="1"/>
  <c r="M69" i="1"/>
  <c r="E70" i="3" s="1"/>
  <c r="O67" i="1"/>
  <c r="Q67" i="1" s="1"/>
  <c r="O68" i="1" l="1"/>
  <c r="Q68" i="1" s="1"/>
  <c r="P69" i="1" s="1"/>
  <c r="R69" i="1" s="1"/>
  <c r="S66" i="1"/>
  <c r="M70" i="1"/>
  <c r="E71" i="3" s="1"/>
  <c r="P68" i="1"/>
  <c r="R68" i="1" s="1"/>
  <c r="M71" i="1" l="1"/>
  <c r="E72" i="3" s="1"/>
  <c r="O69" i="1"/>
  <c r="Q69" i="1" s="1"/>
  <c r="S67" i="1"/>
  <c r="S68" i="1" l="1"/>
  <c r="M72" i="1"/>
  <c r="E73" i="3" s="1"/>
  <c r="O70" i="1"/>
  <c r="Q70" i="1" s="1"/>
  <c r="P70" i="1"/>
  <c r="R70" i="1" s="1"/>
  <c r="O71" i="1" l="1"/>
  <c r="Q71" i="1" s="1"/>
  <c r="P72" i="1" s="1"/>
  <c r="R72" i="1" s="1"/>
  <c r="S69" i="1"/>
  <c r="M73" i="1"/>
  <c r="E74" i="3" s="1"/>
  <c r="P71" i="1"/>
  <c r="R71" i="1" s="1"/>
  <c r="S70" i="1" l="1"/>
  <c r="M74" i="1"/>
  <c r="E75" i="3" s="1"/>
  <c r="O72" i="1"/>
  <c r="Q72" i="1" s="1"/>
  <c r="O73" i="1" l="1"/>
  <c r="Q73" i="1" s="1"/>
  <c r="P74" i="1" s="1"/>
  <c r="R74" i="1" s="1"/>
  <c r="S71" i="1"/>
  <c r="M75" i="1"/>
  <c r="E76" i="3" s="1"/>
  <c r="P73" i="1"/>
  <c r="R73" i="1" s="1"/>
  <c r="M76" i="1" l="1"/>
  <c r="E77" i="3" s="1"/>
  <c r="S72" i="1"/>
  <c r="O74" i="1"/>
  <c r="Q74" i="1" s="1"/>
  <c r="O75" i="1" l="1"/>
  <c r="Q75" i="1" s="1"/>
  <c r="P76" i="1" s="1"/>
  <c r="R76" i="1" s="1"/>
  <c r="S73" i="1"/>
  <c r="M77" i="1"/>
  <c r="E78" i="3" s="1"/>
  <c r="P75" i="1"/>
  <c r="R75" i="1" s="1"/>
  <c r="S74" i="1" l="1"/>
  <c r="M78" i="1"/>
  <c r="E79" i="3" s="1"/>
  <c r="O76" i="1"/>
  <c r="Q76" i="1" s="1"/>
  <c r="S75" i="1" l="1"/>
  <c r="M79" i="1"/>
  <c r="E80" i="3" s="1"/>
  <c r="O77" i="1"/>
  <c r="Q77" i="1" s="1"/>
  <c r="P77" i="1"/>
  <c r="R77" i="1" s="1"/>
  <c r="O78" i="1" l="1"/>
  <c r="Q78" i="1" s="1"/>
  <c r="P79" i="1" s="1"/>
  <c r="R79" i="1" s="1"/>
  <c r="S76" i="1"/>
  <c r="M80" i="1"/>
  <c r="E81" i="3" s="1"/>
  <c r="P78" i="1"/>
  <c r="R78" i="1" s="1"/>
  <c r="M81" i="1" l="1"/>
  <c r="E82" i="3" s="1"/>
  <c r="O79" i="1"/>
  <c r="Q79" i="1" s="1"/>
  <c r="S77" i="1"/>
  <c r="S78" i="1" l="1"/>
  <c r="O80" i="1"/>
  <c r="Q80" i="1" s="1"/>
  <c r="P81" i="1" s="1"/>
  <c r="R81" i="1" s="1"/>
  <c r="M82" i="1"/>
  <c r="E83" i="3" s="1"/>
  <c r="P80" i="1"/>
  <c r="R80" i="1" s="1"/>
  <c r="M83" i="1" l="1"/>
  <c r="E84" i="3" s="1"/>
  <c r="O81" i="1"/>
  <c r="Q81" i="1" s="1"/>
  <c r="S79" i="1"/>
  <c r="O82" i="1" l="1"/>
  <c r="Q82" i="1" s="1"/>
  <c r="P83" i="1" s="1"/>
  <c r="R83" i="1" s="1"/>
  <c r="S80" i="1"/>
  <c r="M84" i="1"/>
  <c r="E85" i="3" s="1"/>
  <c r="P82" i="1"/>
  <c r="R82" i="1" s="1"/>
  <c r="M85" i="1" l="1"/>
  <c r="E86" i="3" s="1"/>
  <c r="O83" i="1"/>
  <c r="Q83" i="1" s="1"/>
  <c r="S81" i="1"/>
  <c r="O84" i="1" l="1"/>
  <c r="Q84" i="1" s="1"/>
  <c r="P85" i="1" s="1"/>
  <c r="R85" i="1" s="1"/>
  <c r="S82" i="1"/>
  <c r="M86" i="1"/>
  <c r="E87" i="3" s="1"/>
  <c r="P84" i="1"/>
  <c r="R84" i="1" s="1"/>
  <c r="O85" i="1" l="1"/>
  <c r="Q85" i="1" s="1"/>
  <c r="P86" i="1" s="1"/>
  <c r="R86" i="1" s="1"/>
  <c r="M87" i="1"/>
  <c r="E88" i="3" s="1"/>
  <c r="S83" i="1"/>
  <c r="M88" i="1" l="1"/>
  <c r="E89" i="3" s="1"/>
  <c r="S84" i="1"/>
  <c r="O86" i="1"/>
  <c r="Q86" i="1" s="1"/>
  <c r="O87" i="1" l="1"/>
  <c r="Q87" i="1" s="1"/>
  <c r="P88" i="1" s="1"/>
  <c r="R88" i="1" s="1"/>
  <c r="S85" i="1"/>
  <c r="M89" i="1"/>
  <c r="E90" i="3" s="1"/>
  <c r="P87" i="1"/>
  <c r="R87" i="1" s="1"/>
  <c r="M90" i="1" l="1"/>
  <c r="E91" i="3" s="1"/>
  <c r="O88" i="1"/>
  <c r="Q88" i="1" s="1"/>
  <c r="S86" i="1"/>
  <c r="O89" i="1" l="1"/>
  <c r="Q89" i="1" s="1"/>
  <c r="P90" i="1" s="1"/>
  <c r="R90" i="1" s="1"/>
  <c r="S87" i="1"/>
  <c r="M91" i="1"/>
  <c r="E92" i="3" s="1"/>
  <c r="P89" i="1"/>
  <c r="R89" i="1" s="1"/>
  <c r="M92" i="1" l="1"/>
  <c r="E93" i="3" s="1"/>
  <c r="S88" i="1"/>
  <c r="O90" i="1"/>
  <c r="Q90" i="1" s="1"/>
  <c r="O91" i="1" l="1"/>
  <c r="Q91" i="1" s="1"/>
  <c r="P92" i="1" s="1"/>
  <c r="R92" i="1" s="1"/>
  <c r="S89" i="1"/>
  <c r="M93" i="1"/>
  <c r="E94" i="3" s="1"/>
  <c r="P91" i="1"/>
  <c r="R91" i="1" s="1"/>
  <c r="S90" i="1" l="1"/>
  <c r="M94" i="1"/>
  <c r="E95" i="3" s="1"/>
  <c r="O92" i="1"/>
  <c r="Q92" i="1" s="1"/>
  <c r="S91" i="1" l="1"/>
  <c r="O93" i="1"/>
  <c r="Q93" i="1" s="1"/>
  <c r="P94" i="1" s="1"/>
  <c r="R94" i="1" s="1"/>
  <c r="M95" i="1"/>
  <c r="E96" i="3" s="1"/>
  <c r="P93" i="1"/>
  <c r="R93" i="1" s="1"/>
  <c r="S92" i="1" l="1"/>
  <c r="M96" i="1"/>
  <c r="E97" i="3" s="1"/>
  <c r="O94" i="1"/>
  <c r="Q94" i="1" s="1"/>
  <c r="S93" i="1" l="1"/>
  <c r="O95" i="1"/>
  <c r="Q95" i="1" s="1"/>
  <c r="P96" i="1" s="1"/>
  <c r="R96" i="1" s="1"/>
  <c r="M97" i="1"/>
  <c r="E98" i="3" s="1"/>
  <c r="P95" i="1"/>
  <c r="R95" i="1" s="1"/>
  <c r="O96" i="1" l="1"/>
  <c r="Q96" i="1" s="1"/>
  <c r="P97" i="1" s="1"/>
  <c r="R97" i="1" s="1"/>
  <c r="S94" i="1"/>
  <c r="M98" i="1"/>
  <c r="E99" i="3" s="1"/>
  <c r="M99" i="1" l="1"/>
  <c r="E100" i="3" s="1"/>
  <c r="O97" i="1"/>
  <c r="Q97" i="1" s="1"/>
  <c r="S95" i="1"/>
  <c r="O98" i="1" l="1"/>
  <c r="Q98" i="1" s="1"/>
  <c r="P99" i="1" s="1"/>
  <c r="R99" i="1" s="1"/>
  <c r="S96" i="1"/>
  <c r="M100" i="1"/>
  <c r="E101" i="3" s="1"/>
  <c r="P98" i="1"/>
  <c r="R98" i="1" s="1"/>
  <c r="S97" i="1" l="1"/>
  <c r="M101" i="1"/>
  <c r="E102" i="3" s="1"/>
  <c r="O99" i="1"/>
  <c r="Q99" i="1" s="1"/>
  <c r="O100" i="1" l="1"/>
  <c r="Q100" i="1" s="1"/>
  <c r="P101" i="1" s="1"/>
  <c r="R101" i="1" s="1"/>
  <c r="M102" i="1"/>
  <c r="E103" i="3" s="1"/>
  <c r="S98" i="1"/>
  <c r="P100" i="1"/>
  <c r="R100" i="1" s="1"/>
  <c r="S99" i="1" l="1"/>
  <c r="M103" i="1"/>
  <c r="E104" i="3" s="1"/>
  <c r="O101" i="1"/>
  <c r="Q101" i="1" s="1"/>
  <c r="S100" i="1" l="1"/>
  <c r="O102" i="1"/>
  <c r="Q102" i="1" s="1"/>
  <c r="P103" i="1" s="1"/>
  <c r="R103" i="1" s="1"/>
  <c r="M104" i="1"/>
  <c r="E105" i="3" s="1"/>
  <c r="P102" i="1"/>
  <c r="R102" i="1" s="1"/>
  <c r="S101" i="1" l="1"/>
  <c r="M105" i="1"/>
  <c r="E106" i="3" s="1"/>
  <c r="O103" i="1"/>
  <c r="Q103" i="1" s="1"/>
  <c r="O104" i="1" l="1"/>
  <c r="Q104" i="1" s="1"/>
  <c r="P105" i="1" s="1"/>
  <c r="R105" i="1" s="1"/>
  <c r="S102" i="1"/>
  <c r="M106" i="1"/>
  <c r="E107" i="3" s="1"/>
  <c r="P104" i="1"/>
  <c r="R104" i="1" s="1"/>
  <c r="S103" i="1" l="1"/>
  <c r="M107" i="1"/>
  <c r="E108" i="3" s="1"/>
  <c r="O105" i="1"/>
  <c r="Q105" i="1" s="1"/>
  <c r="P106" i="1" s="1"/>
  <c r="R106" i="1" s="1"/>
  <c r="S104" i="1" l="1"/>
  <c r="O106" i="1"/>
  <c r="Q106" i="1" s="1"/>
  <c r="O107" i="1" l="1"/>
  <c r="Q107" i="1" s="1"/>
  <c r="S107" i="1" s="1"/>
  <c r="P107" i="1"/>
  <c r="S105" i="1"/>
  <c r="R107" i="1" l="1"/>
  <c r="Y31" i="1"/>
  <c r="V25" i="1"/>
  <c r="Y35" i="1"/>
  <c r="Y37" i="1"/>
  <c r="V24" i="1"/>
  <c r="Y32" i="1"/>
  <c r="Y34" i="1"/>
  <c r="Y33" i="1"/>
  <c r="S106" i="1"/>
  <c r="V26" i="1" l="1"/>
  <c r="V28" i="1" s="1"/>
  <c r="Y36" i="1"/>
  <c r="I9" i="3" l="1"/>
  <c r="J9" i="3"/>
  <c r="K9" i="3" s="1"/>
  <c r="H9" i="3"/>
  <c r="L9" i="3" l="1"/>
  <c r="F10" i="3" s="1"/>
  <c r="G10" i="3" s="1"/>
  <c r="M9" i="3"/>
  <c r="I10" i="3" l="1"/>
  <c r="H10" i="3"/>
  <c r="J10" i="3" s="1"/>
  <c r="O10" i="3" l="1"/>
  <c r="N10" i="3"/>
  <c r="K10" i="3"/>
  <c r="L10" i="3" s="1"/>
  <c r="F11" i="3" s="1"/>
  <c r="G11" i="3" s="1"/>
  <c r="M10" i="3"/>
  <c r="I11" i="3" l="1"/>
  <c r="H11" i="3"/>
  <c r="J11" i="3" s="1"/>
  <c r="N11" i="3" l="1"/>
  <c r="O11" i="3"/>
  <c r="M11" i="3"/>
  <c r="K11" i="3"/>
  <c r="L11" i="3" s="1"/>
  <c r="F12" i="3" s="1"/>
  <c r="G12" i="3" s="1"/>
  <c r="I12" i="3" l="1"/>
  <c r="H12" i="3"/>
  <c r="J12" i="3" s="1"/>
  <c r="O12" i="3" l="1"/>
  <c r="N12" i="3"/>
  <c r="K12" i="3"/>
  <c r="L12" i="3" s="1"/>
  <c r="F13" i="3" s="1"/>
  <c r="G13" i="3" s="1"/>
  <c r="M12" i="3"/>
  <c r="H13" i="3" l="1"/>
  <c r="J13" i="3" s="1"/>
  <c r="I13" i="3"/>
  <c r="O13" i="3" l="1"/>
  <c r="N13" i="3"/>
  <c r="M13" i="3"/>
  <c r="K13" i="3"/>
  <c r="L13" i="3" s="1"/>
  <c r="F14" i="3" s="1"/>
  <c r="G14" i="3" s="1"/>
  <c r="H14" i="3" l="1"/>
  <c r="J14" i="3" s="1"/>
  <c r="I14" i="3"/>
  <c r="O14" i="3" l="1"/>
  <c r="N14" i="3"/>
  <c r="K14" i="3"/>
  <c r="L14" i="3" s="1"/>
  <c r="F15" i="3" s="1"/>
  <c r="G15" i="3" s="1"/>
  <c r="M14" i="3"/>
  <c r="H15" i="3" l="1"/>
  <c r="J15" i="3" s="1"/>
  <c r="I15" i="3"/>
  <c r="N15" i="3" l="1"/>
  <c r="O15" i="3"/>
  <c r="K15" i="3"/>
  <c r="L15" i="3" s="1"/>
  <c r="F16" i="3" s="1"/>
  <c r="G16" i="3" s="1"/>
  <c r="M15" i="3"/>
  <c r="I16" i="3" l="1"/>
  <c r="H16" i="3"/>
  <c r="J16" i="3" s="1"/>
  <c r="K16" i="3" l="1"/>
  <c r="L16" i="3" s="1"/>
  <c r="F17" i="3" s="1"/>
  <c r="G17" i="3" s="1"/>
  <c r="M16" i="3"/>
  <c r="N16" i="3"/>
  <c r="O16" i="3"/>
  <c r="I17" i="3" l="1"/>
  <c r="H17" i="3"/>
  <c r="J17" i="3" s="1"/>
  <c r="K17" i="3" l="1"/>
  <c r="L17" i="3" s="1"/>
  <c r="F18" i="3" s="1"/>
  <c r="G18" i="3" s="1"/>
  <c r="M17" i="3"/>
  <c r="O17" i="3"/>
  <c r="N17" i="3"/>
  <c r="H18" i="3" l="1"/>
  <c r="J18" i="3" s="1"/>
  <c r="I18" i="3"/>
  <c r="N18" i="3" l="1"/>
  <c r="O18" i="3"/>
  <c r="K18" i="3"/>
  <c r="L18" i="3" s="1"/>
  <c r="F19" i="3" s="1"/>
  <c r="G19" i="3" s="1"/>
  <c r="M18" i="3"/>
  <c r="H19" i="3" l="1"/>
  <c r="J19" i="3" s="1"/>
  <c r="I19" i="3"/>
  <c r="O19" i="3" l="1"/>
  <c r="N19" i="3"/>
  <c r="M19" i="3"/>
  <c r="K19" i="3"/>
  <c r="L19" i="3" s="1"/>
  <c r="F20" i="3" s="1"/>
  <c r="G20" i="3" s="1"/>
  <c r="H20" i="3" l="1"/>
  <c r="J20" i="3" s="1"/>
  <c r="I20" i="3"/>
  <c r="M20" i="3" l="1"/>
  <c r="K20" i="3"/>
  <c r="L20" i="3" s="1"/>
  <c r="F21" i="3" s="1"/>
  <c r="G21" i="3" s="1"/>
  <c r="O20" i="3"/>
  <c r="N20" i="3"/>
  <c r="I21" i="3" l="1"/>
  <c r="H21" i="3"/>
  <c r="J21" i="3" s="1"/>
  <c r="K21" i="3" l="1"/>
  <c r="L21" i="3" s="1"/>
  <c r="F22" i="3" s="1"/>
  <c r="G22" i="3" s="1"/>
  <c r="M21" i="3"/>
  <c r="O21" i="3"/>
  <c r="N21" i="3"/>
  <c r="I22" i="3" l="1"/>
  <c r="H22" i="3"/>
  <c r="J22" i="3" s="1"/>
  <c r="O22" i="3" l="1"/>
  <c r="N22" i="3"/>
  <c r="K22" i="3"/>
  <c r="L22" i="3" s="1"/>
  <c r="F23" i="3" s="1"/>
  <c r="G23" i="3" s="1"/>
  <c r="M22" i="3"/>
  <c r="H23" i="3" l="1"/>
  <c r="J23" i="3" s="1"/>
  <c r="I23" i="3"/>
  <c r="O23" i="3" l="1"/>
  <c r="N23" i="3"/>
  <c r="M23" i="3"/>
  <c r="K23" i="3"/>
  <c r="L23" i="3" s="1"/>
  <c r="F24" i="3" s="1"/>
  <c r="G24" i="3" s="1"/>
  <c r="I24" i="3" l="1"/>
  <c r="H24" i="3"/>
  <c r="J24" i="3" s="1"/>
  <c r="K24" i="3" l="1"/>
  <c r="M24" i="3"/>
  <c r="L24" i="3"/>
  <c r="F25" i="3" s="1"/>
  <c r="G25" i="3" s="1"/>
  <c r="O24" i="3"/>
  <c r="N24" i="3"/>
  <c r="I25" i="3" l="1"/>
  <c r="H25" i="3"/>
  <c r="J25" i="3" s="1"/>
  <c r="O25" i="3" l="1"/>
  <c r="N25" i="3"/>
  <c r="K25" i="3"/>
  <c r="L25" i="3" s="1"/>
  <c r="F26" i="3" s="1"/>
  <c r="G26" i="3" s="1"/>
  <c r="M25" i="3"/>
  <c r="I26" i="3" l="1"/>
  <c r="H26" i="3"/>
  <c r="J26" i="3" s="1"/>
  <c r="O26" i="3" l="1"/>
  <c r="N26" i="3"/>
  <c r="K26" i="3"/>
  <c r="L26" i="3" s="1"/>
  <c r="F27" i="3" s="1"/>
  <c r="G27" i="3" s="1"/>
  <c r="M26" i="3"/>
  <c r="H27" i="3" l="1"/>
  <c r="J27" i="3" s="1"/>
  <c r="I27" i="3"/>
  <c r="O27" i="3" l="1"/>
  <c r="N27" i="3"/>
  <c r="M27" i="3"/>
  <c r="K27" i="3"/>
  <c r="L27" i="3" s="1"/>
  <c r="F28" i="3" s="1"/>
  <c r="G28" i="3" s="1"/>
  <c r="H28" i="3" l="1"/>
  <c r="I28" i="3"/>
  <c r="J28" i="3"/>
  <c r="L28" i="3" l="1"/>
  <c r="F29" i="3" s="1"/>
  <c r="G29" i="3" s="1"/>
  <c r="K28" i="3"/>
  <c r="M28" i="3"/>
  <c r="O28" i="3"/>
  <c r="N28" i="3"/>
  <c r="H29" i="3" l="1"/>
  <c r="I29" i="3"/>
  <c r="J29" i="3"/>
  <c r="K29" i="3" l="1"/>
  <c r="L29" i="3" s="1"/>
  <c r="F30" i="3" s="1"/>
  <c r="G30" i="3" s="1"/>
  <c r="M29" i="3"/>
  <c r="O29" i="3"/>
  <c r="N29" i="3"/>
  <c r="I30" i="3" l="1"/>
  <c r="H30" i="3"/>
  <c r="J30" i="3" s="1"/>
  <c r="N30" i="3" l="1"/>
  <c r="O30" i="3"/>
  <c r="K30" i="3"/>
  <c r="L30" i="3" s="1"/>
  <c r="F31" i="3" s="1"/>
  <c r="G31" i="3" s="1"/>
  <c r="M30" i="3"/>
  <c r="H31" i="3" l="1"/>
  <c r="J31" i="3"/>
  <c r="I31" i="3"/>
  <c r="K31" i="3" l="1"/>
  <c r="L31" i="3" s="1"/>
  <c r="F32" i="3" s="1"/>
  <c r="G32" i="3" s="1"/>
  <c r="M31" i="3"/>
  <c r="O31" i="3"/>
  <c r="N31" i="3"/>
  <c r="I32" i="3" l="1"/>
  <c r="H32" i="3"/>
  <c r="J32" i="3" s="1"/>
  <c r="O32" i="3" l="1"/>
  <c r="N32" i="3"/>
  <c r="K32" i="3"/>
  <c r="L32" i="3" s="1"/>
  <c r="F33" i="3" s="1"/>
  <c r="G33" i="3" s="1"/>
  <c r="M32" i="3"/>
  <c r="H33" i="3" l="1"/>
  <c r="I33" i="3"/>
  <c r="J33" i="3"/>
  <c r="K33" i="3" l="1"/>
  <c r="L33" i="3"/>
  <c r="F34" i="3" s="1"/>
  <c r="G34" i="3" s="1"/>
  <c r="M33" i="3"/>
  <c r="O33" i="3"/>
  <c r="N33" i="3"/>
  <c r="I34" i="3" l="1"/>
  <c r="H34" i="3"/>
  <c r="J34" i="3" s="1"/>
  <c r="K34" i="3" l="1"/>
  <c r="L34" i="3" s="1"/>
  <c r="F35" i="3" s="1"/>
  <c r="G35" i="3" s="1"/>
  <c r="M34" i="3"/>
  <c r="O34" i="3"/>
  <c r="N34" i="3"/>
  <c r="H35" i="3" l="1"/>
  <c r="J35" i="3" s="1"/>
  <c r="I35" i="3"/>
  <c r="O35" i="3" l="1"/>
  <c r="N35" i="3"/>
  <c r="M35" i="3"/>
  <c r="K35" i="3"/>
  <c r="L35" i="3" s="1"/>
  <c r="F36" i="3" s="1"/>
  <c r="G36" i="3" s="1"/>
  <c r="H36" i="3" l="1"/>
  <c r="J36" i="3" s="1"/>
  <c r="I36" i="3"/>
  <c r="M36" i="3" l="1"/>
  <c r="K36" i="3"/>
  <c r="L36" i="3" s="1"/>
  <c r="F37" i="3" s="1"/>
  <c r="G37" i="3" s="1"/>
  <c r="O36" i="3"/>
  <c r="N36" i="3"/>
  <c r="H37" i="3" l="1"/>
  <c r="I37" i="3"/>
  <c r="J37" i="3"/>
  <c r="K37" i="3" l="1"/>
  <c r="L37" i="3" s="1"/>
  <c r="F38" i="3" s="1"/>
  <c r="G38" i="3" s="1"/>
  <c r="M37" i="3"/>
  <c r="N37" i="3"/>
  <c r="O37" i="3"/>
  <c r="J38" i="3" l="1"/>
  <c r="I38" i="3"/>
  <c r="H38" i="3"/>
  <c r="O38" i="3" l="1"/>
  <c r="N38" i="3"/>
  <c r="K38" i="3"/>
  <c r="L38" i="3"/>
  <c r="F39" i="3" s="1"/>
  <c r="G39" i="3" s="1"/>
  <c r="M38" i="3"/>
  <c r="H39" i="3" l="1"/>
  <c r="J39" i="3" s="1"/>
  <c r="I39" i="3"/>
  <c r="N39" i="3" l="1"/>
  <c r="O39" i="3"/>
  <c r="M39" i="3"/>
  <c r="K39" i="3"/>
  <c r="L39" i="3" s="1"/>
  <c r="F40" i="3" s="1"/>
  <c r="G40" i="3" s="1"/>
  <c r="H40" i="3" l="1"/>
  <c r="I40" i="3"/>
  <c r="J40" i="3"/>
  <c r="M40" i="3" l="1"/>
  <c r="K40" i="3"/>
  <c r="L40" i="3" s="1"/>
  <c r="F41" i="3" s="1"/>
  <c r="G41" i="3" s="1"/>
  <c r="O40" i="3"/>
  <c r="N40" i="3"/>
  <c r="H41" i="3" l="1"/>
  <c r="J41" i="3" s="1"/>
  <c r="I41" i="3"/>
  <c r="O41" i="3" l="1"/>
  <c r="N41" i="3"/>
  <c r="K41" i="3"/>
  <c r="M41" i="3"/>
  <c r="L41" i="3"/>
  <c r="F42" i="3" s="1"/>
  <c r="G42" i="3" s="1"/>
  <c r="H42" i="3" l="1"/>
  <c r="I42" i="3"/>
  <c r="J42" i="3"/>
  <c r="K42" i="3" l="1"/>
  <c r="L42" i="3" s="1"/>
  <c r="F43" i="3" s="1"/>
  <c r="G43" i="3" s="1"/>
  <c r="M42" i="3"/>
  <c r="O42" i="3"/>
  <c r="N42" i="3"/>
  <c r="H43" i="3" l="1"/>
  <c r="J43" i="3" s="1"/>
  <c r="I43" i="3"/>
  <c r="N43" i="3" l="1"/>
  <c r="O43" i="3"/>
  <c r="K43" i="3"/>
  <c r="L43" i="3" s="1"/>
  <c r="F44" i="3" s="1"/>
  <c r="G44" i="3" s="1"/>
  <c r="M43" i="3"/>
  <c r="H44" i="3" l="1"/>
  <c r="J44" i="3" s="1"/>
  <c r="I44" i="3"/>
  <c r="O44" i="3" l="1"/>
  <c r="N44" i="3"/>
  <c r="M44" i="3"/>
  <c r="K44" i="3"/>
  <c r="L44" i="3" s="1"/>
  <c r="F45" i="3" s="1"/>
  <c r="G45" i="3" s="1"/>
  <c r="I45" i="3" l="1"/>
  <c r="H45" i="3"/>
  <c r="J45" i="3" s="1"/>
  <c r="N45" i="3" l="1"/>
  <c r="O45" i="3"/>
  <c r="K45" i="3"/>
  <c r="M45" i="3"/>
  <c r="L45" i="3"/>
  <c r="F46" i="3" s="1"/>
  <c r="G46" i="3" s="1"/>
  <c r="H46" i="3" l="1"/>
  <c r="I46" i="3"/>
  <c r="J46" i="3"/>
  <c r="K46" i="3" l="1"/>
  <c r="L46" i="3"/>
  <c r="F47" i="3" s="1"/>
  <c r="G47" i="3" s="1"/>
  <c r="M46" i="3"/>
  <c r="O46" i="3"/>
  <c r="N46" i="3"/>
  <c r="I47" i="3" l="1"/>
  <c r="H47" i="3"/>
  <c r="J47" i="3" s="1"/>
  <c r="O47" i="3" l="1"/>
  <c r="N47" i="3"/>
  <c r="K47" i="3"/>
  <c r="L47" i="3" s="1"/>
  <c r="F48" i="3" s="1"/>
  <c r="G48" i="3" s="1"/>
  <c r="M47" i="3"/>
  <c r="H48" i="3" l="1"/>
  <c r="J48" i="3" s="1"/>
  <c r="I48" i="3"/>
  <c r="N48" i="3" l="1"/>
  <c r="O48" i="3"/>
  <c r="M48" i="3"/>
  <c r="K48" i="3"/>
  <c r="L48" i="3" s="1"/>
  <c r="F49" i="3" s="1"/>
  <c r="G49" i="3" s="1"/>
  <c r="H49" i="3" l="1"/>
  <c r="I49" i="3"/>
  <c r="J49" i="3"/>
  <c r="K49" i="3" l="1"/>
  <c r="L49" i="3" s="1"/>
  <c r="F50" i="3" s="1"/>
  <c r="G50" i="3" s="1"/>
  <c r="M49" i="3"/>
  <c r="O49" i="3"/>
  <c r="N49" i="3"/>
  <c r="H50" i="3" l="1"/>
  <c r="I50" i="3"/>
  <c r="J50" i="3"/>
  <c r="K50" i="3" l="1"/>
  <c r="L50" i="3"/>
  <c r="F51" i="3" s="1"/>
  <c r="G51" i="3" s="1"/>
  <c r="M50" i="3"/>
  <c r="N50" i="3"/>
  <c r="O50" i="3"/>
  <c r="H51" i="3" l="1"/>
  <c r="J51" i="3" s="1"/>
  <c r="I51" i="3"/>
  <c r="N51" i="3" l="1"/>
  <c r="O51" i="3"/>
  <c r="K51" i="3"/>
  <c r="L51" i="3" s="1"/>
  <c r="F52" i="3" s="1"/>
  <c r="G52" i="3" s="1"/>
  <c r="M51" i="3"/>
  <c r="H52" i="3" l="1"/>
  <c r="J52" i="3" s="1"/>
  <c r="I52" i="3"/>
  <c r="O52" i="3" l="1"/>
  <c r="N52" i="3"/>
  <c r="M52" i="3"/>
  <c r="K52" i="3"/>
  <c r="L52" i="3" s="1"/>
  <c r="F53" i="3" s="1"/>
  <c r="G53" i="3" s="1"/>
  <c r="H53" i="3" l="1"/>
  <c r="I53" i="3"/>
  <c r="J53" i="3"/>
  <c r="K53" i="3" l="1"/>
  <c r="M53" i="3"/>
  <c r="L53" i="3"/>
  <c r="F54" i="3" s="1"/>
  <c r="G54" i="3" s="1"/>
  <c r="N53" i="3"/>
  <c r="O53" i="3"/>
  <c r="H54" i="3" l="1"/>
  <c r="I54" i="3"/>
  <c r="J54" i="3"/>
  <c r="K54" i="3" l="1"/>
  <c r="L54" i="3"/>
  <c r="F55" i="3" s="1"/>
  <c r="G55" i="3" s="1"/>
  <c r="M54" i="3"/>
  <c r="O54" i="3"/>
  <c r="N54" i="3"/>
  <c r="H55" i="3" l="1"/>
  <c r="J55" i="3" s="1"/>
  <c r="I55" i="3"/>
  <c r="O55" i="3" l="1"/>
  <c r="N55" i="3"/>
  <c r="K55" i="3"/>
  <c r="L55" i="3"/>
  <c r="F56" i="3" s="1"/>
  <c r="G56" i="3" s="1"/>
  <c r="M55" i="3"/>
  <c r="H56" i="3" l="1"/>
  <c r="J56" i="3" s="1"/>
  <c r="I56" i="3"/>
  <c r="K56" i="3" l="1"/>
  <c r="L56" i="3" s="1"/>
  <c r="F57" i="3" s="1"/>
  <c r="G57" i="3" s="1"/>
  <c r="M56" i="3"/>
  <c r="N56" i="3"/>
  <c r="O56" i="3"/>
  <c r="I57" i="3" l="1"/>
  <c r="H57" i="3"/>
  <c r="J57" i="3" s="1"/>
  <c r="O57" i="3" l="1"/>
  <c r="N57" i="3"/>
  <c r="K57" i="3"/>
  <c r="L57" i="3" s="1"/>
  <c r="F58" i="3" s="1"/>
  <c r="G58" i="3" s="1"/>
  <c r="M57" i="3"/>
  <c r="H58" i="3" l="1"/>
  <c r="I58" i="3"/>
  <c r="J58" i="3"/>
  <c r="K58" i="3" l="1"/>
  <c r="L58" i="3"/>
  <c r="F59" i="3" s="1"/>
  <c r="G59" i="3" s="1"/>
  <c r="M58" i="3"/>
  <c r="O58" i="3"/>
  <c r="N58" i="3"/>
  <c r="H59" i="3" l="1"/>
  <c r="J59" i="3" s="1"/>
  <c r="I59" i="3"/>
  <c r="O59" i="3" l="1"/>
  <c r="N59" i="3"/>
  <c r="K59" i="3"/>
  <c r="L59" i="3" s="1"/>
  <c r="F60" i="3" s="1"/>
  <c r="G60" i="3" s="1"/>
  <c r="M59" i="3"/>
  <c r="H60" i="3" l="1"/>
  <c r="J60" i="3" s="1"/>
  <c r="I60" i="3"/>
  <c r="O60" i="3" l="1"/>
  <c r="N60" i="3"/>
  <c r="M60" i="3"/>
  <c r="K60" i="3"/>
  <c r="L60" i="3" s="1"/>
  <c r="F61" i="3" s="1"/>
  <c r="G61" i="3" s="1"/>
  <c r="H61" i="3" l="1"/>
  <c r="I61" i="3"/>
  <c r="J61" i="3"/>
  <c r="K61" i="3" l="1"/>
  <c r="L61" i="3" s="1"/>
  <c r="F62" i="3" s="1"/>
  <c r="G62" i="3" s="1"/>
  <c r="M61" i="3"/>
  <c r="O61" i="3"/>
  <c r="N61" i="3"/>
  <c r="H62" i="3" l="1"/>
  <c r="I62" i="3"/>
  <c r="J62" i="3"/>
  <c r="K62" i="3" l="1"/>
  <c r="L62" i="3" s="1"/>
  <c r="F63" i="3" s="1"/>
  <c r="G63" i="3" s="1"/>
  <c r="M62" i="3"/>
  <c r="N62" i="3"/>
  <c r="O62" i="3"/>
  <c r="H63" i="3" l="1"/>
  <c r="J63" i="3" s="1"/>
  <c r="I63" i="3"/>
  <c r="M63" i="3" l="1"/>
  <c r="K63" i="3"/>
  <c r="L63" i="3" s="1"/>
  <c r="F64" i="3" s="1"/>
  <c r="G64" i="3" s="1"/>
  <c r="N63" i="3"/>
  <c r="O63" i="3"/>
  <c r="H64" i="3" l="1"/>
  <c r="J64" i="3" s="1"/>
  <c r="I64" i="3"/>
  <c r="K64" i="3" l="1"/>
  <c r="L64" i="3" s="1"/>
  <c r="F65" i="3" s="1"/>
  <c r="G65" i="3" s="1"/>
  <c r="M64" i="3"/>
  <c r="N64" i="3"/>
  <c r="O64" i="3"/>
  <c r="I65" i="3" l="1"/>
  <c r="H65" i="3"/>
  <c r="J65" i="3" s="1"/>
  <c r="N65" i="3" l="1"/>
  <c r="O65" i="3"/>
  <c r="K65" i="3"/>
  <c r="M65" i="3"/>
  <c r="L65" i="3"/>
  <c r="F66" i="3" s="1"/>
  <c r="G66" i="3" s="1"/>
  <c r="H66" i="3" l="1"/>
  <c r="I66" i="3"/>
  <c r="J66" i="3"/>
  <c r="K66" i="3" l="1"/>
  <c r="L66" i="3"/>
  <c r="F67" i="3" s="1"/>
  <c r="G67" i="3" s="1"/>
  <c r="M66" i="3"/>
  <c r="O66" i="3"/>
  <c r="N66" i="3"/>
  <c r="I67" i="3" l="1"/>
  <c r="H67" i="3"/>
  <c r="J67" i="3" s="1"/>
  <c r="N67" i="3" l="1"/>
  <c r="O67" i="3"/>
  <c r="K67" i="3"/>
  <c r="L67" i="3" s="1"/>
  <c r="F68" i="3" s="1"/>
  <c r="G68" i="3" s="1"/>
  <c r="M67" i="3"/>
  <c r="H68" i="3" l="1"/>
  <c r="J68" i="3"/>
  <c r="I68" i="3"/>
  <c r="L68" i="3" l="1"/>
  <c r="F69" i="3" s="1"/>
  <c r="G69" i="3" s="1"/>
  <c r="K68" i="3"/>
  <c r="M68" i="3"/>
  <c r="N68" i="3"/>
  <c r="O68" i="3"/>
  <c r="H69" i="3" l="1"/>
  <c r="I69" i="3"/>
  <c r="J69" i="3"/>
  <c r="K69" i="3" l="1"/>
  <c r="L69" i="3" s="1"/>
  <c r="F70" i="3" s="1"/>
  <c r="G70" i="3" s="1"/>
  <c r="M69" i="3"/>
  <c r="O69" i="3"/>
  <c r="N69" i="3"/>
  <c r="H70" i="3" l="1"/>
  <c r="I70" i="3"/>
  <c r="J70" i="3"/>
  <c r="K70" i="3" l="1"/>
  <c r="L70" i="3"/>
  <c r="F71" i="3" s="1"/>
  <c r="G71" i="3" s="1"/>
  <c r="M70" i="3"/>
  <c r="O70" i="3"/>
  <c r="N70" i="3"/>
  <c r="H71" i="3" l="1"/>
  <c r="J71" i="3" s="1"/>
  <c r="I71" i="3"/>
  <c r="M71" i="3" l="1"/>
  <c r="K71" i="3"/>
  <c r="L71" i="3" s="1"/>
  <c r="F72" i="3" s="1"/>
  <c r="G72" i="3" s="1"/>
  <c r="N71" i="3"/>
  <c r="O71" i="3"/>
  <c r="H72" i="3" l="1"/>
  <c r="J72" i="3" s="1"/>
  <c r="I72" i="3"/>
  <c r="O72" i="3" l="1"/>
  <c r="N72" i="3"/>
  <c r="M72" i="3"/>
  <c r="K72" i="3"/>
  <c r="L72" i="3" s="1"/>
  <c r="F73" i="3" s="1"/>
  <c r="G73" i="3" s="1"/>
  <c r="I73" i="3" l="1"/>
  <c r="H73" i="3"/>
  <c r="J73" i="3" s="1"/>
  <c r="O73" i="3" l="1"/>
  <c r="N73" i="3"/>
  <c r="K73" i="3"/>
  <c r="M73" i="3"/>
  <c r="L73" i="3"/>
  <c r="F74" i="3" s="1"/>
  <c r="G74" i="3" s="1"/>
  <c r="H74" i="3" l="1"/>
  <c r="I74" i="3"/>
  <c r="J74" i="3"/>
  <c r="K74" i="3" l="1"/>
  <c r="L74" i="3" s="1"/>
  <c r="F75" i="3" s="1"/>
  <c r="G75" i="3" s="1"/>
  <c r="M74" i="3"/>
  <c r="N74" i="3"/>
  <c r="O74" i="3"/>
  <c r="H75" i="3" l="1"/>
  <c r="J75" i="3"/>
  <c r="I75" i="3"/>
  <c r="M75" i="3" l="1"/>
  <c r="K75" i="3"/>
  <c r="L75" i="3" s="1"/>
  <c r="F76" i="3" s="1"/>
  <c r="G76" i="3" s="1"/>
  <c r="O75" i="3"/>
  <c r="N75" i="3"/>
  <c r="H76" i="3" l="1"/>
  <c r="J76" i="3" s="1"/>
  <c r="I76" i="3"/>
  <c r="O76" i="3" l="1"/>
  <c r="N76" i="3"/>
  <c r="M76" i="3"/>
  <c r="K76" i="3"/>
  <c r="L76" i="3" s="1"/>
  <c r="F77" i="3" s="1"/>
  <c r="G77" i="3" s="1"/>
  <c r="H77" i="3" l="1"/>
  <c r="I77" i="3"/>
  <c r="J77" i="3"/>
  <c r="K77" i="3" l="1"/>
  <c r="L77" i="3" s="1"/>
  <c r="F78" i="3" s="1"/>
  <c r="G78" i="3" s="1"/>
  <c r="M77" i="3"/>
  <c r="O77" i="3"/>
  <c r="N77" i="3"/>
  <c r="H78" i="3" l="1"/>
  <c r="I78" i="3"/>
  <c r="J78" i="3"/>
  <c r="K78" i="3" l="1"/>
  <c r="L78" i="3"/>
  <c r="F79" i="3" s="1"/>
  <c r="G79" i="3" s="1"/>
  <c r="M78" i="3"/>
  <c r="O78" i="3"/>
  <c r="N78" i="3"/>
  <c r="I79" i="3" l="1"/>
  <c r="H79" i="3"/>
  <c r="J79" i="3" s="1"/>
  <c r="O79" i="3" l="1"/>
  <c r="N79" i="3"/>
  <c r="K79" i="3"/>
  <c r="L79" i="3"/>
  <c r="F80" i="3" s="1"/>
  <c r="G80" i="3" s="1"/>
  <c r="M79" i="3"/>
  <c r="H80" i="3" l="1"/>
  <c r="J80" i="3" s="1"/>
  <c r="I80" i="3"/>
  <c r="N80" i="3" l="1"/>
  <c r="O80" i="3"/>
  <c r="M80" i="3"/>
  <c r="K80" i="3"/>
  <c r="L80" i="3" s="1"/>
  <c r="F81" i="3" s="1"/>
  <c r="G81" i="3" s="1"/>
  <c r="H81" i="3" l="1"/>
  <c r="I81" i="3"/>
  <c r="J81" i="3"/>
  <c r="K81" i="3" l="1"/>
  <c r="L81" i="3" s="1"/>
  <c r="F82" i="3" s="1"/>
  <c r="G82" i="3" s="1"/>
  <c r="M81" i="3"/>
  <c r="O81" i="3"/>
  <c r="N81" i="3"/>
  <c r="H82" i="3" l="1"/>
  <c r="I82" i="3"/>
  <c r="J82" i="3"/>
  <c r="K82" i="3" l="1"/>
  <c r="L82" i="3" s="1"/>
  <c r="F83" i="3" s="1"/>
  <c r="G83" i="3" s="1"/>
  <c r="M82" i="3"/>
  <c r="O82" i="3"/>
  <c r="N82" i="3"/>
  <c r="H83" i="3" l="1"/>
  <c r="J83" i="3"/>
  <c r="I83" i="3"/>
  <c r="M83" i="3" l="1"/>
  <c r="K83" i="3"/>
  <c r="L83" i="3" s="1"/>
  <c r="F84" i="3" s="1"/>
  <c r="G84" i="3" s="1"/>
  <c r="O83" i="3"/>
  <c r="N83" i="3"/>
  <c r="J84" i="3" l="1"/>
  <c r="H84" i="3"/>
  <c r="I84" i="3"/>
  <c r="O84" i="3" l="1"/>
  <c r="N84" i="3"/>
  <c r="M84" i="3"/>
  <c r="K84" i="3"/>
  <c r="L84" i="3" s="1"/>
  <c r="F85" i="3" s="1"/>
  <c r="G85" i="3" s="1"/>
  <c r="H85" i="3" l="1"/>
  <c r="I85" i="3"/>
  <c r="J85" i="3"/>
  <c r="K85" i="3" l="1"/>
  <c r="M85" i="3"/>
  <c r="L85" i="3"/>
  <c r="F86" i="3" s="1"/>
  <c r="G86" i="3" s="1"/>
  <c r="N85" i="3"/>
  <c r="O85" i="3"/>
  <c r="I86" i="3" l="1"/>
  <c r="H86" i="3"/>
  <c r="J86" i="3" s="1"/>
  <c r="O86" i="3" l="1"/>
  <c r="N86" i="3"/>
  <c r="K86" i="3"/>
  <c r="M86" i="3"/>
  <c r="L86" i="3"/>
  <c r="F87" i="3" s="1"/>
  <c r="G87" i="3" s="1"/>
  <c r="J87" i="3" l="1"/>
  <c r="H87" i="3"/>
  <c r="I87" i="3"/>
  <c r="O87" i="3" l="1"/>
  <c r="N87" i="3"/>
  <c r="K87" i="3"/>
  <c r="L87" i="3"/>
  <c r="F88" i="3" s="1"/>
  <c r="G88" i="3" s="1"/>
  <c r="M87" i="3"/>
  <c r="H88" i="3" l="1"/>
  <c r="J88" i="3" s="1"/>
  <c r="I88" i="3"/>
  <c r="N88" i="3" l="1"/>
  <c r="O88" i="3"/>
  <c r="M88" i="3"/>
  <c r="K88" i="3"/>
  <c r="L88" i="3" s="1"/>
  <c r="F89" i="3" s="1"/>
  <c r="G89" i="3" s="1"/>
  <c r="H89" i="3" l="1"/>
  <c r="I89" i="3"/>
  <c r="J89" i="3"/>
  <c r="K89" i="3" l="1"/>
  <c r="L89" i="3"/>
  <c r="F90" i="3" s="1"/>
  <c r="G90" i="3" s="1"/>
  <c r="M89" i="3"/>
  <c r="O89" i="3"/>
  <c r="N89" i="3"/>
  <c r="H90" i="3" l="1"/>
  <c r="I90" i="3"/>
  <c r="J90" i="3"/>
  <c r="K90" i="3" l="1"/>
  <c r="L90" i="3"/>
  <c r="F91" i="3" s="1"/>
  <c r="G91" i="3" s="1"/>
  <c r="M90" i="3"/>
  <c r="O90" i="3"/>
  <c r="N90" i="3"/>
  <c r="H91" i="3" l="1"/>
  <c r="J91" i="3" s="1"/>
  <c r="I91" i="3"/>
  <c r="M91" i="3" l="1"/>
  <c r="K91" i="3"/>
  <c r="L91" i="3" s="1"/>
  <c r="F92" i="3" s="1"/>
  <c r="G92" i="3" s="1"/>
  <c r="N91" i="3"/>
  <c r="O91" i="3"/>
  <c r="H92" i="3" l="1"/>
  <c r="J92" i="3" s="1"/>
  <c r="I92" i="3"/>
  <c r="O92" i="3" l="1"/>
  <c r="N92" i="3"/>
  <c r="M92" i="3"/>
  <c r="K92" i="3"/>
  <c r="L92" i="3" s="1"/>
  <c r="F93" i="3" s="1"/>
  <c r="G93" i="3" s="1"/>
  <c r="H93" i="3" l="1"/>
  <c r="I93" i="3"/>
  <c r="J93" i="3"/>
  <c r="K93" i="3" l="1"/>
  <c r="L93" i="3" s="1"/>
  <c r="F94" i="3" s="1"/>
  <c r="G94" i="3" s="1"/>
  <c r="M93" i="3"/>
  <c r="N93" i="3"/>
  <c r="O93" i="3"/>
  <c r="H94" i="3" l="1"/>
  <c r="I94" i="3"/>
  <c r="J94" i="3"/>
  <c r="K94" i="3" l="1"/>
  <c r="L94" i="3"/>
  <c r="F95" i="3" s="1"/>
  <c r="G95" i="3" s="1"/>
  <c r="M94" i="3"/>
  <c r="O94" i="3"/>
  <c r="N94" i="3"/>
  <c r="H95" i="3" l="1"/>
  <c r="J95" i="3" s="1"/>
  <c r="I95" i="3"/>
  <c r="N95" i="3" l="1"/>
  <c r="O95" i="3"/>
  <c r="K95" i="3"/>
  <c r="L95" i="3"/>
  <c r="F96" i="3" s="1"/>
  <c r="G96" i="3" s="1"/>
  <c r="M95" i="3"/>
  <c r="H96" i="3" l="1"/>
  <c r="J96" i="3" s="1"/>
  <c r="I96" i="3"/>
  <c r="O96" i="3" l="1"/>
  <c r="N96" i="3"/>
  <c r="M96" i="3"/>
  <c r="K96" i="3"/>
  <c r="L96" i="3" s="1"/>
  <c r="F97" i="3" s="1"/>
  <c r="G97" i="3" s="1"/>
  <c r="H97" i="3" l="1"/>
  <c r="I97" i="3"/>
  <c r="J97" i="3"/>
  <c r="K97" i="3" l="1"/>
  <c r="L97" i="3" s="1"/>
  <c r="F98" i="3" s="1"/>
  <c r="G98" i="3" s="1"/>
  <c r="M97" i="3"/>
  <c r="O97" i="3"/>
  <c r="N97" i="3"/>
  <c r="H98" i="3" l="1"/>
  <c r="I98" i="3"/>
  <c r="J98" i="3"/>
  <c r="K98" i="3" l="1"/>
  <c r="L98" i="3" s="1"/>
  <c r="F99" i="3" s="1"/>
  <c r="G99" i="3" s="1"/>
  <c r="M98" i="3"/>
  <c r="O98" i="3"/>
  <c r="N98" i="3"/>
  <c r="H99" i="3" l="1"/>
  <c r="I99" i="3"/>
  <c r="J99" i="3"/>
  <c r="M99" i="3" l="1"/>
  <c r="K99" i="3"/>
  <c r="L99" i="3" s="1"/>
  <c r="F100" i="3" s="1"/>
  <c r="G100" i="3" s="1"/>
  <c r="O99" i="3"/>
  <c r="N99" i="3"/>
  <c r="H100" i="3" l="1"/>
  <c r="J100" i="3"/>
  <c r="I100" i="3"/>
  <c r="L100" i="3" l="1"/>
  <c r="F101" i="3" s="1"/>
  <c r="G101" i="3" s="1"/>
  <c r="K100" i="3"/>
  <c r="M100" i="3"/>
  <c r="O100" i="3"/>
  <c r="N100" i="3"/>
  <c r="H101" i="3" l="1"/>
  <c r="I101" i="3"/>
  <c r="J101" i="3"/>
  <c r="K101" i="3" l="1"/>
  <c r="L101" i="3" s="1"/>
  <c r="F102" i="3" s="1"/>
  <c r="G102" i="3" s="1"/>
  <c r="M101" i="3"/>
  <c r="N101" i="3"/>
  <c r="O101" i="3"/>
  <c r="H102" i="3" l="1"/>
  <c r="I102" i="3"/>
  <c r="J102" i="3"/>
  <c r="K102" i="3" l="1"/>
  <c r="L102" i="3"/>
  <c r="F103" i="3" s="1"/>
  <c r="G103" i="3" s="1"/>
  <c r="M102" i="3"/>
  <c r="O102" i="3"/>
  <c r="N102" i="3"/>
  <c r="H103" i="3" l="1"/>
  <c r="J103" i="3" s="1"/>
  <c r="I103" i="3"/>
  <c r="N103" i="3" l="1"/>
  <c r="O103" i="3"/>
  <c r="K103" i="3"/>
  <c r="L103" i="3"/>
  <c r="F104" i="3" s="1"/>
  <c r="G104" i="3" s="1"/>
  <c r="M103" i="3"/>
  <c r="H104" i="3" l="1"/>
  <c r="J104" i="3" s="1"/>
  <c r="I104" i="3"/>
  <c r="O104" i="3" l="1"/>
  <c r="N104" i="3"/>
  <c r="M104" i="3"/>
  <c r="K104" i="3"/>
  <c r="L104" i="3" s="1"/>
  <c r="F105" i="3" s="1"/>
  <c r="G105" i="3" s="1"/>
  <c r="H105" i="3" l="1"/>
  <c r="I105" i="3"/>
  <c r="J105" i="3"/>
  <c r="K105" i="3" l="1"/>
  <c r="M105" i="3"/>
  <c r="L105" i="3"/>
  <c r="F106" i="3" s="1"/>
  <c r="G106" i="3" s="1"/>
  <c r="O105" i="3"/>
  <c r="N105" i="3"/>
  <c r="H106" i="3" l="1"/>
  <c r="I106" i="3"/>
  <c r="J106" i="3"/>
  <c r="K106" i="3" l="1"/>
  <c r="L106" i="3"/>
  <c r="F107" i="3" s="1"/>
  <c r="G107" i="3" s="1"/>
  <c r="M106" i="3"/>
  <c r="O106" i="3"/>
  <c r="N106" i="3"/>
  <c r="H107" i="3" l="1"/>
  <c r="J107" i="3" s="1"/>
  <c r="I107" i="3"/>
  <c r="M107" i="3" l="1"/>
  <c r="K107" i="3"/>
  <c r="L107" i="3" s="1"/>
  <c r="F108" i="3" s="1"/>
  <c r="G108" i="3" s="1"/>
  <c r="N107" i="3"/>
  <c r="O107" i="3"/>
  <c r="J108" i="3" l="1"/>
  <c r="H108" i="3"/>
  <c r="I108" i="3"/>
  <c r="O108" i="3" l="1"/>
  <c r="N108" i="3"/>
  <c r="M108" i="3"/>
  <c r="L108" i="3"/>
  <c r="K108" i="3"/>
</calcChain>
</file>

<file path=xl/sharedStrings.xml><?xml version="1.0" encoding="utf-8"?>
<sst xmlns="http://schemas.openxmlformats.org/spreadsheetml/2006/main" count="65" uniqueCount="52">
  <si>
    <t xml:space="preserve">Customer </t>
  </si>
  <si>
    <t>Interarrival 
Time 
(min)</t>
  </si>
  <si>
    <t>Arrival 
Time
(clock)</t>
  </si>
  <si>
    <t>Service
Time
(min)</t>
  </si>
  <si>
    <t>Time
Service
Begin
(clock)</t>
  </si>
  <si>
    <t>Waiting 
time in
Queue
(min)</t>
  </si>
  <si>
    <t>Time
Service
Ends
(clock)</t>
  </si>
  <si>
    <t>Time Customer
Spends in 
System
(min)</t>
  </si>
  <si>
    <t>Idle
Time 
of Server
(min)</t>
  </si>
  <si>
    <t>Interarrival Time Statistic</t>
  </si>
  <si>
    <t>N</t>
  </si>
  <si>
    <t>Min</t>
  </si>
  <si>
    <t>Max</t>
  </si>
  <si>
    <t>Range</t>
  </si>
  <si>
    <t>K</t>
  </si>
  <si>
    <t>P</t>
  </si>
  <si>
    <t>Queue Time Statistic</t>
  </si>
  <si>
    <t>Customer</t>
  </si>
  <si>
    <t>Intearrival Time (min)</t>
  </si>
  <si>
    <t>Arrival Time (min)</t>
  </si>
  <si>
    <t>Waiting Time in Queue (min)</t>
  </si>
  <si>
    <t>Idle time of Server</t>
  </si>
  <si>
    <t>Time Service Begins (min)</t>
  </si>
  <si>
    <t>Service Time (min)</t>
  </si>
  <si>
    <t>Time Service Ends (min)</t>
  </si>
  <si>
    <t>Service Time ( min )</t>
  </si>
  <si>
    <t>Able</t>
  </si>
  <si>
    <t>Baker</t>
  </si>
  <si>
    <t>Status 
Able</t>
  </si>
  <si>
    <t>Status
Baker</t>
  </si>
  <si>
    <t>Time between arrival</t>
  </si>
  <si>
    <t>Services Time</t>
  </si>
  <si>
    <t>Probability</t>
  </si>
  <si>
    <t>Cummulative</t>
  </si>
  <si>
    <t>Anggota Kelompok 6</t>
  </si>
  <si>
    <t>SIMULASI</t>
  </si>
  <si>
    <t>Andi Sita Salsabillah</t>
  </si>
  <si>
    <t>Yesaya Ananda Djaya</t>
  </si>
  <si>
    <t>Aini Rini Yara Fadillah</t>
  </si>
  <si>
    <t>GENERATOR</t>
  </si>
  <si>
    <t>DATA</t>
  </si>
  <si>
    <t>Random
Generated
Number 1</t>
  </si>
  <si>
    <t>Random
Generated
Number 2</t>
  </si>
  <si>
    <t>0-20</t>
  </si>
  <si>
    <t>21-40</t>
  </si>
  <si>
    <t>41-60</t>
  </si>
  <si>
    <t>61-80</t>
  </si>
  <si>
    <t>Total</t>
  </si>
  <si>
    <t>81-100</t>
  </si>
  <si>
    <t>Avg interarrival</t>
  </si>
  <si>
    <t>Avg Queue</t>
  </si>
  <si>
    <t>TEKNIK SIMULASI ( B )
ABLE BAKER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</si>
</sst>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name val="Calibri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2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40"/>
      <color rgb="FF000000"/>
      <name val="Calibri"/>
      <family val="2"/>
      <scheme val="minor"/>
    </font>
    <font>
      <sz val="12"/>
      <color theme="1"/>
      <name val="Times New Roman"/>
      <family val="1"/>
    </font>
    <font>
      <sz val="4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theme="8" tint="0.59999389629810485"/>
        <bgColor rgb="FF6D9EEB"/>
      </patternFill>
    </fill>
    <fill>
      <patternFill patternType="solid">
        <fgColor theme="8" tint="0.59999389629810485"/>
        <bgColor rgb="FF6FA8DC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12" xfId="0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Queue</a:t>
            </a:r>
            <a:r>
              <a:rPr lang="id-ID" baseline="0"/>
              <a:t> Time Graphic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'[1]Single Queue'!$P$8:$P$107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18</c:v>
                </c:pt>
                <c:pt idx="24">
                  <c:v>20</c:v>
                </c:pt>
                <c:pt idx="25">
                  <c:v>22</c:v>
                </c:pt>
                <c:pt idx="26">
                  <c:v>20</c:v>
                </c:pt>
                <c:pt idx="27">
                  <c:v>20</c:v>
                </c:pt>
                <c:pt idx="28">
                  <c:v>24</c:v>
                </c:pt>
                <c:pt idx="29">
                  <c:v>27</c:v>
                </c:pt>
                <c:pt idx="30">
                  <c:v>28</c:v>
                </c:pt>
                <c:pt idx="31">
                  <c:v>28</c:v>
                </c:pt>
                <c:pt idx="32">
                  <c:v>30</c:v>
                </c:pt>
                <c:pt idx="33">
                  <c:v>30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34</c:v>
                </c:pt>
                <c:pt idx="38">
                  <c:v>35</c:v>
                </c:pt>
                <c:pt idx="39">
                  <c:v>37</c:v>
                </c:pt>
                <c:pt idx="40">
                  <c:v>41</c:v>
                </c:pt>
                <c:pt idx="41">
                  <c:v>43</c:v>
                </c:pt>
                <c:pt idx="42">
                  <c:v>46</c:v>
                </c:pt>
                <c:pt idx="43">
                  <c:v>50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57</c:v>
                </c:pt>
                <c:pt idx="50">
                  <c:v>57</c:v>
                </c:pt>
                <c:pt idx="51">
                  <c:v>58</c:v>
                </c:pt>
                <c:pt idx="52">
                  <c:v>58</c:v>
                </c:pt>
                <c:pt idx="53">
                  <c:v>59</c:v>
                </c:pt>
                <c:pt idx="54">
                  <c:v>59</c:v>
                </c:pt>
                <c:pt idx="55">
                  <c:v>59</c:v>
                </c:pt>
                <c:pt idx="56">
                  <c:v>61</c:v>
                </c:pt>
                <c:pt idx="57">
                  <c:v>61</c:v>
                </c:pt>
                <c:pt idx="58">
                  <c:v>61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63</c:v>
                </c:pt>
                <c:pt idx="63">
                  <c:v>66</c:v>
                </c:pt>
                <c:pt idx="64">
                  <c:v>68</c:v>
                </c:pt>
                <c:pt idx="65">
                  <c:v>68</c:v>
                </c:pt>
                <c:pt idx="66">
                  <c:v>68</c:v>
                </c:pt>
                <c:pt idx="67">
                  <c:v>70</c:v>
                </c:pt>
                <c:pt idx="68">
                  <c:v>70</c:v>
                </c:pt>
                <c:pt idx="69">
                  <c:v>74</c:v>
                </c:pt>
                <c:pt idx="70">
                  <c:v>77</c:v>
                </c:pt>
                <c:pt idx="71">
                  <c:v>80</c:v>
                </c:pt>
                <c:pt idx="72">
                  <c:v>78</c:v>
                </c:pt>
                <c:pt idx="73">
                  <c:v>82</c:v>
                </c:pt>
                <c:pt idx="74">
                  <c:v>85</c:v>
                </c:pt>
                <c:pt idx="75">
                  <c:v>88</c:v>
                </c:pt>
                <c:pt idx="76">
                  <c:v>89</c:v>
                </c:pt>
                <c:pt idx="77">
                  <c:v>89</c:v>
                </c:pt>
                <c:pt idx="78">
                  <c:v>93</c:v>
                </c:pt>
                <c:pt idx="79">
                  <c:v>92</c:v>
                </c:pt>
                <c:pt idx="80">
                  <c:v>94</c:v>
                </c:pt>
                <c:pt idx="81">
                  <c:v>96</c:v>
                </c:pt>
                <c:pt idx="82">
                  <c:v>98</c:v>
                </c:pt>
                <c:pt idx="83">
                  <c:v>98</c:v>
                </c:pt>
                <c:pt idx="84">
                  <c:v>100</c:v>
                </c:pt>
                <c:pt idx="85">
                  <c:v>102</c:v>
                </c:pt>
                <c:pt idx="86">
                  <c:v>100</c:v>
                </c:pt>
                <c:pt idx="87">
                  <c:v>102</c:v>
                </c:pt>
                <c:pt idx="88">
                  <c:v>102</c:v>
                </c:pt>
                <c:pt idx="89">
                  <c:v>100</c:v>
                </c:pt>
                <c:pt idx="90">
                  <c:v>99</c:v>
                </c:pt>
                <c:pt idx="91">
                  <c:v>102</c:v>
                </c:pt>
                <c:pt idx="92">
                  <c:v>101</c:v>
                </c:pt>
                <c:pt idx="93">
                  <c:v>102</c:v>
                </c:pt>
                <c:pt idx="94">
                  <c:v>106</c:v>
                </c:pt>
                <c:pt idx="95">
                  <c:v>106</c:v>
                </c:pt>
                <c:pt idx="96">
                  <c:v>110</c:v>
                </c:pt>
                <c:pt idx="97">
                  <c:v>112</c:v>
                </c:pt>
                <c:pt idx="98">
                  <c:v>113</c:v>
                </c:pt>
                <c:pt idx="9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C-458D-AD7B-564C46FDA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245119"/>
        <c:axId val="1408278063"/>
      </c:scatterChart>
      <c:valAx>
        <c:axId val="139024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78063"/>
        <c:crosses val="autoZero"/>
        <c:crossBetween val="midCat"/>
      </c:valAx>
      <c:valAx>
        <c:axId val="14082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4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Queue</a:t>
            </a:r>
            <a:r>
              <a:rPr lang="id-ID" baseline="0"/>
              <a:t> Time Graphic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'Able Baker Simulation'!$N$9:$N$108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4-4F83-881E-B89F36D4E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122928"/>
        <c:axId val="1015571504"/>
      </c:scatterChart>
      <c:valAx>
        <c:axId val="101412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571504"/>
        <c:crosses val="autoZero"/>
        <c:crossBetween val="midCat"/>
      </c:valAx>
      <c:valAx>
        <c:axId val="10155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12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662283</xdr:colOff>
      <xdr:row>7</xdr:row>
      <xdr:rowOff>99296</xdr:rowOff>
    </xdr:from>
    <xdr:to>
      <xdr:col>24</xdr:col>
      <xdr:colOff>726598</xdr:colOff>
      <xdr:row>21</xdr:row>
      <xdr:rowOff>119863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AAA0D9-8887-4F2C-A1C6-F6048A4B5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3</xdr:row>
      <xdr:rowOff>28575</xdr:rowOff>
    </xdr:from>
    <xdr:to>
      <xdr:col>23</xdr:col>
      <xdr:colOff>314325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C92D70-692B-EBFE-4347-A07858D1E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ASK\TEKSIM\SIMULASI%202%20bar.xlsx" TargetMode="External"/><Relationship Id="rId1" Type="http://schemas.openxmlformats.org/officeDocument/2006/relationships/externalLinkPath" Target="SIMULASI%202%20b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ingle Queue"/>
      <sheetName val="Able Baker Simulation"/>
    </sheetNames>
    <sheetDataSet>
      <sheetData sheetId="0">
        <row r="8">
          <cell r="P8">
            <v>0</v>
          </cell>
        </row>
        <row r="9">
          <cell r="P9">
            <v>1</v>
          </cell>
        </row>
        <row r="10">
          <cell r="P10">
            <v>2</v>
          </cell>
        </row>
        <row r="11">
          <cell r="P11">
            <v>4</v>
          </cell>
        </row>
        <row r="12">
          <cell r="P12">
            <v>5</v>
          </cell>
        </row>
        <row r="13">
          <cell r="P13">
            <v>4</v>
          </cell>
        </row>
        <row r="14">
          <cell r="P14">
            <v>5</v>
          </cell>
        </row>
        <row r="15">
          <cell r="P15">
            <v>6</v>
          </cell>
        </row>
        <row r="16">
          <cell r="P16">
            <v>7</v>
          </cell>
        </row>
        <row r="17">
          <cell r="P17">
            <v>5</v>
          </cell>
        </row>
        <row r="18">
          <cell r="P18">
            <v>7</v>
          </cell>
        </row>
        <row r="19">
          <cell r="P19">
            <v>6</v>
          </cell>
        </row>
        <row r="20">
          <cell r="P20">
            <v>5</v>
          </cell>
        </row>
        <row r="21">
          <cell r="P21">
            <v>4</v>
          </cell>
        </row>
        <row r="22">
          <cell r="P22">
            <v>7</v>
          </cell>
        </row>
        <row r="23">
          <cell r="P23">
            <v>6</v>
          </cell>
        </row>
        <row r="24">
          <cell r="P24">
            <v>8</v>
          </cell>
        </row>
        <row r="25">
          <cell r="P25">
            <v>9</v>
          </cell>
        </row>
        <row r="26">
          <cell r="P26">
            <v>11</v>
          </cell>
        </row>
        <row r="27">
          <cell r="P27">
            <v>14</v>
          </cell>
        </row>
        <row r="28">
          <cell r="P28">
            <v>16</v>
          </cell>
        </row>
        <row r="29">
          <cell r="P29">
            <v>16</v>
          </cell>
        </row>
        <row r="30">
          <cell r="P30">
            <v>16</v>
          </cell>
        </row>
        <row r="31">
          <cell r="P31">
            <v>18</v>
          </cell>
        </row>
        <row r="32">
          <cell r="P32">
            <v>20</v>
          </cell>
        </row>
        <row r="33">
          <cell r="P33">
            <v>22</v>
          </cell>
        </row>
        <row r="34">
          <cell r="P34">
            <v>20</v>
          </cell>
        </row>
        <row r="35">
          <cell r="P35">
            <v>20</v>
          </cell>
        </row>
        <row r="36">
          <cell r="P36">
            <v>24</v>
          </cell>
        </row>
        <row r="37">
          <cell r="P37">
            <v>27</v>
          </cell>
        </row>
        <row r="38">
          <cell r="P38">
            <v>28</v>
          </cell>
        </row>
        <row r="39">
          <cell r="P39">
            <v>28</v>
          </cell>
        </row>
        <row r="40">
          <cell r="P40">
            <v>30</v>
          </cell>
        </row>
        <row r="41">
          <cell r="P41">
            <v>30</v>
          </cell>
        </row>
        <row r="42">
          <cell r="P42">
            <v>33</v>
          </cell>
        </row>
        <row r="43">
          <cell r="P43">
            <v>34</v>
          </cell>
        </row>
        <row r="44">
          <cell r="P44">
            <v>35</v>
          </cell>
        </row>
        <row r="45">
          <cell r="P45">
            <v>34</v>
          </cell>
        </row>
        <row r="46">
          <cell r="P46">
            <v>35</v>
          </cell>
        </row>
        <row r="47">
          <cell r="P47">
            <v>37</v>
          </cell>
        </row>
        <row r="48">
          <cell r="P48">
            <v>41</v>
          </cell>
        </row>
        <row r="49">
          <cell r="P49">
            <v>43</v>
          </cell>
        </row>
        <row r="50">
          <cell r="P50">
            <v>46</v>
          </cell>
        </row>
        <row r="51">
          <cell r="P51">
            <v>50</v>
          </cell>
        </row>
        <row r="52">
          <cell r="P52">
            <v>53</v>
          </cell>
        </row>
        <row r="53">
          <cell r="P53">
            <v>54</v>
          </cell>
        </row>
        <row r="54">
          <cell r="P54">
            <v>55</v>
          </cell>
        </row>
        <row r="55">
          <cell r="P55">
            <v>56</v>
          </cell>
        </row>
        <row r="56">
          <cell r="P56">
            <v>57</v>
          </cell>
        </row>
        <row r="57">
          <cell r="P57">
            <v>57</v>
          </cell>
        </row>
        <row r="58">
          <cell r="P58">
            <v>57</v>
          </cell>
        </row>
        <row r="59">
          <cell r="P59">
            <v>58</v>
          </cell>
        </row>
        <row r="60">
          <cell r="P60">
            <v>58</v>
          </cell>
        </row>
        <row r="61">
          <cell r="P61">
            <v>59</v>
          </cell>
        </row>
        <row r="62">
          <cell r="P62">
            <v>59</v>
          </cell>
        </row>
        <row r="63">
          <cell r="P63">
            <v>59</v>
          </cell>
        </row>
        <row r="64">
          <cell r="P64">
            <v>61</v>
          </cell>
        </row>
        <row r="65">
          <cell r="P65">
            <v>61</v>
          </cell>
        </row>
        <row r="66">
          <cell r="P66">
            <v>61</v>
          </cell>
        </row>
        <row r="67">
          <cell r="P67">
            <v>61</v>
          </cell>
        </row>
        <row r="68">
          <cell r="P68">
            <v>62</v>
          </cell>
        </row>
        <row r="69">
          <cell r="P69">
            <v>63</v>
          </cell>
        </row>
        <row r="70">
          <cell r="P70">
            <v>63</v>
          </cell>
        </row>
        <row r="71">
          <cell r="P71">
            <v>66</v>
          </cell>
        </row>
        <row r="72">
          <cell r="P72">
            <v>68</v>
          </cell>
        </row>
        <row r="73">
          <cell r="P73">
            <v>68</v>
          </cell>
        </row>
        <row r="74">
          <cell r="P74">
            <v>68</v>
          </cell>
        </row>
        <row r="75">
          <cell r="P75">
            <v>70</v>
          </cell>
        </row>
        <row r="76">
          <cell r="P76">
            <v>70</v>
          </cell>
        </row>
        <row r="77">
          <cell r="P77">
            <v>74</v>
          </cell>
        </row>
        <row r="78">
          <cell r="P78">
            <v>77</v>
          </cell>
        </row>
        <row r="79">
          <cell r="P79">
            <v>80</v>
          </cell>
        </row>
        <row r="80">
          <cell r="P80">
            <v>78</v>
          </cell>
        </row>
        <row r="81">
          <cell r="P81">
            <v>82</v>
          </cell>
        </row>
        <row r="82">
          <cell r="P82">
            <v>85</v>
          </cell>
        </row>
        <row r="83">
          <cell r="P83">
            <v>88</v>
          </cell>
        </row>
        <row r="84">
          <cell r="P84">
            <v>89</v>
          </cell>
        </row>
        <row r="85">
          <cell r="P85">
            <v>89</v>
          </cell>
        </row>
        <row r="86">
          <cell r="P86">
            <v>93</v>
          </cell>
        </row>
        <row r="87">
          <cell r="P87">
            <v>92</v>
          </cell>
        </row>
        <row r="88">
          <cell r="P88">
            <v>94</v>
          </cell>
        </row>
        <row r="89">
          <cell r="P89">
            <v>96</v>
          </cell>
        </row>
        <row r="90">
          <cell r="P90">
            <v>98</v>
          </cell>
        </row>
        <row r="91">
          <cell r="P91">
            <v>98</v>
          </cell>
        </row>
        <row r="92">
          <cell r="P92">
            <v>100</v>
          </cell>
        </row>
        <row r="93">
          <cell r="P93">
            <v>102</v>
          </cell>
        </row>
        <row r="94">
          <cell r="P94">
            <v>100</v>
          </cell>
        </row>
        <row r="95">
          <cell r="P95">
            <v>102</v>
          </cell>
        </row>
        <row r="96">
          <cell r="P96">
            <v>102</v>
          </cell>
        </row>
        <row r="97">
          <cell r="P97">
            <v>100</v>
          </cell>
        </row>
        <row r="98">
          <cell r="P98">
            <v>99</v>
          </cell>
        </row>
        <row r="99">
          <cell r="P99">
            <v>102</v>
          </cell>
        </row>
        <row r="100">
          <cell r="P100">
            <v>101</v>
          </cell>
        </row>
        <row r="101">
          <cell r="P101">
            <v>102</v>
          </cell>
        </row>
        <row r="102">
          <cell r="P102">
            <v>106</v>
          </cell>
        </row>
        <row r="103">
          <cell r="P103">
            <v>106</v>
          </cell>
        </row>
        <row r="104">
          <cell r="P104">
            <v>110</v>
          </cell>
        </row>
        <row r="105">
          <cell r="P105">
            <v>112</v>
          </cell>
        </row>
        <row r="106">
          <cell r="P106">
            <v>113</v>
          </cell>
        </row>
        <row r="107">
          <cell r="P107">
            <v>113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8"/>
  <sheetViews>
    <sheetView tabSelected="1" topLeftCell="G1" zoomScale="70" zoomScaleNormal="70" workbookViewId="0">
      <selection activeCell="AA7" sqref="AA7"/>
    </sheetView>
  </sheetViews>
  <sheetFormatPr defaultColWidth="14.42578125" defaultRowHeight="15" customHeight="1" x14ac:dyDescent="0.25"/>
  <cols>
    <col min="1" max="1" width="23.28515625" style="5" customWidth="1"/>
    <col min="2" max="2" width="20.5703125" style="5" bestFit="1" customWidth="1"/>
    <col min="3" max="3" width="11.140625" style="5" bestFit="1" customWidth="1"/>
    <col min="4" max="4" width="13.42578125" style="5" bestFit="1" customWidth="1"/>
    <col min="5" max="6" width="8.7109375" style="5" customWidth="1"/>
    <col min="7" max="7" width="11.140625" style="5" customWidth="1"/>
    <col min="8" max="8" width="11.5703125" style="5" bestFit="1" customWidth="1"/>
    <col min="9" max="10" width="8.7109375" style="5" customWidth="1"/>
    <col min="11" max="11" width="10" style="5" bestFit="1" customWidth="1"/>
    <col min="12" max="12" width="8.7109375" style="5" customWidth="1"/>
    <col min="13" max="13" width="10" style="5" bestFit="1" customWidth="1"/>
    <col min="14" max="14" width="8.5703125" style="5" bestFit="1" customWidth="1"/>
    <col min="15" max="16" width="8.7109375" style="5" customWidth="1"/>
    <col min="17" max="17" width="8.5703125" style="5" bestFit="1" customWidth="1"/>
    <col min="18" max="18" width="15.28515625" style="5" bestFit="1" customWidth="1"/>
    <col min="19" max="19" width="11.7109375" style="5" customWidth="1"/>
    <col min="20" max="20" width="20.140625" style="5" bestFit="1" customWidth="1"/>
    <col min="21" max="16384" width="14.42578125" style="5"/>
  </cols>
  <sheetData>
    <row r="1" spans="1:26" ht="52.5" customHeight="1" x14ac:dyDescent="0.25">
      <c r="A1" s="31" t="s">
        <v>51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5" hidden="1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5" customHeight="1" x14ac:dyDescent="0.25">
      <c r="A3" s="36" t="s">
        <v>34</v>
      </c>
      <c r="B3" s="36"/>
      <c r="C3" s="37" t="s">
        <v>39</v>
      </c>
      <c r="D3" s="37"/>
      <c r="E3" s="37"/>
      <c r="F3" s="37"/>
      <c r="G3" s="37"/>
      <c r="H3" s="37"/>
      <c r="I3" s="37"/>
      <c r="J3" s="37"/>
      <c r="K3" s="38" t="s">
        <v>35</v>
      </c>
      <c r="L3" s="39"/>
      <c r="M3" s="39"/>
      <c r="N3" s="39"/>
      <c r="O3" s="39"/>
      <c r="P3" s="39"/>
      <c r="Q3" s="39"/>
      <c r="R3" s="39"/>
      <c r="S3" s="39"/>
      <c r="T3" s="40" t="s">
        <v>40</v>
      </c>
      <c r="U3" s="30"/>
      <c r="V3" s="30"/>
      <c r="W3" s="30"/>
      <c r="X3" s="30"/>
      <c r="Y3" s="30"/>
      <c r="Z3" s="30"/>
    </row>
    <row r="4" spans="1:26" ht="15.75" x14ac:dyDescent="0.25">
      <c r="A4" s="17" t="s">
        <v>36</v>
      </c>
      <c r="B4" s="18">
        <v>500221067</v>
      </c>
      <c r="C4" s="37"/>
      <c r="D4" s="37"/>
      <c r="E4" s="37"/>
      <c r="F4" s="37"/>
      <c r="G4" s="37"/>
      <c r="H4" s="37"/>
      <c r="I4" s="37"/>
      <c r="J4" s="37"/>
      <c r="K4" s="39"/>
      <c r="L4" s="39"/>
      <c r="M4" s="39"/>
      <c r="N4" s="39"/>
      <c r="O4" s="39"/>
      <c r="P4" s="39"/>
      <c r="Q4" s="39"/>
      <c r="R4" s="39"/>
      <c r="S4" s="39"/>
      <c r="T4" s="30"/>
      <c r="U4" s="30"/>
      <c r="V4" s="30"/>
      <c r="W4" s="30"/>
      <c r="X4" s="30"/>
      <c r="Y4" s="30"/>
      <c r="Z4" s="30"/>
    </row>
    <row r="5" spans="1:26" ht="15.75" customHeight="1" x14ac:dyDescent="0.25">
      <c r="A5" s="17" t="s">
        <v>37</v>
      </c>
      <c r="B5" s="18">
        <v>500221156</v>
      </c>
      <c r="C5" s="37"/>
      <c r="D5" s="37"/>
      <c r="E5" s="37"/>
      <c r="F5" s="37"/>
      <c r="G5" s="37"/>
      <c r="H5" s="37"/>
      <c r="I5" s="37"/>
      <c r="J5" s="37"/>
      <c r="K5" s="39"/>
      <c r="L5" s="39"/>
      <c r="M5" s="39"/>
      <c r="N5" s="39"/>
      <c r="O5" s="39"/>
      <c r="P5" s="39"/>
      <c r="Q5" s="39"/>
      <c r="R5" s="39"/>
      <c r="S5" s="39"/>
      <c r="T5" s="30"/>
      <c r="U5" s="30"/>
      <c r="V5" s="30"/>
      <c r="W5" s="30"/>
      <c r="X5" s="30"/>
      <c r="Y5" s="30"/>
      <c r="Z5" s="30"/>
    </row>
    <row r="6" spans="1:26" ht="15" customHeight="1" x14ac:dyDescent="0.25">
      <c r="A6" s="17" t="s">
        <v>38</v>
      </c>
      <c r="B6" s="18">
        <v>500221173</v>
      </c>
      <c r="C6" s="37"/>
      <c r="D6" s="37"/>
      <c r="E6" s="37"/>
      <c r="F6" s="37"/>
      <c r="G6" s="37"/>
      <c r="H6" s="37"/>
      <c r="I6" s="37"/>
      <c r="J6" s="37"/>
      <c r="K6" s="39"/>
      <c r="L6" s="39"/>
      <c r="M6" s="39"/>
      <c r="N6" s="39"/>
      <c r="O6" s="39"/>
      <c r="P6" s="39"/>
      <c r="Q6" s="39"/>
      <c r="R6" s="39"/>
      <c r="S6" s="39"/>
      <c r="T6" s="30"/>
      <c r="U6" s="30"/>
      <c r="V6" s="30"/>
      <c r="W6" s="30"/>
      <c r="X6" s="30"/>
      <c r="Y6" s="30"/>
      <c r="Z6" s="30"/>
    </row>
    <row r="7" spans="1:26" ht="69.75" customHeight="1" x14ac:dyDescent="0.25">
      <c r="H7" s="20" t="s">
        <v>41</v>
      </c>
      <c r="I7" s="20" t="s">
        <v>42</v>
      </c>
      <c r="K7" s="21" t="s">
        <v>0</v>
      </c>
      <c r="L7" s="22" t="s">
        <v>1</v>
      </c>
      <c r="M7" s="22" t="s">
        <v>2</v>
      </c>
      <c r="N7" s="22" t="s">
        <v>3</v>
      </c>
      <c r="O7" s="22" t="s">
        <v>4</v>
      </c>
      <c r="P7" s="22" t="s">
        <v>5</v>
      </c>
      <c r="Q7" s="22" t="s">
        <v>6</v>
      </c>
      <c r="R7" s="22" t="s">
        <v>7</v>
      </c>
      <c r="S7" s="22" t="s">
        <v>8</v>
      </c>
    </row>
    <row r="8" spans="1:26" x14ac:dyDescent="0.25">
      <c r="B8" s="16" t="s">
        <v>30</v>
      </c>
      <c r="C8" s="2" t="s">
        <v>32</v>
      </c>
      <c r="D8" s="2" t="s">
        <v>33</v>
      </c>
      <c r="E8" s="34" t="s">
        <v>13</v>
      </c>
      <c r="F8" s="35"/>
      <c r="H8" s="5">
        <f ca="1">RANDBETWEEN(0,1000)</f>
        <v>496</v>
      </c>
      <c r="I8" s="5">
        <f ca="1">RANDBETWEEN(0,1000)</f>
        <v>197</v>
      </c>
      <c r="K8" s="4">
        <v>1</v>
      </c>
      <c r="L8" s="5">
        <f t="shared" ref="L8:L39" ca="1" si="0">LOOKUP(H8,$E$9:$F$12,$B$9:$B$12)</f>
        <v>2</v>
      </c>
      <c r="M8" s="5">
        <f ca="1">L8</f>
        <v>2</v>
      </c>
      <c r="N8" s="5">
        <f t="shared" ref="N8:N39" ca="1" si="1">LOOKUP(I8,$E$16:$F$19,$B$16:$B$19)</f>
        <v>2</v>
      </c>
      <c r="O8" s="5">
        <f ca="1">M8</f>
        <v>2</v>
      </c>
      <c r="P8" s="5">
        <v>0</v>
      </c>
      <c r="Q8" s="5">
        <f t="shared" ref="Q8:Q71" ca="1" si="2">O8+N8</f>
        <v>4</v>
      </c>
      <c r="R8" s="5">
        <f t="shared" ref="R8:R71" ca="1" si="3">N8+P8</f>
        <v>2</v>
      </c>
      <c r="S8" s="6">
        <f ca="1">M8</f>
        <v>2</v>
      </c>
    </row>
    <row r="9" spans="1:26" x14ac:dyDescent="0.25">
      <c r="B9" s="4">
        <v>1</v>
      </c>
      <c r="C9" s="5">
        <v>0.25</v>
      </c>
      <c r="D9" s="5">
        <f>C9</f>
        <v>0.25</v>
      </c>
      <c r="E9" s="5">
        <v>0</v>
      </c>
      <c r="F9" s="6">
        <f>D9*1000</f>
        <v>250</v>
      </c>
      <c r="H9" s="5">
        <f t="shared" ref="H9:I72" ca="1" si="4">RANDBETWEEN(0,1000)</f>
        <v>947</v>
      </c>
      <c r="I9" s="5">
        <f t="shared" ca="1" si="4"/>
        <v>520</v>
      </c>
      <c r="K9" s="4">
        <v>2</v>
      </c>
      <c r="L9" s="5">
        <f t="shared" ca="1" si="0"/>
        <v>4</v>
      </c>
      <c r="M9" s="5">
        <f t="shared" ref="M9:M72" ca="1" si="5">L9+M8</f>
        <v>6</v>
      </c>
      <c r="N9" s="5">
        <f t="shared" ca="1" si="1"/>
        <v>3</v>
      </c>
      <c r="O9" s="5">
        <f t="shared" ref="O9:O72" ca="1" si="6">IF(Q8&gt;M9,Q8,M9)</f>
        <v>6</v>
      </c>
      <c r="P9" s="5">
        <f t="shared" ref="P9:P72" ca="1" si="7">IF(M9&lt;Q8,Q8-M9,0)</f>
        <v>0</v>
      </c>
      <c r="Q9" s="5">
        <f t="shared" ca="1" si="2"/>
        <v>9</v>
      </c>
      <c r="R9" s="5">
        <f t="shared" ca="1" si="3"/>
        <v>3</v>
      </c>
      <c r="S9" s="6">
        <f ca="1">IF(Q8&lt;O9,O9-Q8,0)</f>
        <v>2</v>
      </c>
      <c r="W9" s="23"/>
    </row>
    <row r="10" spans="1:26" x14ac:dyDescent="0.25">
      <c r="B10" s="4">
        <v>2</v>
      </c>
      <c r="C10" s="5">
        <v>0.4</v>
      </c>
      <c r="D10" s="5">
        <f>D9+C10</f>
        <v>0.65</v>
      </c>
      <c r="E10" s="5">
        <f>F9+1</f>
        <v>251</v>
      </c>
      <c r="F10" s="6">
        <f t="shared" ref="F10:F12" si="8">D10*1000</f>
        <v>650</v>
      </c>
      <c r="H10" s="5">
        <f t="shared" ca="1" si="4"/>
        <v>954</v>
      </c>
      <c r="I10" s="5">
        <f t="shared" ca="1" si="4"/>
        <v>287</v>
      </c>
      <c r="K10" s="4">
        <v>3</v>
      </c>
      <c r="L10" s="5">
        <f t="shared" ca="1" si="0"/>
        <v>4</v>
      </c>
      <c r="M10" s="5">
        <f t="shared" ca="1" si="5"/>
        <v>10</v>
      </c>
      <c r="N10" s="5">
        <f t="shared" ca="1" si="1"/>
        <v>2</v>
      </c>
      <c r="O10" s="5">
        <f t="shared" ca="1" si="6"/>
        <v>10</v>
      </c>
      <c r="P10" s="5">
        <f t="shared" ca="1" si="7"/>
        <v>0</v>
      </c>
      <c r="Q10" s="5">
        <f t="shared" ca="1" si="2"/>
        <v>12</v>
      </c>
      <c r="R10" s="5">
        <f t="shared" ca="1" si="3"/>
        <v>2</v>
      </c>
      <c r="S10" s="6">
        <f t="shared" ref="S10:S73" ca="1" si="9">IF(Q10&lt;O11,O11-Q10,0)</f>
        <v>1</v>
      </c>
    </row>
    <row r="11" spans="1:26" x14ac:dyDescent="0.25">
      <c r="B11" s="4">
        <v>3</v>
      </c>
      <c r="C11" s="5">
        <v>0.2</v>
      </c>
      <c r="D11" s="5">
        <f>D10+C11</f>
        <v>0.85000000000000009</v>
      </c>
      <c r="E11" s="5">
        <f t="shared" ref="E11:E12" si="10">F10+1</f>
        <v>651</v>
      </c>
      <c r="F11" s="6">
        <f t="shared" si="8"/>
        <v>850.00000000000011</v>
      </c>
      <c r="H11" s="5">
        <f t="shared" ca="1" si="4"/>
        <v>673</v>
      </c>
      <c r="I11" s="5">
        <f t="shared" ca="1" si="4"/>
        <v>477</v>
      </c>
      <c r="K11" s="4">
        <v>4</v>
      </c>
      <c r="L11" s="5">
        <f t="shared" ca="1" si="0"/>
        <v>3</v>
      </c>
      <c r="M11" s="5">
        <f t="shared" ca="1" si="5"/>
        <v>13</v>
      </c>
      <c r="N11" s="5">
        <f t="shared" ca="1" si="1"/>
        <v>3</v>
      </c>
      <c r="O11" s="5">
        <f t="shared" ca="1" si="6"/>
        <v>13</v>
      </c>
      <c r="P11" s="5">
        <f t="shared" ca="1" si="7"/>
        <v>0</v>
      </c>
      <c r="Q11" s="5">
        <f t="shared" ca="1" si="2"/>
        <v>16</v>
      </c>
      <c r="R11" s="5">
        <f t="shared" ca="1" si="3"/>
        <v>3</v>
      </c>
      <c r="S11" s="6">
        <f t="shared" ca="1" si="9"/>
        <v>0</v>
      </c>
    </row>
    <row r="12" spans="1:26" x14ac:dyDescent="0.25">
      <c r="B12" s="7">
        <v>4</v>
      </c>
      <c r="C12" s="8">
        <v>0.15</v>
      </c>
      <c r="D12" s="8">
        <f>D11+C12</f>
        <v>1</v>
      </c>
      <c r="E12" s="8">
        <f t="shared" si="10"/>
        <v>851.00000000000011</v>
      </c>
      <c r="F12" s="9">
        <f t="shared" si="8"/>
        <v>1000</v>
      </c>
      <c r="H12" s="5">
        <f t="shared" ca="1" si="4"/>
        <v>704</v>
      </c>
      <c r="I12" s="5">
        <f t="shared" ca="1" si="4"/>
        <v>931</v>
      </c>
      <c r="K12" s="4">
        <v>5</v>
      </c>
      <c r="L12" s="5">
        <f t="shared" ca="1" si="0"/>
        <v>3</v>
      </c>
      <c r="M12" s="5">
        <f t="shared" ca="1" si="5"/>
        <v>16</v>
      </c>
      <c r="N12" s="5">
        <f t="shared" ca="1" si="1"/>
        <v>5</v>
      </c>
      <c r="O12" s="5">
        <f t="shared" ca="1" si="6"/>
        <v>16</v>
      </c>
      <c r="P12" s="5">
        <f t="shared" ca="1" si="7"/>
        <v>0</v>
      </c>
      <c r="Q12" s="5">
        <f t="shared" ca="1" si="2"/>
        <v>21</v>
      </c>
      <c r="R12" s="5">
        <f t="shared" ca="1" si="3"/>
        <v>5</v>
      </c>
      <c r="S12" s="6">
        <f t="shared" ca="1" si="9"/>
        <v>0</v>
      </c>
    </row>
    <row r="13" spans="1:26" x14ac:dyDescent="0.25">
      <c r="H13" s="5">
        <f t="shared" ca="1" si="4"/>
        <v>337</v>
      </c>
      <c r="I13" s="5">
        <f t="shared" ca="1" si="4"/>
        <v>569</v>
      </c>
      <c r="K13" s="4">
        <v>6</v>
      </c>
      <c r="L13" s="5">
        <f t="shared" ca="1" si="0"/>
        <v>2</v>
      </c>
      <c r="M13" s="5">
        <f t="shared" ca="1" si="5"/>
        <v>18</v>
      </c>
      <c r="N13" s="5">
        <f t="shared" ca="1" si="1"/>
        <v>3</v>
      </c>
      <c r="O13" s="5">
        <f t="shared" ca="1" si="6"/>
        <v>21</v>
      </c>
      <c r="P13" s="5">
        <f t="shared" ca="1" si="7"/>
        <v>3</v>
      </c>
      <c r="Q13" s="5">
        <f t="shared" ca="1" si="2"/>
        <v>24</v>
      </c>
      <c r="R13" s="5">
        <f t="shared" ca="1" si="3"/>
        <v>6</v>
      </c>
      <c r="S13" s="6">
        <f t="shared" ca="1" si="9"/>
        <v>0</v>
      </c>
    </row>
    <row r="14" spans="1:26" x14ac:dyDescent="0.25">
      <c r="H14" s="5">
        <f t="shared" ca="1" si="4"/>
        <v>28</v>
      </c>
      <c r="I14" s="5">
        <f t="shared" ca="1" si="4"/>
        <v>722</v>
      </c>
      <c r="K14" s="4">
        <v>7</v>
      </c>
      <c r="L14" s="5">
        <f t="shared" ca="1" si="0"/>
        <v>1</v>
      </c>
      <c r="M14" s="5">
        <f t="shared" ca="1" si="5"/>
        <v>19</v>
      </c>
      <c r="N14" s="5">
        <f t="shared" ca="1" si="1"/>
        <v>4</v>
      </c>
      <c r="O14" s="5">
        <f t="shared" ca="1" si="6"/>
        <v>24</v>
      </c>
      <c r="P14" s="5">
        <f t="shared" ca="1" si="7"/>
        <v>5</v>
      </c>
      <c r="Q14" s="5">
        <f t="shared" ca="1" si="2"/>
        <v>28</v>
      </c>
      <c r="R14" s="5">
        <f t="shared" ca="1" si="3"/>
        <v>9</v>
      </c>
      <c r="S14" s="6">
        <f t="shared" ca="1" si="9"/>
        <v>0</v>
      </c>
    </row>
    <row r="15" spans="1:26" x14ac:dyDescent="0.25">
      <c r="B15" s="1" t="s">
        <v>31</v>
      </c>
      <c r="C15" s="2" t="s">
        <v>32</v>
      </c>
      <c r="D15" s="2" t="s">
        <v>33</v>
      </c>
      <c r="E15" s="2" t="s">
        <v>13</v>
      </c>
      <c r="F15" s="3"/>
      <c r="H15" s="5">
        <f t="shared" ca="1" si="4"/>
        <v>564</v>
      </c>
      <c r="I15" s="5">
        <f t="shared" ca="1" si="4"/>
        <v>515</v>
      </c>
      <c r="K15" s="4">
        <v>8</v>
      </c>
      <c r="L15" s="5">
        <f t="shared" ca="1" si="0"/>
        <v>2</v>
      </c>
      <c r="M15" s="5">
        <f t="shared" ca="1" si="5"/>
        <v>21</v>
      </c>
      <c r="N15" s="5">
        <f t="shared" ca="1" si="1"/>
        <v>3</v>
      </c>
      <c r="O15" s="5">
        <f t="shared" ca="1" si="6"/>
        <v>28</v>
      </c>
      <c r="P15" s="5">
        <f t="shared" ca="1" si="7"/>
        <v>7</v>
      </c>
      <c r="Q15" s="5">
        <f t="shared" ca="1" si="2"/>
        <v>31</v>
      </c>
      <c r="R15" s="5">
        <f t="shared" ca="1" si="3"/>
        <v>10</v>
      </c>
      <c r="S15" s="6">
        <f t="shared" ca="1" si="9"/>
        <v>0</v>
      </c>
      <c r="X15" s="12"/>
    </row>
    <row r="16" spans="1:26" x14ac:dyDescent="0.25">
      <c r="B16" s="4">
        <v>2</v>
      </c>
      <c r="C16" s="5">
        <v>0.3</v>
      </c>
      <c r="D16" s="5">
        <f>C16</f>
        <v>0.3</v>
      </c>
      <c r="E16" s="5">
        <v>0</v>
      </c>
      <c r="F16" s="6">
        <f>D16*1000</f>
        <v>300</v>
      </c>
      <c r="H16" s="5">
        <f t="shared" ca="1" si="4"/>
        <v>274</v>
      </c>
      <c r="I16" s="5">
        <f t="shared" ca="1" si="4"/>
        <v>277</v>
      </c>
      <c r="K16" s="4">
        <v>9</v>
      </c>
      <c r="L16" s="5">
        <f t="shared" ca="1" si="0"/>
        <v>2</v>
      </c>
      <c r="M16" s="5">
        <f t="shared" ca="1" si="5"/>
        <v>23</v>
      </c>
      <c r="N16" s="5">
        <f t="shared" ca="1" si="1"/>
        <v>2</v>
      </c>
      <c r="O16" s="5">
        <f t="shared" ca="1" si="6"/>
        <v>31</v>
      </c>
      <c r="P16" s="5">
        <f t="shared" ca="1" si="7"/>
        <v>8</v>
      </c>
      <c r="Q16" s="5">
        <f t="shared" ca="1" si="2"/>
        <v>33</v>
      </c>
      <c r="R16" s="5">
        <f t="shared" ca="1" si="3"/>
        <v>10</v>
      </c>
      <c r="S16" s="6">
        <f t="shared" ca="1" si="9"/>
        <v>0</v>
      </c>
    </row>
    <row r="17" spans="2:25" x14ac:dyDescent="0.25">
      <c r="B17" s="4">
        <v>3</v>
      </c>
      <c r="C17" s="5">
        <v>0.28000000000000003</v>
      </c>
      <c r="D17" s="5">
        <f>C17+D16</f>
        <v>0.58000000000000007</v>
      </c>
      <c r="E17" s="5">
        <f>F16+1</f>
        <v>301</v>
      </c>
      <c r="F17" s="6">
        <f t="shared" ref="F17:F19" si="11">D17*1000</f>
        <v>580.00000000000011</v>
      </c>
      <c r="H17" s="5">
        <f t="shared" ca="1" si="4"/>
        <v>396</v>
      </c>
      <c r="I17" s="5">
        <f t="shared" ca="1" si="4"/>
        <v>307</v>
      </c>
      <c r="K17" s="4">
        <v>10</v>
      </c>
      <c r="L17" s="5">
        <f t="shared" ca="1" si="0"/>
        <v>2</v>
      </c>
      <c r="M17" s="5">
        <f t="shared" ca="1" si="5"/>
        <v>25</v>
      </c>
      <c r="N17" s="5">
        <f t="shared" ca="1" si="1"/>
        <v>3</v>
      </c>
      <c r="O17" s="5">
        <f t="shared" ca="1" si="6"/>
        <v>33</v>
      </c>
      <c r="P17" s="5">
        <f t="shared" ca="1" si="7"/>
        <v>8</v>
      </c>
      <c r="Q17" s="5">
        <f t="shared" ca="1" si="2"/>
        <v>36</v>
      </c>
      <c r="R17" s="5">
        <f t="shared" ca="1" si="3"/>
        <v>11</v>
      </c>
      <c r="S17" s="6">
        <f t="shared" ca="1" si="9"/>
        <v>0</v>
      </c>
    </row>
    <row r="18" spans="2:25" x14ac:dyDescent="0.25">
      <c r="B18" s="4">
        <v>4</v>
      </c>
      <c r="C18" s="5">
        <v>0.25</v>
      </c>
      <c r="D18" s="5">
        <f t="shared" ref="D18:D19" si="12">C18+D17</f>
        <v>0.83000000000000007</v>
      </c>
      <c r="E18" s="5">
        <f t="shared" ref="E18:E19" si="13">F17+1</f>
        <v>581.00000000000011</v>
      </c>
      <c r="F18" s="6">
        <f t="shared" si="11"/>
        <v>830.00000000000011</v>
      </c>
      <c r="H18" s="5">
        <f t="shared" ca="1" si="4"/>
        <v>887</v>
      </c>
      <c r="I18" s="5">
        <f t="shared" ca="1" si="4"/>
        <v>39</v>
      </c>
      <c r="K18" s="4">
        <v>11</v>
      </c>
      <c r="L18" s="5">
        <f t="shared" ca="1" si="0"/>
        <v>4</v>
      </c>
      <c r="M18" s="5">
        <f t="shared" ca="1" si="5"/>
        <v>29</v>
      </c>
      <c r="N18" s="5">
        <f t="shared" ca="1" si="1"/>
        <v>2</v>
      </c>
      <c r="O18" s="5">
        <f t="shared" ca="1" si="6"/>
        <v>36</v>
      </c>
      <c r="P18" s="5">
        <f t="shared" ca="1" si="7"/>
        <v>7</v>
      </c>
      <c r="Q18" s="5">
        <f t="shared" ca="1" si="2"/>
        <v>38</v>
      </c>
      <c r="R18" s="5">
        <f t="shared" ca="1" si="3"/>
        <v>9</v>
      </c>
      <c r="S18" s="6">
        <f t="shared" ca="1" si="9"/>
        <v>0</v>
      </c>
    </row>
    <row r="19" spans="2:25" x14ac:dyDescent="0.25">
      <c r="B19" s="7">
        <v>5</v>
      </c>
      <c r="C19" s="8">
        <v>0.17</v>
      </c>
      <c r="D19" s="8">
        <f t="shared" si="12"/>
        <v>1</v>
      </c>
      <c r="E19" s="8">
        <f t="shared" si="13"/>
        <v>831.00000000000011</v>
      </c>
      <c r="F19" s="9">
        <f t="shared" si="11"/>
        <v>1000</v>
      </c>
      <c r="H19" s="5">
        <f t="shared" ca="1" si="4"/>
        <v>989</v>
      </c>
      <c r="I19" s="5">
        <f t="shared" ca="1" si="4"/>
        <v>662</v>
      </c>
      <c r="K19" s="4">
        <v>12</v>
      </c>
      <c r="L19" s="5">
        <f t="shared" ca="1" si="0"/>
        <v>4</v>
      </c>
      <c r="M19" s="5">
        <f t="shared" ca="1" si="5"/>
        <v>33</v>
      </c>
      <c r="N19" s="5">
        <f t="shared" ca="1" si="1"/>
        <v>4</v>
      </c>
      <c r="O19" s="5">
        <f t="shared" ca="1" si="6"/>
        <v>38</v>
      </c>
      <c r="P19" s="5">
        <f t="shared" ca="1" si="7"/>
        <v>5</v>
      </c>
      <c r="Q19" s="5">
        <f t="shared" ca="1" si="2"/>
        <v>42</v>
      </c>
      <c r="R19" s="5">
        <f t="shared" ca="1" si="3"/>
        <v>9</v>
      </c>
      <c r="S19" s="6">
        <f t="shared" ca="1" si="9"/>
        <v>0</v>
      </c>
    </row>
    <row r="20" spans="2:25" x14ac:dyDescent="0.25">
      <c r="H20" s="5">
        <f t="shared" ca="1" si="4"/>
        <v>697</v>
      </c>
      <c r="I20" s="5">
        <f t="shared" ca="1" si="4"/>
        <v>280</v>
      </c>
      <c r="K20" s="4">
        <v>13</v>
      </c>
      <c r="L20" s="5">
        <f t="shared" ca="1" si="0"/>
        <v>3</v>
      </c>
      <c r="M20" s="5">
        <f t="shared" ca="1" si="5"/>
        <v>36</v>
      </c>
      <c r="N20" s="5">
        <f t="shared" ca="1" si="1"/>
        <v>2</v>
      </c>
      <c r="O20" s="5">
        <f t="shared" ca="1" si="6"/>
        <v>42</v>
      </c>
      <c r="P20" s="5">
        <f t="shared" ca="1" si="7"/>
        <v>6</v>
      </c>
      <c r="Q20" s="5">
        <f t="shared" ca="1" si="2"/>
        <v>44</v>
      </c>
      <c r="R20" s="5">
        <f t="shared" ca="1" si="3"/>
        <v>8</v>
      </c>
      <c r="S20" s="6">
        <f t="shared" ca="1" si="9"/>
        <v>0</v>
      </c>
    </row>
    <row r="21" spans="2:25" ht="15.75" customHeight="1" x14ac:dyDescent="0.25">
      <c r="H21" s="5">
        <f t="shared" ca="1" si="4"/>
        <v>134</v>
      </c>
      <c r="I21" s="5">
        <f t="shared" ca="1" si="4"/>
        <v>416</v>
      </c>
      <c r="K21" s="4">
        <v>14</v>
      </c>
      <c r="L21" s="5">
        <f t="shared" ca="1" si="0"/>
        <v>1</v>
      </c>
      <c r="M21" s="5">
        <f t="shared" ca="1" si="5"/>
        <v>37</v>
      </c>
      <c r="N21" s="5">
        <f t="shared" ca="1" si="1"/>
        <v>3</v>
      </c>
      <c r="O21" s="5">
        <f t="shared" ca="1" si="6"/>
        <v>44</v>
      </c>
      <c r="P21" s="5">
        <f t="shared" ca="1" si="7"/>
        <v>7</v>
      </c>
      <c r="Q21" s="5">
        <f t="shared" ca="1" si="2"/>
        <v>47</v>
      </c>
      <c r="R21" s="5">
        <f t="shared" ca="1" si="3"/>
        <v>10</v>
      </c>
      <c r="S21" s="6">
        <f t="shared" ca="1" si="9"/>
        <v>0</v>
      </c>
    </row>
    <row r="22" spans="2:25" ht="15.75" customHeight="1" x14ac:dyDescent="0.25">
      <c r="H22" s="5">
        <f t="shared" ca="1" si="4"/>
        <v>983</v>
      </c>
      <c r="I22" s="5">
        <f t="shared" ca="1" si="4"/>
        <v>135</v>
      </c>
      <c r="K22" s="4">
        <v>15</v>
      </c>
      <c r="L22" s="5">
        <f t="shared" ca="1" si="0"/>
        <v>4</v>
      </c>
      <c r="M22" s="5">
        <f t="shared" ca="1" si="5"/>
        <v>41</v>
      </c>
      <c r="N22" s="5">
        <f t="shared" ca="1" si="1"/>
        <v>2</v>
      </c>
      <c r="O22" s="5">
        <f t="shared" ca="1" si="6"/>
        <v>47</v>
      </c>
      <c r="P22" s="5">
        <f t="shared" ca="1" si="7"/>
        <v>6</v>
      </c>
      <c r="Q22" s="5">
        <f t="shared" ca="1" si="2"/>
        <v>49</v>
      </c>
      <c r="R22" s="5">
        <f t="shared" ca="1" si="3"/>
        <v>8</v>
      </c>
      <c r="S22" s="6">
        <f t="shared" ca="1" si="9"/>
        <v>0</v>
      </c>
    </row>
    <row r="23" spans="2:25" ht="15.75" customHeight="1" x14ac:dyDescent="0.25">
      <c r="H23" s="5">
        <f t="shared" ca="1" si="4"/>
        <v>456</v>
      </c>
      <c r="I23" s="5">
        <f t="shared" ca="1" si="4"/>
        <v>313</v>
      </c>
      <c r="K23" s="4">
        <v>16</v>
      </c>
      <c r="L23" s="5">
        <f t="shared" ca="1" si="0"/>
        <v>2</v>
      </c>
      <c r="M23" s="5">
        <f t="shared" ca="1" si="5"/>
        <v>43</v>
      </c>
      <c r="N23" s="5">
        <f t="shared" ca="1" si="1"/>
        <v>3</v>
      </c>
      <c r="O23" s="5">
        <f t="shared" ca="1" si="6"/>
        <v>49</v>
      </c>
      <c r="P23" s="5">
        <f t="shared" ca="1" si="7"/>
        <v>6</v>
      </c>
      <c r="Q23" s="5">
        <f t="shared" ca="1" si="2"/>
        <v>52</v>
      </c>
      <c r="R23" s="5">
        <f t="shared" ca="1" si="3"/>
        <v>9</v>
      </c>
      <c r="S23" s="6">
        <f t="shared" ca="1" si="9"/>
        <v>0</v>
      </c>
      <c r="U23" s="13" t="s">
        <v>10</v>
      </c>
      <c r="V23" s="3">
        <v>100</v>
      </c>
    </row>
    <row r="24" spans="2:25" ht="15.75" customHeight="1" x14ac:dyDescent="0.25">
      <c r="H24" s="5">
        <f t="shared" ca="1" si="4"/>
        <v>515</v>
      </c>
      <c r="I24" s="5">
        <f t="shared" ca="1" si="4"/>
        <v>284</v>
      </c>
      <c r="K24" s="4">
        <v>17</v>
      </c>
      <c r="L24" s="5">
        <f t="shared" ca="1" si="0"/>
        <v>2</v>
      </c>
      <c r="M24" s="5">
        <f t="shared" ca="1" si="5"/>
        <v>45</v>
      </c>
      <c r="N24" s="5">
        <f t="shared" ca="1" si="1"/>
        <v>2</v>
      </c>
      <c r="O24" s="5">
        <f t="shared" ca="1" si="6"/>
        <v>52</v>
      </c>
      <c r="P24" s="5">
        <f t="shared" ca="1" si="7"/>
        <v>7</v>
      </c>
      <c r="Q24" s="5">
        <f t="shared" ca="1" si="2"/>
        <v>54</v>
      </c>
      <c r="R24" s="5">
        <f t="shared" ca="1" si="3"/>
        <v>9</v>
      </c>
      <c r="S24" s="6">
        <f t="shared" ca="1" si="9"/>
        <v>0</v>
      </c>
      <c r="U24" s="14" t="s">
        <v>11</v>
      </c>
      <c r="V24" s="6">
        <f ca="1">MIN(P8:P107)</f>
        <v>0</v>
      </c>
    </row>
    <row r="25" spans="2:25" ht="15.75" customHeight="1" x14ac:dyDescent="0.25">
      <c r="H25" s="5">
        <f t="shared" ca="1" si="4"/>
        <v>849</v>
      </c>
      <c r="I25" s="5">
        <f t="shared" ca="1" si="4"/>
        <v>366</v>
      </c>
      <c r="K25" s="4">
        <v>18</v>
      </c>
      <c r="L25" s="5">
        <f t="shared" ca="1" si="0"/>
        <v>3</v>
      </c>
      <c r="M25" s="5">
        <f t="shared" ca="1" si="5"/>
        <v>48</v>
      </c>
      <c r="N25" s="5">
        <f t="shared" ca="1" si="1"/>
        <v>3</v>
      </c>
      <c r="O25" s="5">
        <f t="shared" ca="1" si="6"/>
        <v>54</v>
      </c>
      <c r="P25" s="5">
        <f t="shared" ca="1" si="7"/>
        <v>6</v>
      </c>
      <c r="Q25" s="5">
        <f t="shared" ca="1" si="2"/>
        <v>57</v>
      </c>
      <c r="R25" s="5">
        <f t="shared" ca="1" si="3"/>
        <v>9</v>
      </c>
      <c r="S25" s="6">
        <f t="shared" ca="1" si="9"/>
        <v>0</v>
      </c>
      <c r="U25" s="14" t="s">
        <v>12</v>
      </c>
      <c r="V25" s="6">
        <f ca="1">MAX(P8:P107)</f>
        <v>83</v>
      </c>
    </row>
    <row r="26" spans="2:25" ht="15.75" customHeight="1" x14ac:dyDescent="0.25">
      <c r="H26" s="5">
        <f t="shared" ca="1" si="4"/>
        <v>733</v>
      </c>
      <c r="I26" s="5">
        <f t="shared" ca="1" si="4"/>
        <v>186</v>
      </c>
      <c r="K26" s="4">
        <v>19</v>
      </c>
      <c r="L26" s="5">
        <f t="shared" ca="1" si="0"/>
        <v>3</v>
      </c>
      <c r="M26" s="5">
        <f t="shared" ca="1" si="5"/>
        <v>51</v>
      </c>
      <c r="N26" s="5">
        <f t="shared" ca="1" si="1"/>
        <v>2</v>
      </c>
      <c r="O26" s="5">
        <f t="shared" ca="1" si="6"/>
        <v>57</v>
      </c>
      <c r="P26" s="5">
        <f t="shared" ca="1" si="7"/>
        <v>6</v>
      </c>
      <c r="Q26" s="5">
        <f t="shared" ca="1" si="2"/>
        <v>59</v>
      </c>
      <c r="R26" s="5">
        <f t="shared" ca="1" si="3"/>
        <v>8</v>
      </c>
      <c r="S26" s="6">
        <f t="shared" ca="1" si="9"/>
        <v>0</v>
      </c>
      <c r="U26" s="14" t="s">
        <v>13</v>
      </c>
      <c r="V26" s="6">
        <f ca="1">V25-V24</f>
        <v>83</v>
      </c>
    </row>
    <row r="27" spans="2:25" ht="15.75" customHeight="1" x14ac:dyDescent="0.25">
      <c r="H27" s="5">
        <f t="shared" ca="1" si="4"/>
        <v>41</v>
      </c>
      <c r="I27" s="5">
        <f t="shared" ca="1" si="4"/>
        <v>996</v>
      </c>
      <c r="K27" s="4">
        <v>20</v>
      </c>
      <c r="L27" s="5">
        <f t="shared" ca="1" si="0"/>
        <v>1</v>
      </c>
      <c r="M27" s="5">
        <f t="shared" ca="1" si="5"/>
        <v>52</v>
      </c>
      <c r="N27" s="5">
        <f t="shared" ca="1" si="1"/>
        <v>5</v>
      </c>
      <c r="O27" s="5">
        <f t="shared" ca="1" si="6"/>
        <v>59</v>
      </c>
      <c r="P27" s="5">
        <f t="shared" ca="1" si="7"/>
        <v>7</v>
      </c>
      <c r="Q27" s="5">
        <f t="shared" ca="1" si="2"/>
        <v>64</v>
      </c>
      <c r="R27" s="5">
        <f t="shared" ca="1" si="3"/>
        <v>12</v>
      </c>
      <c r="S27" s="6">
        <f t="shared" ca="1" si="9"/>
        <v>0</v>
      </c>
      <c r="U27" s="14" t="s">
        <v>14</v>
      </c>
      <c r="V27" s="6">
        <f>1+(3.322*LOG(V23))</f>
        <v>7.6440000000000001</v>
      </c>
    </row>
    <row r="28" spans="2:25" ht="15.75" customHeight="1" x14ac:dyDescent="0.25">
      <c r="H28" s="5">
        <f t="shared" ca="1" si="4"/>
        <v>619</v>
      </c>
      <c r="I28" s="5">
        <f t="shared" ca="1" si="4"/>
        <v>23</v>
      </c>
      <c r="K28" s="4">
        <v>21</v>
      </c>
      <c r="L28" s="5">
        <f t="shared" ca="1" si="0"/>
        <v>2</v>
      </c>
      <c r="M28" s="5">
        <f t="shared" ca="1" si="5"/>
        <v>54</v>
      </c>
      <c r="N28" s="5">
        <f t="shared" ca="1" si="1"/>
        <v>2</v>
      </c>
      <c r="O28" s="5">
        <f t="shared" ca="1" si="6"/>
        <v>64</v>
      </c>
      <c r="P28" s="5">
        <f t="shared" ca="1" si="7"/>
        <v>10</v>
      </c>
      <c r="Q28" s="5">
        <f t="shared" ca="1" si="2"/>
        <v>66</v>
      </c>
      <c r="R28" s="5">
        <f t="shared" ca="1" si="3"/>
        <v>12</v>
      </c>
      <c r="S28" s="6">
        <f t="shared" ca="1" si="9"/>
        <v>0</v>
      </c>
      <c r="U28" s="15" t="s">
        <v>15</v>
      </c>
      <c r="V28" s="9">
        <f ca="1">V26/V27</f>
        <v>10.858189429618001</v>
      </c>
    </row>
    <row r="29" spans="2:25" ht="15.75" customHeight="1" x14ac:dyDescent="0.25">
      <c r="H29" s="5">
        <f t="shared" ca="1" si="4"/>
        <v>436</v>
      </c>
      <c r="I29" s="5">
        <f t="shared" ca="1" si="4"/>
        <v>331</v>
      </c>
      <c r="K29" s="4">
        <v>22</v>
      </c>
      <c r="L29" s="5">
        <f t="shared" ca="1" si="0"/>
        <v>2</v>
      </c>
      <c r="M29" s="5">
        <f t="shared" ca="1" si="5"/>
        <v>56</v>
      </c>
      <c r="N29" s="5">
        <f t="shared" ca="1" si="1"/>
        <v>3</v>
      </c>
      <c r="O29" s="5">
        <f t="shared" ca="1" si="6"/>
        <v>66</v>
      </c>
      <c r="P29" s="5">
        <f t="shared" ca="1" si="7"/>
        <v>10</v>
      </c>
      <c r="Q29" s="5">
        <f t="shared" ca="1" si="2"/>
        <v>69</v>
      </c>
      <c r="R29" s="5">
        <f t="shared" ca="1" si="3"/>
        <v>13</v>
      </c>
      <c r="S29" s="6">
        <f t="shared" ca="1" si="9"/>
        <v>0</v>
      </c>
    </row>
    <row r="30" spans="2:25" ht="15.75" customHeight="1" x14ac:dyDescent="0.25">
      <c r="H30" s="5">
        <f t="shared" ca="1" si="4"/>
        <v>653</v>
      </c>
      <c r="I30" s="5">
        <f t="shared" ca="1" si="4"/>
        <v>828</v>
      </c>
      <c r="K30" s="4">
        <v>23</v>
      </c>
      <c r="L30" s="5">
        <f t="shared" ca="1" si="0"/>
        <v>3</v>
      </c>
      <c r="M30" s="5">
        <f t="shared" ca="1" si="5"/>
        <v>59</v>
      </c>
      <c r="N30" s="5">
        <f t="shared" ca="1" si="1"/>
        <v>4</v>
      </c>
      <c r="O30" s="5">
        <f t="shared" ca="1" si="6"/>
        <v>69</v>
      </c>
      <c r="P30" s="5">
        <f t="shared" ca="1" si="7"/>
        <v>10</v>
      </c>
      <c r="Q30" s="5">
        <f t="shared" ca="1" si="2"/>
        <v>73</v>
      </c>
      <c r="R30" s="5">
        <f t="shared" ca="1" si="3"/>
        <v>14</v>
      </c>
      <c r="S30" s="6">
        <f t="shared" ca="1" si="9"/>
        <v>0</v>
      </c>
      <c r="U30" s="32" t="s">
        <v>9</v>
      </c>
      <c r="V30" s="33"/>
      <c r="X30" s="32" t="s">
        <v>16</v>
      </c>
      <c r="Y30" s="33"/>
    </row>
    <row r="31" spans="2:25" ht="15.75" customHeight="1" x14ac:dyDescent="0.25">
      <c r="H31" s="5">
        <f t="shared" ca="1" si="4"/>
        <v>365</v>
      </c>
      <c r="I31" s="5">
        <f t="shared" ca="1" si="4"/>
        <v>343</v>
      </c>
      <c r="K31" s="4">
        <v>24</v>
      </c>
      <c r="L31" s="5">
        <f t="shared" ca="1" si="0"/>
        <v>2</v>
      </c>
      <c r="M31" s="5">
        <f t="shared" ca="1" si="5"/>
        <v>61</v>
      </c>
      <c r="N31" s="5">
        <f t="shared" ca="1" si="1"/>
        <v>3</v>
      </c>
      <c r="O31" s="5">
        <f t="shared" ca="1" si="6"/>
        <v>73</v>
      </c>
      <c r="P31" s="5">
        <f t="shared" ca="1" si="7"/>
        <v>12</v>
      </c>
      <c r="Q31" s="5">
        <f t="shared" ca="1" si="2"/>
        <v>76</v>
      </c>
      <c r="R31" s="5">
        <f t="shared" ca="1" si="3"/>
        <v>15</v>
      </c>
      <c r="S31" s="6">
        <f t="shared" ca="1" si="9"/>
        <v>0</v>
      </c>
      <c r="U31" s="10">
        <v>1</v>
      </c>
      <c r="V31" s="6">
        <f ca="1">COUNTIFS(L8:L107,"=1")</f>
        <v>20</v>
      </c>
      <c r="X31" s="10" t="s">
        <v>43</v>
      </c>
      <c r="Y31" s="6">
        <f ca="1">COUNTIF(P8:P107,"&lt;21")</f>
        <v>31</v>
      </c>
    </row>
    <row r="32" spans="2:25" ht="15.75" customHeight="1" x14ac:dyDescent="0.25">
      <c r="H32" s="5">
        <f t="shared" ca="1" si="4"/>
        <v>147</v>
      </c>
      <c r="I32" s="5">
        <f t="shared" ca="1" si="4"/>
        <v>573</v>
      </c>
      <c r="K32" s="4">
        <v>25</v>
      </c>
      <c r="L32" s="5">
        <f t="shared" ca="1" si="0"/>
        <v>1</v>
      </c>
      <c r="M32" s="5">
        <f t="shared" ca="1" si="5"/>
        <v>62</v>
      </c>
      <c r="N32" s="5">
        <f t="shared" ca="1" si="1"/>
        <v>3</v>
      </c>
      <c r="O32" s="5">
        <f t="shared" ca="1" si="6"/>
        <v>76</v>
      </c>
      <c r="P32" s="5">
        <f t="shared" ca="1" si="7"/>
        <v>14</v>
      </c>
      <c r="Q32" s="5">
        <f t="shared" ca="1" si="2"/>
        <v>79</v>
      </c>
      <c r="R32" s="5">
        <f t="shared" ca="1" si="3"/>
        <v>17</v>
      </c>
      <c r="S32" s="6">
        <f t="shared" ca="1" si="9"/>
        <v>0</v>
      </c>
      <c r="U32" s="10">
        <v>2</v>
      </c>
      <c r="V32" s="6">
        <f ca="1">COUNTIFS(L9:L108,"=2")</f>
        <v>39</v>
      </c>
      <c r="X32" s="10" t="s">
        <v>44</v>
      </c>
      <c r="Y32" s="6">
        <f ca="1">COUNTIFS(P8:P107,"&gt;20",P8:P107,"&lt;41")</f>
        <v>20</v>
      </c>
    </row>
    <row r="33" spans="8:25" ht="15.75" customHeight="1" x14ac:dyDescent="0.25">
      <c r="H33" s="5">
        <f t="shared" ca="1" si="4"/>
        <v>27</v>
      </c>
      <c r="I33" s="5">
        <f t="shared" ca="1" si="4"/>
        <v>115</v>
      </c>
      <c r="K33" s="4">
        <v>26</v>
      </c>
      <c r="L33" s="5">
        <f t="shared" ca="1" si="0"/>
        <v>1</v>
      </c>
      <c r="M33" s="5">
        <f t="shared" ca="1" si="5"/>
        <v>63</v>
      </c>
      <c r="N33" s="5">
        <f t="shared" ca="1" si="1"/>
        <v>2</v>
      </c>
      <c r="O33" s="5">
        <f t="shared" ca="1" si="6"/>
        <v>79</v>
      </c>
      <c r="P33" s="5">
        <f t="shared" ca="1" si="7"/>
        <v>16</v>
      </c>
      <c r="Q33" s="5">
        <f t="shared" ca="1" si="2"/>
        <v>81</v>
      </c>
      <c r="R33" s="5">
        <f t="shared" ca="1" si="3"/>
        <v>18</v>
      </c>
      <c r="S33" s="6">
        <f t="shared" ca="1" si="9"/>
        <v>0</v>
      </c>
      <c r="U33" s="10">
        <v>3</v>
      </c>
      <c r="V33" s="6">
        <f ca="1">COUNTIFS(L10:L109,"=3")</f>
        <v>26</v>
      </c>
      <c r="X33" s="10" t="s">
        <v>45</v>
      </c>
      <c r="Y33" s="6">
        <f ca="1">COUNTIFS(P8:P107,"&gt;40",P8:P107,"&lt;61")</f>
        <v>21</v>
      </c>
    </row>
    <row r="34" spans="8:25" ht="15.75" customHeight="1" x14ac:dyDescent="0.25">
      <c r="H34" s="5">
        <f t="shared" ca="1" si="4"/>
        <v>642</v>
      </c>
      <c r="I34" s="5">
        <f t="shared" ca="1" si="4"/>
        <v>529</v>
      </c>
      <c r="K34" s="4">
        <v>27</v>
      </c>
      <c r="L34" s="5">
        <f t="shared" ca="1" si="0"/>
        <v>2</v>
      </c>
      <c r="M34" s="5">
        <f t="shared" ca="1" si="5"/>
        <v>65</v>
      </c>
      <c r="N34" s="5">
        <f t="shared" ca="1" si="1"/>
        <v>3</v>
      </c>
      <c r="O34" s="5">
        <f t="shared" ca="1" si="6"/>
        <v>81</v>
      </c>
      <c r="P34" s="5">
        <f t="shared" ca="1" si="7"/>
        <v>16</v>
      </c>
      <c r="Q34" s="5">
        <f t="shared" ca="1" si="2"/>
        <v>84</v>
      </c>
      <c r="R34" s="5">
        <f t="shared" ca="1" si="3"/>
        <v>19</v>
      </c>
      <c r="S34" s="6">
        <f t="shared" ca="1" si="9"/>
        <v>0</v>
      </c>
      <c r="U34" s="10">
        <v>4</v>
      </c>
      <c r="V34" s="6">
        <f ca="1">COUNTIFS(L11:L110,"=4")</f>
        <v>12</v>
      </c>
      <c r="X34" s="10" t="s">
        <v>46</v>
      </c>
      <c r="Y34" s="6">
        <f ca="1">COUNTIFS(P8:P107,"&gt;60",P8:P107,"&lt;81")</f>
        <v>20</v>
      </c>
    </row>
    <row r="35" spans="8:25" ht="15.75" customHeight="1" x14ac:dyDescent="0.25">
      <c r="H35" s="5">
        <f t="shared" ca="1" si="4"/>
        <v>64</v>
      </c>
      <c r="I35" s="5">
        <f t="shared" ca="1" si="4"/>
        <v>380</v>
      </c>
      <c r="K35" s="4">
        <v>28</v>
      </c>
      <c r="L35" s="5">
        <f t="shared" ca="1" si="0"/>
        <v>1</v>
      </c>
      <c r="M35" s="5">
        <f t="shared" ca="1" si="5"/>
        <v>66</v>
      </c>
      <c r="N35" s="5">
        <f t="shared" ca="1" si="1"/>
        <v>3</v>
      </c>
      <c r="O35" s="5">
        <f t="shared" ca="1" si="6"/>
        <v>84</v>
      </c>
      <c r="P35" s="5">
        <f t="shared" ca="1" si="7"/>
        <v>18</v>
      </c>
      <c r="Q35" s="5">
        <f t="shared" ca="1" si="2"/>
        <v>87</v>
      </c>
      <c r="R35" s="5">
        <f t="shared" ca="1" si="3"/>
        <v>21</v>
      </c>
      <c r="S35" s="6">
        <f t="shared" ca="1" si="9"/>
        <v>0</v>
      </c>
      <c r="U35" s="10" t="s">
        <v>47</v>
      </c>
      <c r="V35" s="6">
        <f ca="1">SUM(V31:V34)</f>
        <v>97</v>
      </c>
      <c r="X35" s="10" t="s">
        <v>48</v>
      </c>
      <c r="Y35" s="6">
        <f ca="1">COUNTIFS(P8:P107,"&gt;80",P8:P107,"&lt;101")</f>
        <v>8</v>
      </c>
    </row>
    <row r="36" spans="8:25" ht="15.75" customHeight="1" x14ac:dyDescent="0.25">
      <c r="H36" s="5">
        <f t="shared" ca="1" si="4"/>
        <v>996</v>
      </c>
      <c r="I36" s="5">
        <f t="shared" ca="1" si="4"/>
        <v>120</v>
      </c>
      <c r="K36" s="4">
        <v>29</v>
      </c>
      <c r="L36" s="5">
        <f t="shared" ca="1" si="0"/>
        <v>4</v>
      </c>
      <c r="M36" s="5">
        <f t="shared" ca="1" si="5"/>
        <v>70</v>
      </c>
      <c r="N36" s="5">
        <f t="shared" ca="1" si="1"/>
        <v>2</v>
      </c>
      <c r="O36" s="5">
        <f t="shared" ca="1" si="6"/>
        <v>87</v>
      </c>
      <c r="P36" s="5">
        <f t="shared" ca="1" si="7"/>
        <v>17</v>
      </c>
      <c r="Q36" s="5">
        <f t="shared" ca="1" si="2"/>
        <v>89</v>
      </c>
      <c r="R36" s="5">
        <f t="shared" ca="1" si="3"/>
        <v>19</v>
      </c>
      <c r="S36" s="6">
        <f t="shared" ca="1" si="9"/>
        <v>0</v>
      </c>
      <c r="U36" s="11" t="s">
        <v>49</v>
      </c>
      <c r="V36" s="9">
        <f ca="1">AVERAGE(L8:L107)</f>
        <v>2.34</v>
      </c>
      <c r="X36" s="10" t="s">
        <v>47</v>
      </c>
      <c r="Y36" s="6">
        <f ca="1">SUM(Y31:Y35)</f>
        <v>100</v>
      </c>
    </row>
    <row r="37" spans="8:25" ht="15.75" customHeight="1" x14ac:dyDescent="0.25">
      <c r="H37" s="5">
        <f t="shared" ca="1" si="4"/>
        <v>458</v>
      </c>
      <c r="I37" s="5">
        <f t="shared" ca="1" si="4"/>
        <v>977</v>
      </c>
      <c r="K37" s="4">
        <v>30</v>
      </c>
      <c r="L37" s="5">
        <f t="shared" ca="1" si="0"/>
        <v>2</v>
      </c>
      <c r="M37" s="5">
        <f t="shared" ca="1" si="5"/>
        <v>72</v>
      </c>
      <c r="N37" s="5">
        <f t="shared" ca="1" si="1"/>
        <v>5</v>
      </c>
      <c r="O37" s="5">
        <f t="shared" ca="1" si="6"/>
        <v>89</v>
      </c>
      <c r="P37" s="5">
        <f t="shared" ca="1" si="7"/>
        <v>17</v>
      </c>
      <c r="Q37" s="5">
        <f t="shared" ca="1" si="2"/>
        <v>94</v>
      </c>
      <c r="R37" s="5">
        <f t="shared" ca="1" si="3"/>
        <v>22</v>
      </c>
      <c r="S37" s="6">
        <f t="shared" ca="1" si="9"/>
        <v>0</v>
      </c>
      <c r="X37" s="11" t="s">
        <v>50</v>
      </c>
      <c r="Y37" s="9">
        <f ca="1">AVERAGE(P8:P107)</f>
        <v>40.61</v>
      </c>
    </row>
    <row r="38" spans="8:25" ht="15.75" customHeight="1" x14ac:dyDescent="0.25">
      <c r="H38" s="5">
        <f t="shared" ca="1" si="4"/>
        <v>477</v>
      </c>
      <c r="I38" s="5">
        <f t="shared" ca="1" si="4"/>
        <v>602</v>
      </c>
      <c r="K38" s="4">
        <v>31</v>
      </c>
      <c r="L38" s="5">
        <f t="shared" ca="1" si="0"/>
        <v>2</v>
      </c>
      <c r="M38" s="5">
        <f t="shared" ca="1" si="5"/>
        <v>74</v>
      </c>
      <c r="N38" s="5">
        <f t="shared" ca="1" si="1"/>
        <v>4</v>
      </c>
      <c r="O38" s="5">
        <f t="shared" ca="1" si="6"/>
        <v>94</v>
      </c>
      <c r="P38" s="5">
        <f t="shared" ca="1" si="7"/>
        <v>20</v>
      </c>
      <c r="Q38" s="5">
        <f t="shared" ca="1" si="2"/>
        <v>98</v>
      </c>
      <c r="R38" s="5">
        <f t="shared" ca="1" si="3"/>
        <v>24</v>
      </c>
      <c r="S38" s="6">
        <f t="shared" ca="1" si="9"/>
        <v>0</v>
      </c>
    </row>
    <row r="39" spans="8:25" ht="15.75" customHeight="1" x14ac:dyDescent="0.25">
      <c r="H39" s="5">
        <f t="shared" ca="1" si="4"/>
        <v>267</v>
      </c>
      <c r="I39" s="5">
        <f t="shared" ca="1" si="4"/>
        <v>472</v>
      </c>
      <c r="K39" s="4">
        <v>32</v>
      </c>
      <c r="L39" s="5">
        <f t="shared" ca="1" si="0"/>
        <v>2</v>
      </c>
      <c r="M39" s="5">
        <f t="shared" ca="1" si="5"/>
        <v>76</v>
      </c>
      <c r="N39" s="5">
        <f t="shared" ca="1" si="1"/>
        <v>3</v>
      </c>
      <c r="O39" s="5">
        <f t="shared" ca="1" si="6"/>
        <v>98</v>
      </c>
      <c r="P39" s="5">
        <f t="shared" ca="1" si="7"/>
        <v>22</v>
      </c>
      <c r="Q39" s="5">
        <f t="shared" ca="1" si="2"/>
        <v>101</v>
      </c>
      <c r="R39" s="5">
        <f t="shared" ca="1" si="3"/>
        <v>25</v>
      </c>
      <c r="S39" s="6">
        <f t="shared" ca="1" si="9"/>
        <v>0</v>
      </c>
    </row>
    <row r="40" spans="8:25" ht="15.75" customHeight="1" x14ac:dyDescent="0.25">
      <c r="H40" s="5">
        <f t="shared" ca="1" si="4"/>
        <v>97</v>
      </c>
      <c r="I40" s="5">
        <f t="shared" ca="1" si="4"/>
        <v>570</v>
      </c>
      <c r="K40" s="4">
        <v>33</v>
      </c>
      <c r="L40" s="5">
        <f t="shared" ref="L40:L71" ca="1" si="14">LOOKUP(H40,$E$9:$F$12,$B$9:$B$12)</f>
        <v>1</v>
      </c>
      <c r="M40" s="5">
        <f t="shared" ca="1" si="5"/>
        <v>77</v>
      </c>
      <c r="N40" s="5">
        <f t="shared" ref="N40:N71" ca="1" si="15">LOOKUP(I40,$E$16:$F$19,$B$16:$B$19)</f>
        <v>3</v>
      </c>
      <c r="O40" s="5">
        <f t="shared" ca="1" si="6"/>
        <v>101</v>
      </c>
      <c r="P40" s="5">
        <f t="shared" ca="1" si="7"/>
        <v>24</v>
      </c>
      <c r="Q40" s="5">
        <f t="shared" ca="1" si="2"/>
        <v>104</v>
      </c>
      <c r="R40" s="5">
        <f t="shared" ca="1" si="3"/>
        <v>27</v>
      </c>
      <c r="S40" s="6">
        <f t="shared" ca="1" si="9"/>
        <v>0</v>
      </c>
    </row>
    <row r="41" spans="8:25" ht="15.75" customHeight="1" x14ac:dyDescent="0.25">
      <c r="H41" s="5">
        <f t="shared" ca="1" si="4"/>
        <v>67</v>
      </c>
      <c r="I41" s="5">
        <f t="shared" ca="1" si="4"/>
        <v>121</v>
      </c>
      <c r="K41" s="4">
        <v>34</v>
      </c>
      <c r="L41" s="5">
        <f t="shared" ca="1" si="14"/>
        <v>1</v>
      </c>
      <c r="M41" s="5">
        <f t="shared" ca="1" si="5"/>
        <v>78</v>
      </c>
      <c r="N41" s="5">
        <f t="shared" ca="1" si="15"/>
        <v>2</v>
      </c>
      <c r="O41" s="5">
        <f t="shared" ca="1" si="6"/>
        <v>104</v>
      </c>
      <c r="P41" s="5">
        <f t="shared" ca="1" si="7"/>
        <v>26</v>
      </c>
      <c r="Q41" s="5">
        <f t="shared" ca="1" si="2"/>
        <v>106</v>
      </c>
      <c r="R41" s="5">
        <f t="shared" ca="1" si="3"/>
        <v>28</v>
      </c>
      <c r="S41" s="6">
        <f t="shared" ca="1" si="9"/>
        <v>0</v>
      </c>
    </row>
    <row r="42" spans="8:25" ht="15.75" customHeight="1" x14ac:dyDescent="0.25">
      <c r="H42" s="5">
        <f t="shared" ca="1" si="4"/>
        <v>646</v>
      </c>
      <c r="I42" s="5">
        <f t="shared" ca="1" si="4"/>
        <v>117</v>
      </c>
      <c r="K42" s="4">
        <v>35</v>
      </c>
      <c r="L42" s="5">
        <f t="shared" ca="1" si="14"/>
        <v>2</v>
      </c>
      <c r="M42" s="5">
        <f t="shared" ca="1" si="5"/>
        <v>80</v>
      </c>
      <c r="N42" s="5">
        <f t="shared" ca="1" si="15"/>
        <v>2</v>
      </c>
      <c r="O42" s="5">
        <f t="shared" ca="1" si="6"/>
        <v>106</v>
      </c>
      <c r="P42" s="5">
        <f t="shared" ca="1" si="7"/>
        <v>26</v>
      </c>
      <c r="Q42" s="5">
        <f t="shared" ca="1" si="2"/>
        <v>108</v>
      </c>
      <c r="R42" s="5">
        <f t="shared" ca="1" si="3"/>
        <v>28</v>
      </c>
      <c r="S42" s="6">
        <f t="shared" ca="1" si="9"/>
        <v>0</v>
      </c>
    </row>
    <row r="43" spans="8:25" ht="15.75" customHeight="1" x14ac:dyDescent="0.25">
      <c r="H43" s="5">
        <f t="shared" ca="1" si="4"/>
        <v>450</v>
      </c>
      <c r="I43" s="5">
        <f t="shared" ca="1" si="4"/>
        <v>838</v>
      </c>
      <c r="K43" s="4">
        <v>36</v>
      </c>
      <c r="L43" s="5">
        <f t="shared" ca="1" si="14"/>
        <v>2</v>
      </c>
      <c r="M43" s="5">
        <f t="shared" ca="1" si="5"/>
        <v>82</v>
      </c>
      <c r="N43" s="5">
        <f t="shared" ca="1" si="15"/>
        <v>5</v>
      </c>
      <c r="O43" s="5">
        <f t="shared" ca="1" si="6"/>
        <v>108</v>
      </c>
      <c r="P43" s="5">
        <f t="shared" ca="1" si="7"/>
        <v>26</v>
      </c>
      <c r="Q43" s="5">
        <f t="shared" ca="1" si="2"/>
        <v>113</v>
      </c>
      <c r="R43" s="5">
        <f t="shared" ca="1" si="3"/>
        <v>31</v>
      </c>
      <c r="S43" s="6">
        <f t="shared" ca="1" si="9"/>
        <v>0</v>
      </c>
    </row>
    <row r="44" spans="8:25" ht="15.75" customHeight="1" x14ac:dyDescent="0.25">
      <c r="H44" s="5">
        <f t="shared" ca="1" si="4"/>
        <v>264</v>
      </c>
      <c r="I44" s="5">
        <f t="shared" ca="1" si="4"/>
        <v>814</v>
      </c>
      <c r="K44" s="4">
        <v>37</v>
      </c>
      <c r="L44" s="5">
        <f t="shared" ca="1" si="14"/>
        <v>2</v>
      </c>
      <c r="M44" s="5">
        <f t="shared" ca="1" si="5"/>
        <v>84</v>
      </c>
      <c r="N44" s="5">
        <f t="shared" ca="1" si="15"/>
        <v>4</v>
      </c>
      <c r="O44" s="5">
        <f t="shared" ca="1" si="6"/>
        <v>113</v>
      </c>
      <c r="P44" s="5">
        <f t="shared" ca="1" si="7"/>
        <v>29</v>
      </c>
      <c r="Q44" s="5">
        <f t="shared" ca="1" si="2"/>
        <v>117</v>
      </c>
      <c r="R44" s="5">
        <f t="shared" ca="1" si="3"/>
        <v>33</v>
      </c>
      <c r="S44" s="6">
        <f t="shared" ca="1" si="9"/>
        <v>0</v>
      </c>
    </row>
    <row r="45" spans="8:25" ht="15.75" customHeight="1" x14ac:dyDescent="0.25">
      <c r="H45" s="5">
        <f t="shared" ca="1" si="4"/>
        <v>604</v>
      </c>
      <c r="I45" s="5">
        <f t="shared" ca="1" si="4"/>
        <v>811</v>
      </c>
      <c r="K45" s="4">
        <v>38</v>
      </c>
      <c r="L45" s="5">
        <f t="shared" ca="1" si="14"/>
        <v>2</v>
      </c>
      <c r="M45" s="5">
        <f t="shared" ca="1" si="5"/>
        <v>86</v>
      </c>
      <c r="N45" s="5">
        <f t="shared" ca="1" si="15"/>
        <v>4</v>
      </c>
      <c r="O45" s="5">
        <f t="shared" ca="1" si="6"/>
        <v>117</v>
      </c>
      <c r="P45" s="5">
        <f t="shared" ca="1" si="7"/>
        <v>31</v>
      </c>
      <c r="Q45" s="5">
        <f t="shared" ca="1" si="2"/>
        <v>121</v>
      </c>
      <c r="R45" s="5">
        <f t="shared" ca="1" si="3"/>
        <v>35</v>
      </c>
      <c r="S45" s="6">
        <f t="shared" ca="1" si="9"/>
        <v>0</v>
      </c>
    </row>
    <row r="46" spans="8:25" ht="15.75" customHeight="1" x14ac:dyDescent="0.25">
      <c r="H46" s="5">
        <f t="shared" ca="1" si="4"/>
        <v>890</v>
      </c>
      <c r="I46" s="5">
        <f t="shared" ca="1" si="4"/>
        <v>545</v>
      </c>
      <c r="K46" s="4">
        <v>39</v>
      </c>
      <c r="L46" s="5">
        <f t="shared" ca="1" si="14"/>
        <v>4</v>
      </c>
      <c r="M46" s="5">
        <f t="shared" ca="1" si="5"/>
        <v>90</v>
      </c>
      <c r="N46" s="5">
        <f t="shared" ca="1" si="15"/>
        <v>3</v>
      </c>
      <c r="O46" s="5">
        <f t="shared" ca="1" si="6"/>
        <v>121</v>
      </c>
      <c r="P46" s="5">
        <f t="shared" ca="1" si="7"/>
        <v>31</v>
      </c>
      <c r="Q46" s="5">
        <f t="shared" ca="1" si="2"/>
        <v>124</v>
      </c>
      <c r="R46" s="5">
        <f t="shared" ca="1" si="3"/>
        <v>34</v>
      </c>
      <c r="S46" s="6">
        <f t="shared" ca="1" si="9"/>
        <v>0</v>
      </c>
    </row>
    <row r="47" spans="8:25" ht="15.75" customHeight="1" x14ac:dyDescent="0.25">
      <c r="H47" s="5">
        <f t="shared" ca="1" si="4"/>
        <v>928</v>
      </c>
      <c r="I47" s="5">
        <f t="shared" ca="1" si="4"/>
        <v>563</v>
      </c>
      <c r="K47" s="4">
        <v>40</v>
      </c>
      <c r="L47" s="5">
        <f t="shared" ca="1" si="14"/>
        <v>4</v>
      </c>
      <c r="M47" s="5">
        <f t="shared" ca="1" si="5"/>
        <v>94</v>
      </c>
      <c r="N47" s="5">
        <f t="shared" ca="1" si="15"/>
        <v>3</v>
      </c>
      <c r="O47" s="5">
        <f t="shared" ca="1" si="6"/>
        <v>124</v>
      </c>
      <c r="P47" s="5">
        <f t="shared" ca="1" si="7"/>
        <v>30</v>
      </c>
      <c r="Q47" s="5">
        <f t="shared" ca="1" si="2"/>
        <v>127</v>
      </c>
      <c r="R47" s="5">
        <f t="shared" ca="1" si="3"/>
        <v>33</v>
      </c>
      <c r="S47" s="6">
        <f t="shared" ca="1" si="9"/>
        <v>0</v>
      </c>
    </row>
    <row r="48" spans="8:25" ht="15.75" customHeight="1" x14ac:dyDescent="0.25">
      <c r="H48" s="5">
        <f t="shared" ca="1" si="4"/>
        <v>477</v>
      </c>
      <c r="I48" s="5">
        <f t="shared" ca="1" si="4"/>
        <v>405</v>
      </c>
      <c r="K48" s="4">
        <v>41</v>
      </c>
      <c r="L48" s="5">
        <f t="shared" ca="1" si="14"/>
        <v>2</v>
      </c>
      <c r="M48" s="5">
        <f t="shared" ca="1" si="5"/>
        <v>96</v>
      </c>
      <c r="N48" s="5">
        <f t="shared" ca="1" si="15"/>
        <v>3</v>
      </c>
      <c r="O48" s="5">
        <f t="shared" ca="1" si="6"/>
        <v>127</v>
      </c>
      <c r="P48" s="5">
        <f t="shared" ca="1" si="7"/>
        <v>31</v>
      </c>
      <c r="Q48" s="5">
        <f t="shared" ca="1" si="2"/>
        <v>130</v>
      </c>
      <c r="R48" s="5">
        <f t="shared" ca="1" si="3"/>
        <v>34</v>
      </c>
      <c r="S48" s="6">
        <f t="shared" ca="1" si="9"/>
        <v>0</v>
      </c>
    </row>
    <row r="49" spans="8:19" ht="15.75" customHeight="1" x14ac:dyDescent="0.25">
      <c r="H49" s="5">
        <f t="shared" ca="1" si="4"/>
        <v>321</v>
      </c>
      <c r="I49" s="5">
        <f t="shared" ca="1" si="4"/>
        <v>466</v>
      </c>
      <c r="K49" s="4">
        <v>42</v>
      </c>
      <c r="L49" s="5">
        <f t="shared" ca="1" si="14"/>
        <v>2</v>
      </c>
      <c r="M49" s="5">
        <f t="shared" ca="1" si="5"/>
        <v>98</v>
      </c>
      <c r="N49" s="5">
        <f t="shared" ca="1" si="15"/>
        <v>3</v>
      </c>
      <c r="O49" s="5">
        <f t="shared" ca="1" si="6"/>
        <v>130</v>
      </c>
      <c r="P49" s="5">
        <f t="shared" ca="1" si="7"/>
        <v>32</v>
      </c>
      <c r="Q49" s="5">
        <f t="shared" ca="1" si="2"/>
        <v>133</v>
      </c>
      <c r="R49" s="5">
        <f t="shared" ca="1" si="3"/>
        <v>35</v>
      </c>
      <c r="S49" s="6">
        <f t="shared" ca="1" si="9"/>
        <v>0</v>
      </c>
    </row>
    <row r="50" spans="8:19" ht="15.75" customHeight="1" x14ac:dyDescent="0.25">
      <c r="H50" s="5">
        <f t="shared" ca="1" si="4"/>
        <v>719</v>
      </c>
      <c r="I50" s="5">
        <f t="shared" ca="1" si="4"/>
        <v>678</v>
      </c>
      <c r="K50" s="4">
        <v>43</v>
      </c>
      <c r="L50" s="5">
        <f t="shared" ca="1" si="14"/>
        <v>3</v>
      </c>
      <c r="M50" s="5">
        <f t="shared" ca="1" si="5"/>
        <v>101</v>
      </c>
      <c r="N50" s="5">
        <f t="shared" ca="1" si="15"/>
        <v>4</v>
      </c>
      <c r="O50" s="5">
        <f t="shared" ca="1" si="6"/>
        <v>133</v>
      </c>
      <c r="P50" s="5">
        <f t="shared" ca="1" si="7"/>
        <v>32</v>
      </c>
      <c r="Q50" s="5">
        <f t="shared" ca="1" si="2"/>
        <v>137</v>
      </c>
      <c r="R50" s="5">
        <f t="shared" ca="1" si="3"/>
        <v>36</v>
      </c>
      <c r="S50" s="6">
        <f t="shared" ca="1" si="9"/>
        <v>0</v>
      </c>
    </row>
    <row r="51" spans="8:19" ht="15.75" customHeight="1" x14ac:dyDescent="0.25">
      <c r="H51" s="5">
        <f t="shared" ca="1" si="4"/>
        <v>802</v>
      </c>
      <c r="I51" s="5">
        <f t="shared" ca="1" si="4"/>
        <v>591</v>
      </c>
      <c r="K51" s="4">
        <v>44</v>
      </c>
      <c r="L51" s="5">
        <f t="shared" ca="1" si="14"/>
        <v>3</v>
      </c>
      <c r="M51" s="5">
        <f t="shared" ca="1" si="5"/>
        <v>104</v>
      </c>
      <c r="N51" s="5">
        <f t="shared" ca="1" si="15"/>
        <v>4</v>
      </c>
      <c r="O51" s="5">
        <f t="shared" ca="1" si="6"/>
        <v>137</v>
      </c>
      <c r="P51" s="5">
        <f t="shared" ca="1" si="7"/>
        <v>33</v>
      </c>
      <c r="Q51" s="5">
        <f t="shared" ca="1" si="2"/>
        <v>141</v>
      </c>
      <c r="R51" s="5">
        <f t="shared" ca="1" si="3"/>
        <v>37</v>
      </c>
      <c r="S51" s="6">
        <f t="shared" ca="1" si="9"/>
        <v>0</v>
      </c>
    </row>
    <row r="52" spans="8:19" ht="15.75" customHeight="1" x14ac:dyDescent="0.25">
      <c r="H52" s="5">
        <f t="shared" ca="1" si="4"/>
        <v>197</v>
      </c>
      <c r="I52" s="5">
        <f t="shared" ca="1" si="4"/>
        <v>332</v>
      </c>
      <c r="K52" s="4">
        <v>45</v>
      </c>
      <c r="L52" s="5">
        <f t="shared" ca="1" si="14"/>
        <v>1</v>
      </c>
      <c r="M52" s="5">
        <f t="shared" ca="1" si="5"/>
        <v>105</v>
      </c>
      <c r="N52" s="5">
        <f t="shared" ca="1" si="15"/>
        <v>3</v>
      </c>
      <c r="O52" s="5">
        <f t="shared" ca="1" si="6"/>
        <v>141</v>
      </c>
      <c r="P52" s="5">
        <f t="shared" ca="1" si="7"/>
        <v>36</v>
      </c>
      <c r="Q52" s="5">
        <f t="shared" ca="1" si="2"/>
        <v>144</v>
      </c>
      <c r="R52" s="5">
        <f t="shared" ca="1" si="3"/>
        <v>39</v>
      </c>
      <c r="S52" s="6">
        <f t="shared" ca="1" si="9"/>
        <v>0</v>
      </c>
    </row>
    <row r="53" spans="8:19" ht="15.75" customHeight="1" x14ac:dyDescent="0.25">
      <c r="H53" s="5">
        <f t="shared" ca="1" si="4"/>
        <v>332</v>
      </c>
      <c r="I53" s="5">
        <f t="shared" ca="1" si="4"/>
        <v>565</v>
      </c>
      <c r="K53" s="4">
        <v>46</v>
      </c>
      <c r="L53" s="5">
        <f t="shared" ca="1" si="14"/>
        <v>2</v>
      </c>
      <c r="M53" s="5">
        <f t="shared" ca="1" si="5"/>
        <v>107</v>
      </c>
      <c r="N53" s="5">
        <f t="shared" ca="1" si="15"/>
        <v>3</v>
      </c>
      <c r="O53" s="5">
        <f t="shared" ca="1" si="6"/>
        <v>144</v>
      </c>
      <c r="P53" s="5">
        <f t="shared" ca="1" si="7"/>
        <v>37</v>
      </c>
      <c r="Q53" s="5">
        <f t="shared" ca="1" si="2"/>
        <v>147</v>
      </c>
      <c r="R53" s="5">
        <f t="shared" ca="1" si="3"/>
        <v>40</v>
      </c>
      <c r="S53" s="6">
        <f t="shared" ca="1" si="9"/>
        <v>0</v>
      </c>
    </row>
    <row r="54" spans="8:19" ht="15.75" customHeight="1" x14ac:dyDescent="0.25">
      <c r="H54" s="5">
        <f t="shared" ca="1" si="4"/>
        <v>833</v>
      </c>
      <c r="I54" s="5">
        <f t="shared" ca="1" si="4"/>
        <v>456</v>
      </c>
      <c r="K54" s="4">
        <v>47</v>
      </c>
      <c r="L54" s="5">
        <f t="shared" ca="1" si="14"/>
        <v>3</v>
      </c>
      <c r="M54" s="5">
        <f t="shared" ca="1" si="5"/>
        <v>110</v>
      </c>
      <c r="N54" s="5">
        <f t="shared" ca="1" si="15"/>
        <v>3</v>
      </c>
      <c r="O54" s="5">
        <f t="shared" ca="1" si="6"/>
        <v>147</v>
      </c>
      <c r="P54" s="5">
        <f t="shared" ca="1" si="7"/>
        <v>37</v>
      </c>
      <c r="Q54" s="5">
        <f t="shared" ca="1" si="2"/>
        <v>150</v>
      </c>
      <c r="R54" s="5">
        <f t="shared" ca="1" si="3"/>
        <v>40</v>
      </c>
      <c r="S54" s="6">
        <f t="shared" ca="1" si="9"/>
        <v>0</v>
      </c>
    </row>
    <row r="55" spans="8:19" ht="15.75" customHeight="1" x14ac:dyDescent="0.25">
      <c r="H55" s="5">
        <f t="shared" ca="1" si="4"/>
        <v>577</v>
      </c>
      <c r="I55" s="5">
        <f t="shared" ca="1" si="4"/>
        <v>813</v>
      </c>
      <c r="K55" s="4">
        <v>48</v>
      </c>
      <c r="L55" s="5">
        <f t="shared" ca="1" si="14"/>
        <v>2</v>
      </c>
      <c r="M55" s="5">
        <f t="shared" ca="1" si="5"/>
        <v>112</v>
      </c>
      <c r="N55" s="5">
        <f t="shared" ca="1" si="15"/>
        <v>4</v>
      </c>
      <c r="O55" s="5">
        <f t="shared" ca="1" si="6"/>
        <v>150</v>
      </c>
      <c r="P55" s="5">
        <f t="shared" ca="1" si="7"/>
        <v>38</v>
      </c>
      <c r="Q55" s="5">
        <f t="shared" ca="1" si="2"/>
        <v>154</v>
      </c>
      <c r="R55" s="5">
        <f t="shared" ca="1" si="3"/>
        <v>42</v>
      </c>
      <c r="S55" s="6">
        <f t="shared" ca="1" si="9"/>
        <v>0</v>
      </c>
    </row>
    <row r="56" spans="8:19" ht="15.75" customHeight="1" x14ac:dyDescent="0.25">
      <c r="H56" s="5">
        <f t="shared" ca="1" si="4"/>
        <v>744</v>
      </c>
      <c r="I56" s="5">
        <f t="shared" ca="1" si="4"/>
        <v>527</v>
      </c>
      <c r="K56" s="4">
        <v>49</v>
      </c>
      <c r="L56" s="5">
        <f t="shared" ca="1" si="14"/>
        <v>3</v>
      </c>
      <c r="M56" s="5">
        <f t="shared" ca="1" si="5"/>
        <v>115</v>
      </c>
      <c r="N56" s="5">
        <f t="shared" ca="1" si="15"/>
        <v>3</v>
      </c>
      <c r="O56" s="5">
        <f t="shared" ca="1" si="6"/>
        <v>154</v>
      </c>
      <c r="P56" s="5">
        <f t="shared" ca="1" si="7"/>
        <v>39</v>
      </c>
      <c r="Q56" s="5">
        <f t="shared" ca="1" si="2"/>
        <v>157</v>
      </c>
      <c r="R56" s="5">
        <f t="shared" ca="1" si="3"/>
        <v>42</v>
      </c>
      <c r="S56" s="6">
        <f t="shared" ca="1" si="9"/>
        <v>0</v>
      </c>
    </row>
    <row r="57" spans="8:19" ht="15.75" customHeight="1" x14ac:dyDescent="0.25">
      <c r="H57" s="5">
        <f t="shared" ca="1" si="4"/>
        <v>912</v>
      </c>
      <c r="I57" s="5">
        <f t="shared" ca="1" si="4"/>
        <v>584</v>
      </c>
      <c r="K57" s="4">
        <v>50</v>
      </c>
      <c r="L57" s="5">
        <f t="shared" ca="1" si="14"/>
        <v>4</v>
      </c>
      <c r="M57" s="5">
        <f t="shared" ca="1" si="5"/>
        <v>119</v>
      </c>
      <c r="N57" s="5">
        <f t="shared" ca="1" si="15"/>
        <v>4</v>
      </c>
      <c r="O57" s="5">
        <f t="shared" ca="1" si="6"/>
        <v>157</v>
      </c>
      <c r="P57" s="5">
        <f t="shared" ca="1" si="7"/>
        <v>38</v>
      </c>
      <c r="Q57" s="5">
        <f t="shared" ca="1" si="2"/>
        <v>161</v>
      </c>
      <c r="R57" s="5">
        <f t="shared" ca="1" si="3"/>
        <v>42</v>
      </c>
      <c r="S57" s="6">
        <f t="shared" ca="1" si="9"/>
        <v>0</v>
      </c>
    </row>
    <row r="58" spans="8:19" ht="15.75" customHeight="1" x14ac:dyDescent="0.25">
      <c r="H58" s="5">
        <f t="shared" ca="1" si="4"/>
        <v>590</v>
      </c>
      <c r="I58" s="5">
        <f t="shared" ca="1" si="4"/>
        <v>31</v>
      </c>
      <c r="K58" s="4">
        <v>51</v>
      </c>
      <c r="L58" s="5">
        <f t="shared" ca="1" si="14"/>
        <v>2</v>
      </c>
      <c r="M58" s="5">
        <f t="shared" ca="1" si="5"/>
        <v>121</v>
      </c>
      <c r="N58" s="5">
        <f t="shared" ca="1" si="15"/>
        <v>2</v>
      </c>
      <c r="O58" s="5">
        <f t="shared" ca="1" si="6"/>
        <v>161</v>
      </c>
      <c r="P58" s="5">
        <f t="shared" ca="1" si="7"/>
        <v>40</v>
      </c>
      <c r="Q58" s="5">
        <f t="shared" ca="1" si="2"/>
        <v>163</v>
      </c>
      <c r="R58" s="5">
        <f t="shared" ca="1" si="3"/>
        <v>42</v>
      </c>
      <c r="S58" s="6">
        <f t="shared" ca="1" si="9"/>
        <v>0</v>
      </c>
    </row>
    <row r="59" spans="8:19" ht="15.75" customHeight="1" x14ac:dyDescent="0.25">
      <c r="H59" s="5">
        <f t="shared" ca="1" si="4"/>
        <v>182</v>
      </c>
      <c r="I59" s="5">
        <f t="shared" ca="1" si="4"/>
        <v>376</v>
      </c>
      <c r="K59" s="4">
        <v>52</v>
      </c>
      <c r="L59" s="5">
        <f t="shared" ca="1" si="14"/>
        <v>1</v>
      </c>
      <c r="M59" s="5">
        <f t="shared" ca="1" si="5"/>
        <v>122</v>
      </c>
      <c r="N59" s="5">
        <f t="shared" ca="1" si="15"/>
        <v>3</v>
      </c>
      <c r="O59" s="5">
        <f t="shared" ca="1" si="6"/>
        <v>163</v>
      </c>
      <c r="P59" s="5">
        <f t="shared" ca="1" si="7"/>
        <v>41</v>
      </c>
      <c r="Q59" s="5">
        <f t="shared" ca="1" si="2"/>
        <v>166</v>
      </c>
      <c r="R59" s="5">
        <f t="shared" ca="1" si="3"/>
        <v>44</v>
      </c>
      <c r="S59" s="6">
        <f t="shared" ca="1" si="9"/>
        <v>0</v>
      </c>
    </row>
    <row r="60" spans="8:19" ht="15.75" customHeight="1" x14ac:dyDescent="0.25">
      <c r="H60" s="5">
        <f t="shared" ca="1" si="4"/>
        <v>813</v>
      </c>
      <c r="I60" s="5">
        <f t="shared" ca="1" si="4"/>
        <v>639</v>
      </c>
      <c r="K60" s="4">
        <v>53</v>
      </c>
      <c r="L60" s="5">
        <f t="shared" ca="1" si="14"/>
        <v>3</v>
      </c>
      <c r="M60" s="5">
        <f t="shared" ca="1" si="5"/>
        <v>125</v>
      </c>
      <c r="N60" s="5">
        <f t="shared" ca="1" si="15"/>
        <v>4</v>
      </c>
      <c r="O60" s="5">
        <f t="shared" ca="1" si="6"/>
        <v>166</v>
      </c>
      <c r="P60" s="5">
        <f t="shared" ca="1" si="7"/>
        <v>41</v>
      </c>
      <c r="Q60" s="5">
        <f t="shared" ca="1" si="2"/>
        <v>170</v>
      </c>
      <c r="R60" s="5">
        <f t="shared" ca="1" si="3"/>
        <v>45</v>
      </c>
      <c r="S60" s="6">
        <f t="shared" ca="1" si="9"/>
        <v>0</v>
      </c>
    </row>
    <row r="61" spans="8:19" ht="15.75" customHeight="1" x14ac:dyDescent="0.25">
      <c r="H61" s="5">
        <f t="shared" ca="1" si="4"/>
        <v>424</v>
      </c>
      <c r="I61" s="5">
        <f t="shared" ca="1" si="4"/>
        <v>535</v>
      </c>
      <c r="K61" s="4">
        <v>54</v>
      </c>
      <c r="L61" s="5">
        <f t="shared" ca="1" si="14"/>
        <v>2</v>
      </c>
      <c r="M61" s="5">
        <f t="shared" ca="1" si="5"/>
        <v>127</v>
      </c>
      <c r="N61" s="5">
        <f t="shared" ca="1" si="15"/>
        <v>3</v>
      </c>
      <c r="O61" s="5">
        <f t="shared" ca="1" si="6"/>
        <v>170</v>
      </c>
      <c r="P61" s="5">
        <f t="shared" ca="1" si="7"/>
        <v>43</v>
      </c>
      <c r="Q61" s="5">
        <f t="shared" ca="1" si="2"/>
        <v>173</v>
      </c>
      <c r="R61" s="5">
        <f t="shared" ca="1" si="3"/>
        <v>46</v>
      </c>
      <c r="S61" s="6">
        <f t="shared" ca="1" si="9"/>
        <v>0</v>
      </c>
    </row>
    <row r="62" spans="8:19" ht="15.75" customHeight="1" x14ac:dyDescent="0.25">
      <c r="H62" s="5">
        <f t="shared" ca="1" si="4"/>
        <v>772</v>
      </c>
      <c r="I62" s="5">
        <f t="shared" ca="1" si="4"/>
        <v>547</v>
      </c>
      <c r="K62" s="4">
        <v>55</v>
      </c>
      <c r="L62" s="5">
        <f t="shared" ca="1" si="14"/>
        <v>3</v>
      </c>
      <c r="M62" s="5">
        <f t="shared" ca="1" si="5"/>
        <v>130</v>
      </c>
      <c r="N62" s="5">
        <f t="shared" ca="1" si="15"/>
        <v>3</v>
      </c>
      <c r="O62" s="5">
        <f t="shared" ca="1" si="6"/>
        <v>173</v>
      </c>
      <c r="P62" s="5">
        <f t="shared" ca="1" si="7"/>
        <v>43</v>
      </c>
      <c r="Q62" s="5">
        <f t="shared" ca="1" si="2"/>
        <v>176</v>
      </c>
      <c r="R62" s="5">
        <f t="shared" ca="1" si="3"/>
        <v>46</v>
      </c>
      <c r="S62" s="6">
        <f t="shared" ca="1" si="9"/>
        <v>0</v>
      </c>
    </row>
    <row r="63" spans="8:19" ht="15.75" customHeight="1" x14ac:dyDescent="0.25">
      <c r="H63" s="5">
        <f t="shared" ca="1" si="4"/>
        <v>435</v>
      </c>
      <c r="I63" s="5">
        <f t="shared" ca="1" si="4"/>
        <v>476</v>
      </c>
      <c r="K63" s="4">
        <v>56</v>
      </c>
      <c r="L63" s="5">
        <f t="shared" ca="1" si="14"/>
        <v>2</v>
      </c>
      <c r="M63" s="5">
        <f t="shared" ca="1" si="5"/>
        <v>132</v>
      </c>
      <c r="N63" s="5">
        <f t="shared" ca="1" si="15"/>
        <v>3</v>
      </c>
      <c r="O63" s="5">
        <f t="shared" ca="1" si="6"/>
        <v>176</v>
      </c>
      <c r="P63" s="5">
        <f t="shared" ca="1" si="7"/>
        <v>44</v>
      </c>
      <c r="Q63" s="5">
        <f t="shared" ca="1" si="2"/>
        <v>179</v>
      </c>
      <c r="R63" s="5">
        <f t="shared" ca="1" si="3"/>
        <v>47</v>
      </c>
      <c r="S63" s="6">
        <f t="shared" ca="1" si="9"/>
        <v>0</v>
      </c>
    </row>
    <row r="64" spans="8:19" ht="15.75" customHeight="1" x14ac:dyDescent="0.25">
      <c r="H64" s="5">
        <f t="shared" ca="1" si="4"/>
        <v>549</v>
      </c>
      <c r="I64" s="5">
        <f t="shared" ca="1" si="4"/>
        <v>482</v>
      </c>
      <c r="K64" s="4">
        <v>57</v>
      </c>
      <c r="L64" s="5">
        <f t="shared" ca="1" si="14"/>
        <v>2</v>
      </c>
      <c r="M64" s="5">
        <f t="shared" ca="1" si="5"/>
        <v>134</v>
      </c>
      <c r="N64" s="5">
        <f t="shared" ca="1" si="15"/>
        <v>3</v>
      </c>
      <c r="O64" s="5">
        <f t="shared" ca="1" si="6"/>
        <v>179</v>
      </c>
      <c r="P64" s="5">
        <f t="shared" ca="1" si="7"/>
        <v>45</v>
      </c>
      <c r="Q64" s="5">
        <f t="shared" ca="1" si="2"/>
        <v>182</v>
      </c>
      <c r="R64" s="5">
        <f t="shared" ca="1" si="3"/>
        <v>48</v>
      </c>
      <c r="S64" s="6">
        <f t="shared" ca="1" si="9"/>
        <v>0</v>
      </c>
    </row>
    <row r="65" spans="8:19" ht="15.75" customHeight="1" x14ac:dyDescent="0.25">
      <c r="H65" s="5">
        <f t="shared" ca="1" si="4"/>
        <v>14</v>
      </c>
      <c r="I65" s="5">
        <f t="shared" ca="1" si="4"/>
        <v>747</v>
      </c>
      <c r="K65" s="4">
        <v>58</v>
      </c>
      <c r="L65" s="5">
        <f t="shared" ca="1" si="14"/>
        <v>1</v>
      </c>
      <c r="M65" s="5">
        <f t="shared" ca="1" si="5"/>
        <v>135</v>
      </c>
      <c r="N65" s="5">
        <f t="shared" ca="1" si="15"/>
        <v>4</v>
      </c>
      <c r="O65" s="5">
        <f t="shared" ca="1" si="6"/>
        <v>182</v>
      </c>
      <c r="P65" s="5">
        <f t="shared" ca="1" si="7"/>
        <v>47</v>
      </c>
      <c r="Q65" s="5">
        <f t="shared" ca="1" si="2"/>
        <v>186</v>
      </c>
      <c r="R65" s="5">
        <f t="shared" ca="1" si="3"/>
        <v>51</v>
      </c>
      <c r="S65" s="6">
        <f t="shared" ca="1" si="9"/>
        <v>0</v>
      </c>
    </row>
    <row r="66" spans="8:19" ht="15.75" customHeight="1" x14ac:dyDescent="0.25">
      <c r="H66" s="5">
        <f t="shared" ca="1" si="4"/>
        <v>24</v>
      </c>
      <c r="I66" s="5">
        <f t="shared" ca="1" si="4"/>
        <v>290</v>
      </c>
      <c r="K66" s="4">
        <v>59</v>
      </c>
      <c r="L66" s="5">
        <f t="shared" ca="1" si="14"/>
        <v>1</v>
      </c>
      <c r="M66" s="5">
        <f t="shared" ca="1" si="5"/>
        <v>136</v>
      </c>
      <c r="N66" s="5">
        <f t="shared" ca="1" si="15"/>
        <v>2</v>
      </c>
      <c r="O66" s="5">
        <f t="shared" ca="1" si="6"/>
        <v>186</v>
      </c>
      <c r="P66" s="5">
        <f t="shared" ca="1" si="7"/>
        <v>50</v>
      </c>
      <c r="Q66" s="5">
        <f t="shared" ca="1" si="2"/>
        <v>188</v>
      </c>
      <c r="R66" s="5">
        <f t="shared" ca="1" si="3"/>
        <v>52</v>
      </c>
      <c r="S66" s="6">
        <f t="shared" ca="1" si="9"/>
        <v>0</v>
      </c>
    </row>
    <row r="67" spans="8:19" ht="15.75" customHeight="1" x14ac:dyDescent="0.25">
      <c r="H67" s="5">
        <f t="shared" ca="1" si="4"/>
        <v>834</v>
      </c>
      <c r="I67" s="5">
        <f t="shared" ca="1" si="4"/>
        <v>811</v>
      </c>
      <c r="K67" s="4">
        <v>60</v>
      </c>
      <c r="L67" s="5">
        <f t="shared" ca="1" si="14"/>
        <v>3</v>
      </c>
      <c r="M67" s="5">
        <f t="shared" ca="1" si="5"/>
        <v>139</v>
      </c>
      <c r="N67" s="5">
        <f t="shared" ca="1" si="15"/>
        <v>4</v>
      </c>
      <c r="O67" s="5">
        <f t="shared" ca="1" si="6"/>
        <v>188</v>
      </c>
      <c r="P67" s="5">
        <f t="shared" ca="1" si="7"/>
        <v>49</v>
      </c>
      <c r="Q67" s="5">
        <f t="shared" ca="1" si="2"/>
        <v>192</v>
      </c>
      <c r="R67" s="5">
        <f t="shared" ca="1" si="3"/>
        <v>53</v>
      </c>
      <c r="S67" s="6">
        <f t="shared" ca="1" si="9"/>
        <v>0</v>
      </c>
    </row>
    <row r="68" spans="8:19" ht="15.75" customHeight="1" x14ac:dyDescent="0.25">
      <c r="H68" s="5">
        <f t="shared" ca="1" si="4"/>
        <v>804</v>
      </c>
      <c r="I68" s="5">
        <f t="shared" ca="1" si="4"/>
        <v>49</v>
      </c>
      <c r="K68" s="4">
        <v>61</v>
      </c>
      <c r="L68" s="5">
        <f t="shared" ca="1" si="14"/>
        <v>3</v>
      </c>
      <c r="M68" s="5">
        <f t="shared" ca="1" si="5"/>
        <v>142</v>
      </c>
      <c r="N68" s="5">
        <f t="shared" ca="1" si="15"/>
        <v>2</v>
      </c>
      <c r="O68" s="5">
        <f t="shared" ca="1" si="6"/>
        <v>192</v>
      </c>
      <c r="P68" s="5">
        <f t="shared" ca="1" si="7"/>
        <v>50</v>
      </c>
      <c r="Q68" s="5">
        <f t="shared" ca="1" si="2"/>
        <v>194</v>
      </c>
      <c r="R68" s="5">
        <f t="shared" ca="1" si="3"/>
        <v>52</v>
      </c>
      <c r="S68" s="6">
        <f t="shared" ca="1" si="9"/>
        <v>0</v>
      </c>
    </row>
    <row r="69" spans="8:19" ht="15.75" customHeight="1" x14ac:dyDescent="0.25">
      <c r="H69" s="5">
        <f t="shared" ca="1" si="4"/>
        <v>825</v>
      </c>
      <c r="I69" s="5">
        <f t="shared" ca="1" si="4"/>
        <v>907</v>
      </c>
      <c r="K69" s="4">
        <v>62</v>
      </c>
      <c r="L69" s="5">
        <f t="shared" ca="1" si="14"/>
        <v>3</v>
      </c>
      <c r="M69" s="5">
        <f t="shared" ca="1" si="5"/>
        <v>145</v>
      </c>
      <c r="N69" s="5">
        <f t="shared" ca="1" si="15"/>
        <v>5</v>
      </c>
      <c r="O69" s="5">
        <f t="shared" ca="1" si="6"/>
        <v>194</v>
      </c>
      <c r="P69" s="5">
        <f t="shared" ca="1" si="7"/>
        <v>49</v>
      </c>
      <c r="Q69" s="5">
        <f t="shared" ca="1" si="2"/>
        <v>199</v>
      </c>
      <c r="R69" s="5">
        <f t="shared" ca="1" si="3"/>
        <v>54</v>
      </c>
      <c r="S69" s="6">
        <f t="shared" ca="1" si="9"/>
        <v>0</v>
      </c>
    </row>
    <row r="70" spans="8:19" ht="15.75" customHeight="1" x14ac:dyDescent="0.25">
      <c r="H70" s="5">
        <f t="shared" ca="1" si="4"/>
        <v>303</v>
      </c>
      <c r="I70" s="5">
        <f t="shared" ca="1" si="4"/>
        <v>96</v>
      </c>
      <c r="K70" s="4">
        <v>63</v>
      </c>
      <c r="L70" s="5">
        <f t="shared" ca="1" si="14"/>
        <v>2</v>
      </c>
      <c r="M70" s="5">
        <f t="shared" ca="1" si="5"/>
        <v>147</v>
      </c>
      <c r="N70" s="5">
        <f t="shared" ca="1" si="15"/>
        <v>2</v>
      </c>
      <c r="O70" s="5">
        <f t="shared" ca="1" si="6"/>
        <v>199</v>
      </c>
      <c r="P70" s="5">
        <f t="shared" ca="1" si="7"/>
        <v>52</v>
      </c>
      <c r="Q70" s="5">
        <f t="shared" ca="1" si="2"/>
        <v>201</v>
      </c>
      <c r="R70" s="5">
        <f t="shared" ca="1" si="3"/>
        <v>54</v>
      </c>
      <c r="S70" s="6">
        <f t="shared" ca="1" si="9"/>
        <v>0</v>
      </c>
    </row>
    <row r="71" spans="8:19" ht="15.75" customHeight="1" x14ac:dyDescent="0.25">
      <c r="H71" s="5">
        <f t="shared" ca="1" si="4"/>
        <v>247</v>
      </c>
      <c r="I71" s="5">
        <f t="shared" ca="1" si="4"/>
        <v>609</v>
      </c>
      <c r="K71" s="4">
        <v>64</v>
      </c>
      <c r="L71" s="5">
        <f t="shared" ca="1" si="14"/>
        <v>1</v>
      </c>
      <c r="M71" s="5">
        <f t="shared" ca="1" si="5"/>
        <v>148</v>
      </c>
      <c r="N71" s="5">
        <f t="shared" ca="1" si="15"/>
        <v>4</v>
      </c>
      <c r="O71" s="5">
        <f t="shared" ca="1" si="6"/>
        <v>201</v>
      </c>
      <c r="P71" s="5">
        <f t="shared" ca="1" si="7"/>
        <v>53</v>
      </c>
      <c r="Q71" s="5">
        <f t="shared" ca="1" si="2"/>
        <v>205</v>
      </c>
      <c r="R71" s="5">
        <f t="shared" ca="1" si="3"/>
        <v>57</v>
      </c>
      <c r="S71" s="6">
        <f t="shared" ca="1" si="9"/>
        <v>0</v>
      </c>
    </row>
    <row r="72" spans="8:19" ht="15.75" customHeight="1" x14ac:dyDescent="0.25">
      <c r="H72" s="5">
        <f t="shared" ca="1" si="4"/>
        <v>422</v>
      </c>
      <c r="I72" s="5">
        <f t="shared" ca="1" si="4"/>
        <v>721</v>
      </c>
      <c r="K72" s="4">
        <v>65</v>
      </c>
      <c r="L72" s="5">
        <f t="shared" ref="L72:L107" ca="1" si="16">LOOKUP(H72,$E$9:$F$12,$B$9:$B$12)</f>
        <v>2</v>
      </c>
      <c r="M72" s="5">
        <f t="shared" ca="1" si="5"/>
        <v>150</v>
      </c>
      <c r="N72" s="5">
        <f t="shared" ref="N72:N107" ca="1" si="17">LOOKUP(I72,$E$16:$F$19,$B$16:$B$19)</f>
        <v>4</v>
      </c>
      <c r="O72" s="5">
        <f t="shared" ca="1" si="6"/>
        <v>205</v>
      </c>
      <c r="P72" s="5">
        <f t="shared" ca="1" si="7"/>
        <v>55</v>
      </c>
      <c r="Q72" s="5">
        <f t="shared" ref="Q72:Q107" ca="1" si="18">O72+N72</f>
        <v>209</v>
      </c>
      <c r="R72" s="5">
        <f t="shared" ref="R72:R107" ca="1" si="19">N72+P72</f>
        <v>59</v>
      </c>
      <c r="S72" s="6">
        <f t="shared" ca="1" si="9"/>
        <v>0</v>
      </c>
    </row>
    <row r="73" spans="8:19" ht="15.75" customHeight="1" x14ac:dyDescent="0.25">
      <c r="H73" s="5">
        <f t="shared" ref="H73:I107" ca="1" si="20">RANDBETWEEN(0,1000)</f>
        <v>859</v>
      </c>
      <c r="I73" s="5">
        <f t="shared" ca="1" si="20"/>
        <v>738</v>
      </c>
      <c r="K73" s="4">
        <v>66</v>
      </c>
      <c r="L73" s="5">
        <f t="shared" ca="1" si="16"/>
        <v>4</v>
      </c>
      <c r="M73" s="5">
        <f t="shared" ref="M73:M107" ca="1" si="21">L73+M72</f>
        <v>154</v>
      </c>
      <c r="N73" s="5">
        <f t="shared" ca="1" si="17"/>
        <v>4</v>
      </c>
      <c r="O73" s="5">
        <f t="shared" ref="O73:O107" ca="1" si="22">IF(Q72&gt;M73,Q72,M73)</f>
        <v>209</v>
      </c>
      <c r="P73" s="5">
        <f t="shared" ref="P73:P107" ca="1" si="23">IF(M73&lt;Q72,Q72-M73,0)</f>
        <v>55</v>
      </c>
      <c r="Q73" s="5">
        <f t="shared" ca="1" si="18"/>
        <v>213</v>
      </c>
      <c r="R73" s="5">
        <f t="shared" ca="1" si="19"/>
        <v>59</v>
      </c>
      <c r="S73" s="6">
        <f t="shared" ca="1" si="9"/>
        <v>0</v>
      </c>
    </row>
    <row r="74" spans="8:19" ht="15.75" customHeight="1" x14ac:dyDescent="0.25">
      <c r="H74" s="5">
        <f t="shared" ca="1" si="20"/>
        <v>704</v>
      </c>
      <c r="I74" s="5">
        <f t="shared" ca="1" si="20"/>
        <v>72</v>
      </c>
      <c r="K74" s="4">
        <v>67</v>
      </c>
      <c r="L74" s="5">
        <f t="shared" ca="1" si="16"/>
        <v>3</v>
      </c>
      <c r="M74" s="5">
        <f t="shared" ca="1" si="21"/>
        <v>157</v>
      </c>
      <c r="N74" s="5">
        <f t="shared" ca="1" si="17"/>
        <v>2</v>
      </c>
      <c r="O74" s="5">
        <f t="shared" ca="1" si="22"/>
        <v>213</v>
      </c>
      <c r="P74" s="5">
        <f t="shared" ca="1" si="23"/>
        <v>56</v>
      </c>
      <c r="Q74" s="5">
        <f t="shared" ca="1" si="18"/>
        <v>215</v>
      </c>
      <c r="R74" s="5">
        <f t="shared" ca="1" si="19"/>
        <v>58</v>
      </c>
      <c r="S74" s="6">
        <f t="shared" ref="S74:S107" ca="1" si="24">IF(Q74&lt;O75,O75-Q74,0)</f>
        <v>0</v>
      </c>
    </row>
    <row r="75" spans="8:19" ht="15.75" customHeight="1" x14ac:dyDescent="0.25">
      <c r="H75" s="5">
        <f t="shared" ca="1" si="20"/>
        <v>575</v>
      </c>
      <c r="I75" s="5">
        <f t="shared" ca="1" si="20"/>
        <v>218</v>
      </c>
      <c r="K75" s="4">
        <v>68</v>
      </c>
      <c r="L75" s="5">
        <f t="shared" ca="1" si="16"/>
        <v>2</v>
      </c>
      <c r="M75" s="5">
        <f t="shared" ca="1" si="21"/>
        <v>159</v>
      </c>
      <c r="N75" s="5">
        <f t="shared" ca="1" si="17"/>
        <v>2</v>
      </c>
      <c r="O75" s="5">
        <f t="shared" ca="1" si="22"/>
        <v>215</v>
      </c>
      <c r="P75" s="5">
        <f t="shared" ca="1" si="23"/>
        <v>56</v>
      </c>
      <c r="Q75" s="5">
        <f t="shared" ca="1" si="18"/>
        <v>217</v>
      </c>
      <c r="R75" s="5">
        <f t="shared" ca="1" si="19"/>
        <v>58</v>
      </c>
      <c r="S75" s="6">
        <f t="shared" ca="1" si="24"/>
        <v>0</v>
      </c>
    </row>
    <row r="76" spans="8:19" ht="15.75" customHeight="1" x14ac:dyDescent="0.25">
      <c r="H76" s="5">
        <f t="shared" ca="1" si="20"/>
        <v>805</v>
      </c>
      <c r="I76" s="5">
        <f t="shared" ca="1" si="20"/>
        <v>235</v>
      </c>
      <c r="K76" s="4">
        <v>69</v>
      </c>
      <c r="L76" s="5">
        <f t="shared" ca="1" si="16"/>
        <v>3</v>
      </c>
      <c r="M76" s="5">
        <f t="shared" ca="1" si="21"/>
        <v>162</v>
      </c>
      <c r="N76" s="5">
        <f t="shared" ca="1" si="17"/>
        <v>2</v>
      </c>
      <c r="O76" s="5">
        <f t="shared" ca="1" si="22"/>
        <v>217</v>
      </c>
      <c r="P76" s="5">
        <f t="shared" ca="1" si="23"/>
        <v>55</v>
      </c>
      <c r="Q76" s="5">
        <f t="shared" ca="1" si="18"/>
        <v>219</v>
      </c>
      <c r="R76" s="5">
        <f t="shared" ca="1" si="19"/>
        <v>57</v>
      </c>
      <c r="S76" s="6">
        <f t="shared" ca="1" si="24"/>
        <v>0</v>
      </c>
    </row>
    <row r="77" spans="8:19" ht="15.75" customHeight="1" x14ac:dyDescent="0.25">
      <c r="H77" s="5">
        <f t="shared" ca="1" si="20"/>
        <v>755</v>
      </c>
      <c r="I77" s="5">
        <f t="shared" ca="1" si="20"/>
        <v>751</v>
      </c>
      <c r="K77" s="4">
        <v>70</v>
      </c>
      <c r="L77" s="5">
        <f t="shared" ca="1" si="16"/>
        <v>3</v>
      </c>
      <c r="M77" s="5">
        <f t="shared" ca="1" si="21"/>
        <v>165</v>
      </c>
      <c r="N77" s="5">
        <f t="shared" ca="1" si="17"/>
        <v>4</v>
      </c>
      <c r="O77" s="5">
        <f t="shared" ca="1" si="22"/>
        <v>219</v>
      </c>
      <c r="P77" s="5">
        <f t="shared" ca="1" si="23"/>
        <v>54</v>
      </c>
      <c r="Q77" s="5">
        <f t="shared" ca="1" si="18"/>
        <v>223</v>
      </c>
      <c r="R77" s="5">
        <f t="shared" ca="1" si="19"/>
        <v>58</v>
      </c>
      <c r="S77" s="6">
        <f t="shared" ca="1" si="24"/>
        <v>0</v>
      </c>
    </row>
    <row r="78" spans="8:19" ht="15.75" customHeight="1" x14ac:dyDescent="0.25">
      <c r="H78" s="5">
        <f t="shared" ca="1" si="20"/>
        <v>544</v>
      </c>
      <c r="I78" s="5">
        <f t="shared" ca="1" si="20"/>
        <v>783</v>
      </c>
      <c r="K78" s="4">
        <v>71</v>
      </c>
      <c r="L78" s="5">
        <f t="shared" ca="1" si="16"/>
        <v>2</v>
      </c>
      <c r="M78" s="5">
        <f t="shared" ca="1" si="21"/>
        <v>167</v>
      </c>
      <c r="N78" s="5">
        <f t="shared" ca="1" si="17"/>
        <v>4</v>
      </c>
      <c r="O78" s="5">
        <f t="shared" ca="1" si="22"/>
        <v>223</v>
      </c>
      <c r="P78" s="5">
        <f t="shared" ca="1" si="23"/>
        <v>56</v>
      </c>
      <c r="Q78" s="5">
        <f t="shared" ca="1" si="18"/>
        <v>227</v>
      </c>
      <c r="R78" s="5">
        <f t="shared" ca="1" si="19"/>
        <v>60</v>
      </c>
      <c r="S78" s="6">
        <f t="shared" ca="1" si="24"/>
        <v>0</v>
      </c>
    </row>
    <row r="79" spans="8:19" ht="15.75" customHeight="1" x14ac:dyDescent="0.25">
      <c r="H79" s="5">
        <f t="shared" ca="1" si="20"/>
        <v>517</v>
      </c>
      <c r="I79" s="5">
        <f t="shared" ca="1" si="20"/>
        <v>717</v>
      </c>
      <c r="K79" s="4">
        <v>72</v>
      </c>
      <c r="L79" s="5">
        <f t="shared" ca="1" si="16"/>
        <v>2</v>
      </c>
      <c r="M79" s="5">
        <f t="shared" ca="1" si="21"/>
        <v>169</v>
      </c>
      <c r="N79" s="5">
        <f t="shared" ca="1" si="17"/>
        <v>4</v>
      </c>
      <c r="O79" s="5">
        <f t="shared" ca="1" si="22"/>
        <v>227</v>
      </c>
      <c r="P79" s="5">
        <f t="shared" ca="1" si="23"/>
        <v>58</v>
      </c>
      <c r="Q79" s="5">
        <f t="shared" ca="1" si="18"/>
        <v>231</v>
      </c>
      <c r="R79" s="5">
        <f t="shared" ca="1" si="19"/>
        <v>62</v>
      </c>
      <c r="S79" s="6">
        <f t="shared" ca="1" si="24"/>
        <v>0</v>
      </c>
    </row>
    <row r="80" spans="8:19" ht="15.75" customHeight="1" x14ac:dyDescent="0.25">
      <c r="H80" s="5">
        <f t="shared" ca="1" si="20"/>
        <v>96</v>
      </c>
      <c r="I80" s="5">
        <f t="shared" ca="1" si="20"/>
        <v>789</v>
      </c>
      <c r="K80" s="4">
        <v>73</v>
      </c>
      <c r="L80" s="5">
        <f t="shared" ca="1" si="16"/>
        <v>1</v>
      </c>
      <c r="M80" s="5">
        <f t="shared" ca="1" si="21"/>
        <v>170</v>
      </c>
      <c r="N80" s="5">
        <f t="shared" ca="1" si="17"/>
        <v>4</v>
      </c>
      <c r="O80" s="5">
        <f t="shared" ca="1" si="22"/>
        <v>231</v>
      </c>
      <c r="P80" s="5">
        <f t="shared" ca="1" si="23"/>
        <v>61</v>
      </c>
      <c r="Q80" s="5">
        <f t="shared" ca="1" si="18"/>
        <v>235</v>
      </c>
      <c r="R80" s="5">
        <f t="shared" ca="1" si="19"/>
        <v>65</v>
      </c>
      <c r="S80" s="6">
        <f t="shared" ca="1" si="24"/>
        <v>0</v>
      </c>
    </row>
    <row r="81" spans="8:19" ht="15.75" customHeight="1" x14ac:dyDescent="0.25">
      <c r="H81" s="5">
        <f t="shared" ca="1" si="20"/>
        <v>805</v>
      </c>
      <c r="I81" s="5">
        <f t="shared" ca="1" si="20"/>
        <v>973</v>
      </c>
      <c r="K81" s="4">
        <v>74</v>
      </c>
      <c r="L81" s="5">
        <f t="shared" ca="1" si="16"/>
        <v>3</v>
      </c>
      <c r="M81" s="5">
        <f t="shared" ca="1" si="21"/>
        <v>173</v>
      </c>
      <c r="N81" s="5">
        <f t="shared" ca="1" si="17"/>
        <v>5</v>
      </c>
      <c r="O81" s="5">
        <f t="shared" ca="1" si="22"/>
        <v>235</v>
      </c>
      <c r="P81" s="5">
        <f t="shared" ca="1" si="23"/>
        <v>62</v>
      </c>
      <c r="Q81" s="5">
        <f t="shared" ca="1" si="18"/>
        <v>240</v>
      </c>
      <c r="R81" s="5">
        <f t="shared" ca="1" si="19"/>
        <v>67</v>
      </c>
      <c r="S81" s="6">
        <f t="shared" ca="1" si="24"/>
        <v>0</v>
      </c>
    </row>
    <row r="82" spans="8:19" ht="15.75" customHeight="1" x14ac:dyDescent="0.25">
      <c r="H82" s="5">
        <f t="shared" ca="1" si="20"/>
        <v>170</v>
      </c>
      <c r="I82" s="5">
        <f t="shared" ca="1" si="20"/>
        <v>527</v>
      </c>
      <c r="K82" s="4">
        <v>75</v>
      </c>
      <c r="L82" s="5">
        <f t="shared" ca="1" si="16"/>
        <v>1</v>
      </c>
      <c r="M82" s="5">
        <f t="shared" ca="1" si="21"/>
        <v>174</v>
      </c>
      <c r="N82" s="5">
        <f t="shared" ca="1" si="17"/>
        <v>3</v>
      </c>
      <c r="O82" s="5">
        <f t="shared" ca="1" si="22"/>
        <v>240</v>
      </c>
      <c r="P82" s="5">
        <f t="shared" ca="1" si="23"/>
        <v>66</v>
      </c>
      <c r="Q82" s="5">
        <f t="shared" ca="1" si="18"/>
        <v>243</v>
      </c>
      <c r="R82" s="5">
        <f t="shared" ca="1" si="19"/>
        <v>69</v>
      </c>
      <c r="S82" s="6">
        <f t="shared" ca="1" si="24"/>
        <v>0</v>
      </c>
    </row>
    <row r="83" spans="8:19" ht="15.75" customHeight="1" x14ac:dyDescent="0.25">
      <c r="H83" s="5">
        <f t="shared" ca="1" si="20"/>
        <v>474</v>
      </c>
      <c r="I83" s="5">
        <f t="shared" ca="1" si="20"/>
        <v>703</v>
      </c>
      <c r="K83" s="4">
        <v>76</v>
      </c>
      <c r="L83" s="5">
        <f t="shared" ca="1" si="16"/>
        <v>2</v>
      </c>
      <c r="M83" s="5">
        <f t="shared" ca="1" si="21"/>
        <v>176</v>
      </c>
      <c r="N83" s="5">
        <f t="shared" ca="1" si="17"/>
        <v>4</v>
      </c>
      <c r="O83" s="5">
        <f t="shared" ca="1" si="22"/>
        <v>243</v>
      </c>
      <c r="P83" s="5">
        <f t="shared" ca="1" si="23"/>
        <v>67</v>
      </c>
      <c r="Q83" s="5">
        <f t="shared" ca="1" si="18"/>
        <v>247</v>
      </c>
      <c r="R83" s="5">
        <f t="shared" ca="1" si="19"/>
        <v>71</v>
      </c>
      <c r="S83" s="6">
        <f t="shared" ca="1" si="24"/>
        <v>0</v>
      </c>
    </row>
    <row r="84" spans="8:19" ht="15.75" customHeight="1" x14ac:dyDescent="0.25">
      <c r="H84" s="5">
        <f t="shared" ca="1" si="20"/>
        <v>122</v>
      </c>
      <c r="I84" s="5">
        <f t="shared" ca="1" si="20"/>
        <v>923</v>
      </c>
      <c r="K84" s="4">
        <v>77</v>
      </c>
      <c r="L84" s="5">
        <f t="shared" ca="1" si="16"/>
        <v>1</v>
      </c>
      <c r="M84" s="5">
        <f t="shared" ca="1" si="21"/>
        <v>177</v>
      </c>
      <c r="N84" s="5">
        <f t="shared" ca="1" si="17"/>
        <v>5</v>
      </c>
      <c r="O84" s="5">
        <f t="shared" ca="1" si="22"/>
        <v>247</v>
      </c>
      <c r="P84" s="5">
        <f t="shared" ca="1" si="23"/>
        <v>70</v>
      </c>
      <c r="Q84" s="5">
        <f t="shared" ca="1" si="18"/>
        <v>252</v>
      </c>
      <c r="R84" s="5">
        <f t="shared" ca="1" si="19"/>
        <v>75</v>
      </c>
      <c r="S84" s="6">
        <f t="shared" ca="1" si="24"/>
        <v>0</v>
      </c>
    </row>
    <row r="85" spans="8:19" ht="15.75" customHeight="1" x14ac:dyDescent="0.25">
      <c r="H85" s="5">
        <f t="shared" ca="1" si="20"/>
        <v>735</v>
      </c>
      <c r="I85" s="5">
        <f t="shared" ca="1" si="20"/>
        <v>480</v>
      </c>
      <c r="K85" s="4">
        <v>78</v>
      </c>
      <c r="L85" s="5">
        <f t="shared" ca="1" si="16"/>
        <v>3</v>
      </c>
      <c r="M85" s="5">
        <f t="shared" ca="1" si="21"/>
        <v>180</v>
      </c>
      <c r="N85" s="5">
        <f t="shared" ca="1" si="17"/>
        <v>3</v>
      </c>
      <c r="O85" s="5">
        <f t="shared" ca="1" si="22"/>
        <v>252</v>
      </c>
      <c r="P85" s="5">
        <f t="shared" ca="1" si="23"/>
        <v>72</v>
      </c>
      <c r="Q85" s="5">
        <f t="shared" ca="1" si="18"/>
        <v>255</v>
      </c>
      <c r="R85" s="5">
        <f t="shared" ca="1" si="19"/>
        <v>75</v>
      </c>
      <c r="S85" s="6">
        <f t="shared" ca="1" si="24"/>
        <v>0</v>
      </c>
    </row>
    <row r="86" spans="8:19" ht="15.75" customHeight="1" x14ac:dyDescent="0.25">
      <c r="H86" s="5">
        <f t="shared" ca="1" si="20"/>
        <v>845</v>
      </c>
      <c r="I86" s="5">
        <f t="shared" ca="1" si="20"/>
        <v>60</v>
      </c>
      <c r="K86" s="4">
        <v>79</v>
      </c>
      <c r="L86" s="5">
        <f t="shared" ca="1" si="16"/>
        <v>3</v>
      </c>
      <c r="M86" s="5">
        <f t="shared" ca="1" si="21"/>
        <v>183</v>
      </c>
      <c r="N86" s="5">
        <f t="shared" ca="1" si="17"/>
        <v>2</v>
      </c>
      <c r="O86" s="5">
        <f t="shared" ca="1" si="22"/>
        <v>255</v>
      </c>
      <c r="P86" s="5">
        <f t="shared" ca="1" si="23"/>
        <v>72</v>
      </c>
      <c r="Q86" s="5">
        <f t="shared" ca="1" si="18"/>
        <v>257</v>
      </c>
      <c r="R86" s="5">
        <f t="shared" ca="1" si="19"/>
        <v>74</v>
      </c>
      <c r="S86" s="6">
        <f t="shared" ca="1" si="24"/>
        <v>0</v>
      </c>
    </row>
    <row r="87" spans="8:19" ht="15.75" customHeight="1" x14ac:dyDescent="0.25">
      <c r="H87" s="5">
        <f t="shared" ca="1" si="20"/>
        <v>739</v>
      </c>
      <c r="I87" s="5">
        <f t="shared" ca="1" si="20"/>
        <v>827</v>
      </c>
      <c r="K87" s="4">
        <v>80</v>
      </c>
      <c r="L87" s="5">
        <f t="shared" ca="1" si="16"/>
        <v>3</v>
      </c>
      <c r="M87" s="5">
        <f t="shared" ca="1" si="21"/>
        <v>186</v>
      </c>
      <c r="N87" s="5">
        <f t="shared" ca="1" si="17"/>
        <v>4</v>
      </c>
      <c r="O87" s="5">
        <f t="shared" ca="1" si="22"/>
        <v>257</v>
      </c>
      <c r="P87" s="5">
        <f t="shared" ca="1" si="23"/>
        <v>71</v>
      </c>
      <c r="Q87" s="5">
        <f t="shared" ca="1" si="18"/>
        <v>261</v>
      </c>
      <c r="R87" s="5">
        <f t="shared" ca="1" si="19"/>
        <v>75</v>
      </c>
      <c r="S87" s="6">
        <f t="shared" ca="1" si="24"/>
        <v>0</v>
      </c>
    </row>
    <row r="88" spans="8:19" ht="15.75" customHeight="1" x14ac:dyDescent="0.25">
      <c r="H88" s="5">
        <f t="shared" ca="1" si="20"/>
        <v>413</v>
      </c>
      <c r="I88" s="5">
        <f t="shared" ca="1" si="20"/>
        <v>501</v>
      </c>
      <c r="K88" s="4">
        <v>81</v>
      </c>
      <c r="L88" s="5">
        <f t="shared" ca="1" si="16"/>
        <v>2</v>
      </c>
      <c r="M88" s="5">
        <f t="shared" ca="1" si="21"/>
        <v>188</v>
      </c>
      <c r="N88" s="5">
        <f t="shared" ca="1" si="17"/>
        <v>3</v>
      </c>
      <c r="O88" s="5">
        <f t="shared" ca="1" si="22"/>
        <v>261</v>
      </c>
      <c r="P88" s="5">
        <f t="shared" ca="1" si="23"/>
        <v>73</v>
      </c>
      <c r="Q88" s="5">
        <f t="shared" ca="1" si="18"/>
        <v>264</v>
      </c>
      <c r="R88" s="5">
        <f t="shared" ca="1" si="19"/>
        <v>76</v>
      </c>
      <c r="S88" s="6">
        <f t="shared" ca="1" si="24"/>
        <v>0</v>
      </c>
    </row>
    <row r="89" spans="8:19" ht="15.75" customHeight="1" x14ac:dyDescent="0.25">
      <c r="H89" s="5">
        <f t="shared" ca="1" si="20"/>
        <v>254</v>
      </c>
      <c r="I89" s="5">
        <f t="shared" ca="1" si="20"/>
        <v>546</v>
      </c>
      <c r="K89" s="4">
        <v>82</v>
      </c>
      <c r="L89" s="5">
        <f t="shared" ca="1" si="16"/>
        <v>2</v>
      </c>
      <c r="M89" s="5">
        <f t="shared" ca="1" si="21"/>
        <v>190</v>
      </c>
      <c r="N89" s="5">
        <f t="shared" ca="1" si="17"/>
        <v>3</v>
      </c>
      <c r="O89" s="5">
        <f t="shared" ca="1" si="22"/>
        <v>264</v>
      </c>
      <c r="P89" s="5">
        <f t="shared" ca="1" si="23"/>
        <v>74</v>
      </c>
      <c r="Q89" s="5">
        <f t="shared" ca="1" si="18"/>
        <v>267</v>
      </c>
      <c r="R89" s="5">
        <f t="shared" ca="1" si="19"/>
        <v>77</v>
      </c>
      <c r="S89" s="6">
        <f t="shared" ca="1" si="24"/>
        <v>0</v>
      </c>
    </row>
    <row r="90" spans="8:19" ht="15.75" customHeight="1" x14ac:dyDescent="0.25">
      <c r="H90" s="5">
        <f t="shared" ca="1" si="20"/>
        <v>241</v>
      </c>
      <c r="I90" s="5">
        <f t="shared" ca="1" si="20"/>
        <v>352</v>
      </c>
      <c r="K90" s="4">
        <v>83</v>
      </c>
      <c r="L90" s="5">
        <f t="shared" ca="1" si="16"/>
        <v>1</v>
      </c>
      <c r="M90" s="5">
        <f t="shared" ca="1" si="21"/>
        <v>191</v>
      </c>
      <c r="N90" s="5">
        <f t="shared" ca="1" si="17"/>
        <v>3</v>
      </c>
      <c r="O90" s="5">
        <f t="shared" ca="1" si="22"/>
        <v>267</v>
      </c>
      <c r="P90" s="5">
        <f t="shared" ca="1" si="23"/>
        <v>76</v>
      </c>
      <c r="Q90" s="5">
        <f t="shared" ca="1" si="18"/>
        <v>270</v>
      </c>
      <c r="R90" s="5">
        <f t="shared" ca="1" si="19"/>
        <v>79</v>
      </c>
      <c r="S90" s="6">
        <f t="shared" ca="1" si="24"/>
        <v>0</v>
      </c>
    </row>
    <row r="91" spans="8:19" ht="15.75" customHeight="1" x14ac:dyDescent="0.25">
      <c r="H91" s="5">
        <f t="shared" ca="1" si="20"/>
        <v>911</v>
      </c>
      <c r="I91" s="5">
        <f t="shared" ca="1" si="20"/>
        <v>225</v>
      </c>
      <c r="K91" s="4">
        <v>84</v>
      </c>
      <c r="L91" s="5">
        <f t="shared" ca="1" si="16"/>
        <v>4</v>
      </c>
      <c r="M91" s="5">
        <f t="shared" ca="1" si="21"/>
        <v>195</v>
      </c>
      <c r="N91" s="5">
        <f t="shared" ca="1" si="17"/>
        <v>2</v>
      </c>
      <c r="O91" s="5">
        <f t="shared" ca="1" si="22"/>
        <v>270</v>
      </c>
      <c r="P91" s="5">
        <f t="shared" ca="1" si="23"/>
        <v>75</v>
      </c>
      <c r="Q91" s="5">
        <f t="shared" ca="1" si="18"/>
        <v>272</v>
      </c>
      <c r="R91" s="5">
        <f t="shared" ca="1" si="19"/>
        <v>77</v>
      </c>
      <c r="S91" s="6">
        <f t="shared" ca="1" si="24"/>
        <v>0</v>
      </c>
    </row>
    <row r="92" spans="8:19" ht="15.75" customHeight="1" x14ac:dyDescent="0.25">
      <c r="H92" s="5">
        <f t="shared" ca="1" si="20"/>
        <v>720</v>
      </c>
      <c r="I92" s="5">
        <f t="shared" ca="1" si="20"/>
        <v>338</v>
      </c>
      <c r="K92" s="4">
        <v>85</v>
      </c>
      <c r="L92" s="5">
        <f t="shared" ca="1" si="16"/>
        <v>3</v>
      </c>
      <c r="M92" s="5">
        <f t="shared" ca="1" si="21"/>
        <v>198</v>
      </c>
      <c r="N92" s="5">
        <f t="shared" ca="1" si="17"/>
        <v>3</v>
      </c>
      <c r="O92" s="5">
        <f t="shared" ca="1" si="22"/>
        <v>272</v>
      </c>
      <c r="P92" s="5">
        <f t="shared" ca="1" si="23"/>
        <v>74</v>
      </c>
      <c r="Q92" s="5">
        <f t="shared" ca="1" si="18"/>
        <v>275</v>
      </c>
      <c r="R92" s="5">
        <f t="shared" ca="1" si="19"/>
        <v>77</v>
      </c>
      <c r="S92" s="6">
        <f t="shared" ca="1" si="24"/>
        <v>0</v>
      </c>
    </row>
    <row r="93" spans="8:19" ht="15.75" customHeight="1" x14ac:dyDescent="0.25">
      <c r="H93" s="5">
        <f t="shared" ca="1" si="20"/>
        <v>554</v>
      </c>
      <c r="I93" s="5">
        <f t="shared" ca="1" si="20"/>
        <v>946</v>
      </c>
      <c r="K93" s="4">
        <v>86</v>
      </c>
      <c r="L93" s="5">
        <f t="shared" ca="1" si="16"/>
        <v>2</v>
      </c>
      <c r="M93" s="5">
        <f t="shared" ca="1" si="21"/>
        <v>200</v>
      </c>
      <c r="N93" s="5">
        <f t="shared" ca="1" si="17"/>
        <v>5</v>
      </c>
      <c r="O93" s="5">
        <f t="shared" ca="1" si="22"/>
        <v>275</v>
      </c>
      <c r="P93" s="5">
        <f t="shared" ca="1" si="23"/>
        <v>75</v>
      </c>
      <c r="Q93" s="5">
        <f t="shared" ca="1" si="18"/>
        <v>280</v>
      </c>
      <c r="R93" s="5">
        <f t="shared" ca="1" si="19"/>
        <v>80</v>
      </c>
      <c r="S93" s="6">
        <f t="shared" ca="1" si="24"/>
        <v>0</v>
      </c>
    </row>
    <row r="94" spans="8:19" ht="15.75" customHeight="1" x14ac:dyDescent="0.25">
      <c r="H94" s="5">
        <f t="shared" ca="1" si="20"/>
        <v>708</v>
      </c>
      <c r="I94" s="5">
        <f t="shared" ca="1" si="20"/>
        <v>825</v>
      </c>
      <c r="K94" s="4">
        <v>87</v>
      </c>
      <c r="L94" s="5">
        <f t="shared" ca="1" si="16"/>
        <v>3</v>
      </c>
      <c r="M94" s="5">
        <f t="shared" ca="1" si="21"/>
        <v>203</v>
      </c>
      <c r="N94" s="5">
        <f t="shared" ca="1" si="17"/>
        <v>4</v>
      </c>
      <c r="O94" s="5">
        <f t="shared" ca="1" si="22"/>
        <v>280</v>
      </c>
      <c r="P94" s="5">
        <f t="shared" ca="1" si="23"/>
        <v>77</v>
      </c>
      <c r="Q94" s="5">
        <f t="shared" ca="1" si="18"/>
        <v>284</v>
      </c>
      <c r="R94" s="5">
        <f t="shared" ca="1" si="19"/>
        <v>81</v>
      </c>
      <c r="S94" s="6">
        <f t="shared" ca="1" si="24"/>
        <v>0</v>
      </c>
    </row>
    <row r="95" spans="8:19" ht="15.75" customHeight="1" x14ac:dyDescent="0.25">
      <c r="H95" s="5">
        <f t="shared" ca="1" si="20"/>
        <v>113</v>
      </c>
      <c r="I95" s="5">
        <f t="shared" ca="1" si="20"/>
        <v>264</v>
      </c>
      <c r="K95" s="4">
        <v>88</v>
      </c>
      <c r="L95" s="5">
        <f t="shared" ca="1" si="16"/>
        <v>1</v>
      </c>
      <c r="M95" s="5">
        <f t="shared" ca="1" si="21"/>
        <v>204</v>
      </c>
      <c r="N95" s="5">
        <f t="shared" ca="1" si="17"/>
        <v>2</v>
      </c>
      <c r="O95" s="5">
        <f t="shared" ca="1" si="22"/>
        <v>284</v>
      </c>
      <c r="P95" s="5">
        <f t="shared" ca="1" si="23"/>
        <v>80</v>
      </c>
      <c r="Q95" s="5">
        <f t="shared" ca="1" si="18"/>
        <v>286</v>
      </c>
      <c r="R95" s="5">
        <f t="shared" ca="1" si="19"/>
        <v>82</v>
      </c>
      <c r="S95" s="6">
        <f t="shared" ca="1" si="24"/>
        <v>0</v>
      </c>
    </row>
    <row r="96" spans="8:19" ht="15.75" customHeight="1" x14ac:dyDescent="0.25">
      <c r="H96" s="5">
        <f t="shared" ca="1" si="20"/>
        <v>891</v>
      </c>
      <c r="I96" s="5">
        <f t="shared" ca="1" si="20"/>
        <v>16</v>
      </c>
      <c r="K96" s="4">
        <v>89</v>
      </c>
      <c r="L96" s="5">
        <f t="shared" ca="1" si="16"/>
        <v>4</v>
      </c>
      <c r="M96" s="5">
        <f t="shared" ca="1" si="21"/>
        <v>208</v>
      </c>
      <c r="N96" s="5">
        <f t="shared" ca="1" si="17"/>
        <v>2</v>
      </c>
      <c r="O96" s="5">
        <f t="shared" ca="1" si="22"/>
        <v>286</v>
      </c>
      <c r="P96" s="5">
        <f t="shared" ca="1" si="23"/>
        <v>78</v>
      </c>
      <c r="Q96" s="5">
        <f t="shared" ca="1" si="18"/>
        <v>288</v>
      </c>
      <c r="R96" s="5">
        <f t="shared" ca="1" si="19"/>
        <v>80</v>
      </c>
      <c r="S96" s="6">
        <f t="shared" ca="1" si="24"/>
        <v>0</v>
      </c>
    </row>
    <row r="97" spans="8:19" ht="15.75" customHeight="1" x14ac:dyDescent="0.25">
      <c r="H97" s="5">
        <f t="shared" ca="1" si="20"/>
        <v>336</v>
      </c>
      <c r="I97" s="5">
        <f t="shared" ca="1" si="20"/>
        <v>56</v>
      </c>
      <c r="K97" s="4">
        <v>90</v>
      </c>
      <c r="L97" s="5">
        <f t="shared" ca="1" si="16"/>
        <v>2</v>
      </c>
      <c r="M97" s="5">
        <f t="shared" ca="1" si="21"/>
        <v>210</v>
      </c>
      <c r="N97" s="5">
        <f t="shared" ca="1" si="17"/>
        <v>2</v>
      </c>
      <c r="O97" s="5">
        <f t="shared" ca="1" si="22"/>
        <v>288</v>
      </c>
      <c r="P97" s="5">
        <f t="shared" ca="1" si="23"/>
        <v>78</v>
      </c>
      <c r="Q97" s="5">
        <f t="shared" ca="1" si="18"/>
        <v>290</v>
      </c>
      <c r="R97" s="5">
        <f t="shared" ca="1" si="19"/>
        <v>80</v>
      </c>
      <c r="S97" s="6">
        <f t="shared" ca="1" si="24"/>
        <v>0</v>
      </c>
    </row>
    <row r="98" spans="8:19" ht="15.75" customHeight="1" x14ac:dyDescent="0.25">
      <c r="H98" s="5">
        <f t="shared" ca="1" si="20"/>
        <v>149</v>
      </c>
      <c r="I98" s="5">
        <f t="shared" ca="1" si="20"/>
        <v>818</v>
      </c>
      <c r="K98" s="4">
        <v>91</v>
      </c>
      <c r="L98" s="5">
        <f t="shared" ca="1" si="16"/>
        <v>1</v>
      </c>
      <c r="M98" s="5">
        <f t="shared" ca="1" si="21"/>
        <v>211</v>
      </c>
      <c r="N98" s="5">
        <f t="shared" ca="1" si="17"/>
        <v>4</v>
      </c>
      <c r="O98" s="5">
        <f t="shared" ca="1" si="22"/>
        <v>290</v>
      </c>
      <c r="P98" s="5">
        <f t="shared" ca="1" si="23"/>
        <v>79</v>
      </c>
      <c r="Q98" s="5">
        <f t="shared" ca="1" si="18"/>
        <v>294</v>
      </c>
      <c r="R98" s="5">
        <f t="shared" ca="1" si="19"/>
        <v>83</v>
      </c>
      <c r="S98" s="6">
        <f t="shared" ca="1" si="24"/>
        <v>0</v>
      </c>
    </row>
    <row r="99" spans="8:19" ht="15.75" customHeight="1" x14ac:dyDescent="0.25">
      <c r="H99" s="5">
        <f t="shared" ca="1" si="20"/>
        <v>284</v>
      </c>
      <c r="I99" s="5">
        <f t="shared" ca="1" si="20"/>
        <v>556</v>
      </c>
      <c r="K99" s="4">
        <v>92</v>
      </c>
      <c r="L99" s="5">
        <f t="shared" ca="1" si="16"/>
        <v>2</v>
      </c>
      <c r="M99" s="5">
        <f t="shared" ca="1" si="21"/>
        <v>213</v>
      </c>
      <c r="N99" s="5">
        <f t="shared" ca="1" si="17"/>
        <v>3</v>
      </c>
      <c r="O99" s="5">
        <f t="shared" ca="1" si="22"/>
        <v>294</v>
      </c>
      <c r="P99" s="5">
        <f t="shared" ca="1" si="23"/>
        <v>81</v>
      </c>
      <c r="Q99" s="5">
        <f t="shared" ca="1" si="18"/>
        <v>297</v>
      </c>
      <c r="R99" s="5">
        <f t="shared" ca="1" si="19"/>
        <v>84</v>
      </c>
      <c r="S99" s="6">
        <f t="shared" ca="1" si="24"/>
        <v>0</v>
      </c>
    </row>
    <row r="100" spans="8:19" ht="15.75" customHeight="1" x14ac:dyDescent="0.25">
      <c r="H100" s="5">
        <f t="shared" ca="1" si="20"/>
        <v>939</v>
      </c>
      <c r="I100" s="5">
        <f t="shared" ca="1" si="20"/>
        <v>540</v>
      </c>
      <c r="K100" s="4">
        <v>93</v>
      </c>
      <c r="L100" s="5">
        <f t="shared" ca="1" si="16"/>
        <v>4</v>
      </c>
      <c r="M100" s="5">
        <f t="shared" ca="1" si="21"/>
        <v>217</v>
      </c>
      <c r="N100" s="5">
        <f t="shared" ca="1" si="17"/>
        <v>3</v>
      </c>
      <c r="O100" s="5">
        <f t="shared" ca="1" si="22"/>
        <v>297</v>
      </c>
      <c r="P100" s="5">
        <f t="shared" ca="1" si="23"/>
        <v>80</v>
      </c>
      <c r="Q100" s="5">
        <f t="shared" ca="1" si="18"/>
        <v>300</v>
      </c>
      <c r="R100" s="5">
        <f t="shared" ca="1" si="19"/>
        <v>83</v>
      </c>
      <c r="S100" s="6">
        <f t="shared" ca="1" si="24"/>
        <v>0</v>
      </c>
    </row>
    <row r="101" spans="8:19" ht="15.75" customHeight="1" x14ac:dyDescent="0.25">
      <c r="H101" s="5">
        <f t="shared" ca="1" si="20"/>
        <v>586</v>
      </c>
      <c r="I101" s="5">
        <f t="shared" ca="1" si="20"/>
        <v>244</v>
      </c>
      <c r="K101" s="4">
        <v>94</v>
      </c>
      <c r="L101" s="5">
        <f t="shared" ca="1" si="16"/>
        <v>2</v>
      </c>
      <c r="M101" s="5">
        <f t="shared" ca="1" si="21"/>
        <v>219</v>
      </c>
      <c r="N101" s="5">
        <f t="shared" ca="1" si="17"/>
        <v>2</v>
      </c>
      <c r="O101" s="5">
        <f t="shared" ca="1" si="22"/>
        <v>300</v>
      </c>
      <c r="P101" s="5">
        <f t="shared" ca="1" si="23"/>
        <v>81</v>
      </c>
      <c r="Q101" s="5">
        <f t="shared" ca="1" si="18"/>
        <v>302</v>
      </c>
      <c r="R101" s="5">
        <f t="shared" ca="1" si="19"/>
        <v>83</v>
      </c>
      <c r="S101" s="6">
        <f t="shared" ca="1" si="24"/>
        <v>0</v>
      </c>
    </row>
    <row r="102" spans="8:19" ht="15.75" customHeight="1" x14ac:dyDescent="0.25">
      <c r="H102" s="5">
        <f t="shared" ca="1" si="20"/>
        <v>384</v>
      </c>
      <c r="I102" s="5">
        <f t="shared" ca="1" si="20"/>
        <v>779</v>
      </c>
      <c r="K102" s="4">
        <v>95</v>
      </c>
      <c r="L102" s="5">
        <f t="shared" ca="1" si="16"/>
        <v>2</v>
      </c>
      <c r="M102" s="5">
        <f t="shared" ca="1" si="21"/>
        <v>221</v>
      </c>
      <c r="N102" s="5">
        <f t="shared" ca="1" si="17"/>
        <v>4</v>
      </c>
      <c r="O102" s="5">
        <f t="shared" ca="1" si="22"/>
        <v>302</v>
      </c>
      <c r="P102" s="5">
        <f t="shared" ca="1" si="23"/>
        <v>81</v>
      </c>
      <c r="Q102" s="5">
        <f t="shared" ca="1" si="18"/>
        <v>306</v>
      </c>
      <c r="R102" s="5">
        <f t="shared" ca="1" si="19"/>
        <v>85</v>
      </c>
      <c r="S102" s="6">
        <f t="shared" ca="1" si="24"/>
        <v>0</v>
      </c>
    </row>
    <row r="103" spans="8:19" ht="15.75" customHeight="1" x14ac:dyDescent="0.25">
      <c r="H103" s="5">
        <f t="shared" ca="1" si="20"/>
        <v>806</v>
      </c>
      <c r="I103" s="5">
        <f t="shared" ca="1" si="20"/>
        <v>178</v>
      </c>
      <c r="K103" s="4">
        <v>96</v>
      </c>
      <c r="L103" s="5">
        <f t="shared" ca="1" si="16"/>
        <v>3</v>
      </c>
      <c r="M103" s="5">
        <f t="shared" ca="1" si="21"/>
        <v>224</v>
      </c>
      <c r="N103" s="5">
        <f t="shared" ca="1" si="17"/>
        <v>2</v>
      </c>
      <c r="O103" s="5">
        <f t="shared" ca="1" si="22"/>
        <v>306</v>
      </c>
      <c r="P103" s="5">
        <f t="shared" ca="1" si="23"/>
        <v>82</v>
      </c>
      <c r="Q103" s="5">
        <f t="shared" ca="1" si="18"/>
        <v>308</v>
      </c>
      <c r="R103" s="5">
        <f t="shared" ca="1" si="19"/>
        <v>84</v>
      </c>
      <c r="S103" s="6">
        <f t="shared" ca="1" si="24"/>
        <v>0</v>
      </c>
    </row>
    <row r="104" spans="8:19" ht="15.75" customHeight="1" x14ac:dyDescent="0.25">
      <c r="H104" s="5">
        <f t="shared" ca="1" si="20"/>
        <v>34</v>
      </c>
      <c r="I104" s="5">
        <f t="shared" ca="1" si="20"/>
        <v>503</v>
      </c>
      <c r="K104" s="4">
        <v>97</v>
      </c>
      <c r="L104" s="5">
        <f t="shared" ca="1" si="16"/>
        <v>1</v>
      </c>
      <c r="M104" s="5">
        <f t="shared" ca="1" si="21"/>
        <v>225</v>
      </c>
      <c r="N104" s="5">
        <f t="shared" ca="1" si="17"/>
        <v>3</v>
      </c>
      <c r="O104" s="5">
        <f t="shared" ca="1" si="22"/>
        <v>308</v>
      </c>
      <c r="P104" s="5">
        <f t="shared" ca="1" si="23"/>
        <v>83</v>
      </c>
      <c r="Q104" s="5">
        <f t="shared" ca="1" si="18"/>
        <v>311</v>
      </c>
      <c r="R104" s="5">
        <f t="shared" ca="1" si="19"/>
        <v>86</v>
      </c>
      <c r="S104" s="6">
        <f t="shared" ca="1" si="24"/>
        <v>0</v>
      </c>
    </row>
    <row r="105" spans="8:19" ht="15.75" customHeight="1" x14ac:dyDescent="0.25">
      <c r="H105" s="5">
        <f t="shared" ca="1" si="20"/>
        <v>711</v>
      </c>
      <c r="I105" s="5">
        <f t="shared" ca="1" si="20"/>
        <v>792</v>
      </c>
      <c r="K105" s="4">
        <v>98</v>
      </c>
      <c r="L105" s="5">
        <f t="shared" ca="1" si="16"/>
        <v>3</v>
      </c>
      <c r="M105" s="5">
        <f t="shared" ca="1" si="21"/>
        <v>228</v>
      </c>
      <c r="N105" s="5">
        <f t="shared" ca="1" si="17"/>
        <v>4</v>
      </c>
      <c r="O105" s="5">
        <f t="shared" ca="1" si="22"/>
        <v>311</v>
      </c>
      <c r="P105" s="5">
        <f t="shared" ca="1" si="23"/>
        <v>83</v>
      </c>
      <c r="Q105" s="5">
        <f t="shared" ca="1" si="18"/>
        <v>315</v>
      </c>
      <c r="R105" s="5">
        <f t="shared" ca="1" si="19"/>
        <v>87</v>
      </c>
      <c r="S105" s="6">
        <f t="shared" ca="1" si="24"/>
        <v>0</v>
      </c>
    </row>
    <row r="106" spans="8:19" ht="15" customHeight="1" x14ac:dyDescent="0.25">
      <c r="H106" s="5">
        <f t="shared" ca="1" si="20"/>
        <v>937</v>
      </c>
      <c r="I106" s="5">
        <f t="shared" ca="1" si="20"/>
        <v>68</v>
      </c>
      <c r="K106" s="4">
        <v>99</v>
      </c>
      <c r="L106" s="5">
        <f t="shared" ca="1" si="16"/>
        <v>4</v>
      </c>
      <c r="M106" s="5">
        <f t="shared" ca="1" si="21"/>
        <v>232</v>
      </c>
      <c r="N106" s="5">
        <f t="shared" ca="1" si="17"/>
        <v>2</v>
      </c>
      <c r="O106" s="5">
        <f t="shared" ca="1" si="22"/>
        <v>315</v>
      </c>
      <c r="P106" s="5">
        <f t="shared" ca="1" si="23"/>
        <v>83</v>
      </c>
      <c r="Q106" s="5">
        <f t="shared" ca="1" si="18"/>
        <v>317</v>
      </c>
      <c r="R106" s="5">
        <f t="shared" ca="1" si="19"/>
        <v>85</v>
      </c>
      <c r="S106" s="6">
        <f t="shared" ca="1" si="24"/>
        <v>0</v>
      </c>
    </row>
    <row r="107" spans="8:19" ht="15" customHeight="1" x14ac:dyDescent="0.25">
      <c r="H107" s="5">
        <f t="shared" ca="1" si="20"/>
        <v>428</v>
      </c>
      <c r="I107" s="5">
        <f t="shared" ca="1" si="20"/>
        <v>591</v>
      </c>
      <c r="K107" s="7">
        <v>100</v>
      </c>
      <c r="L107" s="8">
        <f t="shared" ca="1" si="16"/>
        <v>2</v>
      </c>
      <c r="M107" s="8">
        <f t="shared" ca="1" si="21"/>
        <v>234</v>
      </c>
      <c r="N107" s="8">
        <f t="shared" ca="1" si="17"/>
        <v>4</v>
      </c>
      <c r="O107" s="8">
        <f t="shared" ca="1" si="22"/>
        <v>317</v>
      </c>
      <c r="P107" s="8">
        <f t="shared" ca="1" si="23"/>
        <v>83</v>
      </c>
      <c r="Q107" s="8">
        <f t="shared" ca="1" si="18"/>
        <v>321</v>
      </c>
      <c r="R107" s="8">
        <f t="shared" ca="1" si="19"/>
        <v>87</v>
      </c>
      <c r="S107" s="9">
        <f t="shared" ca="1" si="24"/>
        <v>0</v>
      </c>
    </row>
    <row r="167" spans="4:9" ht="15" customHeight="1" x14ac:dyDescent="0.25">
      <c r="D167" s="23"/>
      <c r="E167" s="23"/>
    </row>
    <row r="169" spans="4:9" ht="15" customHeight="1" x14ac:dyDescent="0.25">
      <c r="G169" s="24"/>
      <c r="I169" s="24"/>
    </row>
    <row r="174" spans="4:9" ht="15" customHeight="1" x14ac:dyDescent="0.25">
      <c r="D174" s="23"/>
      <c r="E174" s="23"/>
    </row>
    <row r="194" spans="1:4" ht="15" customHeight="1" x14ac:dyDescent="0.25">
      <c r="A194" s="29"/>
      <c r="B194" s="30"/>
      <c r="C194" s="30"/>
    </row>
    <row r="195" spans="1:4" ht="15" customHeight="1" x14ac:dyDescent="0.25">
      <c r="A195" s="12"/>
    </row>
    <row r="196" spans="1:4" ht="15" customHeight="1" x14ac:dyDescent="0.25">
      <c r="A196" s="25"/>
    </row>
    <row r="197" spans="1:4" ht="15" customHeight="1" x14ac:dyDescent="0.25">
      <c r="A197" s="12"/>
    </row>
    <row r="198" spans="1:4" ht="15" customHeight="1" x14ac:dyDescent="0.25">
      <c r="A198" s="12"/>
    </row>
    <row r="199" spans="1:4" ht="15" customHeight="1" x14ac:dyDescent="0.25">
      <c r="A199" s="12"/>
    </row>
    <row r="200" spans="1:4" ht="15" customHeight="1" x14ac:dyDescent="0.25">
      <c r="A200" s="12"/>
      <c r="D200" s="12"/>
    </row>
    <row r="202" spans="1:4" ht="15" customHeight="1" x14ac:dyDescent="0.25">
      <c r="A202" s="29"/>
      <c r="B202" s="29"/>
    </row>
    <row r="203" spans="1:4" ht="15" customHeight="1" x14ac:dyDescent="0.25">
      <c r="A203" s="12"/>
      <c r="D203" s="26"/>
    </row>
    <row r="204" spans="1:4" ht="15" customHeight="1" x14ac:dyDescent="0.25">
      <c r="A204" s="25"/>
      <c r="D204" s="26"/>
    </row>
    <row r="205" spans="1:4" ht="15" customHeight="1" x14ac:dyDescent="0.25">
      <c r="A205" s="25"/>
      <c r="D205" s="26"/>
    </row>
    <row r="206" spans="1:4" ht="15" customHeight="1" x14ac:dyDescent="0.25">
      <c r="A206" s="12"/>
      <c r="D206" s="26"/>
    </row>
    <row r="207" spans="1:4" ht="15" customHeight="1" x14ac:dyDescent="0.25">
      <c r="A207" s="12"/>
      <c r="D207" s="26"/>
    </row>
    <row r="208" spans="1:4" ht="15" customHeight="1" x14ac:dyDescent="0.25">
      <c r="A208" s="12"/>
      <c r="D208" s="26"/>
    </row>
  </sheetData>
  <mergeCells count="10">
    <mergeCell ref="A194:C194"/>
    <mergeCell ref="A202:B202"/>
    <mergeCell ref="A1:Z2"/>
    <mergeCell ref="U30:V30"/>
    <mergeCell ref="X30:Y30"/>
    <mergeCell ref="E8:F8"/>
    <mergeCell ref="A3:B3"/>
    <mergeCell ref="C3:J6"/>
    <mergeCell ref="K3:S6"/>
    <mergeCell ref="T3:Z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C0E62-3BDC-4559-B576-5509AF35F834}">
  <dimension ref="A1:S108"/>
  <sheetViews>
    <sheetView workbookViewId="0">
      <selection sqref="A1:S6"/>
    </sheetView>
  </sheetViews>
  <sheetFormatPr defaultRowHeight="15" x14ac:dyDescent="0.25"/>
  <cols>
    <col min="1" max="1" width="20.7109375" style="5" bestFit="1" customWidth="1"/>
    <col min="2" max="2" width="18.28515625" style="5" bestFit="1" customWidth="1"/>
    <col min="3" max="6" width="9.140625" style="5"/>
    <col min="7" max="7" width="8.42578125" style="5" bestFit="1" customWidth="1"/>
    <col min="8" max="16384" width="9.140625" style="5"/>
  </cols>
  <sheetData>
    <row r="1" spans="1:19" ht="15" customHeight="1" x14ac:dyDescent="0.25">
      <c r="A1" s="31" t="s">
        <v>51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</row>
    <row r="2" spans="1:19" ht="30" customHeight="1" x14ac:dyDescent="0.2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</row>
    <row r="3" spans="1:19" ht="51" x14ac:dyDescent="0.25">
      <c r="A3" s="36" t="s">
        <v>34</v>
      </c>
      <c r="B3" s="36"/>
      <c r="C3" s="37" t="s">
        <v>35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19"/>
      <c r="Q3" s="19"/>
      <c r="R3" s="19"/>
      <c r="S3" s="19"/>
    </row>
    <row r="4" spans="1:19" ht="16.5" customHeight="1" x14ac:dyDescent="0.25">
      <c r="A4" s="17" t="s">
        <v>36</v>
      </c>
      <c r="B4" s="18">
        <v>500221067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19"/>
      <c r="Q4" s="19"/>
      <c r="R4" s="19"/>
      <c r="S4" s="19"/>
    </row>
    <row r="5" spans="1:19" ht="15" customHeight="1" x14ac:dyDescent="0.25">
      <c r="A5" s="17" t="s">
        <v>37</v>
      </c>
      <c r="B5" s="18">
        <v>500221156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19"/>
      <c r="Q5" s="19"/>
      <c r="R5" s="19"/>
      <c r="S5" s="19"/>
    </row>
    <row r="6" spans="1:19" ht="17.25" customHeight="1" x14ac:dyDescent="0.25">
      <c r="A6" s="17" t="s">
        <v>38</v>
      </c>
      <c r="B6" s="18">
        <v>500221173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19"/>
      <c r="Q6" s="19"/>
      <c r="R6" s="19"/>
      <c r="S6" s="19"/>
    </row>
    <row r="7" spans="1:19" ht="15" customHeight="1" x14ac:dyDescent="0.25">
      <c r="C7" s="41" t="s">
        <v>17</v>
      </c>
      <c r="D7" s="41" t="s">
        <v>18</v>
      </c>
      <c r="E7" s="41" t="s">
        <v>19</v>
      </c>
      <c r="F7" s="43" t="s">
        <v>26</v>
      </c>
      <c r="G7" s="43"/>
      <c r="H7" s="43"/>
      <c r="I7" s="43"/>
      <c r="J7" s="43" t="s">
        <v>27</v>
      </c>
      <c r="K7" s="43"/>
      <c r="L7" s="43"/>
      <c r="M7" s="43"/>
      <c r="N7" s="44" t="s">
        <v>20</v>
      </c>
      <c r="O7" s="41" t="s">
        <v>21</v>
      </c>
    </row>
    <row r="8" spans="1:19" ht="51" x14ac:dyDescent="0.25">
      <c r="C8" s="42"/>
      <c r="D8" s="42"/>
      <c r="E8" s="42"/>
      <c r="F8" s="27" t="s">
        <v>22</v>
      </c>
      <c r="G8" s="27" t="s">
        <v>23</v>
      </c>
      <c r="H8" s="27" t="s">
        <v>24</v>
      </c>
      <c r="I8" s="28" t="s">
        <v>28</v>
      </c>
      <c r="J8" s="27" t="s">
        <v>22</v>
      </c>
      <c r="K8" s="27" t="s">
        <v>25</v>
      </c>
      <c r="L8" s="27" t="s">
        <v>24</v>
      </c>
      <c r="M8" s="28" t="s">
        <v>29</v>
      </c>
      <c r="N8" s="45"/>
      <c r="O8" s="42"/>
    </row>
    <row r="9" spans="1:19" x14ac:dyDescent="0.25">
      <c r="C9" s="1">
        <f>'Single Queue'!K8</f>
        <v>1</v>
      </c>
      <c r="D9" s="2">
        <f ca="1">'Single Queue'!L8</f>
        <v>2</v>
      </c>
      <c r="E9" s="2">
        <f ca="1">'Single Queue'!M8</f>
        <v>2</v>
      </c>
      <c r="F9" s="2">
        <f ca="1">E9</f>
        <v>2</v>
      </c>
      <c r="G9" s="2">
        <f ca="1">IF(F9="-","-",'Single Queue'!N8)</f>
        <v>2</v>
      </c>
      <c r="H9" s="2">
        <f ca="1">IF(F9=E9,F9+G9)</f>
        <v>4</v>
      </c>
      <c r="I9" s="2" t="str">
        <f t="shared" ref="I9:I40" ca="1" si="0">IF(ISNUMBER(F9), "BUSY", "IDLE")</f>
        <v>BUSY</v>
      </c>
      <c r="J9" s="2" t="str">
        <f ca="1">IF(F9="-",IF(E9&lt;H9,E9),"-")</f>
        <v>-</v>
      </c>
      <c r="K9" s="2" t="str">
        <f ca="1">IF(J9="-","-",'Single Queue'!E2)</f>
        <v>-</v>
      </c>
      <c r="L9" s="2" t="str">
        <f ca="1">IF(J9="-","-",J9+K9)</f>
        <v>-</v>
      </c>
      <c r="M9" s="2" t="str">
        <f t="shared" ref="M9:M40" ca="1" si="1">IF(ISNUMBER(J9), "BUSY", "IDLE")</f>
        <v>IDLE</v>
      </c>
      <c r="N9" s="2">
        <v>0</v>
      </c>
      <c r="O9" s="3">
        <v>0</v>
      </c>
    </row>
    <row r="10" spans="1:19" x14ac:dyDescent="0.25">
      <c r="C10" s="4">
        <f>'Single Queue'!K9</f>
        <v>2</v>
      </c>
      <c r="D10" s="5">
        <f ca="1">'Single Queue'!L9</f>
        <v>4</v>
      </c>
      <c r="E10" s="5">
        <f ca="1">'Single Queue'!M9</f>
        <v>6</v>
      </c>
      <c r="F10" s="5">
        <f ca="1">IF(C10="Not Valid","NONE",IF(L9="-",IF(H9&gt;E10,"-",E10),IF(L9&gt;E10,"-",E10)))</f>
        <v>6</v>
      </c>
      <c r="G10" s="5">
        <f ca="1">IF(F10="-","-",'Single Queue'!N9)</f>
        <v>3</v>
      </c>
      <c r="H10" s="5">
        <f ca="1">IF(C10="Not Valid","NONE",IF(F10="-","-",F10+G10))</f>
        <v>9</v>
      </c>
      <c r="I10" s="5" t="str">
        <f t="shared" ca="1" si="0"/>
        <v>BUSY</v>
      </c>
      <c r="J10" s="5" t="str">
        <f t="shared" ref="J10:J41" ca="1" si="2">IF(C10="Not Valid","NONE",IF(F10="-",IF(E10&lt;H10,E10),"-"))</f>
        <v>-</v>
      </c>
      <c r="K10" s="5" t="str">
        <f ca="1">IF(J10="-","-",'Single Queue'!D3)</f>
        <v>-</v>
      </c>
      <c r="L10" s="5" t="str">
        <f t="shared" ref="L10:L41" ca="1" si="3">IF(C10="Not Valid","NONE",IF(J10="-","-",J10+K10))</f>
        <v>-</v>
      </c>
      <c r="M10" s="5" t="str">
        <f t="shared" ca="1" si="1"/>
        <v>IDLE</v>
      </c>
      <c r="N10" s="5">
        <f t="shared" ref="N10:N41" ca="1" si="4">IF(C10="Not Valid","NONE",IF(H10="-",J10-E10,F10-E10))</f>
        <v>0</v>
      </c>
      <c r="O10" s="6">
        <f t="shared" ref="O10:O41" ca="1" si="5">IF(C10="Not Valid","NONE",IF(H10="-",IF(E10&gt;L9,E10-L9,0),IF(E10&gt;H9,E10-H9,0)))</f>
        <v>2</v>
      </c>
    </row>
    <row r="11" spans="1:19" x14ac:dyDescent="0.25">
      <c r="C11" s="4">
        <f>'Single Queue'!K10</f>
        <v>3</v>
      </c>
      <c r="D11" s="5">
        <f ca="1">'Single Queue'!L10</f>
        <v>4</v>
      </c>
      <c r="E11" s="5">
        <f ca="1">'Single Queue'!M10</f>
        <v>10</v>
      </c>
      <c r="F11" s="5">
        <f ca="1">IF(C11="Not Valid","NONE",IF(L10="-",IF(H10&gt;E11,"-",E11),IF(L10&gt;E11,"-",E11)))</f>
        <v>10</v>
      </c>
      <c r="G11" s="5">
        <f ca="1">IF(F11="-","-",'Single Queue'!N10)</f>
        <v>2</v>
      </c>
      <c r="H11" s="5">
        <f t="shared" ref="H11:H74" ca="1" si="6">IF(C11="Not Valid","NONE",IF(F11="-","-",F11+G11))</f>
        <v>12</v>
      </c>
      <c r="I11" s="5" t="str">
        <f t="shared" ca="1" si="0"/>
        <v>BUSY</v>
      </c>
      <c r="J11" s="5" t="str">
        <f t="shared" ca="1" si="2"/>
        <v>-</v>
      </c>
      <c r="K11" s="5" t="str">
        <f ca="1">IF(J11="-","-",'Single Queue'!D4)</f>
        <v>-</v>
      </c>
      <c r="L11" s="5" t="str">
        <f t="shared" ca="1" si="3"/>
        <v>-</v>
      </c>
      <c r="M11" s="5" t="str">
        <f t="shared" ca="1" si="1"/>
        <v>IDLE</v>
      </c>
      <c r="N11" s="5">
        <f t="shared" ca="1" si="4"/>
        <v>0</v>
      </c>
      <c r="O11" s="6">
        <f t="shared" ca="1" si="5"/>
        <v>1</v>
      </c>
    </row>
    <row r="12" spans="1:19" x14ac:dyDescent="0.25">
      <c r="C12" s="4">
        <f>'Single Queue'!K11</f>
        <v>4</v>
      </c>
      <c r="D12" s="5">
        <f ca="1">'Single Queue'!L11</f>
        <v>3</v>
      </c>
      <c r="E12" s="5">
        <f ca="1">'Single Queue'!M11</f>
        <v>13</v>
      </c>
      <c r="F12" s="5">
        <f t="shared" ref="F12:F74" ca="1" si="7">IF(C12="Not Valid","NONE",IF(L11="-",IF(H11&gt;E12,"-",E12),IF(L11&gt;E12,"-",E12)))</f>
        <v>13</v>
      </c>
      <c r="G12" s="5">
        <f ca="1">IF(F12="-","-",'Single Queue'!N11)</f>
        <v>3</v>
      </c>
      <c r="H12" s="5">
        <f t="shared" ca="1" si="6"/>
        <v>16</v>
      </c>
      <c r="I12" s="5" t="str">
        <f t="shared" ca="1" si="0"/>
        <v>BUSY</v>
      </c>
      <c r="J12" s="5" t="str">
        <f t="shared" ca="1" si="2"/>
        <v>-</v>
      </c>
      <c r="K12" s="5" t="str">
        <f ca="1">IF(J12="-","-",'Single Queue'!D5)</f>
        <v>-</v>
      </c>
      <c r="L12" s="5" t="str">
        <f t="shared" ca="1" si="3"/>
        <v>-</v>
      </c>
      <c r="M12" s="5" t="str">
        <f t="shared" ca="1" si="1"/>
        <v>IDLE</v>
      </c>
      <c r="N12" s="5">
        <f t="shared" ca="1" si="4"/>
        <v>0</v>
      </c>
      <c r="O12" s="6">
        <f t="shared" ca="1" si="5"/>
        <v>1</v>
      </c>
    </row>
    <row r="13" spans="1:19" x14ac:dyDescent="0.25">
      <c r="C13" s="4">
        <f>'Single Queue'!K12</f>
        <v>5</v>
      </c>
      <c r="D13" s="5">
        <f ca="1">'Single Queue'!L12</f>
        <v>3</v>
      </c>
      <c r="E13" s="5">
        <f ca="1">'Single Queue'!M12</f>
        <v>16</v>
      </c>
      <c r="F13" s="5">
        <f t="shared" ca="1" si="7"/>
        <v>16</v>
      </c>
      <c r="G13" s="5">
        <f ca="1">IF(F13="-","-",'Single Queue'!N12)</f>
        <v>5</v>
      </c>
      <c r="H13" s="5">
        <f t="shared" ca="1" si="6"/>
        <v>21</v>
      </c>
      <c r="I13" s="5" t="str">
        <f t="shared" ca="1" si="0"/>
        <v>BUSY</v>
      </c>
      <c r="J13" s="5" t="str">
        <f t="shared" ca="1" si="2"/>
        <v>-</v>
      </c>
      <c r="K13" s="5" t="str">
        <f ca="1">IF(J13="-","-",'Single Queue'!D6)</f>
        <v>-</v>
      </c>
      <c r="L13" s="5" t="str">
        <f t="shared" ca="1" si="3"/>
        <v>-</v>
      </c>
      <c r="M13" s="5" t="str">
        <f t="shared" ca="1" si="1"/>
        <v>IDLE</v>
      </c>
      <c r="N13" s="5">
        <f t="shared" ca="1" si="4"/>
        <v>0</v>
      </c>
      <c r="O13" s="6">
        <f t="shared" ca="1" si="5"/>
        <v>0</v>
      </c>
    </row>
    <row r="14" spans="1:19" x14ac:dyDescent="0.25">
      <c r="C14" s="4">
        <f>'Single Queue'!K13</f>
        <v>6</v>
      </c>
      <c r="D14" s="5">
        <f ca="1">'Single Queue'!L13</f>
        <v>2</v>
      </c>
      <c r="E14" s="5">
        <f ca="1">'Single Queue'!M13</f>
        <v>18</v>
      </c>
      <c r="F14" s="5" t="str">
        <f t="shared" ca="1" si="7"/>
        <v>-</v>
      </c>
      <c r="G14" s="5" t="str">
        <f ca="1">IF(F14="-","-",'Single Queue'!N13)</f>
        <v>-</v>
      </c>
      <c r="H14" s="5" t="str">
        <f t="shared" ca="1" si="6"/>
        <v>-</v>
      </c>
      <c r="I14" s="5" t="str">
        <f t="shared" ca="1" si="0"/>
        <v>IDLE</v>
      </c>
      <c r="J14" s="5">
        <f t="shared" ca="1" si="2"/>
        <v>18</v>
      </c>
      <c r="K14" s="5">
        <f ca="1">IF(J14="-","-",'Single Queue'!D7)</f>
        <v>0</v>
      </c>
      <c r="L14" s="5">
        <f t="shared" ca="1" si="3"/>
        <v>18</v>
      </c>
      <c r="M14" s="5" t="str">
        <f t="shared" ca="1" si="1"/>
        <v>BUSY</v>
      </c>
      <c r="N14" s="5">
        <f t="shared" ca="1" si="4"/>
        <v>0</v>
      </c>
      <c r="O14" s="6">
        <f t="shared" ca="1" si="5"/>
        <v>0</v>
      </c>
    </row>
    <row r="15" spans="1:19" x14ac:dyDescent="0.25">
      <c r="C15" s="4">
        <f>'Single Queue'!K14</f>
        <v>7</v>
      </c>
      <c r="D15" s="5">
        <f ca="1">'Single Queue'!L14</f>
        <v>1</v>
      </c>
      <c r="E15" s="5">
        <f ca="1">'Single Queue'!M14</f>
        <v>19</v>
      </c>
      <c r="F15" s="5">
        <f t="shared" ca="1" si="7"/>
        <v>19</v>
      </c>
      <c r="G15" s="5">
        <f ca="1">IF(F15="-","-",'Single Queue'!N14)</f>
        <v>4</v>
      </c>
      <c r="H15" s="5">
        <f t="shared" ca="1" si="6"/>
        <v>23</v>
      </c>
      <c r="I15" s="5" t="str">
        <f t="shared" ca="1" si="0"/>
        <v>BUSY</v>
      </c>
      <c r="J15" s="5" t="str">
        <f t="shared" ca="1" si="2"/>
        <v>-</v>
      </c>
      <c r="K15" s="5" t="str">
        <f ca="1">IF(J15="-","-",'Single Queue'!E8)</f>
        <v>-</v>
      </c>
      <c r="L15" s="5" t="str">
        <f t="shared" ca="1" si="3"/>
        <v>-</v>
      </c>
      <c r="M15" s="5" t="str">
        <f t="shared" ca="1" si="1"/>
        <v>IDLE</v>
      </c>
      <c r="N15" s="5">
        <f t="shared" ca="1" si="4"/>
        <v>0</v>
      </c>
      <c r="O15" s="6">
        <f t="shared" ca="1" si="5"/>
        <v>0</v>
      </c>
    </row>
    <row r="16" spans="1:19" x14ac:dyDescent="0.25">
      <c r="C16" s="4">
        <f>'Single Queue'!K15</f>
        <v>8</v>
      </c>
      <c r="D16" s="5">
        <f ca="1">'Single Queue'!L15</f>
        <v>2</v>
      </c>
      <c r="E16" s="5">
        <f ca="1">'Single Queue'!M15</f>
        <v>21</v>
      </c>
      <c r="F16" s="5" t="str">
        <f t="shared" ca="1" si="7"/>
        <v>-</v>
      </c>
      <c r="G16" s="5" t="str">
        <f ca="1">IF(F16="-","-",'Single Queue'!N15)</f>
        <v>-</v>
      </c>
      <c r="H16" s="5" t="str">
        <f t="shared" ca="1" si="6"/>
        <v>-</v>
      </c>
      <c r="I16" s="5" t="str">
        <f t="shared" ca="1" si="0"/>
        <v>IDLE</v>
      </c>
      <c r="J16" s="5">
        <f t="shared" ca="1" si="2"/>
        <v>21</v>
      </c>
      <c r="K16" s="5">
        <f ca="1">IF(J16="-","-",'Single Queue'!E9)</f>
        <v>0</v>
      </c>
      <c r="L16" s="5">
        <f t="shared" ca="1" si="3"/>
        <v>21</v>
      </c>
      <c r="M16" s="5" t="str">
        <f t="shared" ca="1" si="1"/>
        <v>BUSY</v>
      </c>
      <c r="N16" s="5">
        <f t="shared" ca="1" si="4"/>
        <v>0</v>
      </c>
      <c r="O16" s="6">
        <f t="shared" ca="1" si="5"/>
        <v>0</v>
      </c>
    </row>
    <row r="17" spans="3:15" x14ac:dyDescent="0.25">
      <c r="C17" s="4">
        <f>'Single Queue'!K16</f>
        <v>9</v>
      </c>
      <c r="D17" s="5">
        <f ca="1">'Single Queue'!L16</f>
        <v>2</v>
      </c>
      <c r="E17" s="5">
        <f ca="1">'Single Queue'!M16</f>
        <v>23</v>
      </c>
      <c r="F17" s="5">
        <f t="shared" ca="1" si="7"/>
        <v>23</v>
      </c>
      <c r="G17" s="5">
        <f ca="1">IF(F17="-","-",'Single Queue'!N16)</f>
        <v>2</v>
      </c>
      <c r="H17" s="5">
        <f t="shared" ca="1" si="6"/>
        <v>25</v>
      </c>
      <c r="I17" s="5" t="str">
        <f t="shared" ca="1" si="0"/>
        <v>BUSY</v>
      </c>
      <c r="J17" s="5" t="str">
        <f t="shared" ca="1" si="2"/>
        <v>-</v>
      </c>
      <c r="K17" s="5" t="str">
        <f ca="1">IF(J17="-","-",'Single Queue'!E10)</f>
        <v>-</v>
      </c>
      <c r="L17" s="5" t="str">
        <f t="shared" ca="1" si="3"/>
        <v>-</v>
      </c>
      <c r="M17" s="5" t="str">
        <f t="shared" ca="1" si="1"/>
        <v>IDLE</v>
      </c>
      <c r="N17" s="5">
        <f t="shared" ca="1" si="4"/>
        <v>0</v>
      </c>
      <c r="O17" s="6">
        <f t="shared" ca="1" si="5"/>
        <v>0</v>
      </c>
    </row>
    <row r="18" spans="3:15" x14ac:dyDescent="0.25">
      <c r="C18" s="4">
        <f>'Single Queue'!K17</f>
        <v>10</v>
      </c>
      <c r="D18" s="5">
        <f ca="1">'Single Queue'!L17</f>
        <v>2</v>
      </c>
      <c r="E18" s="5">
        <f ca="1">'Single Queue'!M17</f>
        <v>25</v>
      </c>
      <c r="F18" s="5">
        <f t="shared" ca="1" si="7"/>
        <v>25</v>
      </c>
      <c r="G18" s="5">
        <f ca="1">IF(F18="-","-",'Single Queue'!N17)</f>
        <v>3</v>
      </c>
      <c r="H18" s="5">
        <f t="shared" ca="1" si="6"/>
        <v>28</v>
      </c>
      <c r="I18" s="5" t="str">
        <f t="shared" ca="1" si="0"/>
        <v>BUSY</v>
      </c>
      <c r="J18" s="5" t="str">
        <f t="shared" ca="1" si="2"/>
        <v>-</v>
      </c>
      <c r="K18" s="5" t="str">
        <f ca="1">IF(J18="-","-",'Single Queue'!E11)</f>
        <v>-</v>
      </c>
      <c r="L18" s="5" t="str">
        <f t="shared" ca="1" si="3"/>
        <v>-</v>
      </c>
      <c r="M18" s="5" t="str">
        <f t="shared" ca="1" si="1"/>
        <v>IDLE</v>
      </c>
      <c r="N18" s="5">
        <f t="shared" ca="1" si="4"/>
        <v>0</v>
      </c>
      <c r="O18" s="6">
        <f t="shared" ca="1" si="5"/>
        <v>0</v>
      </c>
    </row>
    <row r="19" spans="3:15" x14ac:dyDescent="0.25">
      <c r="C19" s="4">
        <f>'Single Queue'!K18</f>
        <v>11</v>
      </c>
      <c r="D19" s="5">
        <f ca="1">'Single Queue'!L18</f>
        <v>4</v>
      </c>
      <c r="E19" s="5">
        <f ca="1">'Single Queue'!M18</f>
        <v>29</v>
      </c>
      <c r="F19" s="5">
        <f t="shared" ca="1" si="7"/>
        <v>29</v>
      </c>
      <c r="G19" s="5">
        <f ca="1">IF(F19="-","-",'Single Queue'!N18)</f>
        <v>2</v>
      </c>
      <c r="H19" s="5">
        <f t="shared" ca="1" si="6"/>
        <v>31</v>
      </c>
      <c r="I19" s="5" t="str">
        <f t="shared" ca="1" si="0"/>
        <v>BUSY</v>
      </c>
      <c r="J19" s="5" t="str">
        <f t="shared" ca="1" si="2"/>
        <v>-</v>
      </c>
      <c r="K19" s="5" t="str">
        <f ca="1">IF(J19="-","-",'Single Queue'!E12)</f>
        <v>-</v>
      </c>
      <c r="L19" s="5" t="str">
        <f t="shared" ca="1" si="3"/>
        <v>-</v>
      </c>
      <c r="M19" s="5" t="str">
        <f t="shared" ca="1" si="1"/>
        <v>IDLE</v>
      </c>
      <c r="N19" s="5">
        <f t="shared" ca="1" si="4"/>
        <v>0</v>
      </c>
      <c r="O19" s="6">
        <f t="shared" ca="1" si="5"/>
        <v>1</v>
      </c>
    </row>
    <row r="20" spans="3:15" x14ac:dyDescent="0.25">
      <c r="C20" s="4">
        <f>'Single Queue'!K19</f>
        <v>12</v>
      </c>
      <c r="D20" s="5">
        <f ca="1">'Single Queue'!L19</f>
        <v>4</v>
      </c>
      <c r="E20" s="5">
        <f ca="1">'Single Queue'!M19</f>
        <v>33</v>
      </c>
      <c r="F20" s="5">
        <f t="shared" ca="1" si="7"/>
        <v>33</v>
      </c>
      <c r="G20" s="5">
        <f ca="1">IF(F20="-","-",'Single Queue'!N19)</f>
        <v>4</v>
      </c>
      <c r="H20" s="5">
        <f t="shared" ca="1" si="6"/>
        <v>37</v>
      </c>
      <c r="I20" s="5" t="str">
        <f t="shared" ca="1" si="0"/>
        <v>BUSY</v>
      </c>
      <c r="J20" s="5" t="str">
        <f t="shared" ca="1" si="2"/>
        <v>-</v>
      </c>
      <c r="K20" s="5" t="str">
        <f ca="1">IF(J20="-","-",'Single Queue'!E13)</f>
        <v>-</v>
      </c>
      <c r="L20" s="5" t="str">
        <f t="shared" ca="1" si="3"/>
        <v>-</v>
      </c>
      <c r="M20" s="5" t="str">
        <f t="shared" ca="1" si="1"/>
        <v>IDLE</v>
      </c>
      <c r="N20" s="5">
        <f t="shared" ca="1" si="4"/>
        <v>0</v>
      </c>
      <c r="O20" s="6">
        <f t="shared" ca="1" si="5"/>
        <v>2</v>
      </c>
    </row>
    <row r="21" spans="3:15" x14ac:dyDescent="0.25">
      <c r="C21" s="4">
        <f>'Single Queue'!K20</f>
        <v>13</v>
      </c>
      <c r="D21" s="5">
        <f ca="1">'Single Queue'!L20</f>
        <v>3</v>
      </c>
      <c r="E21" s="5">
        <f ca="1">'Single Queue'!M20</f>
        <v>36</v>
      </c>
      <c r="F21" s="5" t="str">
        <f t="shared" ca="1" si="7"/>
        <v>-</v>
      </c>
      <c r="G21" s="5" t="str">
        <f ca="1">IF(F21="-","-",'Single Queue'!N20)</f>
        <v>-</v>
      </c>
      <c r="H21" s="5" t="str">
        <f t="shared" ca="1" si="6"/>
        <v>-</v>
      </c>
      <c r="I21" s="5" t="str">
        <f t="shared" ca="1" si="0"/>
        <v>IDLE</v>
      </c>
      <c r="J21" s="5">
        <f t="shared" ca="1" si="2"/>
        <v>36</v>
      </c>
      <c r="K21" s="5">
        <f ca="1">IF(J21="-","-",'Single Queue'!E14)</f>
        <v>0</v>
      </c>
      <c r="L21" s="5">
        <f t="shared" ca="1" si="3"/>
        <v>36</v>
      </c>
      <c r="M21" s="5" t="str">
        <f t="shared" ca="1" si="1"/>
        <v>BUSY</v>
      </c>
      <c r="N21" s="5">
        <f t="shared" ca="1" si="4"/>
        <v>0</v>
      </c>
      <c r="O21" s="6">
        <f t="shared" ca="1" si="5"/>
        <v>0</v>
      </c>
    </row>
    <row r="22" spans="3:15" x14ac:dyDescent="0.25">
      <c r="C22" s="4">
        <f>'Single Queue'!K21</f>
        <v>14</v>
      </c>
      <c r="D22" s="5">
        <f ca="1">'Single Queue'!L21</f>
        <v>1</v>
      </c>
      <c r="E22" s="5">
        <f ca="1">'Single Queue'!M21</f>
        <v>37</v>
      </c>
      <c r="F22" s="5">
        <f t="shared" ca="1" si="7"/>
        <v>37</v>
      </c>
      <c r="G22" s="5">
        <f ca="1">IF(F22="-","-",'Single Queue'!N21)</f>
        <v>3</v>
      </c>
      <c r="H22" s="5">
        <f t="shared" ca="1" si="6"/>
        <v>40</v>
      </c>
      <c r="I22" s="5" t="str">
        <f t="shared" ca="1" si="0"/>
        <v>BUSY</v>
      </c>
      <c r="J22" s="5" t="str">
        <f t="shared" ca="1" si="2"/>
        <v>-</v>
      </c>
      <c r="K22" s="5" t="str">
        <f ca="1">IF(J22="-","-",'Single Queue'!E15)</f>
        <v>-</v>
      </c>
      <c r="L22" s="5" t="str">
        <f t="shared" ca="1" si="3"/>
        <v>-</v>
      </c>
      <c r="M22" s="5" t="str">
        <f t="shared" ca="1" si="1"/>
        <v>IDLE</v>
      </c>
      <c r="N22" s="5">
        <f t="shared" ca="1" si="4"/>
        <v>0</v>
      </c>
      <c r="O22" s="6">
        <f t="shared" ca="1" si="5"/>
        <v>0</v>
      </c>
    </row>
    <row r="23" spans="3:15" x14ac:dyDescent="0.25">
      <c r="C23" s="4">
        <f>'Single Queue'!K22</f>
        <v>15</v>
      </c>
      <c r="D23" s="5">
        <f ca="1">'Single Queue'!L22</f>
        <v>4</v>
      </c>
      <c r="E23" s="5">
        <f ca="1">'Single Queue'!M22</f>
        <v>41</v>
      </c>
      <c r="F23" s="5">
        <f t="shared" ca="1" si="7"/>
        <v>41</v>
      </c>
      <c r="G23" s="5">
        <f ca="1">IF(F23="-","-",'Single Queue'!N22)</f>
        <v>2</v>
      </c>
      <c r="H23" s="5">
        <f t="shared" ca="1" si="6"/>
        <v>43</v>
      </c>
      <c r="I23" s="5" t="str">
        <f t="shared" ca="1" si="0"/>
        <v>BUSY</v>
      </c>
      <c r="J23" s="5" t="str">
        <f t="shared" ca="1" si="2"/>
        <v>-</v>
      </c>
      <c r="K23" s="5" t="str">
        <f ca="1">IF(J23="-","-",'Single Queue'!E16)</f>
        <v>-</v>
      </c>
      <c r="L23" s="5" t="str">
        <f t="shared" ca="1" si="3"/>
        <v>-</v>
      </c>
      <c r="M23" s="5" t="str">
        <f t="shared" ca="1" si="1"/>
        <v>IDLE</v>
      </c>
      <c r="N23" s="5">
        <f t="shared" ca="1" si="4"/>
        <v>0</v>
      </c>
      <c r="O23" s="6">
        <f t="shared" ca="1" si="5"/>
        <v>1</v>
      </c>
    </row>
    <row r="24" spans="3:15" x14ac:dyDescent="0.25">
      <c r="C24" s="4">
        <f>'Single Queue'!K23</f>
        <v>16</v>
      </c>
      <c r="D24" s="5">
        <f ca="1">'Single Queue'!L23</f>
        <v>2</v>
      </c>
      <c r="E24" s="5">
        <f ca="1">'Single Queue'!M23</f>
        <v>43</v>
      </c>
      <c r="F24" s="5">
        <f t="shared" ca="1" si="7"/>
        <v>43</v>
      </c>
      <c r="G24" s="5">
        <f ca="1">IF(F24="-","-",'Single Queue'!N23)</f>
        <v>3</v>
      </c>
      <c r="H24" s="5">
        <f t="shared" ca="1" si="6"/>
        <v>46</v>
      </c>
      <c r="I24" s="5" t="str">
        <f t="shared" ca="1" si="0"/>
        <v>BUSY</v>
      </c>
      <c r="J24" s="5" t="str">
        <f t="shared" ca="1" si="2"/>
        <v>-</v>
      </c>
      <c r="K24" s="5" t="str">
        <f ca="1">IF(J24="-","-",'Single Queue'!E17)</f>
        <v>-</v>
      </c>
      <c r="L24" s="5" t="str">
        <f t="shared" ca="1" si="3"/>
        <v>-</v>
      </c>
      <c r="M24" s="5" t="str">
        <f t="shared" ca="1" si="1"/>
        <v>IDLE</v>
      </c>
      <c r="N24" s="5">
        <f t="shared" ca="1" si="4"/>
        <v>0</v>
      </c>
      <c r="O24" s="6">
        <f t="shared" ca="1" si="5"/>
        <v>0</v>
      </c>
    </row>
    <row r="25" spans="3:15" x14ac:dyDescent="0.25">
      <c r="C25" s="4">
        <f>'Single Queue'!K24</f>
        <v>17</v>
      </c>
      <c r="D25" s="5">
        <f ca="1">'Single Queue'!L24</f>
        <v>2</v>
      </c>
      <c r="E25" s="5">
        <f ca="1">'Single Queue'!M24</f>
        <v>45</v>
      </c>
      <c r="F25" s="5" t="str">
        <f t="shared" ca="1" si="7"/>
        <v>-</v>
      </c>
      <c r="G25" s="5" t="str">
        <f ca="1">IF(F25="-","-",'Single Queue'!N24)</f>
        <v>-</v>
      </c>
      <c r="H25" s="5" t="str">
        <f t="shared" ca="1" si="6"/>
        <v>-</v>
      </c>
      <c r="I25" s="5" t="str">
        <f t="shared" ca="1" si="0"/>
        <v>IDLE</v>
      </c>
      <c r="J25" s="5">
        <f t="shared" ca="1" si="2"/>
        <v>45</v>
      </c>
      <c r="K25" s="5">
        <f ca="1">IF(J25="-","-",'Single Queue'!E18)</f>
        <v>581.00000000000011</v>
      </c>
      <c r="L25" s="5">
        <f t="shared" ca="1" si="3"/>
        <v>626.00000000000011</v>
      </c>
      <c r="M25" s="5" t="str">
        <f t="shared" ca="1" si="1"/>
        <v>BUSY</v>
      </c>
      <c r="N25" s="5">
        <f t="shared" ca="1" si="4"/>
        <v>0</v>
      </c>
      <c r="O25" s="6">
        <f t="shared" ca="1" si="5"/>
        <v>0</v>
      </c>
    </row>
    <row r="26" spans="3:15" x14ac:dyDescent="0.25">
      <c r="C26" s="4">
        <f>'Single Queue'!K25</f>
        <v>18</v>
      </c>
      <c r="D26" s="5">
        <f ca="1">'Single Queue'!L25</f>
        <v>3</v>
      </c>
      <c r="E26" s="5">
        <f ca="1">'Single Queue'!M25</f>
        <v>48</v>
      </c>
      <c r="F26" s="5" t="str">
        <f t="shared" ca="1" si="7"/>
        <v>-</v>
      </c>
      <c r="G26" s="5" t="str">
        <f ca="1">IF(F26="-","-",'Single Queue'!N25)</f>
        <v>-</v>
      </c>
      <c r="H26" s="5" t="str">
        <f t="shared" ca="1" si="6"/>
        <v>-</v>
      </c>
      <c r="I26" s="5" t="str">
        <f t="shared" ca="1" si="0"/>
        <v>IDLE</v>
      </c>
      <c r="J26" s="5">
        <f t="shared" ca="1" si="2"/>
        <v>48</v>
      </c>
      <c r="K26" s="5">
        <f ca="1">IF(J26="-","-",'Single Queue'!E19)</f>
        <v>831.00000000000011</v>
      </c>
      <c r="L26" s="5">
        <f t="shared" ca="1" si="3"/>
        <v>879.00000000000011</v>
      </c>
      <c r="M26" s="5" t="str">
        <f t="shared" ca="1" si="1"/>
        <v>BUSY</v>
      </c>
      <c r="N26" s="5">
        <f t="shared" ca="1" si="4"/>
        <v>0</v>
      </c>
      <c r="O26" s="6">
        <f t="shared" ca="1" si="5"/>
        <v>0</v>
      </c>
    </row>
    <row r="27" spans="3:15" x14ac:dyDescent="0.25">
      <c r="C27" s="4">
        <f>'Single Queue'!K26</f>
        <v>19</v>
      </c>
      <c r="D27" s="5">
        <f ca="1">'Single Queue'!L26</f>
        <v>3</v>
      </c>
      <c r="E27" s="5">
        <f ca="1">'Single Queue'!M26</f>
        <v>51</v>
      </c>
      <c r="F27" s="5" t="str">
        <f t="shared" ca="1" si="7"/>
        <v>-</v>
      </c>
      <c r="G27" s="5" t="str">
        <f ca="1">IF(F27="-","-",'Single Queue'!N26)</f>
        <v>-</v>
      </c>
      <c r="H27" s="5" t="str">
        <f t="shared" ca="1" si="6"/>
        <v>-</v>
      </c>
      <c r="I27" s="5" t="str">
        <f t="shared" ca="1" si="0"/>
        <v>IDLE</v>
      </c>
      <c r="J27" s="5">
        <f t="shared" ca="1" si="2"/>
        <v>51</v>
      </c>
      <c r="K27" s="5">
        <f ca="1">IF(J27="-","-",'Single Queue'!D20)</f>
        <v>0</v>
      </c>
      <c r="L27" s="5">
        <f t="shared" ca="1" si="3"/>
        <v>51</v>
      </c>
      <c r="M27" s="5" t="str">
        <f t="shared" ca="1" si="1"/>
        <v>BUSY</v>
      </c>
      <c r="N27" s="5">
        <f t="shared" ca="1" si="4"/>
        <v>0</v>
      </c>
      <c r="O27" s="6">
        <f t="shared" ca="1" si="5"/>
        <v>0</v>
      </c>
    </row>
    <row r="28" spans="3:15" x14ac:dyDescent="0.25">
      <c r="C28" s="4">
        <f>'Single Queue'!K27</f>
        <v>20</v>
      </c>
      <c r="D28" s="5">
        <f ca="1">'Single Queue'!L27</f>
        <v>1</v>
      </c>
      <c r="E28" s="5">
        <f ca="1">'Single Queue'!M27</f>
        <v>52</v>
      </c>
      <c r="F28" s="5">
        <f t="shared" ca="1" si="7"/>
        <v>52</v>
      </c>
      <c r="G28" s="5">
        <f ca="1">IF(F28="-","-",'Single Queue'!N27)</f>
        <v>5</v>
      </c>
      <c r="H28" s="5">
        <f t="shared" ca="1" si="6"/>
        <v>57</v>
      </c>
      <c r="I28" s="5" t="str">
        <f t="shared" ca="1" si="0"/>
        <v>BUSY</v>
      </c>
      <c r="J28" s="5" t="str">
        <f t="shared" ca="1" si="2"/>
        <v>-</v>
      </c>
      <c r="K28" s="5" t="str">
        <f ca="1">IF(J28="-","-",'Single Queue'!D21)</f>
        <v>-</v>
      </c>
      <c r="L28" s="5" t="str">
        <f t="shared" ca="1" si="3"/>
        <v>-</v>
      </c>
      <c r="M28" s="5" t="str">
        <f t="shared" ca="1" si="1"/>
        <v>IDLE</v>
      </c>
      <c r="N28" s="5">
        <f t="shared" ca="1" si="4"/>
        <v>0</v>
      </c>
      <c r="O28" s="6">
        <f t="shared" ca="1" si="5"/>
        <v>0</v>
      </c>
    </row>
    <row r="29" spans="3:15" x14ac:dyDescent="0.25">
      <c r="C29" s="4">
        <f>'Single Queue'!K28</f>
        <v>21</v>
      </c>
      <c r="D29" s="5">
        <f ca="1">'Single Queue'!L28</f>
        <v>2</v>
      </c>
      <c r="E29" s="5">
        <f ca="1">'Single Queue'!M28</f>
        <v>54</v>
      </c>
      <c r="F29" s="5" t="str">
        <f t="shared" ca="1" si="7"/>
        <v>-</v>
      </c>
      <c r="G29" s="5" t="str">
        <f ca="1">IF(F29="-","-",'Single Queue'!N28)</f>
        <v>-</v>
      </c>
      <c r="H29" s="5" t="str">
        <f t="shared" ca="1" si="6"/>
        <v>-</v>
      </c>
      <c r="I29" s="5" t="str">
        <f t="shared" ca="1" si="0"/>
        <v>IDLE</v>
      </c>
      <c r="J29" s="5">
        <f t="shared" ca="1" si="2"/>
        <v>54</v>
      </c>
      <c r="K29" s="5">
        <f ca="1">IF(J29="-","-",'Single Queue'!D22)</f>
        <v>0</v>
      </c>
      <c r="L29" s="5">
        <f t="shared" ca="1" si="3"/>
        <v>54</v>
      </c>
      <c r="M29" s="5" t="str">
        <f t="shared" ca="1" si="1"/>
        <v>BUSY</v>
      </c>
      <c r="N29" s="5">
        <f t="shared" ca="1" si="4"/>
        <v>0</v>
      </c>
      <c r="O29" s="6">
        <f t="shared" ca="1" si="5"/>
        <v>0</v>
      </c>
    </row>
    <row r="30" spans="3:15" x14ac:dyDescent="0.25">
      <c r="C30" s="4">
        <f>'Single Queue'!K29</f>
        <v>22</v>
      </c>
      <c r="D30" s="5">
        <f ca="1">'Single Queue'!L29</f>
        <v>2</v>
      </c>
      <c r="E30" s="5">
        <f ca="1">'Single Queue'!M29</f>
        <v>56</v>
      </c>
      <c r="F30" s="5">
        <f t="shared" ca="1" si="7"/>
        <v>56</v>
      </c>
      <c r="G30" s="5">
        <f ca="1">IF(F30="-","-",'Single Queue'!N29)</f>
        <v>3</v>
      </c>
      <c r="H30" s="5">
        <f t="shared" ca="1" si="6"/>
        <v>59</v>
      </c>
      <c r="I30" s="5" t="str">
        <f t="shared" ca="1" si="0"/>
        <v>BUSY</v>
      </c>
      <c r="J30" s="5" t="str">
        <f t="shared" ca="1" si="2"/>
        <v>-</v>
      </c>
      <c r="K30" s="5" t="str">
        <f ca="1">IF(J30="-","-",'Single Queue'!D23)</f>
        <v>-</v>
      </c>
      <c r="L30" s="5" t="str">
        <f t="shared" ca="1" si="3"/>
        <v>-</v>
      </c>
      <c r="M30" s="5" t="str">
        <f t="shared" ca="1" si="1"/>
        <v>IDLE</v>
      </c>
      <c r="N30" s="5">
        <f t="shared" ca="1" si="4"/>
        <v>0</v>
      </c>
      <c r="O30" s="6">
        <f t="shared" ca="1" si="5"/>
        <v>0</v>
      </c>
    </row>
    <row r="31" spans="3:15" x14ac:dyDescent="0.25">
      <c r="C31" s="4">
        <f>'Single Queue'!K30</f>
        <v>23</v>
      </c>
      <c r="D31" s="5">
        <f ca="1">'Single Queue'!L30</f>
        <v>3</v>
      </c>
      <c r="E31" s="5">
        <f ca="1">'Single Queue'!M30</f>
        <v>59</v>
      </c>
      <c r="F31" s="5">
        <f t="shared" ca="1" si="7"/>
        <v>59</v>
      </c>
      <c r="G31" s="5">
        <f ca="1">IF(F31="-","-",'Single Queue'!N30)</f>
        <v>4</v>
      </c>
      <c r="H31" s="5">
        <f t="shared" ca="1" si="6"/>
        <v>63</v>
      </c>
      <c r="I31" s="5" t="str">
        <f t="shared" ca="1" si="0"/>
        <v>BUSY</v>
      </c>
      <c r="J31" s="5" t="str">
        <f t="shared" ca="1" si="2"/>
        <v>-</v>
      </c>
      <c r="K31" s="5" t="str">
        <f ca="1">IF(J31="-","-",'Single Queue'!D24)</f>
        <v>-</v>
      </c>
      <c r="L31" s="5" t="str">
        <f t="shared" ca="1" si="3"/>
        <v>-</v>
      </c>
      <c r="M31" s="5" t="str">
        <f t="shared" ca="1" si="1"/>
        <v>IDLE</v>
      </c>
      <c r="N31" s="5">
        <f t="shared" ca="1" si="4"/>
        <v>0</v>
      </c>
      <c r="O31" s="6">
        <f t="shared" ca="1" si="5"/>
        <v>0</v>
      </c>
    </row>
    <row r="32" spans="3:15" x14ac:dyDescent="0.25">
      <c r="C32" s="4">
        <f>'Single Queue'!K31</f>
        <v>24</v>
      </c>
      <c r="D32" s="5">
        <f ca="1">'Single Queue'!L31</f>
        <v>2</v>
      </c>
      <c r="E32" s="5">
        <f ca="1">'Single Queue'!M31</f>
        <v>61</v>
      </c>
      <c r="F32" s="5" t="str">
        <f t="shared" ca="1" si="7"/>
        <v>-</v>
      </c>
      <c r="G32" s="5" t="str">
        <f ca="1">IF(F32="-","-",'Single Queue'!N31)</f>
        <v>-</v>
      </c>
      <c r="H32" s="5" t="str">
        <f t="shared" ca="1" si="6"/>
        <v>-</v>
      </c>
      <c r="I32" s="5" t="str">
        <f t="shared" ca="1" si="0"/>
        <v>IDLE</v>
      </c>
      <c r="J32" s="5">
        <f t="shared" ca="1" si="2"/>
        <v>61</v>
      </c>
      <c r="K32" s="5">
        <f ca="1">IF(J32="-","-",'Single Queue'!D25)</f>
        <v>0</v>
      </c>
      <c r="L32" s="5">
        <f t="shared" ca="1" si="3"/>
        <v>61</v>
      </c>
      <c r="M32" s="5" t="str">
        <f t="shared" ca="1" si="1"/>
        <v>BUSY</v>
      </c>
      <c r="N32" s="5">
        <f t="shared" ca="1" si="4"/>
        <v>0</v>
      </c>
      <c r="O32" s="6">
        <f t="shared" ca="1" si="5"/>
        <v>0</v>
      </c>
    </row>
    <row r="33" spans="3:15" x14ac:dyDescent="0.25">
      <c r="C33" s="4">
        <f>'Single Queue'!K32</f>
        <v>25</v>
      </c>
      <c r="D33" s="5">
        <f ca="1">'Single Queue'!L32</f>
        <v>1</v>
      </c>
      <c r="E33" s="5">
        <f ca="1">'Single Queue'!M32</f>
        <v>62</v>
      </c>
      <c r="F33" s="5">
        <f t="shared" ca="1" si="7"/>
        <v>62</v>
      </c>
      <c r="G33" s="5">
        <f ca="1">IF(F33="-","-",'Single Queue'!N32)</f>
        <v>3</v>
      </c>
      <c r="H33" s="5">
        <f t="shared" ca="1" si="6"/>
        <v>65</v>
      </c>
      <c r="I33" s="5" t="str">
        <f t="shared" ca="1" si="0"/>
        <v>BUSY</v>
      </c>
      <c r="J33" s="5" t="str">
        <f t="shared" ca="1" si="2"/>
        <v>-</v>
      </c>
      <c r="K33" s="5" t="str">
        <f ca="1">IF(J33="-","-",'Single Queue'!D26)</f>
        <v>-</v>
      </c>
      <c r="L33" s="5" t="str">
        <f t="shared" ca="1" si="3"/>
        <v>-</v>
      </c>
      <c r="M33" s="5" t="str">
        <f t="shared" ca="1" si="1"/>
        <v>IDLE</v>
      </c>
      <c r="N33" s="5">
        <f t="shared" ca="1" si="4"/>
        <v>0</v>
      </c>
      <c r="O33" s="6">
        <f t="shared" ca="1" si="5"/>
        <v>0</v>
      </c>
    </row>
    <row r="34" spans="3:15" x14ac:dyDescent="0.25">
      <c r="C34" s="4">
        <f>'Single Queue'!K33</f>
        <v>26</v>
      </c>
      <c r="D34" s="5">
        <f ca="1">'Single Queue'!L33</f>
        <v>1</v>
      </c>
      <c r="E34" s="5">
        <f ca="1">'Single Queue'!M33</f>
        <v>63</v>
      </c>
      <c r="F34" s="5" t="str">
        <f t="shared" ca="1" si="7"/>
        <v>-</v>
      </c>
      <c r="G34" s="5" t="str">
        <f ca="1">IF(F34="-","-",'Single Queue'!N33)</f>
        <v>-</v>
      </c>
      <c r="H34" s="5" t="str">
        <f t="shared" ca="1" si="6"/>
        <v>-</v>
      </c>
      <c r="I34" s="5" t="str">
        <f t="shared" ca="1" si="0"/>
        <v>IDLE</v>
      </c>
      <c r="J34" s="5">
        <f t="shared" ca="1" si="2"/>
        <v>63</v>
      </c>
      <c r="K34" s="5">
        <f ca="1">IF(J34="-","-",'Single Queue'!D27)</f>
        <v>0</v>
      </c>
      <c r="L34" s="5">
        <f t="shared" ca="1" si="3"/>
        <v>63</v>
      </c>
      <c r="M34" s="5" t="str">
        <f t="shared" ca="1" si="1"/>
        <v>BUSY</v>
      </c>
      <c r="N34" s="5">
        <f t="shared" ca="1" si="4"/>
        <v>0</v>
      </c>
      <c r="O34" s="6">
        <f t="shared" ca="1" si="5"/>
        <v>0</v>
      </c>
    </row>
    <row r="35" spans="3:15" x14ac:dyDescent="0.25">
      <c r="C35" s="4">
        <f>'Single Queue'!K34</f>
        <v>27</v>
      </c>
      <c r="D35" s="5">
        <f ca="1">'Single Queue'!L34</f>
        <v>2</v>
      </c>
      <c r="E35" s="5">
        <f ca="1">'Single Queue'!M34</f>
        <v>65</v>
      </c>
      <c r="F35" s="5">
        <f t="shared" ca="1" si="7"/>
        <v>65</v>
      </c>
      <c r="G35" s="5">
        <f ca="1">IF(F35="-","-",'Single Queue'!N34)</f>
        <v>3</v>
      </c>
      <c r="H35" s="5">
        <f t="shared" ca="1" si="6"/>
        <v>68</v>
      </c>
      <c r="I35" s="5" t="str">
        <f t="shared" ca="1" si="0"/>
        <v>BUSY</v>
      </c>
      <c r="J35" s="5" t="str">
        <f t="shared" ca="1" si="2"/>
        <v>-</v>
      </c>
      <c r="K35" s="5" t="str">
        <f ca="1">IF(J35="-","-",'Single Queue'!D28)</f>
        <v>-</v>
      </c>
      <c r="L35" s="5" t="str">
        <f t="shared" ca="1" si="3"/>
        <v>-</v>
      </c>
      <c r="M35" s="5" t="str">
        <f t="shared" ca="1" si="1"/>
        <v>IDLE</v>
      </c>
      <c r="N35" s="5">
        <f t="shared" ca="1" si="4"/>
        <v>0</v>
      </c>
      <c r="O35" s="6">
        <f t="shared" ca="1" si="5"/>
        <v>0</v>
      </c>
    </row>
    <row r="36" spans="3:15" x14ac:dyDescent="0.25">
      <c r="C36" s="4">
        <f>'Single Queue'!K35</f>
        <v>28</v>
      </c>
      <c r="D36" s="5">
        <f ca="1">'Single Queue'!L35</f>
        <v>1</v>
      </c>
      <c r="E36" s="5">
        <f ca="1">'Single Queue'!M35</f>
        <v>66</v>
      </c>
      <c r="F36" s="5" t="str">
        <f t="shared" ca="1" si="7"/>
        <v>-</v>
      </c>
      <c r="G36" s="5" t="str">
        <f ca="1">IF(F36="-","-",'Single Queue'!N35)</f>
        <v>-</v>
      </c>
      <c r="H36" s="5" t="str">
        <f t="shared" ca="1" si="6"/>
        <v>-</v>
      </c>
      <c r="I36" s="5" t="str">
        <f t="shared" ca="1" si="0"/>
        <v>IDLE</v>
      </c>
      <c r="J36" s="5">
        <f t="shared" ca="1" si="2"/>
        <v>66</v>
      </c>
      <c r="K36" s="5">
        <f ca="1">IF(J36="-","-",'Single Queue'!D29)</f>
        <v>0</v>
      </c>
      <c r="L36" s="5">
        <f t="shared" ca="1" si="3"/>
        <v>66</v>
      </c>
      <c r="M36" s="5" t="str">
        <f t="shared" ca="1" si="1"/>
        <v>BUSY</v>
      </c>
      <c r="N36" s="5">
        <f t="shared" ca="1" si="4"/>
        <v>0</v>
      </c>
      <c r="O36" s="6">
        <f t="shared" ca="1" si="5"/>
        <v>0</v>
      </c>
    </row>
    <row r="37" spans="3:15" x14ac:dyDescent="0.25">
      <c r="C37" s="4">
        <f>'Single Queue'!K36</f>
        <v>29</v>
      </c>
      <c r="D37" s="5">
        <f ca="1">'Single Queue'!L36</f>
        <v>4</v>
      </c>
      <c r="E37" s="5">
        <f ca="1">'Single Queue'!M36</f>
        <v>70</v>
      </c>
      <c r="F37" s="5">
        <f t="shared" ca="1" si="7"/>
        <v>70</v>
      </c>
      <c r="G37" s="5">
        <f ca="1">IF(F37="-","-",'Single Queue'!N36)</f>
        <v>2</v>
      </c>
      <c r="H37" s="5">
        <f t="shared" ca="1" si="6"/>
        <v>72</v>
      </c>
      <c r="I37" s="5" t="str">
        <f t="shared" ca="1" si="0"/>
        <v>BUSY</v>
      </c>
      <c r="J37" s="5" t="str">
        <f t="shared" ca="1" si="2"/>
        <v>-</v>
      </c>
      <c r="K37" s="5" t="str">
        <f ca="1">IF(J37="-","-",'Single Queue'!D30)</f>
        <v>-</v>
      </c>
      <c r="L37" s="5" t="str">
        <f t="shared" ca="1" si="3"/>
        <v>-</v>
      </c>
      <c r="M37" s="5" t="str">
        <f t="shared" ca="1" si="1"/>
        <v>IDLE</v>
      </c>
      <c r="N37" s="5">
        <f t="shared" ca="1" si="4"/>
        <v>0</v>
      </c>
      <c r="O37" s="6">
        <f t="shared" ca="1" si="5"/>
        <v>0</v>
      </c>
    </row>
    <row r="38" spans="3:15" x14ac:dyDescent="0.25">
      <c r="C38" s="4">
        <f>'Single Queue'!K37</f>
        <v>30</v>
      </c>
      <c r="D38" s="5">
        <f ca="1">'Single Queue'!L37</f>
        <v>2</v>
      </c>
      <c r="E38" s="5">
        <f ca="1">'Single Queue'!M37</f>
        <v>72</v>
      </c>
      <c r="F38" s="5">
        <f t="shared" ca="1" si="7"/>
        <v>72</v>
      </c>
      <c r="G38" s="5">
        <f ca="1">IF(F38="-","-",'Single Queue'!N37)</f>
        <v>5</v>
      </c>
      <c r="H38" s="5">
        <f t="shared" ca="1" si="6"/>
        <v>77</v>
      </c>
      <c r="I38" s="5" t="str">
        <f t="shared" ca="1" si="0"/>
        <v>BUSY</v>
      </c>
      <c r="J38" s="5" t="str">
        <f t="shared" ca="1" si="2"/>
        <v>-</v>
      </c>
      <c r="K38" s="5" t="str">
        <f ca="1">IF(J38="-","-",'Single Queue'!D31)</f>
        <v>-</v>
      </c>
      <c r="L38" s="5" t="str">
        <f t="shared" ca="1" si="3"/>
        <v>-</v>
      </c>
      <c r="M38" s="5" t="str">
        <f t="shared" ca="1" si="1"/>
        <v>IDLE</v>
      </c>
      <c r="N38" s="5">
        <f t="shared" ca="1" si="4"/>
        <v>0</v>
      </c>
      <c r="O38" s="6">
        <f t="shared" ca="1" si="5"/>
        <v>0</v>
      </c>
    </row>
    <row r="39" spans="3:15" x14ac:dyDescent="0.25">
      <c r="C39" s="4">
        <f>'Single Queue'!K38</f>
        <v>31</v>
      </c>
      <c r="D39" s="5">
        <f ca="1">'Single Queue'!L38</f>
        <v>2</v>
      </c>
      <c r="E39" s="5">
        <f ca="1">'Single Queue'!M38</f>
        <v>74</v>
      </c>
      <c r="F39" s="5" t="str">
        <f t="shared" ca="1" si="7"/>
        <v>-</v>
      </c>
      <c r="G39" s="5" t="str">
        <f ca="1">IF(F39="-","-",'Single Queue'!N38)</f>
        <v>-</v>
      </c>
      <c r="H39" s="5" t="str">
        <f t="shared" ca="1" si="6"/>
        <v>-</v>
      </c>
      <c r="I39" s="5" t="str">
        <f t="shared" ca="1" si="0"/>
        <v>IDLE</v>
      </c>
      <c r="J39" s="5">
        <f t="shared" ca="1" si="2"/>
        <v>74</v>
      </c>
      <c r="K39" s="5">
        <f ca="1">IF(J39="-","-",'Single Queue'!D32)</f>
        <v>0</v>
      </c>
      <c r="L39" s="5">
        <f t="shared" ca="1" si="3"/>
        <v>74</v>
      </c>
      <c r="M39" s="5" t="str">
        <f t="shared" ca="1" si="1"/>
        <v>BUSY</v>
      </c>
      <c r="N39" s="5">
        <f t="shared" ca="1" si="4"/>
        <v>0</v>
      </c>
      <c r="O39" s="6">
        <f t="shared" ca="1" si="5"/>
        <v>0</v>
      </c>
    </row>
    <row r="40" spans="3:15" x14ac:dyDescent="0.25">
      <c r="C40" s="4">
        <f>'Single Queue'!K39</f>
        <v>32</v>
      </c>
      <c r="D40" s="5">
        <f ca="1">'Single Queue'!L39</f>
        <v>2</v>
      </c>
      <c r="E40" s="5">
        <f ca="1">'Single Queue'!M39</f>
        <v>76</v>
      </c>
      <c r="F40" s="5">
        <f t="shared" ca="1" si="7"/>
        <v>76</v>
      </c>
      <c r="G40" s="5">
        <f ca="1">IF(F40="-","-",'Single Queue'!N39)</f>
        <v>3</v>
      </c>
      <c r="H40" s="5">
        <f t="shared" ca="1" si="6"/>
        <v>79</v>
      </c>
      <c r="I40" s="5" t="str">
        <f t="shared" ca="1" si="0"/>
        <v>BUSY</v>
      </c>
      <c r="J40" s="5" t="str">
        <f t="shared" ca="1" si="2"/>
        <v>-</v>
      </c>
      <c r="K40" s="5" t="str">
        <f ca="1">IF(J40="-","-",'Single Queue'!D33)</f>
        <v>-</v>
      </c>
      <c r="L40" s="5" t="str">
        <f t="shared" ca="1" si="3"/>
        <v>-</v>
      </c>
      <c r="M40" s="5" t="str">
        <f t="shared" ca="1" si="1"/>
        <v>IDLE</v>
      </c>
      <c r="N40" s="5">
        <f t="shared" ca="1" si="4"/>
        <v>0</v>
      </c>
      <c r="O40" s="6">
        <f t="shared" ca="1" si="5"/>
        <v>0</v>
      </c>
    </row>
    <row r="41" spans="3:15" x14ac:dyDescent="0.25">
      <c r="C41" s="4">
        <f>'Single Queue'!K40</f>
        <v>33</v>
      </c>
      <c r="D41" s="5">
        <f ca="1">'Single Queue'!L40</f>
        <v>1</v>
      </c>
      <c r="E41" s="5">
        <f ca="1">'Single Queue'!M40</f>
        <v>77</v>
      </c>
      <c r="F41" s="5" t="str">
        <f t="shared" ca="1" si="7"/>
        <v>-</v>
      </c>
      <c r="G41" s="5" t="str">
        <f ca="1">IF(F41="-","-",'Single Queue'!N40)</f>
        <v>-</v>
      </c>
      <c r="H41" s="5" t="str">
        <f t="shared" ca="1" si="6"/>
        <v>-</v>
      </c>
      <c r="I41" s="5" t="str">
        <f t="shared" ref="I41:I72" ca="1" si="8">IF(ISNUMBER(F41), "BUSY", "IDLE")</f>
        <v>IDLE</v>
      </c>
      <c r="J41" s="5">
        <f t="shared" ca="1" si="2"/>
        <v>77</v>
      </c>
      <c r="K41" s="5">
        <f ca="1">IF(J41="-","-",'Single Queue'!D34)</f>
        <v>0</v>
      </c>
      <c r="L41" s="5">
        <f t="shared" ca="1" si="3"/>
        <v>77</v>
      </c>
      <c r="M41" s="5" t="str">
        <f t="shared" ref="M41:M72" ca="1" si="9">IF(ISNUMBER(J41), "BUSY", "IDLE")</f>
        <v>BUSY</v>
      </c>
      <c r="N41" s="5">
        <f t="shared" ca="1" si="4"/>
        <v>0</v>
      </c>
      <c r="O41" s="6">
        <f t="shared" ca="1" si="5"/>
        <v>0</v>
      </c>
    </row>
    <row r="42" spans="3:15" x14ac:dyDescent="0.25">
      <c r="C42" s="4">
        <f>'Single Queue'!K41</f>
        <v>34</v>
      </c>
      <c r="D42" s="5">
        <f ca="1">'Single Queue'!L41</f>
        <v>1</v>
      </c>
      <c r="E42" s="5">
        <f ca="1">'Single Queue'!M41</f>
        <v>78</v>
      </c>
      <c r="F42" s="5">
        <f t="shared" ca="1" si="7"/>
        <v>78</v>
      </c>
      <c r="G42" s="5">
        <f ca="1">IF(F42="-","-",'Single Queue'!N41)</f>
        <v>2</v>
      </c>
      <c r="H42" s="5">
        <f t="shared" ca="1" si="6"/>
        <v>80</v>
      </c>
      <c r="I42" s="5" t="str">
        <f t="shared" ca="1" si="8"/>
        <v>BUSY</v>
      </c>
      <c r="J42" s="5" t="str">
        <f t="shared" ref="J42:J73" ca="1" si="10">IF(C42="Not Valid","NONE",IF(F42="-",IF(E42&lt;H42,E42),"-"))</f>
        <v>-</v>
      </c>
      <c r="K42" s="5" t="str">
        <f ca="1">IF(J42="-","-",'Single Queue'!D35)</f>
        <v>-</v>
      </c>
      <c r="L42" s="5" t="str">
        <f t="shared" ref="L42:L73" ca="1" si="11">IF(C42="Not Valid","NONE",IF(J42="-","-",J42+K42))</f>
        <v>-</v>
      </c>
      <c r="M42" s="5" t="str">
        <f t="shared" ca="1" si="9"/>
        <v>IDLE</v>
      </c>
      <c r="N42" s="5">
        <f t="shared" ref="N42:N73" ca="1" si="12">IF(C42="Not Valid","NONE",IF(H42="-",J42-E42,F42-E42))</f>
        <v>0</v>
      </c>
      <c r="O42" s="6">
        <f t="shared" ref="O42:O73" ca="1" si="13">IF(C42="Not Valid","NONE",IF(H42="-",IF(E42&gt;L41,E42-L41,0),IF(E42&gt;H41,E42-H41,0)))</f>
        <v>0</v>
      </c>
    </row>
    <row r="43" spans="3:15" x14ac:dyDescent="0.25">
      <c r="C43" s="4">
        <f>'Single Queue'!K42</f>
        <v>35</v>
      </c>
      <c r="D43" s="5">
        <f ca="1">'Single Queue'!L42</f>
        <v>2</v>
      </c>
      <c r="E43" s="5">
        <f ca="1">'Single Queue'!M42</f>
        <v>80</v>
      </c>
      <c r="F43" s="5">
        <f t="shared" ca="1" si="7"/>
        <v>80</v>
      </c>
      <c r="G43" s="5">
        <f ca="1">IF(F43="-","-",'Single Queue'!N42)</f>
        <v>2</v>
      </c>
      <c r="H43" s="5">
        <f t="shared" ca="1" si="6"/>
        <v>82</v>
      </c>
      <c r="I43" s="5" t="str">
        <f t="shared" ca="1" si="8"/>
        <v>BUSY</v>
      </c>
      <c r="J43" s="5" t="str">
        <f t="shared" ca="1" si="10"/>
        <v>-</v>
      </c>
      <c r="K43" s="5" t="str">
        <f ca="1">IF(J43="-","-",'Single Queue'!D36)</f>
        <v>-</v>
      </c>
      <c r="L43" s="5" t="str">
        <f t="shared" ca="1" si="11"/>
        <v>-</v>
      </c>
      <c r="M43" s="5" t="str">
        <f t="shared" ca="1" si="9"/>
        <v>IDLE</v>
      </c>
      <c r="N43" s="5">
        <f t="shared" ca="1" si="12"/>
        <v>0</v>
      </c>
      <c r="O43" s="6">
        <f t="shared" ca="1" si="13"/>
        <v>0</v>
      </c>
    </row>
    <row r="44" spans="3:15" x14ac:dyDescent="0.25">
      <c r="C44" s="4">
        <f>'Single Queue'!K43</f>
        <v>36</v>
      </c>
      <c r="D44" s="5">
        <f ca="1">'Single Queue'!L43</f>
        <v>2</v>
      </c>
      <c r="E44" s="5">
        <f ca="1">'Single Queue'!M43</f>
        <v>82</v>
      </c>
      <c r="F44" s="5">
        <f t="shared" ca="1" si="7"/>
        <v>82</v>
      </c>
      <c r="G44" s="5">
        <f ca="1">IF(F44="-","-",'Single Queue'!N43)</f>
        <v>5</v>
      </c>
      <c r="H44" s="5">
        <f t="shared" ca="1" si="6"/>
        <v>87</v>
      </c>
      <c r="I44" s="5" t="str">
        <f t="shared" ca="1" si="8"/>
        <v>BUSY</v>
      </c>
      <c r="J44" s="5" t="str">
        <f t="shared" ca="1" si="10"/>
        <v>-</v>
      </c>
      <c r="K44" s="5" t="str">
        <f ca="1">IF(J44="-","-",'Single Queue'!D37)</f>
        <v>-</v>
      </c>
      <c r="L44" s="5" t="str">
        <f t="shared" ca="1" si="11"/>
        <v>-</v>
      </c>
      <c r="M44" s="5" t="str">
        <f t="shared" ca="1" si="9"/>
        <v>IDLE</v>
      </c>
      <c r="N44" s="5">
        <f t="shared" ca="1" si="12"/>
        <v>0</v>
      </c>
      <c r="O44" s="6">
        <f t="shared" ca="1" si="13"/>
        <v>0</v>
      </c>
    </row>
    <row r="45" spans="3:15" x14ac:dyDescent="0.25">
      <c r="C45" s="4">
        <f>'Single Queue'!K44</f>
        <v>37</v>
      </c>
      <c r="D45" s="5">
        <f ca="1">'Single Queue'!L44</f>
        <v>2</v>
      </c>
      <c r="E45" s="5">
        <f ca="1">'Single Queue'!M44</f>
        <v>84</v>
      </c>
      <c r="F45" s="5" t="str">
        <f t="shared" ca="1" si="7"/>
        <v>-</v>
      </c>
      <c r="G45" s="5" t="str">
        <f ca="1">IF(F45="-","-",'Single Queue'!N44)</f>
        <v>-</v>
      </c>
      <c r="H45" s="5" t="str">
        <f t="shared" ca="1" si="6"/>
        <v>-</v>
      </c>
      <c r="I45" s="5" t="str">
        <f t="shared" ca="1" si="8"/>
        <v>IDLE</v>
      </c>
      <c r="J45" s="5">
        <f t="shared" ca="1" si="10"/>
        <v>84</v>
      </c>
      <c r="K45" s="5">
        <f ca="1">IF(J45="-","-",'Single Queue'!D38)</f>
        <v>0</v>
      </c>
      <c r="L45" s="5">
        <f t="shared" ca="1" si="11"/>
        <v>84</v>
      </c>
      <c r="M45" s="5" t="str">
        <f t="shared" ca="1" si="9"/>
        <v>BUSY</v>
      </c>
      <c r="N45" s="5">
        <f t="shared" ca="1" si="12"/>
        <v>0</v>
      </c>
      <c r="O45" s="6">
        <f t="shared" ca="1" si="13"/>
        <v>0</v>
      </c>
    </row>
    <row r="46" spans="3:15" x14ac:dyDescent="0.25">
      <c r="C46" s="4">
        <f>'Single Queue'!K45</f>
        <v>38</v>
      </c>
      <c r="D46" s="5">
        <f ca="1">'Single Queue'!L45</f>
        <v>2</v>
      </c>
      <c r="E46" s="5">
        <f ca="1">'Single Queue'!M45</f>
        <v>86</v>
      </c>
      <c r="F46" s="5">
        <f t="shared" ca="1" si="7"/>
        <v>86</v>
      </c>
      <c r="G46" s="5">
        <f ca="1">IF(F46="-","-",'Single Queue'!N45)</f>
        <v>4</v>
      </c>
      <c r="H46" s="5">
        <f t="shared" ca="1" si="6"/>
        <v>90</v>
      </c>
      <c r="I46" s="5" t="str">
        <f t="shared" ca="1" si="8"/>
        <v>BUSY</v>
      </c>
      <c r="J46" s="5" t="str">
        <f t="shared" ca="1" si="10"/>
        <v>-</v>
      </c>
      <c r="K46" s="5" t="str">
        <f ca="1">IF(J46="-","-",'Single Queue'!D39)</f>
        <v>-</v>
      </c>
      <c r="L46" s="5" t="str">
        <f t="shared" ca="1" si="11"/>
        <v>-</v>
      </c>
      <c r="M46" s="5" t="str">
        <f t="shared" ca="1" si="9"/>
        <v>IDLE</v>
      </c>
      <c r="N46" s="5">
        <f t="shared" ca="1" si="12"/>
        <v>0</v>
      </c>
      <c r="O46" s="6">
        <f t="shared" ca="1" si="13"/>
        <v>0</v>
      </c>
    </row>
    <row r="47" spans="3:15" x14ac:dyDescent="0.25">
      <c r="C47" s="4">
        <f>'Single Queue'!K46</f>
        <v>39</v>
      </c>
      <c r="D47" s="5">
        <f ca="1">'Single Queue'!L46</f>
        <v>4</v>
      </c>
      <c r="E47" s="5">
        <f ca="1">'Single Queue'!M46</f>
        <v>90</v>
      </c>
      <c r="F47" s="5">
        <f t="shared" ca="1" si="7"/>
        <v>90</v>
      </c>
      <c r="G47" s="5">
        <f ca="1">IF(F47="-","-",'Single Queue'!N46)</f>
        <v>3</v>
      </c>
      <c r="H47" s="5">
        <f t="shared" ca="1" si="6"/>
        <v>93</v>
      </c>
      <c r="I47" s="5" t="str">
        <f t="shared" ca="1" si="8"/>
        <v>BUSY</v>
      </c>
      <c r="J47" s="5" t="str">
        <f t="shared" ca="1" si="10"/>
        <v>-</v>
      </c>
      <c r="K47" s="5" t="str">
        <f ca="1">IF(J47="-","-",'Single Queue'!D40)</f>
        <v>-</v>
      </c>
      <c r="L47" s="5" t="str">
        <f t="shared" ca="1" si="11"/>
        <v>-</v>
      </c>
      <c r="M47" s="5" t="str">
        <f t="shared" ca="1" si="9"/>
        <v>IDLE</v>
      </c>
      <c r="N47" s="5">
        <f t="shared" ca="1" si="12"/>
        <v>0</v>
      </c>
      <c r="O47" s="6">
        <f t="shared" ca="1" si="13"/>
        <v>0</v>
      </c>
    </row>
    <row r="48" spans="3:15" x14ac:dyDescent="0.25">
      <c r="C48" s="4">
        <f>'Single Queue'!K47</f>
        <v>40</v>
      </c>
      <c r="D48" s="5">
        <f ca="1">'Single Queue'!L47</f>
        <v>4</v>
      </c>
      <c r="E48" s="5">
        <f ca="1">'Single Queue'!M47</f>
        <v>94</v>
      </c>
      <c r="F48" s="5">
        <f t="shared" ca="1" si="7"/>
        <v>94</v>
      </c>
      <c r="G48" s="5">
        <f ca="1">IF(F48="-","-",'Single Queue'!N47)</f>
        <v>3</v>
      </c>
      <c r="H48" s="5">
        <f t="shared" ca="1" si="6"/>
        <v>97</v>
      </c>
      <c r="I48" s="5" t="str">
        <f t="shared" ca="1" si="8"/>
        <v>BUSY</v>
      </c>
      <c r="J48" s="5" t="str">
        <f t="shared" ca="1" si="10"/>
        <v>-</v>
      </c>
      <c r="K48" s="5" t="str">
        <f ca="1">IF(J48="-","-",'Single Queue'!D41)</f>
        <v>-</v>
      </c>
      <c r="L48" s="5" t="str">
        <f t="shared" ca="1" si="11"/>
        <v>-</v>
      </c>
      <c r="M48" s="5" t="str">
        <f t="shared" ca="1" si="9"/>
        <v>IDLE</v>
      </c>
      <c r="N48" s="5">
        <f t="shared" ca="1" si="12"/>
        <v>0</v>
      </c>
      <c r="O48" s="6">
        <f t="shared" ca="1" si="13"/>
        <v>1</v>
      </c>
    </row>
    <row r="49" spans="3:15" x14ac:dyDescent="0.25">
      <c r="C49" s="4">
        <f>'Single Queue'!K48</f>
        <v>41</v>
      </c>
      <c r="D49" s="5">
        <f ca="1">'Single Queue'!L48</f>
        <v>2</v>
      </c>
      <c r="E49" s="5">
        <f ca="1">'Single Queue'!M48</f>
        <v>96</v>
      </c>
      <c r="F49" s="5" t="str">
        <f t="shared" ca="1" si="7"/>
        <v>-</v>
      </c>
      <c r="G49" s="5" t="str">
        <f ca="1">IF(F49="-","-",'Single Queue'!N48)</f>
        <v>-</v>
      </c>
      <c r="H49" s="5" t="str">
        <f t="shared" ca="1" si="6"/>
        <v>-</v>
      </c>
      <c r="I49" s="5" t="str">
        <f t="shared" ca="1" si="8"/>
        <v>IDLE</v>
      </c>
      <c r="J49" s="5">
        <f t="shared" ca="1" si="10"/>
        <v>96</v>
      </c>
      <c r="K49" s="5">
        <f ca="1">IF(J49="-","-",'Single Queue'!D42)</f>
        <v>0</v>
      </c>
      <c r="L49" s="5">
        <f t="shared" ca="1" si="11"/>
        <v>96</v>
      </c>
      <c r="M49" s="5" t="str">
        <f t="shared" ca="1" si="9"/>
        <v>BUSY</v>
      </c>
      <c r="N49" s="5">
        <f t="shared" ca="1" si="12"/>
        <v>0</v>
      </c>
      <c r="O49" s="6">
        <f t="shared" ca="1" si="13"/>
        <v>0</v>
      </c>
    </row>
    <row r="50" spans="3:15" x14ac:dyDescent="0.25">
      <c r="C50" s="4">
        <f>'Single Queue'!K49</f>
        <v>42</v>
      </c>
      <c r="D50" s="5">
        <f ca="1">'Single Queue'!L49</f>
        <v>2</v>
      </c>
      <c r="E50" s="5">
        <f ca="1">'Single Queue'!M49</f>
        <v>98</v>
      </c>
      <c r="F50" s="5">
        <f t="shared" ca="1" si="7"/>
        <v>98</v>
      </c>
      <c r="G50" s="5">
        <f ca="1">IF(F50="-","-",'Single Queue'!N49)</f>
        <v>3</v>
      </c>
      <c r="H50" s="5">
        <f t="shared" ca="1" si="6"/>
        <v>101</v>
      </c>
      <c r="I50" s="5" t="str">
        <f t="shared" ca="1" si="8"/>
        <v>BUSY</v>
      </c>
      <c r="J50" s="5" t="str">
        <f t="shared" ca="1" si="10"/>
        <v>-</v>
      </c>
      <c r="K50" s="5" t="str">
        <f ca="1">IF(J50="-","-",'Single Queue'!D43)</f>
        <v>-</v>
      </c>
      <c r="L50" s="5" t="str">
        <f t="shared" ca="1" si="11"/>
        <v>-</v>
      </c>
      <c r="M50" s="5" t="str">
        <f t="shared" ca="1" si="9"/>
        <v>IDLE</v>
      </c>
      <c r="N50" s="5">
        <f t="shared" ca="1" si="12"/>
        <v>0</v>
      </c>
      <c r="O50" s="6">
        <f t="shared" ca="1" si="13"/>
        <v>0</v>
      </c>
    </row>
    <row r="51" spans="3:15" x14ac:dyDescent="0.25">
      <c r="C51" s="4">
        <f>'Single Queue'!K50</f>
        <v>43</v>
      </c>
      <c r="D51" s="5">
        <f ca="1">'Single Queue'!L50</f>
        <v>3</v>
      </c>
      <c r="E51" s="5">
        <f ca="1">'Single Queue'!M50</f>
        <v>101</v>
      </c>
      <c r="F51" s="5">
        <f t="shared" ca="1" si="7"/>
        <v>101</v>
      </c>
      <c r="G51" s="5">
        <f ca="1">IF(F51="-","-",'Single Queue'!N50)</f>
        <v>4</v>
      </c>
      <c r="H51" s="5">
        <f t="shared" ca="1" si="6"/>
        <v>105</v>
      </c>
      <c r="I51" s="5" t="str">
        <f t="shared" ca="1" si="8"/>
        <v>BUSY</v>
      </c>
      <c r="J51" s="5" t="str">
        <f t="shared" ca="1" si="10"/>
        <v>-</v>
      </c>
      <c r="K51" s="5" t="str">
        <f ca="1">IF(J51="-","-",'Single Queue'!D44)</f>
        <v>-</v>
      </c>
      <c r="L51" s="5" t="str">
        <f t="shared" ca="1" si="11"/>
        <v>-</v>
      </c>
      <c r="M51" s="5" t="str">
        <f t="shared" ca="1" si="9"/>
        <v>IDLE</v>
      </c>
      <c r="N51" s="5">
        <f t="shared" ca="1" si="12"/>
        <v>0</v>
      </c>
      <c r="O51" s="6">
        <f t="shared" ca="1" si="13"/>
        <v>0</v>
      </c>
    </row>
    <row r="52" spans="3:15" x14ac:dyDescent="0.25">
      <c r="C52" s="4">
        <f>'Single Queue'!K51</f>
        <v>44</v>
      </c>
      <c r="D52" s="5">
        <f ca="1">'Single Queue'!L51</f>
        <v>3</v>
      </c>
      <c r="E52" s="5">
        <f ca="1">'Single Queue'!M51</f>
        <v>104</v>
      </c>
      <c r="F52" s="5" t="str">
        <f t="shared" ca="1" si="7"/>
        <v>-</v>
      </c>
      <c r="G52" s="5" t="str">
        <f ca="1">IF(F52="-","-",'Single Queue'!N51)</f>
        <v>-</v>
      </c>
      <c r="H52" s="5" t="str">
        <f t="shared" ca="1" si="6"/>
        <v>-</v>
      </c>
      <c r="I52" s="5" t="str">
        <f t="shared" ca="1" si="8"/>
        <v>IDLE</v>
      </c>
      <c r="J52" s="5">
        <f t="shared" ca="1" si="10"/>
        <v>104</v>
      </c>
      <c r="K52" s="5">
        <f ca="1">IF(J52="-","-",'Single Queue'!D45)</f>
        <v>0</v>
      </c>
      <c r="L52" s="5">
        <f t="shared" ca="1" si="11"/>
        <v>104</v>
      </c>
      <c r="M52" s="5" t="str">
        <f t="shared" ca="1" si="9"/>
        <v>BUSY</v>
      </c>
      <c r="N52" s="5">
        <f t="shared" ca="1" si="12"/>
        <v>0</v>
      </c>
      <c r="O52" s="6">
        <f t="shared" ca="1" si="13"/>
        <v>0</v>
      </c>
    </row>
    <row r="53" spans="3:15" x14ac:dyDescent="0.25">
      <c r="C53" s="4">
        <f>'Single Queue'!K52</f>
        <v>45</v>
      </c>
      <c r="D53" s="5">
        <f ca="1">'Single Queue'!L52</f>
        <v>1</v>
      </c>
      <c r="E53" s="5">
        <f ca="1">'Single Queue'!M52</f>
        <v>105</v>
      </c>
      <c r="F53" s="5">
        <f t="shared" ca="1" si="7"/>
        <v>105</v>
      </c>
      <c r="G53" s="5">
        <f ca="1">IF(F53="-","-",'Single Queue'!N52)</f>
        <v>3</v>
      </c>
      <c r="H53" s="5">
        <f t="shared" ca="1" si="6"/>
        <v>108</v>
      </c>
      <c r="I53" s="5" t="str">
        <f t="shared" ca="1" si="8"/>
        <v>BUSY</v>
      </c>
      <c r="J53" s="5" t="str">
        <f t="shared" ca="1" si="10"/>
        <v>-</v>
      </c>
      <c r="K53" s="5" t="str">
        <f ca="1">IF(J53="-","-",'Single Queue'!D46)</f>
        <v>-</v>
      </c>
      <c r="L53" s="5" t="str">
        <f t="shared" ca="1" si="11"/>
        <v>-</v>
      </c>
      <c r="M53" s="5" t="str">
        <f t="shared" ca="1" si="9"/>
        <v>IDLE</v>
      </c>
      <c r="N53" s="5">
        <f t="shared" ca="1" si="12"/>
        <v>0</v>
      </c>
      <c r="O53" s="6">
        <f t="shared" ca="1" si="13"/>
        <v>0</v>
      </c>
    </row>
    <row r="54" spans="3:15" x14ac:dyDescent="0.25">
      <c r="C54" s="4">
        <f>'Single Queue'!K53</f>
        <v>46</v>
      </c>
      <c r="D54" s="5">
        <f ca="1">'Single Queue'!L53</f>
        <v>2</v>
      </c>
      <c r="E54" s="5">
        <f ca="1">'Single Queue'!M53</f>
        <v>107</v>
      </c>
      <c r="F54" s="5" t="str">
        <f t="shared" ca="1" si="7"/>
        <v>-</v>
      </c>
      <c r="G54" s="5" t="str">
        <f ca="1">IF(F54="-","-",'Single Queue'!N53)</f>
        <v>-</v>
      </c>
      <c r="H54" s="5" t="str">
        <f t="shared" ca="1" si="6"/>
        <v>-</v>
      </c>
      <c r="I54" s="5" t="str">
        <f t="shared" ca="1" si="8"/>
        <v>IDLE</v>
      </c>
      <c r="J54" s="5">
        <f t="shared" ca="1" si="10"/>
        <v>107</v>
      </c>
      <c r="K54" s="5">
        <f ca="1">IF(J54="-","-",'Single Queue'!D47)</f>
        <v>0</v>
      </c>
      <c r="L54" s="5">
        <f t="shared" ca="1" si="11"/>
        <v>107</v>
      </c>
      <c r="M54" s="5" t="str">
        <f t="shared" ca="1" si="9"/>
        <v>BUSY</v>
      </c>
      <c r="N54" s="5">
        <f t="shared" ca="1" si="12"/>
        <v>0</v>
      </c>
      <c r="O54" s="6">
        <f t="shared" ca="1" si="13"/>
        <v>0</v>
      </c>
    </row>
    <row r="55" spans="3:15" x14ac:dyDescent="0.25">
      <c r="C55" s="4">
        <f>'Single Queue'!K54</f>
        <v>47</v>
      </c>
      <c r="D55" s="5">
        <f ca="1">'Single Queue'!L54</f>
        <v>3</v>
      </c>
      <c r="E55" s="5">
        <f ca="1">'Single Queue'!M54</f>
        <v>110</v>
      </c>
      <c r="F55" s="5">
        <f t="shared" ca="1" si="7"/>
        <v>110</v>
      </c>
      <c r="G55" s="5">
        <f ca="1">IF(F55="-","-",'Single Queue'!N54)</f>
        <v>3</v>
      </c>
      <c r="H55" s="5">
        <f t="shared" ca="1" si="6"/>
        <v>113</v>
      </c>
      <c r="I55" s="5" t="str">
        <f t="shared" ca="1" si="8"/>
        <v>BUSY</v>
      </c>
      <c r="J55" s="5" t="str">
        <f t="shared" ca="1" si="10"/>
        <v>-</v>
      </c>
      <c r="K55" s="5" t="str">
        <f ca="1">IF(J55="-","-",'Single Queue'!D48)</f>
        <v>-</v>
      </c>
      <c r="L55" s="5" t="str">
        <f t="shared" ca="1" si="11"/>
        <v>-</v>
      </c>
      <c r="M55" s="5" t="str">
        <f t="shared" ca="1" si="9"/>
        <v>IDLE</v>
      </c>
      <c r="N55" s="5">
        <f t="shared" ca="1" si="12"/>
        <v>0</v>
      </c>
      <c r="O55" s="6">
        <f t="shared" ca="1" si="13"/>
        <v>0</v>
      </c>
    </row>
    <row r="56" spans="3:15" x14ac:dyDescent="0.25">
      <c r="C56" s="4">
        <f>'Single Queue'!K55</f>
        <v>48</v>
      </c>
      <c r="D56" s="5">
        <f ca="1">'Single Queue'!L55</f>
        <v>2</v>
      </c>
      <c r="E56" s="5">
        <f ca="1">'Single Queue'!M55</f>
        <v>112</v>
      </c>
      <c r="F56" s="5" t="str">
        <f t="shared" ca="1" si="7"/>
        <v>-</v>
      </c>
      <c r="G56" s="5" t="str">
        <f ca="1">IF(F56="-","-",'Single Queue'!N55)</f>
        <v>-</v>
      </c>
      <c r="H56" s="5" t="str">
        <f t="shared" ca="1" si="6"/>
        <v>-</v>
      </c>
      <c r="I56" s="5" t="str">
        <f t="shared" ca="1" si="8"/>
        <v>IDLE</v>
      </c>
      <c r="J56" s="5">
        <f t="shared" ca="1" si="10"/>
        <v>112</v>
      </c>
      <c r="K56" s="5">
        <f ca="1">IF(J56="-","-",'Single Queue'!D49)</f>
        <v>0</v>
      </c>
      <c r="L56" s="5">
        <f t="shared" ca="1" si="11"/>
        <v>112</v>
      </c>
      <c r="M56" s="5" t="str">
        <f t="shared" ca="1" si="9"/>
        <v>BUSY</v>
      </c>
      <c r="N56" s="5">
        <f t="shared" ca="1" si="12"/>
        <v>0</v>
      </c>
      <c r="O56" s="6">
        <f t="shared" ca="1" si="13"/>
        <v>0</v>
      </c>
    </row>
    <row r="57" spans="3:15" x14ac:dyDescent="0.25">
      <c r="C57" s="4">
        <f>'Single Queue'!K56</f>
        <v>49</v>
      </c>
      <c r="D57" s="5">
        <f ca="1">'Single Queue'!L56</f>
        <v>3</v>
      </c>
      <c r="E57" s="5">
        <f ca="1">'Single Queue'!M56</f>
        <v>115</v>
      </c>
      <c r="F57" s="5">
        <f t="shared" ca="1" si="7"/>
        <v>115</v>
      </c>
      <c r="G57" s="5">
        <f ca="1">IF(F57="-","-",'Single Queue'!N56)</f>
        <v>3</v>
      </c>
      <c r="H57" s="5">
        <f t="shared" ca="1" si="6"/>
        <v>118</v>
      </c>
      <c r="I57" s="5" t="str">
        <f t="shared" ca="1" si="8"/>
        <v>BUSY</v>
      </c>
      <c r="J57" s="5" t="str">
        <f t="shared" ca="1" si="10"/>
        <v>-</v>
      </c>
      <c r="K57" s="5" t="str">
        <f ca="1">IF(J57="-","-",'Single Queue'!D50)</f>
        <v>-</v>
      </c>
      <c r="L57" s="5" t="str">
        <f t="shared" ca="1" si="11"/>
        <v>-</v>
      </c>
      <c r="M57" s="5" t="str">
        <f t="shared" ca="1" si="9"/>
        <v>IDLE</v>
      </c>
      <c r="N57" s="5">
        <f t="shared" ca="1" si="12"/>
        <v>0</v>
      </c>
      <c r="O57" s="6">
        <f t="shared" ca="1" si="13"/>
        <v>0</v>
      </c>
    </row>
    <row r="58" spans="3:15" x14ac:dyDescent="0.25">
      <c r="C58" s="4">
        <f>'Single Queue'!K57</f>
        <v>50</v>
      </c>
      <c r="D58" s="5">
        <f ca="1">'Single Queue'!L57</f>
        <v>4</v>
      </c>
      <c r="E58" s="5">
        <f ca="1">'Single Queue'!M57</f>
        <v>119</v>
      </c>
      <c r="F58" s="5">
        <f t="shared" ca="1" si="7"/>
        <v>119</v>
      </c>
      <c r="G58" s="5">
        <f ca="1">IF(F58="-","-",'Single Queue'!N57)</f>
        <v>4</v>
      </c>
      <c r="H58" s="5">
        <f t="shared" ca="1" si="6"/>
        <v>123</v>
      </c>
      <c r="I58" s="5" t="str">
        <f t="shared" ca="1" si="8"/>
        <v>BUSY</v>
      </c>
      <c r="J58" s="5" t="str">
        <f t="shared" ca="1" si="10"/>
        <v>-</v>
      </c>
      <c r="K58" s="5" t="str">
        <f ca="1">IF(J58="-","-",'Single Queue'!D51)</f>
        <v>-</v>
      </c>
      <c r="L58" s="5" t="str">
        <f t="shared" ca="1" si="11"/>
        <v>-</v>
      </c>
      <c r="M58" s="5" t="str">
        <f t="shared" ca="1" si="9"/>
        <v>IDLE</v>
      </c>
      <c r="N58" s="5">
        <f t="shared" ca="1" si="12"/>
        <v>0</v>
      </c>
      <c r="O58" s="6">
        <f t="shared" ca="1" si="13"/>
        <v>1</v>
      </c>
    </row>
    <row r="59" spans="3:15" x14ac:dyDescent="0.25">
      <c r="C59" s="4">
        <f>'Single Queue'!K58</f>
        <v>51</v>
      </c>
      <c r="D59" s="5">
        <f ca="1">'Single Queue'!L58</f>
        <v>2</v>
      </c>
      <c r="E59" s="5">
        <f ca="1">'Single Queue'!M58</f>
        <v>121</v>
      </c>
      <c r="F59" s="5" t="str">
        <f t="shared" ca="1" si="7"/>
        <v>-</v>
      </c>
      <c r="G59" s="5" t="str">
        <f ca="1">IF(F59="-","-",'Single Queue'!N58)</f>
        <v>-</v>
      </c>
      <c r="H59" s="5" t="str">
        <f t="shared" ca="1" si="6"/>
        <v>-</v>
      </c>
      <c r="I59" s="5" t="str">
        <f t="shared" ca="1" si="8"/>
        <v>IDLE</v>
      </c>
      <c r="J59" s="5">
        <f t="shared" ca="1" si="10"/>
        <v>121</v>
      </c>
      <c r="K59" s="5">
        <f ca="1">IF(J59="-","-",'Single Queue'!D52)</f>
        <v>0</v>
      </c>
      <c r="L59" s="5">
        <f t="shared" ca="1" si="11"/>
        <v>121</v>
      </c>
      <c r="M59" s="5" t="str">
        <f t="shared" ca="1" si="9"/>
        <v>BUSY</v>
      </c>
      <c r="N59" s="5">
        <f t="shared" ca="1" si="12"/>
        <v>0</v>
      </c>
      <c r="O59" s="6">
        <f t="shared" ca="1" si="13"/>
        <v>0</v>
      </c>
    </row>
    <row r="60" spans="3:15" x14ac:dyDescent="0.25">
      <c r="C60" s="4">
        <f>'Single Queue'!K59</f>
        <v>52</v>
      </c>
      <c r="D60" s="5">
        <f ca="1">'Single Queue'!L59</f>
        <v>1</v>
      </c>
      <c r="E60" s="5">
        <f ca="1">'Single Queue'!M59</f>
        <v>122</v>
      </c>
      <c r="F60" s="5">
        <f t="shared" ca="1" si="7"/>
        <v>122</v>
      </c>
      <c r="G60" s="5">
        <f ca="1">IF(F60="-","-",'Single Queue'!N59)</f>
        <v>3</v>
      </c>
      <c r="H60" s="5">
        <f t="shared" ca="1" si="6"/>
        <v>125</v>
      </c>
      <c r="I60" s="5" t="str">
        <f t="shared" ca="1" si="8"/>
        <v>BUSY</v>
      </c>
      <c r="J60" s="5" t="str">
        <f t="shared" ca="1" si="10"/>
        <v>-</v>
      </c>
      <c r="K60" s="5" t="str">
        <f ca="1">IF(J60="-","-",'Single Queue'!D53)</f>
        <v>-</v>
      </c>
      <c r="L60" s="5" t="str">
        <f t="shared" ca="1" si="11"/>
        <v>-</v>
      </c>
      <c r="M60" s="5" t="str">
        <f t="shared" ca="1" si="9"/>
        <v>IDLE</v>
      </c>
      <c r="N60" s="5">
        <f t="shared" ca="1" si="12"/>
        <v>0</v>
      </c>
      <c r="O60" s="6">
        <f t="shared" ca="1" si="13"/>
        <v>0</v>
      </c>
    </row>
    <row r="61" spans="3:15" x14ac:dyDescent="0.25">
      <c r="C61" s="4">
        <f>'Single Queue'!K60</f>
        <v>53</v>
      </c>
      <c r="D61" s="5">
        <f ca="1">'Single Queue'!L60</f>
        <v>3</v>
      </c>
      <c r="E61" s="5">
        <f ca="1">'Single Queue'!M60</f>
        <v>125</v>
      </c>
      <c r="F61" s="5">
        <f t="shared" ca="1" si="7"/>
        <v>125</v>
      </c>
      <c r="G61" s="5">
        <f ca="1">IF(F61="-","-",'Single Queue'!N60)</f>
        <v>4</v>
      </c>
      <c r="H61" s="5">
        <f t="shared" ca="1" si="6"/>
        <v>129</v>
      </c>
      <c r="I61" s="5" t="str">
        <f t="shared" ca="1" si="8"/>
        <v>BUSY</v>
      </c>
      <c r="J61" s="5" t="str">
        <f t="shared" ca="1" si="10"/>
        <v>-</v>
      </c>
      <c r="K61" s="5" t="str">
        <f ca="1">IF(J61="-","-",'Single Queue'!D54)</f>
        <v>-</v>
      </c>
      <c r="L61" s="5" t="str">
        <f t="shared" ca="1" si="11"/>
        <v>-</v>
      </c>
      <c r="M61" s="5" t="str">
        <f t="shared" ca="1" si="9"/>
        <v>IDLE</v>
      </c>
      <c r="N61" s="5">
        <f t="shared" ca="1" si="12"/>
        <v>0</v>
      </c>
      <c r="O61" s="6">
        <f t="shared" ca="1" si="13"/>
        <v>0</v>
      </c>
    </row>
    <row r="62" spans="3:15" x14ac:dyDescent="0.25">
      <c r="C62" s="4">
        <f>'Single Queue'!K61</f>
        <v>54</v>
      </c>
      <c r="D62" s="5">
        <f ca="1">'Single Queue'!L61</f>
        <v>2</v>
      </c>
      <c r="E62" s="5">
        <f ca="1">'Single Queue'!M61</f>
        <v>127</v>
      </c>
      <c r="F62" s="5" t="str">
        <f t="shared" ca="1" si="7"/>
        <v>-</v>
      </c>
      <c r="G62" s="5" t="str">
        <f ca="1">IF(F62="-","-",'Single Queue'!N61)</f>
        <v>-</v>
      </c>
      <c r="H62" s="5" t="str">
        <f t="shared" ca="1" si="6"/>
        <v>-</v>
      </c>
      <c r="I62" s="5" t="str">
        <f t="shared" ca="1" si="8"/>
        <v>IDLE</v>
      </c>
      <c r="J62" s="5">
        <f t="shared" ca="1" si="10"/>
        <v>127</v>
      </c>
      <c r="K62" s="5">
        <f ca="1">IF(J62="-","-",'Single Queue'!D55)</f>
        <v>0</v>
      </c>
      <c r="L62" s="5">
        <f t="shared" ca="1" si="11"/>
        <v>127</v>
      </c>
      <c r="M62" s="5" t="str">
        <f t="shared" ca="1" si="9"/>
        <v>BUSY</v>
      </c>
      <c r="N62" s="5">
        <f t="shared" ca="1" si="12"/>
        <v>0</v>
      </c>
      <c r="O62" s="6">
        <f t="shared" ca="1" si="13"/>
        <v>0</v>
      </c>
    </row>
    <row r="63" spans="3:15" x14ac:dyDescent="0.25">
      <c r="C63" s="4">
        <f>'Single Queue'!K62</f>
        <v>55</v>
      </c>
      <c r="D63" s="5">
        <f ca="1">'Single Queue'!L62</f>
        <v>3</v>
      </c>
      <c r="E63" s="5">
        <f ca="1">'Single Queue'!M62</f>
        <v>130</v>
      </c>
      <c r="F63" s="5">
        <f t="shared" ca="1" si="7"/>
        <v>130</v>
      </c>
      <c r="G63" s="5">
        <f ca="1">IF(F63="-","-",'Single Queue'!N62)</f>
        <v>3</v>
      </c>
      <c r="H63" s="5">
        <f t="shared" ca="1" si="6"/>
        <v>133</v>
      </c>
      <c r="I63" s="5" t="str">
        <f t="shared" ca="1" si="8"/>
        <v>BUSY</v>
      </c>
      <c r="J63" s="5" t="str">
        <f t="shared" ca="1" si="10"/>
        <v>-</v>
      </c>
      <c r="K63" s="5" t="str">
        <f ca="1">IF(J63="-","-",'Single Queue'!D56)</f>
        <v>-</v>
      </c>
      <c r="L63" s="5" t="str">
        <f t="shared" ca="1" si="11"/>
        <v>-</v>
      </c>
      <c r="M63" s="5" t="str">
        <f t="shared" ca="1" si="9"/>
        <v>IDLE</v>
      </c>
      <c r="N63" s="5">
        <f t="shared" ca="1" si="12"/>
        <v>0</v>
      </c>
      <c r="O63" s="6">
        <f t="shared" ca="1" si="13"/>
        <v>0</v>
      </c>
    </row>
    <row r="64" spans="3:15" x14ac:dyDescent="0.25">
      <c r="C64" s="4">
        <f>'Single Queue'!K63</f>
        <v>56</v>
      </c>
      <c r="D64" s="5">
        <f ca="1">'Single Queue'!L63</f>
        <v>2</v>
      </c>
      <c r="E64" s="5">
        <f ca="1">'Single Queue'!M63</f>
        <v>132</v>
      </c>
      <c r="F64" s="5" t="str">
        <f t="shared" ca="1" si="7"/>
        <v>-</v>
      </c>
      <c r="G64" s="5" t="str">
        <f ca="1">IF(F64="-","-",'Single Queue'!N63)</f>
        <v>-</v>
      </c>
      <c r="H64" s="5" t="str">
        <f t="shared" ca="1" si="6"/>
        <v>-</v>
      </c>
      <c r="I64" s="5" t="str">
        <f t="shared" ca="1" si="8"/>
        <v>IDLE</v>
      </c>
      <c r="J64" s="5">
        <f t="shared" ca="1" si="10"/>
        <v>132</v>
      </c>
      <c r="K64" s="5">
        <f ca="1">IF(J64="-","-",'Single Queue'!D57)</f>
        <v>0</v>
      </c>
      <c r="L64" s="5">
        <f t="shared" ca="1" si="11"/>
        <v>132</v>
      </c>
      <c r="M64" s="5" t="str">
        <f t="shared" ca="1" si="9"/>
        <v>BUSY</v>
      </c>
      <c r="N64" s="5">
        <f t="shared" ca="1" si="12"/>
        <v>0</v>
      </c>
      <c r="O64" s="6">
        <f t="shared" ca="1" si="13"/>
        <v>0</v>
      </c>
    </row>
    <row r="65" spans="3:15" x14ac:dyDescent="0.25">
      <c r="C65" s="4">
        <f>'Single Queue'!K64</f>
        <v>57</v>
      </c>
      <c r="D65" s="5">
        <f ca="1">'Single Queue'!L64</f>
        <v>2</v>
      </c>
      <c r="E65" s="5">
        <f ca="1">'Single Queue'!M64</f>
        <v>134</v>
      </c>
      <c r="F65" s="5">
        <f t="shared" ca="1" si="7"/>
        <v>134</v>
      </c>
      <c r="G65" s="5">
        <f ca="1">IF(F65="-","-",'Single Queue'!N64)</f>
        <v>3</v>
      </c>
      <c r="H65" s="5">
        <f t="shared" ca="1" si="6"/>
        <v>137</v>
      </c>
      <c r="I65" s="5" t="str">
        <f t="shared" ca="1" si="8"/>
        <v>BUSY</v>
      </c>
      <c r="J65" s="5" t="str">
        <f t="shared" ca="1" si="10"/>
        <v>-</v>
      </c>
      <c r="K65" s="5" t="str">
        <f ca="1">IF(J65="-","-",'Single Queue'!D58)</f>
        <v>-</v>
      </c>
      <c r="L65" s="5" t="str">
        <f t="shared" ca="1" si="11"/>
        <v>-</v>
      </c>
      <c r="M65" s="5" t="str">
        <f t="shared" ca="1" si="9"/>
        <v>IDLE</v>
      </c>
      <c r="N65" s="5">
        <f t="shared" ca="1" si="12"/>
        <v>0</v>
      </c>
      <c r="O65" s="6">
        <f t="shared" ca="1" si="13"/>
        <v>0</v>
      </c>
    </row>
    <row r="66" spans="3:15" x14ac:dyDescent="0.25">
      <c r="C66" s="4">
        <f>'Single Queue'!K65</f>
        <v>58</v>
      </c>
      <c r="D66" s="5">
        <f ca="1">'Single Queue'!L65</f>
        <v>1</v>
      </c>
      <c r="E66" s="5">
        <f ca="1">'Single Queue'!M65</f>
        <v>135</v>
      </c>
      <c r="F66" s="5" t="str">
        <f t="shared" ca="1" si="7"/>
        <v>-</v>
      </c>
      <c r="G66" s="5" t="str">
        <f ca="1">IF(F66="-","-",'Single Queue'!N65)</f>
        <v>-</v>
      </c>
      <c r="H66" s="5" t="str">
        <f t="shared" ca="1" si="6"/>
        <v>-</v>
      </c>
      <c r="I66" s="5" t="str">
        <f t="shared" ca="1" si="8"/>
        <v>IDLE</v>
      </c>
      <c r="J66" s="5">
        <f t="shared" ca="1" si="10"/>
        <v>135</v>
      </c>
      <c r="K66" s="5">
        <f ca="1">IF(J66="-","-",'Single Queue'!D59)</f>
        <v>0</v>
      </c>
      <c r="L66" s="5">
        <f t="shared" ca="1" si="11"/>
        <v>135</v>
      </c>
      <c r="M66" s="5" t="str">
        <f t="shared" ca="1" si="9"/>
        <v>BUSY</v>
      </c>
      <c r="N66" s="5">
        <f t="shared" ca="1" si="12"/>
        <v>0</v>
      </c>
      <c r="O66" s="6">
        <f t="shared" ca="1" si="13"/>
        <v>0</v>
      </c>
    </row>
    <row r="67" spans="3:15" x14ac:dyDescent="0.25">
      <c r="C67" s="4">
        <f>'Single Queue'!K66</f>
        <v>59</v>
      </c>
      <c r="D67" s="5">
        <f ca="1">'Single Queue'!L66</f>
        <v>1</v>
      </c>
      <c r="E67" s="5">
        <f ca="1">'Single Queue'!M66</f>
        <v>136</v>
      </c>
      <c r="F67" s="5">
        <f t="shared" ca="1" si="7"/>
        <v>136</v>
      </c>
      <c r="G67" s="5">
        <f ca="1">IF(F67="-","-",'Single Queue'!N66)</f>
        <v>2</v>
      </c>
      <c r="H67" s="5">
        <f t="shared" ca="1" si="6"/>
        <v>138</v>
      </c>
      <c r="I67" s="5" t="str">
        <f t="shared" ca="1" si="8"/>
        <v>BUSY</v>
      </c>
      <c r="J67" s="5" t="str">
        <f t="shared" ca="1" si="10"/>
        <v>-</v>
      </c>
      <c r="K67" s="5" t="str">
        <f ca="1">IF(J67="-","-",'Single Queue'!D60)</f>
        <v>-</v>
      </c>
      <c r="L67" s="5" t="str">
        <f t="shared" ca="1" si="11"/>
        <v>-</v>
      </c>
      <c r="M67" s="5" t="str">
        <f t="shared" ca="1" si="9"/>
        <v>IDLE</v>
      </c>
      <c r="N67" s="5">
        <f t="shared" ca="1" si="12"/>
        <v>0</v>
      </c>
      <c r="O67" s="6">
        <f t="shared" ca="1" si="13"/>
        <v>0</v>
      </c>
    </row>
    <row r="68" spans="3:15" x14ac:dyDescent="0.25">
      <c r="C68" s="4">
        <f>'Single Queue'!K67</f>
        <v>60</v>
      </c>
      <c r="D68" s="5">
        <f ca="1">'Single Queue'!L67</f>
        <v>3</v>
      </c>
      <c r="E68" s="5">
        <f ca="1">'Single Queue'!M67</f>
        <v>139</v>
      </c>
      <c r="F68" s="5">
        <f t="shared" ca="1" si="7"/>
        <v>139</v>
      </c>
      <c r="G68" s="5">
        <f ca="1">IF(F68="-","-",'Single Queue'!N67)</f>
        <v>4</v>
      </c>
      <c r="H68" s="5">
        <f t="shared" ca="1" si="6"/>
        <v>143</v>
      </c>
      <c r="I68" s="5" t="str">
        <f t="shared" ca="1" si="8"/>
        <v>BUSY</v>
      </c>
      <c r="J68" s="5" t="str">
        <f t="shared" ca="1" si="10"/>
        <v>-</v>
      </c>
      <c r="K68" s="5" t="str">
        <f ca="1">IF(J68="-","-",'Single Queue'!D61)</f>
        <v>-</v>
      </c>
      <c r="L68" s="5" t="str">
        <f t="shared" ca="1" si="11"/>
        <v>-</v>
      </c>
      <c r="M68" s="5" t="str">
        <f t="shared" ca="1" si="9"/>
        <v>IDLE</v>
      </c>
      <c r="N68" s="5">
        <f t="shared" ca="1" si="12"/>
        <v>0</v>
      </c>
      <c r="O68" s="6">
        <f t="shared" ca="1" si="13"/>
        <v>1</v>
      </c>
    </row>
    <row r="69" spans="3:15" x14ac:dyDescent="0.25">
      <c r="C69" s="4">
        <f>'Single Queue'!K68</f>
        <v>61</v>
      </c>
      <c r="D69" s="5">
        <f ca="1">'Single Queue'!L68</f>
        <v>3</v>
      </c>
      <c r="E69" s="5">
        <f ca="1">'Single Queue'!M68</f>
        <v>142</v>
      </c>
      <c r="F69" s="5" t="str">
        <f t="shared" ca="1" si="7"/>
        <v>-</v>
      </c>
      <c r="G69" s="5" t="str">
        <f ca="1">IF(F69="-","-",'Single Queue'!N68)</f>
        <v>-</v>
      </c>
      <c r="H69" s="5" t="str">
        <f t="shared" ca="1" si="6"/>
        <v>-</v>
      </c>
      <c r="I69" s="5" t="str">
        <f t="shared" ca="1" si="8"/>
        <v>IDLE</v>
      </c>
      <c r="J69" s="5">
        <f t="shared" ca="1" si="10"/>
        <v>142</v>
      </c>
      <c r="K69" s="5">
        <f ca="1">IF(J69="-","-",'Single Queue'!D62)</f>
        <v>0</v>
      </c>
      <c r="L69" s="5">
        <f t="shared" ca="1" si="11"/>
        <v>142</v>
      </c>
      <c r="M69" s="5" t="str">
        <f t="shared" ca="1" si="9"/>
        <v>BUSY</v>
      </c>
      <c r="N69" s="5">
        <f t="shared" ca="1" si="12"/>
        <v>0</v>
      </c>
      <c r="O69" s="6">
        <f t="shared" ca="1" si="13"/>
        <v>0</v>
      </c>
    </row>
    <row r="70" spans="3:15" x14ac:dyDescent="0.25">
      <c r="C70" s="4">
        <f>'Single Queue'!K69</f>
        <v>62</v>
      </c>
      <c r="D70" s="5">
        <f ca="1">'Single Queue'!L69</f>
        <v>3</v>
      </c>
      <c r="E70" s="5">
        <f ca="1">'Single Queue'!M69</f>
        <v>145</v>
      </c>
      <c r="F70" s="5">
        <f t="shared" ca="1" si="7"/>
        <v>145</v>
      </c>
      <c r="G70" s="5">
        <f ca="1">IF(F70="-","-",'Single Queue'!N69)</f>
        <v>5</v>
      </c>
      <c r="H70" s="5">
        <f t="shared" ca="1" si="6"/>
        <v>150</v>
      </c>
      <c r="I70" s="5" t="str">
        <f t="shared" ca="1" si="8"/>
        <v>BUSY</v>
      </c>
      <c r="J70" s="5" t="str">
        <f t="shared" ca="1" si="10"/>
        <v>-</v>
      </c>
      <c r="K70" s="5" t="str">
        <f ca="1">IF(J70="-","-",'Single Queue'!D63)</f>
        <v>-</v>
      </c>
      <c r="L70" s="5" t="str">
        <f t="shared" ca="1" si="11"/>
        <v>-</v>
      </c>
      <c r="M70" s="5" t="str">
        <f t="shared" ca="1" si="9"/>
        <v>IDLE</v>
      </c>
      <c r="N70" s="5">
        <f t="shared" ca="1" si="12"/>
        <v>0</v>
      </c>
      <c r="O70" s="6">
        <f t="shared" ca="1" si="13"/>
        <v>0</v>
      </c>
    </row>
    <row r="71" spans="3:15" x14ac:dyDescent="0.25">
      <c r="C71" s="4">
        <f>'Single Queue'!K70</f>
        <v>63</v>
      </c>
      <c r="D71" s="5">
        <f ca="1">'Single Queue'!L70</f>
        <v>2</v>
      </c>
      <c r="E71" s="5">
        <f ca="1">'Single Queue'!M70</f>
        <v>147</v>
      </c>
      <c r="F71" s="5" t="str">
        <f t="shared" ca="1" si="7"/>
        <v>-</v>
      </c>
      <c r="G71" s="5" t="str">
        <f ca="1">IF(F71="-","-",'Single Queue'!N70)</f>
        <v>-</v>
      </c>
      <c r="H71" s="5" t="str">
        <f t="shared" ca="1" si="6"/>
        <v>-</v>
      </c>
      <c r="I71" s="5" t="str">
        <f t="shared" ca="1" si="8"/>
        <v>IDLE</v>
      </c>
      <c r="J71" s="5">
        <f t="shared" ca="1" si="10"/>
        <v>147</v>
      </c>
      <c r="K71" s="5">
        <f ca="1">IF(J71="-","-",'Single Queue'!D64)</f>
        <v>0</v>
      </c>
      <c r="L71" s="5">
        <f t="shared" ca="1" si="11"/>
        <v>147</v>
      </c>
      <c r="M71" s="5" t="str">
        <f t="shared" ca="1" si="9"/>
        <v>BUSY</v>
      </c>
      <c r="N71" s="5">
        <f t="shared" ca="1" si="12"/>
        <v>0</v>
      </c>
      <c r="O71" s="6">
        <f t="shared" ca="1" si="13"/>
        <v>0</v>
      </c>
    </row>
    <row r="72" spans="3:15" x14ac:dyDescent="0.25">
      <c r="C72" s="4">
        <f>'Single Queue'!K71</f>
        <v>64</v>
      </c>
      <c r="D72" s="5">
        <f ca="1">'Single Queue'!L71</f>
        <v>1</v>
      </c>
      <c r="E72" s="5">
        <f ca="1">'Single Queue'!M71</f>
        <v>148</v>
      </c>
      <c r="F72" s="5">
        <f t="shared" ca="1" si="7"/>
        <v>148</v>
      </c>
      <c r="G72" s="5">
        <f ca="1">IF(F72="-","-",'Single Queue'!N71)</f>
        <v>4</v>
      </c>
      <c r="H72" s="5">
        <f t="shared" ca="1" si="6"/>
        <v>152</v>
      </c>
      <c r="I72" s="5" t="str">
        <f t="shared" ca="1" si="8"/>
        <v>BUSY</v>
      </c>
      <c r="J72" s="5" t="str">
        <f t="shared" ca="1" si="10"/>
        <v>-</v>
      </c>
      <c r="K72" s="5" t="str">
        <f ca="1">IF(J72="-","-",'Single Queue'!D65)</f>
        <v>-</v>
      </c>
      <c r="L72" s="5" t="str">
        <f t="shared" ca="1" si="11"/>
        <v>-</v>
      </c>
      <c r="M72" s="5" t="str">
        <f t="shared" ca="1" si="9"/>
        <v>IDLE</v>
      </c>
      <c r="N72" s="5">
        <f t="shared" ca="1" si="12"/>
        <v>0</v>
      </c>
      <c r="O72" s="6">
        <f t="shared" ca="1" si="13"/>
        <v>0</v>
      </c>
    </row>
    <row r="73" spans="3:15" x14ac:dyDescent="0.25">
      <c r="C73" s="4">
        <f>'Single Queue'!K72</f>
        <v>65</v>
      </c>
      <c r="D73" s="5">
        <f ca="1">'Single Queue'!L72</f>
        <v>2</v>
      </c>
      <c r="E73" s="5">
        <f ca="1">'Single Queue'!M72</f>
        <v>150</v>
      </c>
      <c r="F73" s="5" t="str">
        <f t="shared" ca="1" si="7"/>
        <v>-</v>
      </c>
      <c r="G73" s="5" t="str">
        <f ca="1">IF(F73="-","-",'Single Queue'!N72)</f>
        <v>-</v>
      </c>
      <c r="H73" s="5" t="str">
        <f t="shared" ca="1" si="6"/>
        <v>-</v>
      </c>
      <c r="I73" s="5" t="str">
        <f t="shared" ref="I73:I108" ca="1" si="14">IF(ISNUMBER(F73), "BUSY", "IDLE")</f>
        <v>IDLE</v>
      </c>
      <c r="J73" s="5">
        <f t="shared" ca="1" si="10"/>
        <v>150</v>
      </c>
      <c r="K73" s="5">
        <f ca="1">IF(J73="-","-",'Single Queue'!D66)</f>
        <v>0</v>
      </c>
      <c r="L73" s="5">
        <f t="shared" ca="1" si="11"/>
        <v>150</v>
      </c>
      <c r="M73" s="5" t="str">
        <f t="shared" ref="M73:M108" ca="1" si="15">IF(ISNUMBER(J73), "BUSY", "IDLE")</f>
        <v>BUSY</v>
      </c>
      <c r="N73" s="5">
        <f t="shared" ca="1" si="12"/>
        <v>0</v>
      </c>
      <c r="O73" s="6">
        <f t="shared" ca="1" si="13"/>
        <v>0</v>
      </c>
    </row>
    <row r="74" spans="3:15" x14ac:dyDescent="0.25">
      <c r="C74" s="4">
        <f>'Single Queue'!K73</f>
        <v>66</v>
      </c>
      <c r="D74" s="5">
        <f ca="1">'Single Queue'!L73</f>
        <v>4</v>
      </c>
      <c r="E74" s="5">
        <f ca="1">'Single Queue'!M73</f>
        <v>154</v>
      </c>
      <c r="F74" s="5">
        <f t="shared" ca="1" si="7"/>
        <v>154</v>
      </c>
      <c r="G74" s="5">
        <f ca="1">IF(F74="-","-",'Single Queue'!N73)</f>
        <v>4</v>
      </c>
      <c r="H74" s="5">
        <f t="shared" ca="1" si="6"/>
        <v>158</v>
      </c>
      <c r="I74" s="5" t="str">
        <f t="shared" ca="1" si="14"/>
        <v>BUSY</v>
      </c>
      <c r="J74" s="5" t="str">
        <f t="shared" ref="J74:J108" ca="1" si="16">IF(C74="Not Valid","NONE",IF(F74="-",IF(E74&lt;H74,E74),"-"))</f>
        <v>-</v>
      </c>
      <c r="K74" s="5" t="str">
        <f ca="1">IF(J74="-","-",'Single Queue'!D67)</f>
        <v>-</v>
      </c>
      <c r="L74" s="5" t="str">
        <f t="shared" ref="L74:L105" ca="1" si="17">IF(C74="Not Valid","NONE",IF(J74="-","-",J74+K74))</f>
        <v>-</v>
      </c>
      <c r="M74" s="5" t="str">
        <f t="shared" ca="1" si="15"/>
        <v>IDLE</v>
      </c>
      <c r="N74" s="5">
        <f t="shared" ref="N74:N108" ca="1" si="18">IF(C74="Not Valid","NONE",IF(H74="-",J74-E74,F74-E74))</f>
        <v>0</v>
      </c>
      <c r="O74" s="6">
        <f t="shared" ref="O74:O108" ca="1" si="19">IF(C74="Not Valid","NONE",IF(H74="-",IF(E74&gt;L73,E74-L73,0),IF(E74&gt;H73,E74-H73,0)))</f>
        <v>0</v>
      </c>
    </row>
    <row r="75" spans="3:15" x14ac:dyDescent="0.25">
      <c r="C75" s="4">
        <f>'Single Queue'!K74</f>
        <v>67</v>
      </c>
      <c r="D75" s="5">
        <f ca="1">'Single Queue'!L74</f>
        <v>3</v>
      </c>
      <c r="E75" s="5">
        <f ca="1">'Single Queue'!M74</f>
        <v>157</v>
      </c>
      <c r="F75" s="5" t="str">
        <f t="shared" ref="F75:F108" ca="1" si="20">IF(C75="Not Valid","NONE",IF(L74="-",IF(H74&gt;E75,"-",E75),IF(L74&gt;E75,"-",E75)))</f>
        <v>-</v>
      </c>
      <c r="G75" s="5" t="str">
        <f ca="1">IF(F75="-","-",'Single Queue'!N74)</f>
        <v>-</v>
      </c>
      <c r="H75" s="5" t="str">
        <f t="shared" ref="H75:H108" ca="1" si="21">IF(C75="Not Valid","NONE",IF(F75="-","-",F75+G75))</f>
        <v>-</v>
      </c>
      <c r="I75" s="5" t="str">
        <f t="shared" ca="1" si="14"/>
        <v>IDLE</v>
      </c>
      <c r="J75" s="5">
        <f t="shared" ca="1" si="16"/>
        <v>157</v>
      </c>
      <c r="K75" s="5">
        <f ca="1">IF(J75="-","-",'Single Queue'!D68)</f>
        <v>0</v>
      </c>
      <c r="L75" s="5">
        <f t="shared" ca="1" si="17"/>
        <v>157</v>
      </c>
      <c r="M75" s="5" t="str">
        <f t="shared" ca="1" si="15"/>
        <v>BUSY</v>
      </c>
      <c r="N75" s="5">
        <f t="shared" ca="1" si="18"/>
        <v>0</v>
      </c>
      <c r="O75" s="6">
        <f t="shared" ca="1" si="19"/>
        <v>0</v>
      </c>
    </row>
    <row r="76" spans="3:15" x14ac:dyDescent="0.25">
      <c r="C76" s="4">
        <f>'Single Queue'!K75</f>
        <v>68</v>
      </c>
      <c r="D76" s="5">
        <f ca="1">'Single Queue'!L75</f>
        <v>2</v>
      </c>
      <c r="E76" s="5">
        <f ca="1">'Single Queue'!M75</f>
        <v>159</v>
      </c>
      <c r="F76" s="5">
        <f t="shared" ca="1" si="20"/>
        <v>159</v>
      </c>
      <c r="G76" s="5">
        <f ca="1">IF(F76="-","-",'Single Queue'!N75)</f>
        <v>2</v>
      </c>
      <c r="H76" s="5">
        <f t="shared" ca="1" si="21"/>
        <v>161</v>
      </c>
      <c r="I76" s="5" t="str">
        <f t="shared" ca="1" si="14"/>
        <v>BUSY</v>
      </c>
      <c r="J76" s="5" t="str">
        <f t="shared" ca="1" si="16"/>
        <v>-</v>
      </c>
      <c r="K76" s="5" t="str">
        <f ca="1">IF(J76="-","-",'Single Queue'!D69)</f>
        <v>-</v>
      </c>
      <c r="L76" s="5" t="str">
        <f t="shared" ca="1" si="17"/>
        <v>-</v>
      </c>
      <c r="M76" s="5" t="str">
        <f t="shared" ca="1" si="15"/>
        <v>IDLE</v>
      </c>
      <c r="N76" s="5">
        <f t="shared" ca="1" si="18"/>
        <v>0</v>
      </c>
      <c r="O76" s="6">
        <f t="shared" ca="1" si="19"/>
        <v>0</v>
      </c>
    </row>
    <row r="77" spans="3:15" x14ac:dyDescent="0.25">
      <c r="C77" s="4">
        <f>'Single Queue'!K76</f>
        <v>69</v>
      </c>
      <c r="D77" s="5">
        <f ca="1">'Single Queue'!L76</f>
        <v>3</v>
      </c>
      <c r="E77" s="5">
        <f ca="1">'Single Queue'!M76</f>
        <v>162</v>
      </c>
      <c r="F77" s="5">
        <f t="shared" ca="1" si="20"/>
        <v>162</v>
      </c>
      <c r="G77" s="5">
        <f ca="1">IF(F77="-","-",'Single Queue'!N76)</f>
        <v>2</v>
      </c>
      <c r="H77" s="5">
        <f t="shared" ca="1" si="21"/>
        <v>164</v>
      </c>
      <c r="I77" s="5" t="str">
        <f t="shared" ca="1" si="14"/>
        <v>BUSY</v>
      </c>
      <c r="J77" s="5" t="str">
        <f t="shared" ca="1" si="16"/>
        <v>-</v>
      </c>
      <c r="K77" s="5" t="str">
        <f ca="1">IF(J77="-","-",'Single Queue'!D70)</f>
        <v>-</v>
      </c>
      <c r="L77" s="5" t="str">
        <f t="shared" ca="1" si="17"/>
        <v>-</v>
      </c>
      <c r="M77" s="5" t="str">
        <f t="shared" ca="1" si="15"/>
        <v>IDLE</v>
      </c>
      <c r="N77" s="5">
        <f t="shared" ca="1" si="18"/>
        <v>0</v>
      </c>
      <c r="O77" s="6">
        <f t="shared" ca="1" si="19"/>
        <v>1</v>
      </c>
    </row>
    <row r="78" spans="3:15" x14ac:dyDescent="0.25">
      <c r="C78" s="4">
        <f>'Single Queue'!K77</f>
        <v>70</v>
      </c>
      <c r="D78" s="5">
        <f ca="1">'Single Queue'!L77</f>
        <v>3</v>
      </c>
      <c r="E78" s="5">
        <f ca="1">'Single Queue'!M77</f>
        <v>165</v>
      </c>
      <c r="F78" s="5">
        <f t="shared" ca="1" si="20"/>
        <v>165</v>
      </c>
      <c r="G78" s="5">
        <f ca="1">IF(F78="-","-",'Single Queue'!N77)</f>
        <v>4</v>
      </c>
      <c r="H78" s="5">
        <f t="shared" ca="1" si="21"/>
        <v>169</v>
      </c>
      <c r="I78" s="5" t="str">
        <f t="shared" ca="1" si="14"/>
        <v>BUSY</v>
      </c>
      <c r="J78" s="5" t="str">
        <f t="shared" ca="1" si="16"/>
        <v>-</v>
      </c>
      <c r="K78" s="5" t="str">
        <f ca="1">IF(J78="-","-",'Single Queue'!D71)</f>
        <v>-</v>
      </c>
      <c r="L78" s="5" t="str">
        <f t="shared" ca="1" si="17"/>
        <v>-</v>
      </c>
      <c r="M78" s="5" t="str">
        <f t="shared" ca="1" si="15"/>
        <v>IDLE</v>
      </c>
      <c r="N78" s="5">
        <f t="shared" ca="1" si="18"/>
        <v>0</v>
      </c>
      <c r="O78" s="6">
        <f t="shared" ca="1" si="19"/>
        <v>1</v>
      </c>
    </row>
    <row r="79" spans="3:15" x14ac:dyDescent="0.25">
      <c r="C79" s="4">
        <f>'Single Queue'!K78</f>
        <v>71</v>
      </c>
      <c r="D79" s="5">
        <f ca="1">'Single Queue'!L78</f>
        <v>2</v>
      </c>
      <c r="E79" s="5">
        <f ca="1">'Single Queue'!M78</f>
        <v>167</v>
      </c>
      <c r="F79" s="5" t="str">
        <f t="shared" ca="1" si="20"/>
        <v>-</v>
      </c>
      <c r="G79" s="5" t="str">
        <f ca="1">IF(F79="-","-",'Single Queue'!N78)</f>
        <v>-</v>
      </c>
      <c r="H79" s="5" t="str">
        <f t="shared" ca="1" si="21"/>
        <v>-</v>
      </c>
      <c r="I79" s="5" t="str">
        <f t="shared" ca="1" si="14"/>
        <v>IDLE</v>
      </c>
      <c r="J79" s="5">
        <f t="shared" ca="1" si="16"/>
        <v>167</v>
      </c>
      <c r="K79" s="5">
        <f ca="1">IF(J79="-","-",'Single Queue'!D72)</f>
        <v>0</v>
      </c>
      <c r="L79" s="5">
        <f t="shared" ca="1" si="17"/>
        <v>167</v>
      </c>
      <c r="M79" s="5" t="str">
        <f t="shared" ca="1" si="15"/>
        <v>BUSY</v>
      </c>
      <c r="N79" s="5">
        <f t="shared" ca="1" si="18"/>
        <v>0</v>
      </c>
      <c r="O79" s="6">
        <f t="shared" ca="1" si="19"/>
        <v>0</v>
      </c>
    </row>
    <row r="80" spans="3:15" x14ac:dyDescent="0.25">
      <c r="C80" s="4">
        <f>'Single Queue'!K79</f>
        <v>72</v>
      </c>
      <c r="D80" s="5">
        <f ca="1">'Single Queue'!L79</f>
        <v>2</v>
      </c>
      <c r="E80" s="5">
        <f ca="1">'Single Queue'!M79</f>
        <v>169</v>
      </c>
      <c r="F80" s="5">
        <f t="shared" ca="1" si="20"/>
        <v>169</v>
      </c>
      <c r="G80" s="5">
        <f ca="1">IF(F80="-","-",'Single Queue'!N79)</f>
        <v>4</v>
      </c>
      <c r="H80" s="5">
        <f t="shared" ca="1" si="21"/>
        <v>173</v>
      </c>
      <c r="I80" s="5" t="str">
        <f t="shared" ca="1" si="14"/>
        <v>BUSY</v>
      </c>
      <c r="J80" s="5" t="str">
        <f t="shared" ca="1" si="16"/>
        <v>-</v>
      </c>
      <c r="K80" s="5" t="str">
        <f ca="1">IF(J80="-","-",'Single Queue'!D73)</f>
        <v>-</v>
      </c>
      <c r="L80" s="5" t="str">
        <f t="shared" ca="1" si="17"/>
        <v>-</v>
      </c>
      <c r="M80" s="5" t="str">
        <f t="shared" ca="1" si="15"/>
        <v>IDLE</v>
      </c>
      <c r="N80" s="5">
        <f t="shared" ca="1" si="18"/>
        <v>0</v>
      </c>
      <c r="O80" s="6">
        <f t="shared" ca="1" si="19"/>
        <v>0</v>
      </c>
    </row>
    <row r="81" spans="3:15" x14ac:dyDescent="0.25">
      <c r="C81" s="4">
        <f>'Single Queue'!K80</f>
        <v>73</v>
      </c>
      <c r="D81" s="5">
        <f ca="1">'Single Queue'!L80</f>
        <v>1</v>
      </c>
      <c r="E81" s="5">
        <f ca="1">'Single Queue'!M80</f>
        <v>170</v>
      </c>
      <c r="F81" s="5" t="str">
        <f t="shared" ca="1" si="20"/>
        <v>-</v>
      </c>
      <c r="G81" s="5" t="str">
        <f ca="1">IF(F81="-","-",'Single Queue'!N80)</f>
        <v>-</v>
      </c>
      <c r="H81" s="5" t="str">
        <f t="shared" ca="1" si="21"/>
        <v>-</v>
      </c>
      <c r="I81" s="5" t="str">
        <f t="shared" ca="1" si="14"/>
        <v>IDLE</v>
      </c>
      <c r="J81" s="5">
        <f t="shared" ca="1" si="16"/>
        <v>170</v>
      </c>
      <c r="K81" s="5">
        <f ca="1">IF(J81="-","-",'Single Queue'!D74)</f>
        <v>0</v>
      </c>
      <c r="L81" s="5">
        <f t="shared" ca="1" si="17"/>
        <v>170</v>
      </c>
      <c r="M81" s="5" t="str">
        <f t="shared" ca="1" si="15"/>
        <v>BUSY</v>
      </c>
      <c r="N81" s="5">
        <f t="shared" ca="1" si="18"/>
        <v>0</v>
      </c>
      <c r="O81" s="6">
        <f t="shared" ca="1" si="19"/>
        <v>0</v>
      </c>
    </row>
    <row r="82" spans="3:15" x14ac:dyDescent="0.25">
      <c r="C82" s="4">
        <f>'Single Queue'!K81</f>
        <v>74</v>
      </c>
      <c r="D82" s="5">
        <f ca="1">'Single Queue'!L81</f>
        <v>3</v>
      </c>
      <c r="E82" s="5">
        <f ca="1">'Single Queue'!M81</f>
        <v>173</v>
      </c>
      <c r="F82" s="5">
        <f t="shared" ca="1" si="20"/>
        <v>173</v>
      </c>
      <c r="G82" s="5">
        <f ca="1">IF(F82="-","-",'Single Queue'!N81)</f>
        <v>5</v>
      </c>
      <c r="H82" s="5">
        <f t="shared" ca="1" si="21"/>
        <v>178</v>
      </c>
      <c r="I82" s="5" t="str">
        <f t="shared" ca="1" si="14"/>
        <v>BUSY</v>
      </c>
      <c r="J82" s="5" t="str">
        <f t="shared" ca="1" si="16"/>
        <v>-</v>
      </c>
      <c r="K82" s="5" t="str">
        <f ca="1">IF(J82="-","-",'Single Queue'!D75)</f>
        <v>-</v>
      </c>
      <c r="L82" s="5" t="str">
        <f t="shared" ca="1" si="17"/>
        <v>-</v>
      </c>
      <c r="M82" s="5" t="str">
        <f t="shared" ca="1" si="15"/>
        <v>IDLE</v>
      </c>
      <c r="N82" s="5">
        <f t="shared" ca="1" si="18"/>
        <v>0</v>
      </c>
      <c r="O82" s="6">
        <f t="shared" ca="1" si="19"/>
        <v>0</v>
      </c>
    </row>
    <row r="83" spans="3:15" x14ac:dyDescent="0.25">
      <c r="C83" s="4">
        <f>'Single Queue'!K82</f>
        <v>75</v>
      </c>
      <c r="D83" s="5">
        <f ca="1">'Single Queue'!L82</f>
        <v>1</v>
      </c>
      <c r="E83" s="5">
        <f ca="1">'Single Queue'!M82</f>
        <v>174</v>
      </c>
      <c r="F83" s="5" t="str">
        <f t="shared" ca="1" si="20"/>
        <v>-</v>
      </c>
      <c r="G83" s="5" t="str">
        <f ca="1">IF(F83="-","-",'Single Queue'!N82)</f>
        <v>-</v>
      </c>
      <c r="H83" s="5" t="str">
        <f t="shared" ca="1" si="21"/>
        <v>-</v>
      </c>
      <c r="I83" s="5" t="str">
        <f t="shared" ca="1" si="14"/>
        <v>IDLE</v>
      </c>
      <c r="J83" s="5">
        <f t="shared" ca="1" si="16"/>
        <v>174</v>
      </c>
      <c r="K83" s="5">
        <f ca="1">IF(J83="-","-",'Single Queue'!D76)</f>
        <v>0</v>
      </c>
      <c r="L83" s="5">
        <f t="shared" ca="1" si="17"/>
        <v>174</v>
      </c>
      <c r="M83" s="5" t="str">
        <f t="shared" ca="1" si="15"/>
        <v>BUSY</v>
      </c>
      <c r="N83" s="5">
        <f t="shared" ca="1" si="18"/>
        <v>0</v>
      </c>
      <c r="O83" s="6">
        <f t="shared" ca="1" si="19"/>
        <v>0</v>
      </c>
    </row>
    <row r="84" spans="3:15" x14ac:dyDescent="0.25">
      <c r="C84" s="4">
        <f>'Single Queue'!K83</f>
        <v>76</v>
      </c>
      <c r="D84" s="5">
        <f ca="1">'Single Queue'!L83</f>
        <v>2</v>
      </c>
      <c r="E84" s="5">
        <f ca="1">'Single Queue'!M83</f>
        <v>176</v>
      </c>
      <c r="F84" s="5">
        <f t="shared" ca="1" si="20"/>
        <v>176</v>
      </c>
      <c r="G84" s="5">
        <f ca="1">IF(F84="-","-",'Single Queue'!N83)</f>
        <v>4</v>
      </c>
      <c r="H84" s="5">
        <f t="shared" ca="1" si="21"/>
        <v>180</v>
      </c>
      <c r="I84" s="5" t="str">
        <f t="shared" ca="1" si="14"/>
        <v>BUSY</v>
      </c>
      <c r="J84" s="5" t="str">
        <f t="shared" ca="1" si="16"/>
        <v>-</v>
      </c>
      <c r="K84" s="5" t="str">
        <f ca="1">IF(J84="-","-",'Single Queue'!D77)</f>
        <v>-</v>
      </c>
      <c r="L84" s="5" t="str">
        <f t="shared" ca="1" si="17"/>
        <v>-</v>
      </c>
      <c r="M84" s="5" t="str">
        <f t="shared" ca="1" si="15"/>
        <v>IDLE</v>
      </c>
      <c r="N84" s="5">
        <f t="shared" ca="1" si="18"/>
        <v>0</v>
      </c>
      <c r="O84" s="6">
        <f t="shared" ca="1" si="19"/>
        <v>0</v>
      </c>
    </row>
    <row r="85" spans="3:15" x14ac:dyDescent="0.25">
      <c r="C85" s="4">
        <f>'Single Queue'!K84</f>
        <v>77</v>
      </c>
      <c r="D85" s="5">
        <f ca="1">'Single Queue'!L84</f>
        <v>1</v>
      </c>
      <c r="E85" s="5">
        <f ca="1">'Single Queue'!M84</f>
        <v>177</v>
      </c>
      <c r="F85" s="5" t="str">
        <f t="shared" ca="1" si="20"/>
        <v>-</v>
      </c>
      <c r="G85" s="5" t="str">
        <f ca="1">IF(F85="-","-",'Single Queue'!N84)</f>
        <v>-</v>
      </c>
      <c r="H85" s="5" t="str">
        <f t="shared" ca="1" si="21"/>
        <v>-</v>
      </c>
      <c r="I85" s="5" t="str">
        <f t="shared" ca="1" si="14"/>
        <v>IDLE</v>
      </c>
      <c r="J85" s="5">
        <f t="shared" ca="1" si="16"/>
        <v>177</v>
      </c>
      <c r="K85" s="5">
        <f ca="1">IF(J85="-","-",'Single Queue'!D78)</f>
        <v>0</v>
      </c>
      <c r="L85" s="5">
        <f t="shared" ca="1" si="17"/>
        <v>177</v>
      </c>
      <c r="M85" s="5" t="str">
        <f t="shared" ca="1" si="15"/>
        <v>BUSY</v>
      </c>
      <c r="N85" s="5">
        <f t="shared" ca="1" si="18"/>
        <v>0</v>
      </c>
      <c r="O85" s="6">
        <f t="shared" ca="1" si="19"/>
        <v>0</v>
      </c>
    </row>
    <row r="86" spans="3:15" x14ac:dyDescent="0.25">
      <c r="C86" s="4">
        <f>'Single Queue'!K85</f>
        <v>78</v>
      </c>
      <c r="D86" s="5">
        <f ca="1">'Single Queue'!L85</f>
        <v>3</v>
      </c>
      <c r="E86" s="5">
        <f ca="1">'Single Queue'!M85</f>
        <v>180</v>
      </c>
      <c r="F86" s="5">
        <f t="shared" ca="1" si="20"/>
        <v>180</v>
      </c>
      <c r="G86" s="5">
        <f ca="1">IF(F86="-","-",'Single Queue'!N85)</f>
        <v>3</v>
      </c>
      <c r="H86" s="5">
        <f t="shared" ca="1" si="21"/>
        <v>183</v>
      </c>
      <c r="I86" s="5" t="str">
        <f t="shared" ca="1" si="14"/>
        <v>BUSY</v>
      </c>
      <c r="J86" s="5" t="str">
        <f t="shared" ca="1" si="16"/>
        <v>-</v>
      </c>
      <c r="K86" s="5" t="str">
        <f ca="1">IF(J86="-","-",'Single Queue'!D79)</f>
        <v>-</v>
      </c>
      <c r="L86" s="5" t="str">
        <f t="shared" ca="1" si="17"/>
        <v>-</v>
      </c>
      <c r="M86" s="5" t="str">
        <f t="shared" ca="1" si="15"/>
        <v>IDLE</v>
      </c>
      <c r="N86" s="5">
        <f t="shared" ca="1" si="18"/>
        <v>0</v>
      </c>
      <c r="O86" s="6">
        <f t="shared" ca="1" si="19"/>
        <v>0</v>
      </c>
    </row>
    <row r="87" spans="3:15" x14ac:dyDescent="0.25">
      <c r="C87" s="4">
        <f>'Single Queue'!K86</f>
        <v>79</v>
      </c>
      <c r="D87" s="5">
        <f ca="1">'Single Queue'!L86</f>
        <v>3</v>
      </c>
      <c r="E87" s="5">
        <f ca="1">'Single Queue'!M86</f>
        <v>183</v>
      </c>
      <c r="F87" s="5">
        <f t="shared" ca="1" si="20"/>
        <v>183</v>
      </c>
      <c r="G87" s="5">
        <f ca="1">IF(F87="-","-",'Single Queue'!N86)</f>
        <v>2</v>
      </c>
      <c r="H87" s="5">
        <f t="shared" ca="1" si="21"/>
        <v>185</v>
      </c>
      <c r="I87" s="5" t="str">
        <f t="shared" ca="1" si="14"/>
        <v>BUSY</v>
      </c>
      <c r="J87" s="5" t="str">
        <f t="shared" ca="1" si="16"/>
        <v>-</v>
      </c>
      <c r="K87" s="5" t="str">
        <f ca="1">IF(J87="-","-",'Single Queue'!D80)</f>
        <v>-</v>
      </c>
      <c r="L87" s="5" t="str">
        <f t="shared" ca="1" si="17"/>
        <v>-</v>
      </c>
      <c r="M87" s="5" t="str">
        <f t="shared" ca="1" si="15"/>
        <v>IDLE</v>
      </c>
      <c r="N87" s="5">
        <f t="shared" ca="1" si="18"/>
        <v>0</v>
      </c>
      <c r="O87" s="6">
        <f t="shared" ca="1" si="19"/>
        <v>0</v>
      </c>
    </row>
    <row r="88" spans="3:15" x14ac:dyDescent="0.25">
      <c r="C88" s="4">
        <f>'Single Queue'!K87</f>
        <v>80</v>
      </c>
      <c r="D88" s="5">
        <f ca="1">'Single Queue'!L87</f>
        <v>3</v>
      </c>
      <c r="E88" s="5">
        <f ca="1">'Single Queue'!M87</f>
        <v>186</v>
      </c>
      <c r="F88" s="5">
        <f t="shared" ca="1" si="20"/>
        <v>186</v>
      </c>
      <c r="G88" s="5">
        <f ca="1">IF(F88="-","-",'Single Queue'!N87)</f>
        <v>4</v>
      </c>
      <c r="H88" s="5">
        <f t="shared" ca="1" si="21"/>
        <v>190</v>
      </c>
      <c r="I88" s="5" t="str">
        <f t="shared" ca="1" si="14"/>
        <v>BUSY</v>
      </c>
      <c r="J88" s="5" t="str">
        <f t="shared" ca="1" si="16"/>
        <v>-</v>
      </c>
      <c r="K88" s="5" t="str">
        <f ca="1">IF(J88="-","-",'Single Queue'!D81)</f>
        <v>-</v>
      </c>
      <c r="L88" s="5" t="str">
        <f t="shared" ca="1" si="17"/>
        <v>-</v>
      </c>
      <c r="M88" s="5" t="str">
        <f t="shared" ca="1" si="15"/>
        <v>IDLE</v>
      </c>
      <c r="N88" s="5">
        <f t="shared" ca="1" si="18"/>
        <v>0</v>
      </c>
      <c r="O88" s="6">
        <f t="shared" ca="1" si="19"/>
        <v>1</v>
      </c>
    </row>
    <row r="89" spans="3:15" x14ac:dyDescent="0.25">
      <c r="C89" s="4">
        <f>'Single Queue'!K88</f>
        <v>81</v>
      </c>
      <c r="D89" s="5">
        <f ca="1">'Single Queue'!L88</f>
        <v>2</v>
      </c>
      <c r="E89" s="5">
        <f ca="1">'Single Queue'!M88</f>
        <v>188</v>
      </c>
      <c r="F89" s="5" t="str">
        <f t="shared" ca="1" si="20"/>
        <v>-</v>
      </c>
      <c r="G89" s="5" t="str">
        <f ca="1">IF(F89="-","-",'Single Queue'!N88)</f>
        <v>-</v>
      </c>
      <c r="H89" s="5" t="str">
        <f t="shared" ca="1" si="21"/>
        <v>-</v>
      </c>
      <c r="I89" s="5" t="str">
        <f t="shared" ca="1" si="14"/>
        <v>IDLE</v>
      </c>
      <c r="J89" s="5">
        <f t="shared" ca="1" si="16"/>
        <v>188</v>
      </c>
      <c r="K89" s="5">
        <f ca="1">IF(J89="-","-",'Single Queue'!D82)</f>
        <v>0</v>
      </c>
      <c r="L89" s="5">
        <f t="shared" ca="1" si="17"/>
        <v>188</v>
      </c>
      <c r="M89" s="5" t="str">
        <f t="shared" ca="1" si="15"/>
        <v>BUSY</v>
      </c>
      <c r="N89" s="5">
        <f t="shared" ca="1" si="18"/>
        <v>0</v>
      </c>
      <c r="O89" s="6">
        <f t="shared" ca="1" si="19"/>
        <v>0</v>
      </c>
    </row>
    <row r="90" spans="3:15" x14ac:dyDescent="0.25">
      <c r="C90" s="4">
        <f>'Single Queue'!K89</f>
        <v>82</v>
      </c>
      <c r="D90" s="5">
        <f ca="1">'Single Queue'!L89</f>
        <v>2</v>
      </c>
      <c r="E90" s="5">
        <f ca="1">'Single Queue'!M89</f>
        <v>190</v>
      </c>
      <c r="F90" s="5">
        <f t="shared" ca="1" si="20"/>
        <v>190</v>
      </c>
      <c r="G90" s="5">
        <f ca="1">IF(F90="-","-",'Single Queue'!N89)</f>
        <v>3</v>
      </c>
      <c r="H90" s="5">
        <f t="shared" ca="1" si="21"/>
        <v>193</v>
      </c>
      <c r="I90" s="5" t="str">
        <f t="shared" ca="1" si="14"/>
        <v>BUSY</v>
      </c>
      <c r="J90" s="5" t="str">
        <f t="shared" ca="1" si="16"/>
        <v>-</v>
      </c>
      <c r="K90" s="5" t="str">
        <f ca="1">IF(J90="-","-",'Single Queue'!D83)</f>
        <v>-</v>
      </c>
      <c r="L90" s="5" t="str">
        <f t="shared" ca="1" si="17"/>
        <v>-</v>
      </c>
      <c r="M90" s="5" t="str">
        <f t="shared" ca="1" si="15"/>
        <v>IDLE</v>
      </c>
      <c r="N90" s="5">
        <f t="shared" ca="1" si="18"/>
        <v>0</v>
      </c>
      <c r="O90" s="6">
        <f t="shared" ca="1" si="19"/>
        <v>0</v>
      </c>
    </row>
    <row r="91" spans="3:15" x14ac:dyDescent="0.25">
      <c r="C91" s="4">
        <f>'Single Queue'!K90</f>
        <v>83</v>
      </c>
      <c r="D91" s="5">
        <f ca="1">'Single Queue'!L90</f>
        <v>1</v>
      </c>
      <c r="E91" s="5">
        <f ca="1">'Single Queue'!M90</f>
        <v>191</v>
      </c>
      <c r="F91" s="5" t="str">
        <f t="shared" ca="1" si="20"/>
        <v>-</v>
      </c>
      <c r="G91" s="5" t="str">
        <f ca="1">IF(F91="-","-",'Single Queue'!N90)</f>
        <v>-</v>
      </c>
      <c r="H91" s="5" t="str">
        <f t="shared" ca="1" si="21"/>
        <v>-</v>
      </c>
      <c r="I91" s="5" t="str">
        <f t="shared" ca="1" si="14"/>
        <v>IDLE</v>
      </c>
      <c r="J91" s="5">
        <f t="shared" ca="1" si="16"/>
        <v>191</v>
      </c>
      <c r="K91" s="5">
        <f ca="1">IF(J91="-","-",'Single Queue'!D84)</f>
        <v>0</v>
      </c>
      <c r="L91" s="5">
        <f t="shared" ca="1" si="17"/>
        <v>191</v>
      </c>
      <c r="M91" s="5" t="str">
        <f t="shared" ca="1" si="15"/>
        <v>BUSY</v>
      </c>
      <c r="N91" s="5">
        <f t="shared" ca="1" si="18"/>
        <v>0</v>
      </c>
      <c r="O91" s="6">
        <f t="shared" ca="1" si="19"/>
        <v>0</v>
      </c>
    </row>
    <row r="92" spans="3:15" x14ac:dyDescent="0.25">
      <c r="C92" s="4">
        <f>'Single Queue'!K91</f>
        <v>84</v>
      </c>
      <c r="D92" s="5">
        <f ca="1">'Single Queue'!L91</f>
        <v>4</v>
      </c>
      <c r="E92" s="5">
        <f ca="1">'Single Queue'!M91</f>
        <v>195</v>
      </c>
      <c r="F92" s="5">
        <f t="shared" ca="1" si="20"/>
        <v>195</v>
      </c>
      <c r="G92" s="5">
        <f ca="1">IF(F92="-","-",'Single Queue'!N91)</f>
        <v>2</v>
      </c>
      <c r="H92" s="5">
        <f t="shared" ca="1" si="21"/>
        <v>197</v>
      </c>
      <c r="I92" s="5" t="str">
        <f t="shared" ca="1" si="14"/>
        <v>BUSY</v>
      </c>
      <c r="J92" s="5" t="str">
        <f t="shared" ca="1" si="16"/>
        <v>-</v>
      </c>
      <c r="K92" s="5" t="str">
        <f ca="1">IF(J92="-","-",'Single Queue'!D85)</f>
        <v>-</v>
      </c>
      <c r="L92" s="5" t="str">
        <f t="shared" ca="1" si="17"/>
        <v>-</v>
      </c>
      <c r="M92" s="5" t="str">
        <f t="shared" ca="1" si="15"/>
        <v>IDLE</v>
      </c>
      <c r="N92" s="5">
        <f t="shared" ca="1" si="18"/>
        <v>0</v>
      </c>
      <c r="O92" s="6">
        <f t="shared" ca="1" si="19"/>
        <v>0</v>
      </c>
    </row>
    <row r="93" spans="3:15" x14ac:dyDescent="0.25">
      <c r="C93" s="4">
        <f>'Single Queue'!K92</f>
        <v>85</v>
      </c>
      <c r="D93" s="5">
        <f ca="1">'Single Queue'!L92</f>
        <v>3</v>
      </c>
      <c r="E93" s="5">
        <f ca="1">'Single Queue'!M92</f>
        <v>198</v>
      </c>
      <c r="F93" s="5">
        <f t="shared" ca="1" si="20"/>
        <v>198</v>
      </c>
      <c r="G93" s="5">
        <f ca="1">IF(F93="-","-",'Single Queue'!N92)</f>
        <v>3</v>
      </c>
      <c r="H93" s="5">
        <f t="shared" ca="1" si="21"/>
        <v>201</v>
      </c>
      <c r="I93" s="5" t="str">
        <f t="shared" ca="1" si="14"/>
        <v>BUSY</v>
      </c>
      <c r="J93" s="5" t="str">
        <f t="shared" ca="1" si="16"/>
        <v>-</v>
      </c>
      <c r="K93" s="5" t="str">
        <f ca="1">IF(J93="-","-",'Single Queue'!D86)</f>
        <v>-</v>
      </c>
      <c r="L93" s="5" t="str">
        <f t="shared" ca="1" si="17"/>
        <v>-</v>
      </c>
      <c r="M93" s="5" t="str">
        <f t="shared" ca="1" si="15"/>
        <v>IDLE</v>
      </c>
      <c r="N93" s="5">
        <f t="shared" ca="1" si="18"/>
        <v>0</v>
      </c>
      <c r="O93" s="6">
        <f t="shared" ca="1" si="19"/>
        <v>1</v>
      </c>
    </row>
    <row r="94" spans="3:15" x14ac:dyDescent="0.25">
      <c r="C94" s="4">
        <f>'Single Queue'!K93</f>
        <v>86</v>
      </c>
      <c r="D94" s="5">
        <f ca="1">'Single Queue'!L93</f>
        <v>2</v>
      </c>
      <c r="E94" s="5">
        <f ca="1">'Single Queue'!M93</f>
        <v>200</v>
      </c>
      <c r="F94" s="5" t="str">
        <f t="shared" ca="1" si="20"/>
        <v>-</v>
      </c>
      <c r="G94" s="5" t="str">
        <f ca="1">IF(F94="-","-",'Single Queue'!N93)</f>
        <v>-</v>
      </c>
      <c r="H94" s="5" t="str">
        <f t="shared" ca="1" si="21"/>
        <v>-</v>
      </c>
      <c r="I94" s="5" t="str">
        <f t="shared" ca="1" si="14"/>
        <v>IDLE</v>
      </c>
      <c r="J94" s="5">
        <f t="shared" ca="1" si="16"/>
        <v>200</v>
      </c>
      <c r="K94" s="5">
        <f ca="1">IF(J94="-","-",'Single Queue'!D87)</f>
        <v>0</v>
      </c>
      <c r="L94" s="5">
        <f t="shared" ca="1" si="17"/>
        <v>200</v>
      </c>
      <c r="M94" s="5" t="str">
        <f t="shared" ca="1" si="15"/>
        <v>BUSY</v>
      </c>
      <c r="N94" s="5">
        <f t="shared" ca="1" si="18"/>
        <v>0</v>
      </c>
      <c r="O94" s="6">
        <f t="shared" ca="1" si="19"/>
        <v>0</v>
      </c>
    </row>
    <row r="95" spans="3:15" x14ac:dyDescent="0.25">
      <c r="C95" s="4">
        <f>'Single Queue'!K94</f>
        <v>87</v>
      </c>
      <c r="D95" s="5">
        <f ca="1">'Single Queue'!L94</f>
        <v>3</v>
      </c>
      <c r="E95" s="5">
        <f ca="1">'Single Queue'!M94</f>
        <v>203</v>
      </c>
      <c r="F95" s="5">
        <f t="shared" ca="1" si="20"/>
        <v>203</v>
      </c>
      <c r="G95" s="5">
        <f ca="1">IF(F95="-","-",'Single Queue'!N94)</f>
        <v>4</v>
      </c>
      <c r="H95" s="5">
        <f t="shared" ca="1" si="21"/>
        <v>207</v>
      </c>
      <c r="I95" s="5" t="str">
        <f t="shared" ca="1" si="14"/>
        <v>BUSY</v>
      </c>
      <c r="J95" s="5" t="str">
        <f t="shared" ca="1" si="16"/>
        <v>-</v>
      </c>
      <c r="K95" s="5" t="str">
        <f ca="1">IF(J95="-","-",'Single Queue'!D88)</f>
        <v>-</v>
      </c>
      <c r="L95" s="5" t="str">
        <f t="shared" ca="1" si="17"/>
        <v>-</v>
      </c>
      <c r="M95" s="5" t="str">
        <f t="shared" ca="1" si="15"/>
        <v>IDLE</v>
      </c>
      <c r="N95" s="5">
        <f t="shared" ca="1" si="18"/>
        <v>0</v>
      </c>
      <c r="O95" s="6">
        <f t="shared" ca="1" si="19"/>
        <v>0</v>
      </c>
    </row>
    <row r="96" spans="3:15" x14ac:dyDescent="0.25">
      <c r="C96" s="4">
        <f>'Single Queue'!K95</f>
        <v>88</v>
      </c>
      <c r="D96" s="5">
        <f ca="1">'Single Queue'!L95</f>
        <v>1</v>
      </c>
      <c r="E96" s="5">
        <f ca="1">'Single Queue'!M95</f>
        <v>204</v>
      </c>
      <c r="F96" s="5" t="str">
        <f t="shared" ca="1" si="20"/>
        <v>-</v>
      </c>
      <c r="G96" s="5" t="str">
        <f ca="1">IF(F96="-","-",'Single Queue'!N95)</f>
        <v>-</v>
      </c>
      <c r="H96" s="5" t="str">
        <f t="shared" ca="1" si="21"/>
        <v>-</v>
      </c>
      <c r="I96" s="5" t="str">
        <f t="shared" ca="1" si="14"/>
        <v>IDLE</v>
      </c>
      <c r="J96" s="5">
        <f t="shared" ca="1" si="16"/>
        <v>204</v>
      </c>
      <c r="K96" s="5">
        <f ca="1">IF(J96="-","-",'Single Queue'!D89)</f>
        <v>0</v>
      </c>
      <c r="L96" s="5">
        <f t="shared" ca="1" si="17"/>
        <v>204</v>
      </c>
      <c r="M96" s="5" t="str">
        <f t="shared" ca="1" si="15"/>
        <v>BUSY</v>
      </c>
      <c r="N96" s="5">
        <f t="shared" ca="1" si="18"/>
        <v>0</v>
      </c>
      <c r="O96" s="6">
        <f t="shared" ca="1" si="19"/>
        <v>0</v>
      </c>
    </row>
    <row r="97" spans="3:15" x14ac:dyDescent="0.25">
      <c r="C97" s="4">
        <f>'Single Queue'!K96</f>
        <v>89</v>
      </c>
      <c r="D97" s="5">
        <f ca="1">'Single Queue'!L96</f>
        <v>4</v>
      </c>
      <c r="E97" s="5">
        <f ca="1">'Single Queue'!M96</f>
        <v>208</v>
      </c>
      <c r="F97" s="5">
        <f t="shared" ca="1" si="20"/>
        <v>208</v>
      </c>
      <c r="G97" s="5">
        <f ca="1">IF(F97="-","-",'Single Queue'!N96)</f>
        <v>2</v>
      </c>
      <c r="H97" s="5">
        <f t="shared" ca="1" si="21"/>
        <v>210</v>
      </c>
      <c r="I97" s="5" t="str">
        <f t="shared" ca="1" si="14"/>
        <v>BUSY</v>
      </c>
      <c r="J97" s="5" t="str">
        <f t="shared" ca="1" si="16"/>
        <v>-</v>
      </c>
      <c r="K97" s="5" t="str">
        <f ca="1">IF(J97="-","-",'Single Queue'!D90)</f>
        <v>-</v>
      </c>
      <c r="L97" s="5" t="str">
        <f t="shared" ca="1" si="17"/>
        <v>-</v>
      </c>
      <c r="M97" s="5" t="str">
        <f t="shared" ca="1" si="15"/>
        <v>IDLE</v>
      </c>
      <c r="N97" s="5">
        <f t="shared" ca="1" si="18"/>
        <v>0</v>
      </c>
      <c r="O97" s="6">
        <f t="shared" ca="1" si="19"/>
        <v>0</v>
      </c>
    </row>
    <row r="98" spans="3:15" x14ac:dyDescent="0.25">
      <c r="C98" s="4">
        <f>'Single Queue'!K97</f>
        <v>90</v>
      </c>
      <c r="D98" s="5">
        <f ca="1">'Single Queue'!L97</f>
        <v>2</v>
      </c>
      <c r="E98" s="5">
        <f ca="1">'Single Queue'!M97</f>
        <v>210</v>
      </c>
      <c r="F98" s="5">
        <f t="shared" ca="1" si="20"/>
        <v>210</v>
      </c>
      <c r="G98" s="5">
        <f ca="1">IF(F98="-","-",'Single Queue'!N97)</f>
        <v>2</v>
      </c>
      <c r="H98" s="5">
        <f t="shared" ca="1" si="21"/>
        <v>212</v>
      </c>
      <c r="I98" s="5" t="str">
        <f t="shared" ca="1" si="14"/>
        <v>BUSY</v>
      </c>
      <c r="J98" s="5" t="str">
        <f t="shared" ca="1" si="16"/>
        <v>-</v>
      </c>
      <c r="K98" s="5" t="str">
        <f ca="1">IF(J98="-","-",'Single Queue'!D91)</f>
        <v>-</v>
      </c>
      <c r="L98" s="5" t="str">
        <f t="shared" ca="1" si="17"/>
        <v>-</v>
      </c>
      <c r="M98" s="5" t="str">
        <f t="shared" ca="1" si="15"/>
        <v>IDLE</v>
      </c>
      <c r="N98" s="5">
        <f t="shared" ca="1" si="18"/>
        <v>0</v>
      </c>
      <c r="O98" s="6">
        <f t="shared" ca="1" si="19"/>
        <v>0</v>
      </c>
    </row>
    <row r="99" spans="3:15" x14ac:dyDescent="0.25">
      <c r="C99" s="4">
        <f>'Single Queue'!K98</f>
        <v>91</v>
      </c>
      <c r="D99" s="5">
        <f ca="1">'Single Queue'!L98</f>
        <v>1</v>
      </c>
      <c r="E99" s="5">
        <f ca="1">'Single Queue'!M98</f>
        <v>211</v>
      </c>
      <c r="F99" s="5" t="str">
        <f t="shared" ca="1" si="20"/>
        <v>-</v>
      </c>
      <c r="G99" s="5" t="str">
        <f ca="1">IF(F99="-","-",'Single Queue'!N98)</f>
        <v>-</v>
      </c>
      <c r="H99" s="5" t="str">
        <f t="shared" ca="1" si="21"/>
        <v>-</v>
      </c>
      <c r="I99" s="5" t="str">
        <f t="shared" ca="1" si="14"/>
        <v>IDLE</v>
      </c>
      <c r="J99" s="5">
        <f t="shared" ca="1" si="16"/>
        <v>211</v>
      </c>
      <c r="K99" s="5">
        <f ca="1">IF(J99="-","-",'Single Queue'!D92)</f>
        <v>0</v>
      </c>
      <c r="L99" s="5">
        <f t="shared" ca="1" si="17"/>
        <v>211</v>
      </c>
      <c r="M99" s="5" t="str">
        <f t="shared" ca="1" si="15"/>
        <v>BUSY</v>
      </c>
      <c r="N99" s="5">
        <f t="shared" ca="1" si="18"/>
        <v>0</v>
      </c>
      <c r="O99" s="6">
        <f t="shared" ca="1" si="19"/>
        <v>0</v>
      </c>
    </row>
    <row r="100" spans="3:15" x14ac:dyDescent="0.25">
      <c r="C100" s="4">
        <f>'Single Queue'!K99</f>
        <v>92</v>
      </c>
      <c r="D100" s="5">
        <f ca="1">'Single Queue'!L99</f>
        <v>2</v>
      </c>
      <c r="E100" s="5">
        <f ca="1">'Single Queue'!M99</f>
        <v>213</v>
      </c>
      <c r="F100" s="5">
        <f t="shared" ca="1" si="20"/>
        <v>213</v>
      </c>
      <c r="G100" s="5">
        <f ca="1">IF(F100="-","-",'Single Queue'!N99)</f>
        <v>3</v>
      </c>
      <c r="H100" s="5">
        <f t="shared" ca="1" si="21"/>
        <v>216</v>
      </c>
      <c r="I100" s="5" t="str">
        <f t="shared" ca="1" si="14"/>
        <v>BUSY</v>
      </c>
      <c r="J100" s="5" t="str">
        <f t="shared" ca="1" si="16"/>
        <v>-</v>
      </c>
      <c r="K100" s="5" t="str">
        <f ca="1">IF(J100="-","-",'Single Queue'!D93)</f>
        <v>-</v>
      </c>
      <c r="L100" s="5" t="str">
        <f t="shared" ca="1" si="17"/>
        <v>-</v>
      </c>
      <c r="M100" s="5" t="str">
        <f t="shared" ca="1" si="15"/>
        <v>IDLE</v>
      </c>
      <c r="N100" s="5">
        <f t="shared" ca="1" si="18"/>
        <v>0</v>
      </c>
      <c r="O100" s="6">
        <f t="shared" ca="1" si="19"/>
        <v>0</v>
      </c>
    </row>
    <row r="101" spans="3:15" x14ac:dyDescent="0.25">
      <c r="C101" s="4">
        <f>'Single Queue'!K100</f>
        <v>93</v>
      </c>
      <c r="D101" s="5">
        <f ca="1">'Single Queue'!L100</f>
        <v>4</v>
      </c>
      <c r="E101" s="5">
        <f ca="1">'Single Queue'!M100</f>
        <v>217</v>
      </c>
      <c r="F101" s="5">
        <f t="shared" ca="1" si="20"/>
        <v>217</v>
      </c>
      <c r="G101" s="5">
        <f ca="1">IF(F101="-","-",'Single Queue'!N100)</f>
        <v>3</v>
      </c>
      <c r="H101" s="5">
        <f t="shared" ca="1" si="21"/>
        <v>220</v>
      </c>
      <c r="I101" s="5" t="str">
        <f t="shared" ca="1" si="14"/>
        <v>BUSY</v>
      </c>
      <c r="J101" s="5" t="str">
        <f t="shared" ca="1" si="16"/>
        <v>-</v>
      </c>
      <c r="K101" s="5" t="str">
        <f ca="1">IF(J101="-","-",'Single Queue'!D94)</f>
        <v>-</v>
      </c>
      <c r="L101" s="5" t="str">
        <f t="shared" ca="1" si="17"/>
        <v>-</v>
      </c>
      <c r="M101" s="5" t="str">
        <f t="shared" ca="1" si="15"/>
        <v>IDLE</v>
      </c>
      <c r="N101" s="5">
        <f t="shared" ca="1" si="18"/>
        <v>0</v>
      </c>
      <c r="O101" s="6">
        <f t="shared" ca="1" si="19"/>
        <v>1</v>
      </c>
    </row>
    <row r="102" spans="3:15" x14ac:dyDescent="0.25">
      <c r="C102" s="4">
        <f>'Single Queue'!K101</f>
        <v>94</v>
      </c>
      <c r="D102" s="5">
        <f ca="1">'Single Queue'!L101</f>
        <v>2</v>
      </c>
      <c r="E102" s="5">
        <f ca="1">'Single Queue'!M101</f>
        <v>219</v>
      </c>
      <c r="F102" s="5" t="str">
        <f t="shared" ca="1" si="20"/>
        <v>-</v>
      </c>
      <c r="G102" s="5" t="str">
        <f ca="1">IF(F102="-","-",'Single Queue'!N101)</f>
        <v>-</v>
      </c>
      <c r="H102" s="5" t="str">
        <f t="shared" ca="1" si="21"/>
        <v>-</v>
      </c>
      <c r="I102" s="5" t="str">
        <f t="shared" ca="1" si="14"/>
        <v>IDLE</v>
      </c>
      <c r="J102" s="5">
        <f t="shared" ca="1" si="16"/>
        <v>219</v>
      </c>
      <c r="K102" s="5">
        <f ca="1">IF(J102="-","-",'Single Queue'!D95)</f>
        <v>0</v>
      </c>
      <c r="L102" s="5">
        <f t="shared" ca="1" si="17"/>
        <v>219</v>
      </c>
      <c r="M102" s="5" t="str">
        <f t="shared" ca="1" si="15"/>
        <v>BUSY</v>
      </c>
      <c r="N102" s="5">
        <f t="shared" ca="1" si="18"/>
        <v>0</v>
      </c>
      <c r="O102" s="6">
        <f t="shared" ca="1" si="19"/>
        <v>0</v>
      </c>
    </row>
    <row r="103" spans="3:15" x14ac:dyDescent="0.25">
      <c r="C103" s="4">
        <f>'Single Queue'!K102</f>
        <v>95</v>
      </c>
      <c r="D103" s="5">
        <f ca="1">'Single Queue'!L102</f>
        <v>2</v>
      </c>
      <c r="E103" s="5">
        <f ca="1">'Single Queue'!M102</f>
        <v>221</v>
      </c>
      <c r="F103" s="5">
        <f t="shared" ca="1" si="20"/>
        <v>221</v>
      </c>
      <c r="G103" s="5">
        <f ca="1">IF(F103="-","-",'Single Queue'!N102)</f>
        <v>4</v>
      </c>
      <c r="H103" s="5">
        <f t="shared" ca="1" si="21"/>
        <v>225</v>
      </c>
      <c r="I103" s="5" t="str">
        <f t="shared" ca="1" si="14"/>
        <v>BUSY</v>
      </c>
      <c r="J103" s="5" t="str">
        <f t="shared" ca="1" si="16"/>
        <v>-</v>
      </c>
      <c r="K103" s="5" t="str">
        <f ca="1">IF(J103="-","-",'Single Queue'!D96)</f>
        <v>-</v>
      </c>
      <c r="L103" s="5" t="str">
        <f t="shared" ca="1" si="17"/>
        <v>-</v>
      </c>
      <c r="M103" s="5" t="str">
        <f t="shared" ca="1" si="15"/>
        <v>IDLE</v>
      </c>
      <c r="N103" s="5">
        <f t="shared" ca="1" si="18"/>
        <v>0</v>
      </c>
      <c r="O103" s="6">
        <f t="shared" ca="1" si="19"/>
        <v>0</v>
      </c>
    </row>
    <row r="104" spans="3:15" x14ac:dyDescent="0.25">
      <c r="C104" s="4">
        <f>'Single Queue'!K103</f>
        <v>96</v>
      </c>
      <c r="D104" s="5">
        <f ca="1">'Single Queue'!L103</f>
        <v>3</v>
      </c>
      <c r="E104" s="5">
        <f ca="1">'Single Queue'!M103</f>
        <v>224</v>
      </c>
      <c r="F104" s="5" t="str">
        <f t="shared" ca="1" si="20"/>
        <v>-</v>
      </c>
      <c r="G104" s="5" t="str">
        <f ca="1">IF(F104="-","-",'Single Queue'!N103)</f>
        <v>-</v>
      </c>
      <c r="H104" s="5" t="str">
        <f t="shared" ca="1" si="21"/>
        <v>-</v>
      </c>
      <c r="I104" s="5" t="str">
        <f t="shared" ca="1" si="14"/>
        <v>IDLE</v>
      </c>
      <c r="J104" s="5">
        <f t="shared" ca="1" si="16"/>
        <v>224</v>
      </c>
      <c r="K104" s="5">
        <f ca="1">IF(J104="-","-",'Single Queue'!D97)</f>
        <v>0</v>
      </c>
      <c r="L104" s="5">
        <f t="shared" ca="1" si="17"/>
        <v>224</v>
      </c>
      <c r="M104" s="5" t="str">
        <f t="shared" ca="1" si="15"/>
        <v>BUSY</v>
      </c>
      <c r="N104" s="5">
        <f t="shared" ca="1" si="18"/>
        <v>0</v>
      </c>
      <c r="O104" s="6">
        <f t="shared" ca="1" si="19"/>
        <v>0</v>
      </c>
    </row>
    <row r="105" spans="3:15" x14ac:dyDescent="0.25">
      <c r="C105" s="4">
        <f>'Single Queue'!K104</f>
        <v>97</v>
      </c>
      <c r="D105" s="5">
        <f ca="1">'Single Queue'!L104</f>
        <v>1</v>
      </c>
      <c r="E105" s="5">
        <f ca="1">'Single Queue'!M104</f>
        <v>225</v>
      </c>
      <c r="F105" s="5">
        <f t="shared" ca="1" si="20"/>
        <v>225</v>
      </c>
      <c r="G105" s="5">
        <f ca="1">IF(F105="-","-",'Single Queue'!N104)</f>
        <v>3</v>
      </c>
      <c r="H105" s="5">
        <f t="shared" ca="1" si="21"/>
        <v>228</v>
      </c>
      <c r="I105" s="5" t="str">
        <f t="shared" ca="1" si="14"/>
        <v>BUSY</v>
      </c>
      <c r="J105" s="5" t="str">
        <f t="shared" ca="1" si="16"/>
        <v>-</v>
      </c>
      <c r="K105" s="5" t="str">
        <f ca="1">IF(J105="-","-",'Single Queue'!D98)</f>
        <v>-</v>
      </c>
      <c r="L105" s="5" t="str">
        <f t="shared" ca="1" si="17"/>
        <v>-</v>
      </c>
      <c r="M105" s="5" t="str">
        <f t="shared" ca="1" si="15"/>
        <v>IDLE</v>
      </c>
      <c r="N105" s="5">
        <f t="shared" ca="1" si="18"/>
        <v>0</v>
      </c>
      <c r="O105" s="6">
        <f t="shared" ca="1" si="19"/>
        <v>0</v>
      </c>
    </row>
    <row r="106" spans="3:15" x14ac:dyDescent="0.25">
      <c r="C106" s="4">
        <f>'Single Queue'!K105</f>
        <v>98</v>
      </c>
      <c r="D106" s="5">
        <f ca="1">'Single Queue'!L105</f>
        <v>3</v>
      </c>
      <c r="E106" s="5">
        <f ca="1">'Single Queue'!M105</f>
        <v>228</v>
      </c>
      <c r="F106" s="5">
        <f t="shared" ca="1" si="20"/>
        <v>228</v>
      </c>
      <c r="G106" s="5">
        <f ca="1">IF(F106="-","-",'Single Queue'!N105)</f>
        <v>4</v>
      </c>
      <c r="H106" s="5">
        <f t="shared" ca="1" si="21"/>
        <v>232</v>
      </c>
      <c r="I106" s="5" t="str">
        <f t="shared" ca="1" si="14"/>
        <v>BUSY</v>
      </c>
      <c r="J106" s="5" t="str">
        <f t="shared" ca="1" si="16"/>
        <v>-</v>
      </c>
      <c r="K106" s="5" t="str">
        <f ca="1">IF(J106="-","-",'Single Queue'!D99)</f>
        <v>-</v>
      </c>
      <c r="L106" s="5" t="str">
        <f t="shared" ref="L106:L108" ca="1" si="22">IF(C106="Not Valid","NONE",IF(J106="-","-",J106+K106))</f>
        <v>-</v>
      </c>
      <c r="M106" s="5" t="str">
        <f t="shared" ca="1" si="15"/>
        <v>IDLE</v>
      </c>
      <c r="N106" s="5">
        <f t="shared" ca="1" si="18"/>
        <v>0</v>
      </c>
      <c r="O106" s="6">
        <f t="shared" ca="1" si="19"/>
        <v>0</v>
      </c>
    </row>
    <row r="107" spans="3:15" x14ac:dyDescent="0.25">
      <c r="C107" s="4">
        <f>'Single Queue'!K106</f>
        <v>99</v>
      </c>
      <c r="D107" s="5">
        <f ca="1">'Single Queue'!L106</f>
        <v>4</v>
      </c>
      <c r="E107" s="5">
        <f ca="1">'Single Queue'!M106</f>
        <v>232</v>
      </c>
      <c r="F107" s="5">
        <f t="shared" ca="1" si="20"/>
        <v>232</v>
      </c>
      <c r="G107" s="5">
        <f ca="1">IF(F107="-","-",'Single Queue'!N106)</f>
        <v>2</v>
      </c>
      <c r="H107" s="5">
        <f t="shared" ca="1" si="21"/>
        <v>234</v>
      </c>
      <c r="I107" s="5" t="str">
        <f t="shared" ca="1" si="14"/>
        <v>BUSY</v>
      </c>
      <c r="J107" s="5" t="str">
        <f t="shared" ca="1" si="16"/>
        <v>-</v>
      </c>
      <c r="K107" s="5" t="str">
        <f ca="1">IF(J107="-","-",'Single Queue'!D100)</f>
        <v>-</v>
      </c>
      <c r="L107" s="5" t="str">
        <f t="shared" ca="1" si="22"/>
        <v>-</v>
      </c>
      <c r="M107" s="5" t="str">
        <f t="shared" ca="1" si="15"/>
        <v>IDLE</v>
      </c>
      <c r="N107" s="5">
        <f t="shared" ca="1" si="18"/>
        <v>0</v>
      </c>
      <c r="O107" s="6">
        <f t="shared" ca="1" si="19"/>
        <v>0</v>
      </c>
    </row>
    <row r="108" spans="3:15" x14ac:dyDescent="0.25">
      <c r="C108" s="7">
        <f>'Single Queue'!K107</f>
        <v>100</v>
      </c>
      <c r="D108" s="8">
        <f ca="1">'Single Queue'!L107</f>
        <v>2</v>
      </c>
      <c r="E108" s="8">
        <f ca="1">'Single Queue'!M107</f>
        <v>234</v>
      </c>
      <c r="F108" s="8">
        <f t="shared" ca="1" si="20"/>
        <v>234</v>
      </c>
      <c r="G108" s="8">
        <f ca="1">IF(F108="-","-",'Single Queue'!N107)</f>
        <v>4</v>
      </c>
      <c r="H108" s="8">
        <f t="shared" ca="1" si="21"/>
        <v>238</v>
      </c>
      <c r="I108" s="8" t="str">
        <f t="shared" ca="1" si="14"/>
        <v>BUSY</v>
      </c>
      <c r="J108" s="8" t="str">
        <f t="shared" ca="1" si="16"/>
        <v>-</v>
      </c>
      <c r="K108" s="8" t="str">
        <f ca="1">IF(J108="-","-",'Single Queue'!D101)</f>
        <v>-</v>
      </c>
      <c r="L108" s="8" t="str">
        <f t="shared" ca="1" si="22"/>
        <v>-</v>
      </c>
      <c r="M108" s="8" t="str">
        <f t="shared" ca="1" si="15"/>
        <v>IDLE</v>
      </c>
      <c r="N108" s="8">
        <f t="shared" ca="1" si="18"/>
        <v>0</v>
      </c>
      <c r="O108" s="9">
        <f t="shared" ca="1" si="19"/>
        <v>0</v>
      </c>
    </row>
  </sheetData>
  <mergeCells count="10">
    <mergeCell ref="A1:S2"/>
    <mergeCell ref="A3:B3"/>
    <mergeCell ref="C3:O6"/>
    <mergeCell ref="E7:E8"/>
    <mergeCell ref="F7:I7"/>
    <mergeCell ref="J7:M7"/>
    <mergeCell ref="N7:N8"/>
    <mergeCell ref="O7:O8"/>
    <mergeCell ref="C7:C8"/>
    <mergeCell ref="D7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Queue</vt:lpstr>
      <vt:lpstr>Able Baker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donyifitsacid@staff.integra.its.ac.id</dc:creator>
  <cp:lastModifiedBy>Yesaya Ananda Djaya</cp:lastModifiedBy>
  <dcterms:created xsi:type="dcterms:W3CDTF">2023-09-06T08:54:10Z</dcterms:created>
  <dcterms:modified xsi:type="dcterms:W3CDTF">2023-10-31T08:04:27Z</dcterms:modified>
</cp:coreProperties>
</file>