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2ndSem\DMUU-EGRM6611\"/>
    </mc:Choice>
  </mc:AlternateContent>
  <xr:revisionPtr revIDLastSave="0" documentId="13_ncr:1_{9B914612-216F-4C44-A1B4-F70FE3482F66}" xr6:coauthVersionLast="47" xr6:coauthVersionMax="47" xr10:uidLastSave="{00000000-0000-0000-0000-000000000000}"/>
  <bookViews>
    <workbookView xWindow="-110" yWindow="-110" windowWidth="19420" windowHeight="10420" xr2:uid="{79506E27-56E0-49BF-B668-095250A12F56}"/>
  </bookViews>
  <sheets>
    <sheet name="Sheet1" sheetId="1" r:id="rId1"/>
  </sheets>
  <definedNames>
    <definedName name="solver_adj" localSheetId="0" hidden="1">Sheet1!$I$2:$K$2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Sheet1!$K$25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T7" i="1" s="1"/>
  <c r="Q7" i="1"/>
  <c r="M8" i="1"/>
  <c r="N8" i="1" s="1"/>
  <c r="O8" i="1" s="1"/>
  <c r="D22" i="1"/>
  <c r="D18" i="1"/>
  <c r="E18" i="1" s="1"/>
  <c r="G18" i="1" s="1"/>
  <c r="D10" i="1"/>
  <c r="N7" i="1"/>
  <c r="O7" i="1" s="1"/>
  <c r="F13" i="1"/>
  <c r="F16" i="1"/>
  <c r="F17" i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10" i="1"/>
  <c r="J10" i="1" s="1"/>
  <c r="K10" i="1" s="1"/>
  <c r="L2" i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9" i="1"/>
  <c r="E19" i="1" s="1"/>
  <c r="G19" i="1" s="1"/>
  <c r="D20" i="1"/>
  <c r="E20" i="1" s="1"/>
  <c r="G20" i="1" s="1"/>
  <c r="D21" i="1"/>
  <c r="E21" i="1" s="1"/>
  <c r="G21" i="1" s="1"/>
  <c r="E10" i="1"/>
  <c r="G10" i="1" s="1"/>
  <c r="V7" i="1" l="1"/>
  <c r="U7" i="1"/>
  <c r="R7" i="1"/>
  <c r="S8" i="1" s="1"/>
  <c r="T8" i="1" s="1"/>
  <c r="F11" i="1"/>
  <c r="G25" i="1"/>
  <c r="F12" i="1"/>
  <c r="F10" i="1"/>
  <c r="F21" i="1"/>
  <c r="F19" i="1"/>
  <c r="F20" i="1"/>
  <c r="F18" i="1"/>
  <c r="F15" i="1"/>
  <c r="F14" i="1"/>
  <c r="M9" i="1"/>
  <c r="K25" i="1"/>
  <c r="V8" i="1" l="1"/>
  <c r="U8" i="1"/>
  <c r="Q8" i="1"/>
  <c r="M10" i="1"/>
  <c r="N9" i="1"/>
  <c r="O9" i="1" s="1"/>
  <c r="R8" i="1" l="1"/>
  <c r="S9" i="1" s="1"/>
  <c r="T9" i="1" s="1"/>
  <c r="M11" i="1"/>
  <c r="N10" i="1"/>
  <c r="O10" i="1" s="1"/>
  <c r="V9" i="1" l="1"/>
  <c r="U9" i="1"/>
  <c r="Q9" i="1"/>
  <c r="R9" i="1" s="1"/>
  <c r="Q10" i="1" s="1"/>
  <c r="M12" i="1"/>
  <c r="N11" i="1"/>
  <c r="O11" i="1" s="1"/>
  <c r="S10" i="1" l="1"/>
  <c r="T10" i="1" s="1"/>
  <c r="R10" i="1"/>
  <c r="Q11" i="1" s="1"/>
  <c r="M13" i="1"/>
  <c r="N12" i="1"/>
  <c r="O12" i="1" s="1"/>
  <c r="V10" i="1" l="1"/>
  <c r="U10" i="1"/>
  <c r="S11" i="1"/>
  <c r="T11" i="1" s="1"/>
  <c r="R11" i="1"/>
  <c r="S12" i="1" s="1"/>
  <c r="T12" i="1" s="1"/>
  <c r="M14" i="1"/>
  <c r="N13" i="1"/>
  <c r="O13" i="1" s="1"/>
  <c r="V12" i="1" l="1"/>
  <c r="U12" i="1"/>
  <c r="V11" i="1"/>
  <c r="U11" i="1"/>
  <c r="Q12" i="1"/>
  <c r="M15" i="1"/>
  <c r="N14" i="1"/>
  <c r="O14" i="1" s="1"/>
  <c r="R12" i="1" l="1"/>
  <c r="Q13" i="1" s="1"/>
  <c r="M16" i="1"/>
  <c r="N15" i="1"/>
  <c r="O15" i="1" s="1"/>
  <c r="R13" i="1" l="1"/>
  <c r="Q14" i="1" s="1"/>
  <c r="S13" i="1"/>
  <c r="T13" i="1" s="1"/>
  <c r="M17" i="1"/>
  <c r="N16" i="1"/>
  <c r="O16" i="1" s="1"/>
  <c r="U13" i="1" l="1"/>
  <c r="V13" i="1"/>
  <c r="R14" i="1"/>
  <c r="Q15" i="1" s="1"/>
  <c r="S14" i="1"/>
  <c r="T14" i="1" s="1"/>
  <c r="M18" i="1"/>
  <c r="N17" i="1"/>
  <c r="O17" i="1" s="1"/>
  <c r="U14" i="1" l="1"/>
  <c r="V14" i="1"/>
  <c r="R15" i="1"/>
  <c r="Q16" i="1" s="1"/>
  <c r="S15" i="1"/>
  <c r="T15" i="1" s="1"/>
  <c r="M19" i="1"/>
  <c r="N18" i="1"/>
  <c r="O18" i="1" s="1"/>
  <c r="U15" i="1" l="1"/>
  <c r="V15" i="1"/>
  <c r="R16" i="1"/>
  <c r="Q17" i="1" s="1"/>
  <c r="S16" i="1"/>
  <c r="T16" i="1" s="1"/>
  <c r="M20" i="1"/>
  <c r="N19" i="1"/>
  <c r="O19" i="1" s="1"/>
  <c r="U16" i="1" l="1"/>
  <c r="V16" i="1"/>
  <c r="S17" i="1"/>
  <c r="T17" i="1" s="1"/>
  <c r="R17" i="1"/>
  <c r="Q18" i="1" s="1"/>
  <c r="N20" i="1"/>
  <c r="O20" i="1" s="1"/>
  <c r="M21" i="1"/>
  <c r="U17" i="1" l="1"/>
  <c r="V17" i="1"/>
  <c r="R18" i="1"/>
  <c r="Q19" i="1" s="1"/>
  <c r="S18" i="1"/>
  <c r="T18" i="1" s="1"/>
  <c r="M22" i="1"/>
  <c r="N21" i="1"/>
  <c r="O21" i="1" s="1"/>
  <c r="O25" i="1" s="1"/>
  <c r="V18" i="1" l="1"/>
  <c r="U18" i="1"/>
  <c r="R19" i="1"/>
  <c r="Q20" i="1" s="1"/>
  <c r="S19" i="1"/>
  <c r="T19" i="1" s="1"/>
  <c r="V19" i="1" l="1"/>
  <c r="U19" i="1"/>
  <c r="R20" i="1"/>
  <c r="Q21" i="1" s="1"/>
  <c r="S20" i="1"/>
  <c r="T20" i="1" s="1"/>
  <c r="V20" i="1" l="1"/>
  <c r="U20" i="1"/>
  <c r="R21" i="1"/>
  <c r="S22" i="1" s="1"/>
  <c r="S21" i="1"/>
  <c r="T21" i="1" s="1"/>
  <c r="V21" i="1" l="1"/>
  <c r="V25" i="1" s="1"/>
  <c r="U21" i="1"/>
</calcChain>
</file>

<file path=xl/sharedStrings.xml><?xml version="1.0" encoding="utf-8"?>
<sst xmlns="http://schemas.openxmlformats.org/spreadsheetml/2006/main" count="26" uniqueCount="18">
  <si>
    <t>Day</t>
  </si>
  <si>
    <t>Demand</t>
  </si>
  <si>
    <t>MA(3)</t>
  </si>
  <si>
    <t>AbsError</t>
  </si>
  <si>
    <t>E/D</t>
  </si>
  <si>
    <t>MAPE</t>
  </si>
  <si>
    <t>w1</t>
  </si>
  <si>
    <t>w2</t>
  </si>
  <si>
    <t>w3</t>
  </si>
  <si>
    <t>sum</t>
  </si>
  <si>
    <t>WMA(3)</t>
  </si>
  <si>
    <t>Error^2</t>
  </si>
  <si>
    <t>Alpha</t>
  </si>
  <si>
    <t>ES(0.3)</t>
  </si>
  <si>
    <t>DES</t>
  </si>
  <si>
    <t>S</t>
  </si>
  <si>
    <t>G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</si>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</sst>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B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v/s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Sheet1!$A$7:$A$21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Sheet1!$B$7:$B$21</c:f>
              <c:numCache>
                <c:formatCode>General</c:formatCode>
                <c:ptCount val="15"/>
                <c:pt idx="0">
                  <c:v>58</c:v>
                </c:pt>
                <c:pt idx="1">
                  <c:v>38</c:v>
                </c:pt>
                <c:pt idx="2">
                  <c:v>25</c:v>
                </c:pt>
                <c:pt idx="3">
                  <c:v>34</c:v>
                </c:pt>
                <c:pt idx="4">
                  <c:v>62</c:v>
                </c:pt>
                <c:pt idx="5">
                  <c:v>80</c:v>
                </c:pt>
                <c:pt idx="6">
                  <c:v>50</c:v>
                </c:pt>
                <c:pt idx="7">
                  <c:v>41</c:v>
                </c:pt>
                <c:pt idx="8">
                  <c:v>39</c:v>
                </c:pt>
                <c:pt idx="9">
                  <c:v>54</c:v>
                </c:pt>
                <c:pt idx="10">
                  <c:v>86</c:v>
                </c:pt>
                <c:pt idx="11">
                  <c:v>76</c:v>
                </c:pt>
                <c:pt idx="12">
                  <c:v>35</c:v>
                </c:pt>
                <c:pt idx="13">
                  <c:v>49</c:v>
                </c:pt>
                <c:pt idx="14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A-4649-8943-20A7B5B98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74271"/>
        <c:axId val="975371775"/>
      </c:scatterChart>
      <c:valAx>
        <c:axId val="97537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71775"/>
        <c:crosses val="autoZero"/>
        <c:crossBetween val="midCat"/>
      </c:valAx>
      <c:valAx>
        <c:axId val="9753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7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27</xdr:row>
      <xdr:rowOff>3175</xdr:rowOff>
    </xdr:from>
    <xdr:to>
      <xdr:col>10</xdr:col>
      <xdr:colOff>314325</xdr:colOff>
      <xdr:row>41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B2293-8192-4297-9137-D9CB29E71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9499-CEBF-47BE-ABCF-9FA8C220D429}">
  <dimension ref="A1:V25"/>
  <sheetViews>
    <sheetView tabSelected="1" topLeftCell="E1" workbookViewId="0">
      <selection activeCell="K25" sqref="K25"/>
    </sheetView>
  </sheetViews>
  <sheetFormatPr defaultRowHeight="14.5" x14ac:dyDescent="0.35"/>
  <sheetData>
    <row r="1" spans="1:22" x14ac:dyDescent="0.35">
      <c r="I1" s="2" t="s">
        <v>6</v>
      </c>
      <c r="J1" s="2" t="s">
        <v>7</v>
      </c>
      <c r="K1" s="2" t="s">
        <v>8</v>
      </c>
      <c r="L1" s="2" t="s">
        <v>9</v>
      </c>
      <c r="M1" t="s">
        <v>12</v>
      </c>
      <c r="Q1" t="s">
        <v>12</v>
      </c>
      <c r="R1" t="s">
        <v>17</v>
      </c>
    </row>
    <row r="2" spans="1:22" x14ac:dyDescent="0.35">
      <c r="I2" s="2">
        <v>0.72727243641522876</v>
      </c>
      <c r="J2" s="2">
        <v>0</v>
      </c>
      <c r="K2" s="2">
        <v>0.27272756358477129</v>
      </c>
      <c r="L2" s="2">
        <f>SUM(I2:K2)</f>
        <v>1</v>
      </c>
      <c r="M2">
        <v>0.11721004292282296</v>
      </c>
      <c r="Q2">
        <v>7.5999999999999998E-2</v>
      </c>
      <c r="R2">
        <v>0.89759847797458681</v>
      </c>
    </row>
    <row r="5" spans="1:22" x14ac:dyDescent="0.35">
      <c r="A5" s="1" t="s">
        <v>0</v>
      </c>
      <c r="B5" t="s">
        <v>1</v>
      </c>
      <c r="D5" t="s">
        <v>2</v>
      </c>
      <c r="E5" t="s">
        <v>3</v>
      </c>
      <c r="F5" t="s">
        <v>11</v>
      </c>
      <c r="G5" t="s">
        <v>4</v>
      </c>
      <c r="I5" t="s">
        <v>10</v>
      </c>
      <c r="J5" t="s">
        <v>3</v>
      </c>
      <c r="K5" t="s">
        <v>4</v>
      </c>
      <c r="M5" t="s">
        <v>13</v>
      </c>
      <c r="N5" t="s">
        <v>3</v>
      </c>
      <c r="O5" t="s">
        <v>4</v>
      </c>
      <c r="Q5" t="s">
        <v>15</v>
      </c>
      <c r="R5" t="s">
        <v>16</v>
      </c>
      <c r="S5" t="s">
        <v>14</v>
      </c>
      <c r="T5" t="s">
        <v>3</v>
      </c>
      <c r="U5" t="s">
        <v>11</v>
      </c>
      <c r="V5" t="s">
        <v>4</v>
      </c>
    </row>
    <row r="6" spans="1:22" x14ac:dyDescent="0.35">
      <c r="A6" s="1"/>
      <c r="Q6">
        <v>58</v>
      </c>
      <c r="R6">
        <v>-2.4232070655467641</v>
      </c>
    </row>
    <row r="7" spans="1:22" x14ac:dyDescent="0.35">
      <c r="A7">
        <v>1</v>
      </c>
      <c r="B7">
        <v>58</v>
      </c>
      <c r="M7">
        <v>58</v>
      </c>
      <c r="N7">
        <f>ABS(M7-B7)</f>
        <v>0</v>
      </c>
      <c r="O7">
        <f>N7/B7</f>
        <v>0</v>
      </c>
      <c r="Q7">
        <f>$Q$2*B7+(1-$Q$2)*(Q6+R6)</f>
        <v>55.760956671434798</v>
      </c>
      <c r="R7">
        <f>$R$2*(Q7-Q6)+(1-$R$2)*R6</f>
        <v>-2.2579019755340024</v>
      </c>
      <c r="S7">
        <f>Q6+R6</f>
        <v>55.576792934453238</v>
      </c>
      <c r="T7">
        <f>ABS(S7-B7)</f>
        <v>2.4232070655467624</v>
      </c>
      <c r="U7">
        <f>T7^2</f>
        <v>5.8719324825157511</v>
      </c>
      <c r="V7">
        <f>T7/B7</f>
        <v>4.1779432164599353E-2</v>
      </c>
    </row>
    <row r="8" spans="1:22" x14ac:dyDescent="0.35">
      <c r="A8">
        <v>2</v>
      </c>
      <c r="B8">
        <v>38</v>
      </c>
      <c r="M8">
        <f>$M$2*B7+(1-$M$2)*M7</f>
        <v>58</v>
      </c>
      <c r="N8">
        <f t="shared" ref="N8:N21" si="0">ABS(M8-B8)</f>
        <v>20</v>
      </c>
      <c r="O8">
        <f t="shared" ref="O8:O21" si="1">N8/B8</f>
        <v>0.52631578947368418</v>
      </c>
      <c r="Q8">
        <f t="shared" ref="Q8:Q21" si="2">$Q$2*B8+(1-$Q$2)*(Q7+R7)</f>
        <v>52.324822539012331</v>
      </c>
      <c r="R8">
        <f t="shared" ref="R8:R21" si="3">$R$2*(Q8-Q7)+(1-$R$2)*R7</f>
        <v>-3.3154813662578024</v>
      </c>
      <c r="S8">
        <f t="shared" ref="S8:S22" si="4">Q7+R7</f>
        <v>53.503054695900794</v>
      </c>
      <c r="T8">
        <f t="shared" ref="T8:T21" si="5">ABS(S8-B8)</f>
        <v>15.503054695900794</v>
      </c>
      <c r="U8">
        <f t="shared" ref="U8:U20" si="6">T8^2</f>
        <v>240.34470490409166</v>
      </c>
      <c r="V8">
        <f t="shared" ref="V8:V20" si="7">T8/B8</f>
        <v>0.4079751235763367</v>
      </c>
    </row>
    <row r="9" spans="1:22" x14ac:dyDescent="0.35">
      <c r="A9">
        <v>3</v>
      </c>
      <c r="B9">
        <v>25</v>
      </c>
      <c r="M9">
        <f t="shared" ref="M9:M22" si="8">$M$2*B8+(1-$M$2)*M8</f>
        <v>55.65579914154354</v>
      </c>
      <c r="N9">
        <f t="shared" si="0"/>
        <v>30.65579914154354</v>
      </c>
      <c r="O9">
        <f t="shared" si="1"/>
        <v>1.2262319656617415</v>
      </c>
      <c r="Q9">
        <f t="shared" si="2"/>
        <v>47.184631243625191</v>
      </c>
      <c r="R9">
        <f t="shared" si="3"/>
        <v>-4.9533382213894122</v>
      </c>
      <c r="S9">
        <f t="shared" si="4"/>
        <v>49.009341172754532</v>
      </c>
      <c r="T9">
        <f t="shared" si="5"/>
        <v>24.009341172754532</v>
      </c>
      <c r="U9">
        <f t="shared" si="6"/>
        <v>576.44846354972594</v>
      </c>
      <c r="V9">
        <f t="shared" si="7"/>
        <v>0.96037364691018123</v>
      </c>
    </row>
    <row r="10" spans="1:22" x14ac:dyDescent="0.35">
      <c r="A10">
        <v>4</v>
      </c>
      <c r="B10">
        <v>34</v>
      </c>
      <c r="D10">
        <f>AVERAGE(B7:B9)</f>
        <v>40.333333333333336</v>
      </c>
      <c r="E10">
        <f>ABS(D10-B10)</f>
        <v>6.3333333333333357</v>
      </c>
      <c r="F10">
        <f>E10^2</f>
        <v>40.111111111111143</v>
      </c>
      <c r="G10">
        <f>E10/B10</f>
        <v>0.18627450980392163</v>
      </c>
      <c r="I10">
        <f t="shared" ref="I10:I21" si="9">$I$2*B9+$J$2*B8+$K$2*B7</f>
        <v>34.000009598297453</v>
      </c>
      <c r="J10">
        <f t="shared" ref="J10:J21" si="10">ABS(I10-B10)</f>
        <v>9.598297452839688E-6</v>
      </c>
      <c r="K10">
        <f t="shared" ref="K10:K21" si="11">J10/B10</f>
        <v>2.8230286625999083E-7</v>
      </c>
      <c r="M10">
        <f t="shared" si="8"/>
        <v>52.062631608329781</v>
      </c>
      <c r="N10">
        <f t="shared" si="0"/>
        <v>18.062631608329781</v>
      </c>
      <c r="O10">
        <f t="shared" si="1"/>
        <v>0.53125387083322884</v>
      </c>
      <c r="Q10">
        <f t="shared" si="2"/>
        <v>41.605714752545865</v>
      </c>
      <c r="R10">
        <f t="shared" si="3"/>
        <v>-5.514856324117055</v>
      </c>
      <c r="S10">
        <f t="shared" si="4"/>
        <v>42.231293022235775</v>
      </c>
      <c r="T10">
        <f t="shared" si="5"/>
        <v>8.231293022235775</v>
      </c>
      <c r="U10">
        <f t="shared" si="6"/>
        <v>67.754184817907358</v>
      </c>
      <c r="V10">
        <f t="shared" si="7"/>
        <v>0.24209685359516986</v>
      </c>
    </row>
    <row r="11" spans="1:22" x14ac:dyDescent="0.35">
      <c r="A11">
        <v>5</v>
      </c>
      <c r="B11">
        <v>62</v>
      </c>
      <c r="D11">
        <f t="shared" ref="D11:D21" si="12">AVERAGE(B8:B10)</f>
        <v>32.333333333333336</v>
      </c>
      <c r="E11">
        <f t="shared" ref="E11:E21" si="13">ABS(D11-B11)</f>
        <v>29.666666666666664</v>
      </c>
      <c r="F11">
        <f t="shared" ref="F11:F21" si="14">E11^2</f>
        <v>880.11111111111097</v>
      </c>
      <c r="G11">
        <f t="shared" ref="G11:G21" si="15">E11/B11</f>
        <v>0.47849462365591394</v>
      </c>
      <c r="I11">
        <f t="shared" si="9"/>
        <v>35.090910254339086</v>
      </c>
      <c r="J11">
        <f t="shared" si="10"/>
        <v>26.909089745660914</v>
      </c>
      <c r="K11">
        <f t="shared" si="11"/>
        <v>0.43401757654291795</v>
      </c>
      <c r="M11">
        <f t="shared" si="8"/>
        <v>49.945509782218309</v>
      </c>
      <c r="N11">
        <f t="shared" si="0"/>
        <v>12.054490217781691</v>
      </c>
      <c r="O11">
        <f t="shared" si="1"/>
        <v>0.19442726157712403</v>
      </c>
      <c r="Q11">
        <f t="shared" si="2"/>
        <v>38.059953187868217</v>
      </c>
      <c r="R11">
        <f t="shared" si="3"/>
        <v>-3.7473998650565079</v>
      </c>
      <c r="S11">
        <f t="shared" si="4"/>
        <v>36.09085842842881</v>
      </c>
      <c r="T11">
        <f>ABS(S11-B11)</f>
        <v>25.90914157157119</v>
      </c>
      <c r="U11">
        <f t="shared" si="6"/>
        <v>671.28361697571847</v>
      </c>
      <c r="V11">
        <f t="shared" si="7"/>
        <v>0.41788938018663208</v>
      </c>
    </row>
    <row r="12" spans="1:22" x14ac:dyDescent="0.35">
      <c r="A12">
        <v>6</v>
      </c>
      <c r="B12">
        <v>80</v>
      </c>
      <c r="D12">
        <f t="shared" si="12"/>
        <v>40.333333333333336</v>
      </c>
      <c r="E12">
        <f t="shared" si="13"/>
        <v>39.666666666666664</v>
      </c>
      <c r="F12">
        <f t="shared" si="14"/>
        <v>1573.4444444444443</v>
      </c>
      <c r="G12">
        <f t="shared" si="15"/>
        <v>0.49583333333333329</v>
      </c>
      <c r="I12">
        <f t="shared" si="9"/>
        <v>51.909080147363461</v>
      </c>
      <c r="J12">
        <f t="shared" si="10"/>
        <v>28.090919852636539</v>
      </c>
      <c r="K12">
        <f t="shared" si="11"/>
        <v>0.35113649815795672</v>
      </c>
      <c r="M12">
        <f t="shared" si="8"/>
        <v>51.358417098057245</v>
      </c>
      <c r="N12">
        <f t="shared" si="0"/>
        <v>28.641582901942755</v>
      </c>
      <c r="O12">
        <f t="shared" si="1"/>
        <v>0.35801978627428444</v>
      </c>
      <c r="Q12">
        <f t="shared" si="2"/>
        <v>37.784799270278022</v>
      </c>
      <c r="R12">
        <f t="shared" si="3"/>
        <v>-0.63071718745731875</v>
      </c>
      <c r="S12">
        <f t="shared" si="4"/>
        <v>34.312553322811709</v>
      </c>
      <c r="T12">
        <f t="shared" si="5"/>
        <v>45.687446677188291</v>
      </c>
      <c r="U12">
        <f t="shared" si="6"/>
        <v>2087.3427838809234</v>
      </c>
      <c r="V12">
        <f t="shared" si="7"/>
        <v>0.57109308346485366</v>
      </c>
    </row>
    <row r="13" spans="1:22" x14ac:dyDescent="0.35">
      <c r="A13">
        <v>7</v>
      </c>
      <c r="B13">
        <v>50</v>
      </c>
      <c r="D13">
        <f t="shared" si="12"/>
        <v>58.666666666666664</v>
      </c>
      <c r="E13">
        <f t="shared" si="13"/>
        <v>8.6666666666666643</v>
      </c>
      <c r="F13">
        <f t="shared" si="14"/>
        <v>75.111111111111072</v>
      </c>
      <c r="G13">
        <f t="shared" si="15"/>
        <v>0.17333333333333328</v>
      </c>
      <c r="I13">
        <f t="shared" si="9"/>
        <v>67.454532075100516</v>
      </c>
      <c r="J13">
        <f t="shared" si="10"/>
        <v>17.454532075100516</v>
      </c>
      <c r="K13">
        <f t="shared" si="11"/>
        <v>0.3490906415020103</v>
      </c>
      <c r="M13">
        <f t="shared" si="8"/>
        <v>54.715498259371543</v>
      </c>
      <c r="N13">
        <f t="shared" si="0"/>
        <v>4.7154982593715431</v>
      </c>
      <c r="O13">
        <f t="shared" si="1"/>
        <v>9.4309965187430858E-2</v>
      </c>
      <c r="Q13">
        <f t="shared" si="2"/>
        <v>38.130371844526323</v>
      </c>
      <c r="R13">
        <f t="shared" si="3"/>
        <v>0.24559901671181766</v>
      </c>
      <c r="S13">
        <f t="shared" si="4"/>
        <v>37.1540820828207</v>
      </c>
      <c r="T13">
        <f t="shared" si="5"/>
        <v>12.8459179171793</v>
      </c>
      <c r="U13">
        <f t="shared" si="6"/>
        <v>165.01760713490816</v>
      </c>
      <c r="V13">
        <f t="shared" si="7"/>
        <v>0.25691835834358601</v>
      </c>
    </row>
    <row r="14" spans="1:22" x14ac:dyDescent="0.35">
      <c r="A14">
        <v>8</v>
      </c>
      <c r="B14">
        <v>41</v>
      </c>
      <c r="D14">
        <f t="shared" si="12"/>
        <v>64</v>
      </c>
      <c r="E14">
        <f t="shared" si="13"/>
        <v>23</v>
      </c>
      <c r="F14">
        <f t="shared" si="14"/>
        <v>529</v>
      </c>
      <c r="G14">
        <f t="shared" si="15"/>
        <v>0.56097560975609762</v>
      </c>
      <c r="I14">
        <f t="shared" si="9"/>
        <v>53.272730763017258</v>
      </c>
      <c r="J14">
        <f t="shared" si="10"/>
        <v>12.272730763017258</v>
      </c>
      <c r="K14">
        <f t="shared" si="11"/>
        <v>0.29933489665895752</v>
      </c>
      <c r="M14">
        <f t="shared" si="8"/>
        <v>54.162794505988103</v>
      </c>
      <c r="N14">
        <f t="shared" si="0"/>
        <v>13.162794505988103</v>
      </c>
      <c r="O14">
        <f t="shared" si="1"/>
        <v>0.32104376843873422</v>
      </c>
      <c r="Q14">
        <f t="shared" si="2"/>
        <v>38.575397075784039</v>
      </c>
      <c r="R14">
        <f t="shared" si="3"/>
        <v>0.42460368335644971</v>
      </c>
      <c r="S14">
        <f t="shared" si="4"/>
        <v>38.375970861238137</v>
      </c>
      <c r="T14">
        <f t="shared" si="5"/>
        <v>2.6240291387618626</v>
      </c>
      <c r="U14">
        <f t="shared" si="6"/>
        <v>6.8855289210713222</v>
      </c>
      <c r="V14">
        <f t="shared" si="7"/>
        <v>6.4000710701508839E-2</v>
      </c>
    </row>
    <row r="15" spans="1:22" x14ac:dyDescent="0.35">
      <c r="A15">
        <v>9</v>
      </c>
      <c r="B15">
        <v>39</v>
      </c>
      <c r="D15">
        <f t="shared" si="12"/>
        <v>57</v>
      </c>
      <c r="E15">
        <f t="shared" si="13"/>
        <v>18</v>
      </c>
      <c r="F15">
        <f t="shared" si="14"/>
        <v>324</v>
      </c>
      <c r="G15">
        <f t="shared" si="15"/>
        <v>0.46153846153846156</v>
      </c>
      <c r="I15">
        <f t="shared" si="9"/>
        <v>51.636374979806078</v>
      </c>
      <c r="J15">
        <f t="shared" si="10"/>
        <v>12.636374979806078</v>
      </c>
      <c r="K15">
        <f t="shared" si="11"/>
        <v>0.3240096148668225</v>
      </c>
      <c r="M15">
        <f t="shared" si="8"/>
        <v>52.61998279695694</v>
      </c>
      <c r="N15">
        <f t="shared" si="0"/>
        <v>13.61998279695694</v>
      </c>
      <c r="O15">
        <f t="shared" si="1"/>
        <v>0.34923032812710103</v>
      </c>
      <c r="Q15">
        <f t="shared" si="2"/>
        <v>39.000000701445813</v>
      </c>
      <c r="R15">
        <f t="shared" si="3"/>
        <v>0.42460363156979686</v>
      </c>
      <c r="S15">
        <f t="shared" si="4"/>
        <v>39.000000759140491</v>
      </c>
      <c r="T15">
        <f t="shared" si="5"/>
        <v>7.5914049091352354E-7</v>
      </c>
      <c r="U15">
        <f t="shared" si="6"/>
        <v>5.7629428494442551E-13</v>
      </c>
      <c r="V15">
        <f t="shared" si="7"/>
        <v>1.9465140792654449E-8</v>
      </c>
    </row>
    <row r="16" spans="1:22" x14ac:dyDescent="0.35">
      <c r="A16">
        <v>10</v>
      </c>
      <c r="B16">
        <v>54</v>
      </c>
      <c r="D16">
        <f t="shared" si="12"/>
        <v>43.333333333333336</v>
      </c>
      <c r="E16">
        <f t="shared" si="13"/>
        <v>10.666666666666664</v>
      </c>
      <c r="F16">
        <f t="shared" si="14"/>
        <v>113.77777777777773</v>
      </c>
      <c r="G16">
        <f t="shared" si="15"/>
        <v>0.19753086419753083</v>
      </c>
      <c r="I16">
        <f t="shared" si="9"/>
        <v>42.000003199432484</v>
      </c>
      <c r="J16">
        <f t="shared" si="10"/>
        <v>11.999996800567516</v>
      </c>
      <c r="K16">
        <f t="shared" si="11"/>
        <v>0.22222216297347253</v>
      </c>
      <c r="M16">
        <f t="shared" si="8"/>
        <v>51.023584028717501</v>
      </c>
      <c r="N16">
        <f t="shared" si="0"/>
        <v>2.9764159712824991</v>
      </c>
      <c r="O16">
        <f t="shared" si="1"/>
        <v>5.5118814283009243E-2</v>
      </c>
      <c r="Q16">
        <f t="shared" si="2"/>
        <v>40.532334403706422</v>
      </c>
      <c r="R16">
        <f t="shared" si="3"/>
        <v>1.4189004570285506</v>
      </c>
      <c r="S16">
        <f t="shared" si="4"/>
        <v>39.424604333015608</v>
      </c>
      <c r="T16">
        <f t="shared" si="5"/>
        <v>14.575395666984392</v>
      </c>
      <c r="U16">
        <f t="shared" si="6"/>
        <v>212.44215884914738</v>
      </c>
      <c r="V16">
        <f t="shared" si="7"/>
        <v>0.26991473457378501</v>
      </c>
    </row>
    <row r="17" spans="1:22" x14ac:dyDescent="0.35">
      <c r="A17">
        <v>11</v>
      </c>
      <c r="B17">
        <v>86</v>
      </c>
      <c r="D17">
        <f t="shared" si="12"/>
        <v>44.666666666666664</v>
      </c>
      <c r="E17">
        <f t="shared" si="13"/>
        <v>41.333333333333336</v>
      </c>
      <c r="F17">
        <f t="shared" si="14"/>
        <v>1708.4444444444446</v>
      </c>
      <c r="G17">
        <f t="shared" si="15"/>
        <v>0.48062015503875971</v>
      </c>
      <c r="I17">
        <f t="shared" si="9"/>
        <v>50.454541673397976</v>
      </c>
      <c r="J17">
        <f t="shared" si="10"/>
        <v>35.545458326602024</v>
      </c>
      <c r="K17">
        <f t="shared" si="11"/>
        <v>0.41331928286746539</v>
      </c>
      <c r="M17">
        <f t="shared" si="8"/>
        <v>51.372449872467698</v>
      </c>
      <c r="N17">
        <f t="shared" si="0"/>
        <v>34.627550127532302</v>
      </c>
      <c r="O17">
        <f t="shared" si="1"/>
        <v>0.4026459317154919</v>
      </c>
      <c r="Q17">
        <f t="shared" si="2"/>
        <v>45.298941011319116</v>
      </c>
      <c r="R17">
        <f t="shared" si="3"/>
        <v>4.4237964024990406</v>
      </c>
      <c r="S17">
        <f t="shared" si="4"/>
        <v>41.951234860734971</v>
      </c>
      <c r="T17">
        <f t="shared" si="5"/>
        <v>44.048765139265029</v>
      </c>
      <c r="U17">
        <f t="shared" si="6"/>
        <v>1940.2937102941301</v>
      </c>
      <c r="V17">
        <f t="shared" si="7"/>
        <v>0.51219494347982597</v>
      </c>
    </row>
    <row r="18" spans="1:22" x14ac:dyDescent="0.35">
      <c r="A18">
        <v>12</v>
      </c>
      <c r="B18">
        <v>76</v>
      </c>
      <c r="D18">
        <f>AVERAGE(B15:B17)</f>
        <v>59.666666666666664</v>
      </c>
      <c r="E18">
        <f t="shared" si="13"/>
        <v>16.333333333333336</v>
      </c>
      <c r="F18">
        <f t="shared" si="14"/>
        <v>266.77777777777783</v>
      </c>
      <c r="G18">
        <f t="shared" si="15"/>
        <v>0.21491228070175442</v>
      </c>
      <c r="I18">
        <f t="shared" si="9"/>
        <v>73.18180451151575</v>
      </c>
      <c r="J18">
        <f t="shared" si="10"/>
        <v>2.8181954884842497</v>
      </c>
      <c r="K18">
        <f t="shared" si="11"/>
        <v>3.7081519585319078E-2</v>
      </c>
      <c r="M18">
        <f t="shared" si="8"/>
        <v>55.431146509227958</v>
      </c>
      <c r="N18">
        <f t="shared" si="0"/>
        <v>20.568853490772042</v>
      </c>
      <c r="O18">
        <f t="shared" si="1"/>
        <v>0.27064280908910582</v>
      </c>
      <c r="Q18">
        <f t="shared" si="2"/>
        <v>51.719809370367983</v>
      </c>
      <c r="R18">
        <f t="shared" si="3"/>
        <v>6.2163651511038953</v>
      </c>
      <c r="S18">
        <f t="shared" si="4"/>
        <v>49.722737413818159</v>
      </c>
      <c r="T18">
        <f t="shared" si="5"/>
        <v>26.277262586181841</v>
      </c>
      <c r="U18">
        <f t="shared" si="6"/>
        <v>690.49452902315204</v>
      </c>
      <c r="V18">
        <f t="shared" si="7"/>
        <v>0.34575345508134003</v>
      </c>
    </row>
    <row r="19" spans="1:22" x14ac:dyDescent="0.35">
      <c r="A19">
        <v>13</v>
      </c>
      <c r="B19">
        <v>35</v>
      </c>
      <c r="D19">
        <f t="shared" si="12"/>
        <v>72</v>
      </c>
      <c r="E19">
        <f t="shared" si="13"/>
        <v>37</v>
      </c>
      <c r="F19">
        <f t="shared" si="14"/>
        <v>1369</v>
      </c>
      <c r="G19">
        <f t="shared" si="15"/>
        <v>1.0571428571428572</v>
      </c>
      <c r="I19">
        <f t="shared" si="9"/>
        <v>69.999993601135031</v>
      </c>
      <c r="J19">
        <f t="shared" si="10"/>
        <v>34.999993601135031</v>
      </c>
      <c r="K19">
        <f t="shared" si="11"/>
        <v>0.99999981717528663</v>
      </c>
      <c r="M19">
        <f t="shared" si="8"/>
        <v>57.842022709754602</v>
      </c>
      <c r="N19">
        <f t="shared" si="0"/>
        <v>22.842022709754602</v>
      </c>
      <c r="O19">
        <f t="shared" si="1"/>
        <v>0.65262922027870296</v>
      </c>
      <c r="Q19">
        <f t="shared" si="2"/>
        <v>56.19302525784002</v>
      </c>
      <c r="R19">
        <f t="shared" si="3"/>
        <v>4.6517170251854179</v>
      </c>
      <c r="S19">
        <f t="shared" si="4"/>
        <v>57.936174521471877</v>
      </c>
      <c r="T19">
        <f t="shared" si="5"/>
        <v>22.936174521471877</v>
      </c>
      <c r="U19">
        <f t="shared" si="6"/>
        <v>526.06810167941569</v>
      </c>
      <c r="V19">
        <f t="shared" si="7"/>
        <v>0.65531927204205365</v>
      </c>
    </row>
    <row r="20" spans="1:22" x14ac:dyDescent="0.35">
      <c r="A20">
        <v>14</v>
      </c>
      <c r="B20">
        <v>49</v>
      </c>
      <c r="D20">
        <f t="shared" si="12"/>
        <v>65.666666666666671</v>
      </c>
      <c r="E20">
        <f t="shared" si="13"/>
        <v>16.666666666666671</v>
      </c>
      <c r="F20">
        <f t="shared" si="14"/>
        <v>277.77777777777794</v>
      </c>
      <c r="G20">
        <f t="shared" si="15"/>
        <v>0.34013605442176881</v>
      </c>
      <c r="I20">
        <f t="shared" si="9"/>
        <v>48.909105742823343</v>
      </c>
      <c r="J20">
        <f t="shared" si="10"/>
        <v>9.0894257176657334E-2</v>
      </c>
      <c r="K20">
        <f t="shared" si="11"/>
        <v>1.8549848403399457E-3</v>
      </c>
      <c r="M20">
        <f t="shared" si="8"/>
        <v>55.164708247500165</v>
      </c>
      <c r="N20">
        <f t="shared" si="0"/>
        <v>6.1647082475001653</v>
      </c>
      <c r="O20">
        <f t="shared" si="1"/>
        <v>0.12581037239796256</v>
      </c>
      <c r="Q20">
        <f t="shared" si="2"/>
        <v>59.944541869515504</v>
      </c>
      <c r="R20">
        <f t="shared" si="3"/>
        <v>3.8436985041468077</v>
      </c>
      <c r="S20">
        <f t="shared" si="4"/>
        <v>60.84474228302544</v>
      </c>
      <c r="T20">
        <f>ABS(S20-B20)</f>
        <v>11.84474228302544</v>
      </c>
      <c r="U20">
        <f t="shared" si="6"/>
        <v>140.29791975129069</v>
      </c>
      <c r="V20">
        <f t="shared" si="7"/>
        <v>0.24172943434745794</v>
      </c>
    </row>
    <row r="21" spans="1:22" x14ac:dyDescent="0.35">
      <c r="A21">
        <v>15</v>
      </c>
      <c r="B21">
        <v>88</v>
      </c>
      <c r="D21">
        <f t="shared" si="12"/>
        <v>53.333333333333336</v>
      </c>
      <c r="E21">
        <f t="shared" si="13"/>
        <v>34.666666666666664</v>
      </c>
      <c r="F21">
        <f t="shared" si="14"/>
        <v>1201.7777777777776</v>
      </c>
      <c r="G21">
        <f t="shared" si="15"/>
        <v>0.39393939393939392</v>
      </c>
      <c r="I21">
        <f t="shared" si="9"/>
        <v>56.363644216788828</v>
      </c>
      <c r="J21">
        <f t="shared" si="10"/>
        <v>31.636355783211172</v>
      </c>
      <c r="K21">
        <f t="shared" si="11"/>
        <v>0.35950404299103605</v>
      </c>
      <c r="M21">
        <f t="shared" si="8"/>
        <v>54.442142529203984</v>
      </c>
      <c r="N21">
        <f t="shared" si="0"/>
        <v>33.557857470796016</v>
      </c>
      <c r="O21">
        <f t="shared" si="1"/>
        <v>0.38133928944086382</v>
      </c>
      <c r="Q21">
        <f t="shared" si="2"/>
        <v>65.628334105263974</v>
      </c>
      <c r="R21">
        <f t="shared" si="3"/>
        <v>5.4953638369630378</v>
      </c>
      <c r="S21">
        <f t="shared" si="4"/>
        <v>63.788240373662312</v>
      </c>
      <c r="T21">
        <f t="shared" si="5"/>
        <v>24.211759626337688</v>
      </c>
      <c r="U21">
        <f>T21^2</f>
        <v>586.20930420355569</v>
      </c>
      <c r="V21">
        <f>T21/B21</f>
        <v>0.27513363211747371</v>
      </c>
    </row>
    <row r="22" spans="1:22" x14ac:dyDescent="0.35">
      <c r="A22">
        <v>16</v>
      </c>
      <c r="D22">
        <f>AVERAGE(B19:B21)</f>
        <v>57.333333333333336</v>
      </c>
      <c r="M22">
        <f t="shared" si="8"/>
        <v>58.375460443753951</v>
      </c>
      <c r="S22">
        <f t="shared" si="4"/>
        <v>71.123697942227011</v>
      </c>
    </row>
    <row r="25" spans="1:22" x14ac:dyDescent="0.35">
      <c r="A25" t="s">
        <v>5</v>
      </c>
      <c r="G25">
        <f>AVERAGE(G10:G21)</f>
        <v>0.42006095640526048</v>
      </c>
      <c r="K25">
        <f>AVERAGE(K10:K21)</f>
        <v>0.31596427670537092</v>
      </c>
      <c r="O25">
        <f>AVERAGE(O7:O21)</f>
        <v>0.36593461151856432</v>
      </c>
      <c r="V25">
        <f>AVERAGE(V7:V21)</f>
        <v>0.35081147200332963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Yesha Shah</dc:creator>
  <cp:lastModifiedBy>Yesha Shah</cp:lastModifiedBy>
  <dcterms:created xsi:type="dcterms:W3CDTF">2021-10-04T00:20:07Z</dcterms:created>
  <dcterms:modified xsi:type="dcterms:W3CDTF">2021-10-07T00:29:17Z</dcterms:modified>
</cp:coreProperties>
</file>