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ndSem\DMUU-EGRM6611\"/>
    </mc:Choice>
  </mc:AlternateContent>
  <xr:revisionPtr revIDLastSave="0" documentId="13_ncr:1_{CBDF475C-2125-44F9-8F4F-B0396C25B31B}" xr6:coauthVersionLast="47" xr6:coauthVersionMax="47" xr10:uidLastSave="{00000000-0000-0000-0000-000000000000}"/>
  <bookViews>
    <workbookView xWindow="-110" yWindow="-110" windowWidth="19420" windowHeight="10420" xr2:uid="{EE578EBC-9B4A-4873-8A92-7FD6B14B6D3E}"/>
  </bookViews>
  <sheets>
    <sheet name="Trend+Sea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J4" i="1" s="1"/>
  <c r="G6" i="1"/>
  <c r="J5" i="1" s="1"/>
  <c r="B9" i="1"/>
  <c r="B12" i="1" s="1"/>
  <c r="G24" i="1" l="1"/>
  <c r="G25" i="1"/>
  <c r="G26" i="1"/>
  <c r="G7" i="1"/>
  <c r="C14" i="1"/>
  <c r="E13" i="1"/>
  <c r="D13" i="1"/>
  <c r="C13" i="1"/>
  <c r="B13" i="1"/>
  <c r="C17" i="1" s="1"/>
  <c r="F14" i="1"/>
  <c r="D12" i="1"/>
  <c r="E17" i="1" s="1"/>
  <c r="B14" i="1"/>
  <c r="F13" i="1"/>
  <c r="F12" i="1"/>
  <c r="E12" i="1"/>
  <c r="E14" i="1"/>
  <c r="C12" i="1"/>
  <c r="D14" i="1"/>
  <c r="F17" i="1" l="1"/>
  <c r="D17" i="1"/>
  <c r="G17" i="1"/>
  <c r="I17" i="1" l="1"/>
  <c r="C18" i="1" l="1"/>
  <c r="E18" i="1"/>
  <c r="F18" i="1"/>
  <c r="G18" i="1"/>
  <c r="D18" i="1"/>
  <c r="C24" i="1" l="1"/>
  <c r="C31" i="1" s="1"/>
  <c r="C7" i="1"/>
  <c r="C25" i="1"/>
  <c r="C32" i="1" s="1"/>
  <c r="C26" i="1"/>
  <c r="C33" i="1" s="1"/>
  <c r="E25" i="1"/>
  <c r="E32" i="1" s="1"/>
  <c r="E7" i="1"/>
  <c r="E24" i="1"/>
  <c r="E31" i="1" s="1"/>
  <c r="E26" i="1"/>
  <c r="E33" i="1" s="1"/>
  <c r="D24" i="1"/>
  <c r="D31" i="1" s="1"/>
  <c r="D26" i="1"/>
  <c r="D33" i="1" s="1"/>
  <c r="D7" i="1"/>
  <c r="D25" i="1"/>
  <c r="D32" i="1" s="1"/>
  <c r="F25" i="1"/>
  <c r="F32" i="1" s="1"/>
  <c r="F26" i="1"/>
  <c r="F33" i="1" s="1"/>
  <c r="F24" i="1"/>
  <c r="F31" i="1" s="1"/>
  <c r="F7" i="1"/>
  <c r="B24" i="1"/>
  <c r="B31" i="1" s="1"/>
  <c r="B26" i="1"/>
  <c r="B33" i="1" s="1"/>
  <c r="B7" i="1"/>
  <c r="I18" i="1"/>
  <c r="B25" i="1"/>
  <c r="B32" i="1" s="1"/>
  <c r="D46" i="1" l="1"/>
  <c r="D39" i="1"/>
  <c r="B46" i="1"/>
  <c r="B39" i="1"/>
  <c r="E47" i="1"/>
  <c r="E40" i="1"/>
  <c r="B47" i="1"/>
  <c r="B40" i="1"/>
  <c r="E46" i="1"/>
  <c r="E39" i="1"/>
  <c r="F40" i="1"/>
  <c r="F47" i="1"/>
  <c r="D40" i="1"/>
  <c r="D47" i="1"/>
  <c r="D38" i="1"/>
  <c r="D45" i="1"/>
  <c r="E38" i="1"/>
  <c r="E45" i="1"/>
  <c r="G34" i="1"/>
  <c r="B38" i="1"/>
  <c r="B45" i="1"/>
  <c r="C40" i="1"/>
  <c r="C47" i="1"/>
  <c r="F45" i="1"/>
  <c r="F38" i="1"/>
  <c r="C46" i="1"/>
  <c r="C39" i="1"/>
  <c r="F46" i="1"/>
  <c r="F39" i="1"/>
  <c r="C38" i="1"/>
  <c r="C45" i="1"/>
  <c r="G41" i="1" l="1"/>
  <c r="G48" i="1"/>
</calcChain>
</file>

<file path=xl/sharedStrings.xml><?xml version="1.0" encoding="utf-8"?>
<sst xmlns="http://schemas.openxmlformats.org/spreadsheetml/2006/main" count="55" uniqueCount="20">
  <si>
    <t>MAPE=</t>
  </si>
  <si>
    <t>Day5</t>
  </si>
  <si>
    <t>Day4</t>
  </si>
  <si>
    <t>Day3</t>
  </si>
  <si>
    <t>Day2</t>
  </si>
  <si>
    <t>Day1</t>
  </si>
  <si>
    <t>Season</t>
  </si>
  <si>
    <t>E/D</t>
  </si>
  <si>
    <t>MSE=</t>
  </si>
  <si>
    <t>Error^2</t>
  </si>
  <si>
    <t>MAD=</t>
  </si>
  <si>
    <t>AbsError</t>
  </si>
  <si>
    <t>Total</t>
  </si>
  <si>
    <t>AllForecast</t>
  </si>
  <si>
    <t>NormalizedSF</t>
  </si>
  <si>
    <t>SesonalFactor</t>
  </si>
  <si>
    <t>Sum</t>
  </si>
  <si>
    <t>DataAvg=</t>
  </si>
  <si>
    <t xml:space="preserve">Intercept= </t>
  </si>
  <si>
    <t>Slope=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</si>
</sst>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demand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'Trend+Season'!$G$4:$G$6</c:f>
              <c:numCache>
                <c:formatCode>General</c:formatCode>
                <c:ptCount val="3"/>
                <c:pt idx="0">
                  <c:v>217</c:v>
                </c:pt>
                <c:pt idx="1">
                  <c:v>264</c:v>
                </c:pt>
                <c:pt idx="2">
                  <c:v>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38-488F-9FAB-60E1BC186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677024"/>
        <c:axId val="1922673696"/>
      </c:scatterChart>
      <c:valAx>
        <c:axId val="1922677024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73696"/>
        <c:crosses val="autoZero"/>
        <c:crossBetween val="midCat"/>
      </c:valAx>
      <c:valAx>
        <c:axId val="19226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Season 1</c:v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'Trend+Season'!$B$3:$F$3</c:f>
              <c:strCache>
                <c:ptCount val="5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</c:strCache>
            </c:strRef>
          </c:xVal>
          <c:yVal>
            <c:numRef>
              <c:f>'Trend+Season'!$B$4:$F$4</c:f>
              <c:numCache>
                <c:formatCode>General</c:formatCode>
                <c:ptCount val="5"/>
                <c:pt idx="0">
                  <c:v>58</c:v>
                </c:pt>
                <c:pt idx="1">
                  <c:v>38</c:v>
                </c:pt>
                <c:pt idx="2">
                  <c:v>25</c:v>
                </c:pt>
                <c:pt idx="3">
                  <c:v>34</c:v>
                </c:pt>
                <c:pt idx="4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0-479B-99BA-8E3723A95D22}"/>
            </c:ext>
          </c:extLst>
        </c:ser>
        <c:ser>
          <c:idx val="1"/>
          <c:order val="1"/>
          <c:tx>
            <c:v>Season 2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'Trend+Season'!$B$3:$F$3</c:f>
              <c:strCache>
                <c:ptCount val="5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</c:strCache>
            </c:strRef>
          </c:xVal>
          <c:yVal>
            <c:numRef>
              <c:f>'Trend+Season'!$B$5:$F$5</c:f>
              <c:numCache>
                <c:formatCode>General</c:formatCode>
                <c:ptCount val="5"/>
                <c:pt idx="0">
                  <c:v>80</c:v>
                </c:pt>
                <c:pt idx="1">
                  <c:v>50</c:v>
                </c:pt>
                <c:pt idx="2">
                  <c:v>41</c:v>
                </c:pt>
                <c:pt idx="3">
                  <c:v>39</c:v>
                </c:pt>
                <c:pt idx="4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0-479B-99BA-8E3723A95D22}"/>
            </c:ext>
          </c:extLst>
        </c:ser>
        <c:ser>
          <c:idx val="2"/>
          <c:order val="2"/>
          <c:tx>
            <c:v>Season 3</c:v>
          </c:tx>
          <c:spPr>
            <a:ln w="19050" cap="rnd">
              <a:solidFill>
                <a:srgbClr val="F6BCF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BCF7"/>
              </a:solidFill>
              <a:ln w="9525">
                <a:noFill/>
              </a:ln>
              <a:effectLst/>
            </c:spPr>
          </c:marker>
          <c:xVal>
            <c:strRef>
              <c:f>'Trend+Season'!$B$3:$F$3</c:f>
              <c:strCache>
                <c:ptCount val="5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</c:strCache>
            </c:strRef>
          </c:xVal>
          <c:yVal>
            <c:numRef>
              <c:f>'Trend+Season'!$B$6:$F$6</c:f>
              <c:numCache>
                <c:formatCode>General</c:formatCode>
                <c:ptCount val="5"/>
                <c:pt idx="0">
                  <c:v>86</c:v>
                </c:pt>
                <c:pt idx="1">
                  <c:v>76</c:v>
                </c:pt>
                <c:pt idx="2">
                  <c:v>35</c:v>
                </c:pt>
                <c:pt idx="3">
                  <c:v>49</c:v>
                </c:pt>
                <c:pt idx="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60-479B-99BA-8E3723A95D22}"/>
            </c:ext>
          </c:extLst>
        </c:ser>
        <c:ser>
          <c:idx val="3"/>
          <c:order val="3"/>
          <c:tx>
            <c:v>Forecast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'Trend+Season'!$B$3:$F$3</c:f>
              <c:strCache>
                <c:ptCount val="5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</c:strCache>
            </c:strRef>
          </c:xVal>
          <c:yVal>
            <c:numRef>
              <c:f>'Trend+Season'!$B$7:$F$7</c:f>
              <c:numCache>
                <c:formatCode>General</c:formatCode>
                <c:ptCount val="5"/>
                <c:pt idx="0">
                  <c:v>106.82372188139061</c:v>
                </c:pt>
                <c:pt idx="1">
                  <c:v>78.210224948875265</c:v>
                </c:pt>
                <c:pt idx="2">
                  <c:v>48.166053169734148</c:v>
                </c:pt>
                <c:pt idx="3">
                  <c:v>58.180777096114518</c:v>
                </c:pt>
                <c:pt idx="4">
                  <c:v>97.285889570552158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60-479B-99BA-8E3723A9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759056"/>
        <c:axId val="1613761136"/>
      </c:scatterChart>
      <c:valAx>
        <c:axId val="161375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761136"/>
        <c:crosses val="autoZero"/>
        <c:crossBetween val="midCat"/>
      </c:valAx>
      <c:valAx>
        <c:axId val="16137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75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168275</xdr:colOff>
      <xdr:row>1</xdr:row>
      <xdr:rowOff>15875</xdr:rowOff>
    </xdr:from>
    <xdr:to>
      <xdr:col>16</xdr:col>
      <xdr:colOff>241300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0B2BF-F8CF-43A9-9CA5-47ACE380F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587962</xdr:colOff>
      <xdr:row>15</xdr:row>
      <xdr:rowOff>129352</xdr:rowOff>
    </xdr:from>
    <xdr:to>
      <xdr:col>16</xdr:col>
      <xdr:colOff>264583</xdr:colOff>
      <xdr:row>25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E1CE75-2B09-4222-8169-89FFA85DD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D8D5-8F49-422A-89AD-C1E686E96485}">
  <dimension ref="A3:J48"/>
  <sheetViews>
    <sheetView tabSelected="1" zoomScale="108" zoomScaleNormal="108" workbookViewId="0">
      <selection activeCell="G49" sqref="G49"/>
    </sheetView>
  </sheetViews>
  <sheetFormatPr defaultRowHeight="14.5" x14ac:dyDescent="0.35"/>
  <sheetData>
    <row r="3" spans="1:10" x14ac:dyDescent="0.35">
      <c r="A3" t="s">
        <v>6</v>
      </c>
      <c r="B3" t="s">
        <v>5</v>
      </c>
      <c r="C3" t="s">
        <v>4</v>
      </c>
      <c r="D3" t="s">
        <v>3</v>
      </c>
      <c r="E3" t="s">
        <v>2</v>
      </c>
      <c r="F3" t="s">
        <v>1</v>
      </c>
      <c r="G3" t="s">
        <v>12</v>
      </c>
    </row>
    <row r="4" spans="1:10" x14ac:dyDescent="0.35">
      <c r="A4">
        <v>1</v>
      </c>
      <c r="B4">
        <v>58</v>
      </c>
      <c r="C4">
        <v>38</v>
      </c>
      <c r="D4">
        <v>25</v>
      </c>
      <c r="E4">
        <v>34</v>
      </c>
      <c r="F4">
        <v>62</v>
      </c>
      <c r="G4">
        <f>SUM(B4:F4)</f>
        <v>217</v>
      </c>
      <c r="I4" t="s">
        <v>19</v>
      </c>
      <c r="J4">
        <f>SLOPE(G4:G6, A4:A6)</f>
        <v>58.5</v>
      </c>
    </row>
    <row r="5" spans="1:10" x14ac:dyDescent="0.35">
      <c r="A5">
        <v>2</v>
      </c>
      <c r="B5">
        <v>80</v>
      </c>
      <c r="C5">
        <v>50</v>
      </c>
      <c r="D5">
        <v>41</v>
      </c>
      <c r="E5">
        <v>39</v>
      </c>
      <c r="F5">
        <v>54</v>
      </c>
      <c r="G5">
        <f>SUM(B5:F5)</f>
        <v>264</v>
      </c>
      <c r="I5" t="s">
        <v>18</v>
      </c>
      <c r="J5">
        <f>INTERCEPT(G4:G6, A4:A6)</f>
        <v>154.66666666666669</v>
      </c>
    </row>
    <row r="6" spans="1:10" x14ac:dyDescent="0.35">
      <c r="A6">
        <v>3</v>
      </c>
      <c r="B6">
        <v>86</v>
      </c>
      <c r="C6">
        <v>76</v>
      </c>
      <c r="D6">
        <v>35</v>
      </c>
      <c r="E6">
        <v>49</v>
      </c>
      <c r="F6">
        <v>88</v>
      </c>
      <c r="G6">
        <f>SUM(B6:F6)</f>
        <v>334</v>
      </c>
    </row>
    <row r="7" spans="1:10" x14ac:dyDescent="0.35">
      <c r="A7">
        <v>4</v>
      </c>
      <c r="B7">
        <f>C18*$G$7</f>
        <v>106.82372188139061</v>
      </c>
      <c r="C7">
        <f>D18*$G$7</f>
        <v>78.210224948875265</v>
      </c>
      <c r="D7">
        <f>E18*$G$7</f>
        <v>48.166053169734148</v>
      </c>
      <c r="E7">
        <f>F18*$G$7</f>
        <v>58.180777096114518</v>
      </c>
      <c r="F7">
        <f>G18*$G$7</f>
        <v>97.285889570552158</v>
      </c>
      <c r="G7">
        <f>$J$4*A7+$J$5</f>
        <v>388.66666666666669</v>
      </c>
    </row>
    <row r="9" spans="1:10" x14ac:dyDescent="0.35">
      <c r="A9" t="s">
        <v>17</v>
      </c>
      <c r="B9">
        <f>AVERAGE(B4:F6)</f>
        <v>54.333333333333336</v>
      </c>
    </row>
    <row r="11" spans="1:10" x14ac:dyDescent="0.35">
      <c r="B11" t="s">
        <v>5</v>
      </c>
      <c r="C11" t="s">
        <v>4</v>
      </c>
      <c r="D11" t="s">
        <v>3</v>
      </c>
      <c r="E11" t="s">
        <v>2</v>
      </c>
      <c r="F11" t="s">
        <v>1</v>
      </c>
    </row>
    <row r="12" spans="1:10" x14ac:dyDescent="0.35">
      <c r="A12">
        <v>1</v>
      </c>
      <c r="B12">
        <f t="shared" ref="B12:F14" si="0">B4/$B$9</f>
        <v>1.0674846625766872</v>
      </c>
      <c r="C12">
        <f t="shared" si="0"/>
        <v>0.69938650306748462</v>
      </c>
      <c r="D12">
        <f t="shared" si="0"/>
        <v>0.46012269938650302</v>
      </c>
      <c r="E12">
        <f t="shared" si="0"/>
        <v>0.62576687116564411</v>
      </c>
      <c r="F12">
        <f t="shared" si="0"/>
        <v>1.1411042944785275</v>
      </c>
    </row>
    <row r="13" spans="1:10" x14ac:dyDescent="0.35">
      <c r="A13">
        <v>2</v>
      </c>
      <c r="B13">
        <f t="shared" si="0"/>
        <v>1.4723926380368098</v>
      </c>
      <c r="C13">
        <f t="shared" si="0"/>
        <v>0.92024539877300604</v>
      </c>
      <c r="D13">
        <f t="shared" si="0"/>
        <v>0.754601226993865</v>
      </c>
      <c r="E13">
        <f t="shared" si="0"/>
        <v>0.71779141104294475</v>
      </c>
      <c r="F13">
        <f t="shared" si="0"/>
        <v>0.99386503067484655</v>
      </c>
    </row>
    <row r="14" spans="1:10" x14ac:dyDescent="0.35">
      <c r="A14">
        <v>3</v>
      </c>
      <c r="B14">
        <f t="shared" si="0"/>
        <v>1.5828220858895705</v>
      </c>
      <c r="C14">
        <f t="shared" si="0"/>
        <v>1.3987730061349692</v>
      </c>
      <c r="D14">
        <f t="shared" si="0"/>
        <v>0.64417177914110424</v>
      </c>
      <c r="E14">
        <f t="shared" si="0"/>
        <v>0.90184049079754602</v>
      </c>
      <c r="F14">
        <f t="shared" si="0"/>
        <v>1.6196319018404908</v>
      </c>
    </row>
    <row r="16" spans="1:10" x14ac:dyDescent="0.35">
      <c r="C16" t="s">
        <v>5</v>
      </c>
      <c r="D16" t="s">
        <v>4</v>
      </c>
      <c r="E16" t="s">
        <v>3</v>
      </c>
      <c r="F16" t="s">
        <v>2</v>
      </c>
      <c r="G16" t="s">
        <v>1</v>
      </c>
      <c r="I16" t="s">
        <v>16</v>
      </c>
    </row>
    <row r="17" spans="1:9" x14ac:dyDescent="0.35">
      <c r="A17" t="s">
        <v>15</v>
      </c>
      <c r="C17">
        <f>AVERAGE(B12:B14)</f>
        <v>1.3742331288343559</v>
      </c>
      <c r="D17">
        <f>AVERAGE(C12:C14)</f>
        <v>1.0061349693251533</v>
      </c>
      <c r="E17">
        <f>AVERAGE(D12:D14)</f>
        <v>0.61963190184049077</v>
      </c>
      <c r="F17">
        <f>AVERAGE(E12:E14)</f>
        <v>0.74846625766871167</v>
      </c>
      <c r="G17">
        <f>AVERAGE(F12:F14)</f>
        <v>1.2515337423312882</v>
      </c>
      <c r="I17">
        <f>SUM(C17:G17)</f>
        <v>5</v>
      </c>
    </row>
    <row r="18" spans="1:9" x14ac:dyDescent="0.35">
      <c r="A18" t="s">
        <v>14</v>
      </c>
      <c r="C18">
        <f>C17/$I$17</f>
        <v>0.27484662576687119</v>
      </c>
      <c r="D18">
        <f>D17/$I$17</f>
        <v>0.20122699386503068</v>
      </c>
      <c r="E18">
        <f>E17/$I$17</f>
        <v>0.12392638036809815</v>
      </c>
      <c r="F18">
        <f>F17/$I$17</f>
        <v>0.14969325153374233</v>
      </c>
      <c r="G18">
        <f>G17/$I$17</f>
        <v>0.25030674846625767</v>
      </c>
      <c r="I18">
        <f>SUM(C18:G18)</f>
        <v>1</v>
      </c>
    </row>
    <row r="21" spans="1:9" x14ac:dyDescent="0.35">
      <c r="A21" t="s">
        <v>13</v>
      </c>
    </row>
    <row r="23" spans="1:9" x14ac:dyDescent="0.35">
      <c r="A23" t="s">
        <v>6</v>
      </c>
      <c r="B23" t="s">
        <v>5</v>
      </c>
      <c r="C23" t="s">
        <v>4</v>
      </c>
      <c r="D23" t="s">
        <v>3</v>
      </c>
      <c r="E23" t="s">
        <v>2</v>
      </c>
      <c r="F23" t="s">
        <v>1</v>
      </c>
      <c r="G23" t="s">
        <v>12</v>
      </c>
    </row>
    <row r="24" spans="1:9" x14ac:dyDescent="0.35">
      <c r="A24">
        <v>1</v>
      </c>
      <c r="B24">
        <f>C18*$G$24</f>
        <v>58.588139059304716</v>
      </c>
      <c r="C24">
        <f>D18*$G$24</f>
        <v>42.894887525562375</v>
      </c>
      <c r="D24">
        <f>E18*$G$24</f>
        <v>26.416973415132926</v>
      </c>
      <c r="E24">
        <f>F18*$G$24</f>
        <v>31.909611451942741</v>
      </c>
      <c r="F24">
        <f>G18*$G$24</f>
        <v>53.357055214723928</v>
      </c>
      <c r="G24">
        <f>$J$4*A24+$J$5</f>
        <v>213.16666666666669</v>
      </c>
    </row>
    <row r="25" spans="1:9" x14ac:dyDescent="0.35">
      <c r="A25">
        <v>2</v>
      </c>
      <c r="B25">
        <f>C18*$G$25</f>
        <v>74.666666666666671</v>
      </c>
      <c r="C25">
        <f>D18*$G$25</f>
        <v>54.666666666666671</v>
      </c>
      <c r="D25">
        <f>E18*$G$25</f>
        <v>33.666666666666664</v>
      </c>
      <c r="E25">
        <f>F18*$G$25</f>
        <v>40.666666666666671</v>
      </c>
      <c r="F25">
        <f>G18*$G$25</f>
        <v>68</v>
      </c>
      <c r="G25">
        <f>$J$4*A25+$J$5</f>
        <v>271.66666666666669</v>
      </c>
    </row>
    <row r="26" spans="1:9" x14ac:dyDescent="0.35">
      <c r="A26">
        <v>3</v>
      </c>
      <c r="B26">
        <f>C18*$G$26</f>
        <v>90.745194274028648</v>
      </c>
      <c r="C26">
        <f>D18*$G$26</f>
        <v>66.438445807770961</v>
      </c>
      <c r="D26">
        <f>E18*$G$26</f>
        <v>40.916359918200406</v>
      </c>
      <c r="E26">
        <f>F18*$G$26</f>
        <v>49.423721881390591</v>
      </c>
      <c r="F26">
        <f>G18*$G$26</f>
        <v>82.642944785276072</v>
      </c>
      <c r="G26">
        <f>$J$4*A26+$J$5</f>
        <v>330.16666666666669</v>
      </c>
    </row>
    <row r="28" spans="1:9" x14ac:dyDescent="0.35">
      <c r="A28" t="s">
        <v>11</v>
      </c>
    </row>
    <row r="30" spans="1:9" x14ac:dyDescent="0.35">
      <c r="A30" t="s">
        <v>6</v>
      </c>
      <c r="B30" t="s">
        <v>5</v>
      </c>
      <c r="C30" t="s">
        <v>4</v>
      </c>
      <c r="D30" t="s">
        <v>3</v>
      </c>
      <c r="E30" t="s">
        <v>2</v>
      </c>
      <c r="F30" t="s">
        <v>1</v>
      </c>
    </row>
    <row r="31" spans="1:9" x14ac:dyDescent="0.35">
      <c r="A31">
        <v>1</v>
      </c>
      <c r="B31">
        <f t="shared" ref="B31:F33" si="1">ABS(B24-B4)</f>
        <v>0.58813905930471577</v>
      </c>
      <c r="C31">
        <f t="shared" si="1"/>
        <v>4.8948875255623747</v>
      </c>
      <c r="D31">
        <f t="shared" si="1"/>
        <v>1.4169734151329259</v>
      </c>
      <c r="E31">
        <f t="shared" si="1"/>
        <v>2.090388548057259</v>
      </c>
      <c r="F31">
        <f t="shared" si="1"/>
        <v>8.6429447852760717</v>
      </c>
    </row>
    <row r="32" spans="1:9" x14ac:dyDescent="0.35">
      <c r="A32">
        <v>2</v>
      </c>
      <c r="B32">
        <f t="shared" si="1"/>
        <v>5.3333333333333286</v>
      </c>
      <c r="C32">
        <f t="shared" si="1"/>
        <v>4.6666666666666714</v>
      </c>
      <c r="D32">
        <f t="shared" si="1"/>
        <v>7.3333333333333357</v>
      </c>
      <c r="E32">
        <f t="shared" si="1"/>
        <v>1.6666666666666714</v>
      </c>
      <c r="F32">
        <f t="shared" si="1"/>
        <v>14</v>
      </c>
    </row>
    <row r="33" spans="1:7" x14ac:dyDescent="0.35">
      <c r="A33">
        <v>3</v>
      </c>
      <c r="B33">
        <f t="shared" si="1"/>
        <v>4.7451942740286484</v>
      </c>
      <c r="C33">
        <f t="shared" si="1"/>
        <v>9.561554192229039</v>
      </c>
      <c r="D33">
        <f t="shared" si="1"/>
        <v>5.9163599182004063</v>
      </c>
      <c r="E33">
        <f t="shared" si="1"/>
        <v>0.42372188139059119</v>
      </c>
      <c r="F33">
        <f t="shared" si="1"/>
        <v>5.3570552147239283</v>
      </c>
    </row>
    <row r="34" spans="1:7" x14ac:dyDescent="0.35">
      <c r="F34" t="s">
        <v>10</v>
      </c>
      <c r="G34">
        <f>AVERAGE(B31:F33)</f>
        <v>5.1091479209270654</v>
      </c>
    </row>
    <row r="35" spans="1:7" x14ac:dyDescent="0.35">
      <c r="A35" t="s">
        <v>9</v>
      </c>
    </row>
    <row r="37" spans="1:7" x14ac:dyDescent="0.35">
      <c r="A37" t="s">
        <v>6</v>
      </c>
      <c r="B37" t="s">
        <v>5</v>
      </c>
      <c r="C37" t="s">
        <v>4</v>
      </c>
      <c r="D37" t="s">
        <v>3</v>
      </c>
      <c r="E37" t="s">
        <v>2</v>
      </c>
      <c r="F37" t="s">
        <v>1</v>
      </c>
    </row>
    <row r="38" spans="1:7" x14ac:dyDescent="0.35">
      <c r="A38">
        <v>1</v>
      </c>
      <c r="B38">
        <f t="shared" ref="B38:F40" si="2">B31^2</f>
        <v>0.34590755307983595</v>
      </c>
      <c r="C38">
        <f t="shared" si="2"/>
        <v>23.959923887906147</v>
      </c>
      <c r="D38">
        <f t="shared" si="2"/>
        <v>2.007813659193467</v>
      </c>
      <c r="E38">
        <f t="shared" si="2"/>
        <v>4.3697242818489359</v>
      </c>
      <c r="F38">
        <f t="shared" si="2"/>
        <v>74.700494561330842</v>
      </c>
    </row>
    <row r="39" spans="1:7" x14ac:dyDescent="0.35">
      <c r="A39">
        <v>2</v>
      </c>
      <c r="B39">
        <f t="shared" si="2"/>
        <v>28.444444444444393</v>
      </c>
      <c r="C39">
        <f t="shared" si="2"/>
        <v>21.777777777777821</v>
      </c>
      <c r="D39">
        <f t="shared" si="2"/>
        <v>53.777777777777814</v>
      </c>
      <c r="E39">
        <f t="shared" si="2"/>
        <v>2.7777777777777937</v>
      </c>
      <c r="F39">
        <f t="shared" si="2"/>
        <v>196</v>
      </c>
    </row>
    <row r="40" spans="1:7" x14ac:dyDescent="0.35">
      <c r="A40">
        <v>3</v>
      </c>
      <c r="B40">
        <f t="shared" si="2"/>
        <v>22.516868698274273</v>
      </c>
      <c r="C40">
        <f t="shared" si="2"/>
        <v>91.423318570932707</v>
      </c>
      <c r="D40">
        <f t="shared" si="2"/>
        <v>35.003314681688316</v>
      </c>
      <c r="E40">
        <f t="shared" si="2"/>
        <v>0.17954023276918224</v>
      </c>
      <c r="F40">
        <f t="shared" si="2"/>
        <v>28.698040573600835</v>
      </c>
    </row>
    <row r="41" spans="1:7" x14ac:dyDescent="0.35">
      <c r="F41" t="s">
        <v>8</v>
      </c>
      <c r="G41">
        <f>AVERAGE(B38:F40)</f>
        <v>39.065514965226818</v>
      </c>
    </row>
    <row r="42" spans="1:7" x14ac:dyDescent="0.35">
      <c r="A42" t="s">
        <v>7</v>
      </c>
    </row>
    <row r="44" spans="1:7" x14ac:dyDescent="0.35">
      <c r="A44" t="s">
        <v>6</v>
      </c>
      <c r="B44" t="s">
        <v>5</v>
      </c>
      <c r="C44" t="s">
        <v>4</v>
      </c>
      <c r="D44" t="s">
        <v>3</v>
      </c>
      <c r="E44" t="s">
        <v>2</v>
      </c>
      <c r="F44" t="s">
        <v>1</v>
      </c>
    </row>
    <row r="45" spans="1:7" x14ac:dyDescent="0.35">
      <c r="A45">
        <v>1</v>
      </c>
      <c r="B45">
        <f t="shared" ref="B45:F47" si="3">B31/B4</f>
        <v>1.0140328608701996E-2</v>
      </c>
      <c r="C45">
        <f t="shared" si="3"/>
        <v>0.12881282962006249</v>
      </c>
      <c r="D45">
        <f t="shared" si="3"/>
        <v>5.6678936605317032E-2</v>
      </c>
      <c r="E45">
        <f t="shared" si="3"/>
        <v>6.148201611933115E-2</v>
      </c>
      <c r="F45">
        <f t="shared" si="3"/>
        <v>0.13940233524638826</v>
      </c>
    </row>
    <row r="46" spans="1:7" x14ac:dyDescent="0.35">
      <c r="A46">
        <v>2</v>
      </c>
      <c r="B46">
        <f t="shared" si="3"/>
        <v>6.666666666666661E-2</v>
      </c>
      <c r="C46">
        <f t="shared" si="3"/>
        <v>9.3333333333333435E-2</v>
      </c>
      <c r="D46">
        <f t="shared" si="3"/>
        <v>0.17886178861788624</v>
      </c>
      <c r="E46">
        <f t="shared" si="3"/>
        <v>4.2735042735042854E-2</v>
      </c>
      <c r="F46">
        <f t="shared" si="3"/>
        <v>0.25925925925925924</v>
      </c>
    </row>
    <row r="47" spans="1:7" x14ac:dyDescent="0.35">
      <c r="A47">
        <v>3</v>
      </c>
      <c r="B47">
        <f t="shared" si="3"/>
        <v>5.5176677604984285E-2</v>
      </c>
      <c r="C47">
        <f t="shared" si="3"/>
        <v>0.12580992358196105</v>
      </c>
      <c r="D47">
        <f t="shared" si="3"/>
        <v>0.16903885480572589</v>
      </c>
      <c r="E47">
        <f t="shared" si="3"/>
        <v>8.6473853345018607E-3</v>
      </c>
      <c r="F47">
        <f t="shared" si="3"/>
        <v>6.0875627440044641E-2</v>
      </c>
    </row>
    <row r="48" spans="1:7" x14ac:dyDescent="0.35">
      <c r="F48" t="s">
        <v>0</v>
      </c>
      <c r="G48">
        <f>AVERAGE(B45:F47)</f>
        <v>9.7128067038613791E-2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Trend+Season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Yesha Shah</dc:creator>
  <cp:lastModifiedBy>Yesha Shah</cp:lastModifiedBy>
  <dcterms:created xsi:type="dcterms:W3CDTF">2021-10-04T19:24:45Z</dcterms:created>
  <dcterms:modified xsi:type="dcterms:W3CDTF">2021-10-04T20:01:33Z</dcterms:modified>
</cp:coreProperties>
</file>