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ERAL\Downloads\"/>
    </mc:Choice>
  </mc:AlternateContent>
  <xr:revisionPtr revIDLastSave="0" documentId="13_ncr:1_{C70CBC04-AB69-4B2E-A5A2-A0F043EE7F8C}" xr6:coauthVersionLast="47" xr6:coauthVersionMax="47" xr10:uidLastSave="{00000000-0000-0000-0000-000000000000}"/>
  <bookViews>
    <workbookView xWindow="-120" yWindow="-120" windowWidth="20730" windowHeight="11040" tabRatio="820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7" l="1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0" i="15"/>
  <c r="F11" i="15"/>
  <c r="F12" i="15"/>
  <c r="F13" i="15"/>
  <c r="F14" i="15"/>
  <c r="F15" i="15"/>
  <c r="F16" i="15"/>
  <c r="F17" i="15"/>
  <c r="F9" i="15"/>
  <c r="F18" i="14"/>
  <c r="F17" i="14"/>
  <c r="F16" i="14"/>
  <c r="F15" i="14"/>
  <c r="F14" i="14"/>
  <c r="F13" i="14"/>
  <c r="F12" i="14"/>
  <c r="F11" i="14"/>
  <c r="F10" i="14"/>
  <c r="F13" i="9"/>
  <c r="F14" i="9"/>
  <c r="F15" i="9"/>
  <c r="F16" i="9"/>
  <c r="F17" i="9"/>
  <c r="F18" i="9"/>
  <c r="F19" i="9"/>
  <c r="F20" i="9"/>
  <c r="F21" i="9"/>
  <c r="F12" i="6"/>
  <c r="F13" i="6"/>
  <c r="F14" i="6"/>
  <c r="F15" i="6"/>
  <c r="F16" i="6"/>
  <c r="F17" i="6"/>
  <c r="F18" i="6"/>
  <c r="F19" i="6"/>
  <c r="F20" i="6"/>
  <c r="F21" i="6"/>
  <c r="F22" i="6"/>
  <c r="F11" i="6"/>
  <c r="E12" i="5"/>
  <c r="E13" i="5"/>
  <c r="E14" i="5"/>
  <c r="E15" i="5"/>
  <c r="E16" i="5"/>
  <c r="E17" i="5"/>
  <c r="E18" i="5"/>
  <c r="D13" i="16"/>
  <c r="D14" i="16"/>
  <c r="D15" i="16"/>
  <c r="D16" i="16"/>
  <c r="D17" i="16"/>
  <c r="D18" i="16"/>
  <c r="D19" i="16"/>
  <c r="D12" i="16"/>
  <c r="E9" i="2"/>
  <c r="E10" i="2"/>
  <c r="E11" i="2"/>
  <c r="E12" i="2"/>
  <c r="E13" i="2"/>
  <c r="E8" i="2"/>
  <c r="D12" i="10"/>
  <c r="D13" i="10"/>
  <c r="D14" i="10"/>
  <c r="D15" i="10"/>
  <c r="D16" i="10"/>
  <c r="D17" i="10"/>
  <c r="D18" i="10"/>
  <c r="D19" i="10"/>
  <c r="D11" i="10"/>
  <c r="C20" i="14" l="1"/>
  <c r="F10" i="11"/>
  <c r="G10" i="11" s="1"/>
  <c r="F11" i="11"/>
  <c r="G11" i="11" s="1"/>
  <c r="F12" i="11"/>
  <c r="G12" i="11" s="1"/>
  <c r="F13" i="11"/>
  <c r="G13" i="11" s="1"/>
  <c r="F14" i="11"/>
  <c r="G14" i="11" s="1"/>
  <c r="F9" i="11"/>
  <c r="G9" i="11" s="1"/>
</calcChain>
</file>

<file path=xl/sharedStrings.xml><?xml version="1.0" encoding="utf-8"?>
<sst xmlns="http://schemas.openxmlformats.org/spreadsheetml/2006/main" count="270" uniqueCount="133">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</sst>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 applyAlignment="1"/>
    <xf numFmtId="0" fontId="8" fillId="0" borderId="0" xfId="0" applyFont="1"/>
    <xf numFmtId="169" fontId="8" fillId="0" borderId="0" xfId="0" applyNumberFormat="1" applyFont="1" applyBorder="1" applyAlignment="1">
      <alignment horizontal="center"/>
    </xf>
    <xf numFmtId="0" fontId="15" fillId="0" borderId="0" xfId="0" quotePrefix="1" applyFont="1"/>
    <xf numFmtId="0" fontId="0" fillId="0" borderId="0" xfId="0" applyFill="1"/>
    <xf numFmtId="0" fontId="14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Fill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" fillId="0" borderId="0" xfId="5"/>
    <xf numFmtId="0" fontId="1" fillId="0" borderId="1" xfId="5" applyFill="1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Fill="1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168" fontId="9" fillId="3" borderId="1" xfId="4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169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165" fontId="8" fillId="10" borderId="1" xfId="4" applyNumberFormat="1" applyFont="1" applyFill="1" applyBorder="1"/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tabSelected="1" workbookViewId="0">
      <selection activeCell="E15" sqref="E15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2" t="s">
        <v>0</v>
      </c>
      <c r="C10" s="42" t="s">
        <v>86</v>
      </c>
      <c r="D10" s="42" t="s">
        <v>87</v>
      </c>
    </row>
    <row r="11" spans="2:4" ht="25.9" customHeight="1" x14ac:dyDescent="0.3">
      <c r="B11" s="10" t="s">
        <v>50</v>
      </c>
      <c r="C11" s="40">
        <v>19</v>
      </c>
      <c r="D11" s="41" t="str">
        <f>IF(C11&gt;=18,"MAYOR DE EDAD", "MENOR EDAD")</f>
        <v>MAYOR DE EDAD</v>
      </c>
    </row>
    <row r="12" spans="2:4" ht="21" customHeight="1" x14ac:dyDescent="0.3">
      <c r="B12" s="10" t="s">
        <v>51</v>
      </c>
      <c r="C12" s="40">
        <v>24</v>
      </c>
      <c r="D12" s="41" t="str">
        <f t="shared" ref="D12:D19" si="0">IF(C12&gt;=18,"MAYOR DE EDAD", "MENOR EDAD")</f>
        <v>MAYOR DE EDAD</v>
      </c>
    </row>
    <row r="13" spans="2:4" ht="18.75" x14ac:dyDescent="0.3">
      <c r="B13" s="10" t="s">
        <v>52</v>
      </c>
      <c r="C13" s="40">
        <v>12</v>
      </c>
      <c r="D13" s="41" t="str">
        <f t="shared" si="0"/>
        <v>MENOR EDAD</v>
      </c>
    </row>
    <row r="14" spans="2:4" ht="18.75" x14ac:dyDescent="0.3">
      <c r="B14" s="10" t="s">
        <v>53</v>
      </c>
      <c r="C14" s="40">
        <v>11</v>
      </c>
      <c r="D14" s="41" t="str">
        <f t="shared" si="0"/>
        <v>MENOR EDAD</v>
      </c>
    </row>
    <row r="15" spans="2:4" ht="18.75" x14ac:dyDescent="0.3">
      <c r="B15" s="10" t="s">
        <v>54</v>
      </c>
      <c r="C15" s="40">
        <v>18</v>
      </c>
      <c r="D15" s="41" t="str">
        <f t="shared" si="0"/>
        <v>MAYOR DE EDAD</v>
      </c>
    </row>
    <row r="16" spans="2:4" ht="18.75" x14ac:dyDescent="0.3">
      <c r="B16" s="10" t="s">
        <v>55</v>
      </c>
      <c r="C16" s="40">
        <v>16</v>
      </c>
      <c r="D16" s="41" t="str">
        <f t="shared" si="0"/>
        <v>MENOR EDAD</v>
      </c>
    </row>
    <row r="17" spans="2:4" ht="18.75" x14ac:dyDescent="0.3">
      <c r="B17" s="10" t="s">
        <v>56</v>
      </c>
      <c r="C17" s="40">
        <v>17</v>
      </c>
      <c r="D17" s="41" t="str">
        <f t="shared" si="0"/>
        <v>MENOR EDAD</v>
      </c>
    </row>
    <row r="18" spans="2:4" ht="18.75" x14ac:dyDescent="0.3">
      <c r="B18" s="10" t="s">
        <v>57</v>
      </c>
      <c r="C18" s="40">
        <v>19</v>
      </c>
      <c r="D18" s="41" t="str">
        <f t="shared" si="0"/>
        <v>MAYOR DE EDAD</v>
      </c>
    </row>
    <row r="19" spans="2:4" ht="18.75" x14ac:dyDescent="0.3">
      <c r="B19" s="10" t="s">
        <v>58</v>
      </c>
      <c r="C19" s="40">
        <v>10</v>
      </c>
      <c r="D19" s="41" t="str">
        <f t="shared" si="0"/>
        <v>MENOR 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topLeftCell="A18" zoomScale="120" zoomScaleNormal="120" workbookViewId="0">
      <selection activeCell="E31" sqref="E31"/>
    </sheetView>
  </sheetViews>
  <sheetFormatPr baseColWidth="10" defaultColWidth="11.5703125" defaultRowHeight="15" x14ac:dyDescent="0.25"/>
  <cols>
    <col min="1" max="1" width="5.7109375" style="44" customWidth="1"/>
    <col min="2" max="2" width="22.7109375" style="44" bestFit="1" customWidth="1"/>
    <col min="3" max="3" width="14" style="44" bestFit="1" customWidth="1"/>
    <col min="4" max="4" width="13.140625" style="44" bestFit="1" customWidth="1"/>
    <col min="5" max="5" width="30.42578125" style="44" customWidth="1"/>
    <col min="6" max="6" width="11.5703125" style="44"/>
    <col min="7" max="7" width="12" style="44" bestFit="1" customWidth="1"/>
    <col min="8" max="8" width="14.85546875" style="44" customWidth="1"/>
    <col min="9" max="16384" width="11.5703125" style="44"/>
  </cols>
  <sheetData>
    <row r="9" spans="2:8" ht="19.149999999999999" customHeight="1" x14ac:dyDescent="0.25">
      <c r="B9" s="48" t="s">
        <v>93</v>
      </c>
      <c r="C9" s="48" t="s">
        <v>94</v>
      </c>
      <c r="D9" s="48" t="s">
        <v>95</v>
      </c>
      <c r="E9" s="48" t="s">
        <v>69</v>
      </c>
    </row>
    <row r="10" spans="2:8" ht="18.600000000000001" customHeight="1" x14ac:dyDescent="0.25">
      <c r="B10" s="47" t="s">
        <v>19</v>
      </c>
      <c r="C10" s="45" t="s">
        <v>96</v>
      </c>
      <c r="D10" s="45">
        <v>1</v>
      </c>
      <c r="E10" s="46" t="str">
        <f>IF(AND(C10="UNIVERSITARIO",D10&gt;2),$H$12,IF(AND(C10="TECNICO",D10&gt;1),$H$13,"1000"))</f>
        <v>1000</v>
      </c>
    </row>
    <row r="11" spans="2:8" ht="15.75" x14ac:dyDescent="0.25">
      <c r="B11" s="47" t="s">
        <v>98</v>
      </c>
      <c r="C11" s="45" t="s">
        <v>96</v>
      </c>
      <c r="D11" s="45">
        <v>2</v>
      </c>
      <c r="E11" s="46" t="str">
        <f t="shared" ref="E11:E31" si="0">IF(AND(C11="UNIVERSITARIO",D11&gt;2),$H$12,IF(AND(C11="TECNICO",D11&gt;1),$H$13,"1000"))</f>
        <v>1000</v>
      </c>
    </row>
    <row r="12" spans="2:8" ht="15.75" x14ac:dyDescent="0.25">
      <c r="B12" s="47" t="s">
        <v>99</v>
      </c>
      <c r="C12" s="45" t="s">
        <v>97</v>
      </c>
      <c r="D12" s="45">
        <v>3</v>
      </c>
      <c r="E12" s="46">
        <f t="shared" si="0"/>
        <v>4000</v>
      </c>
      <c r="G12" s="49" t="s">
        <v>119</v>
      </c>
      <c r="H12" s="50">
        <v>5000</v>
      </c>
    </row>
    <row r="13" spans="2:8" ht="15.75" x14ac:dyDescent="0.25">
      <c r="B13" s="47" t="s">
        <v>100</v>
      </c>
      <c r="C13" s="45" t="s">
        <v>97</v>
      </c>
      <c r="D13" s="45">
        <v>2</v>
      </c>
      <c r="E13" s="46">
        <f t="shared" si="0"/>
        <v>4000</v>
      </c>
      <c r="G13" s="49" t="s">
        <v>120</v>
      </c>
      <c r="H13" s="50">
        <v>4000</v>
      </c>
    </row>
    <row r="14" spans="2:8" ht="15.75" x14ac:dyDescent="0.25">
      <c r="B14" s="47" t="s">
        <v>101</v>
      </c>
      <c r="C14" s="45" t="s">
        <v>97</v>
      </c>
      <c r="D14" s="45">
        <v>1</v>
      </c>
      <c r="E14" s="46" t="str">
        <f t="shared" si="0"/>
        <v>1000</v>
      </c>
    </row>
    <row r="15" spans="2:8" ht="15.75" x14ac:dyDescent="0.25">
      <c r="B15" s="47" t="s">
        <v>102</v>
      </c>
      <c r="C15" s="45" t="s">
        <v>96</v>
      </c>
      <c r="D15" s="45">
        <v>0</v>
      </c>
      <c r="E15" s="46" t="str">
        <f t="shared" si="0"/>
        <v>1000</v>
      </c>
    </row>
    <row r="16" spans="2:8" ht="15.75" x14ac:dyDescent="0.25">
      <c r="B16" s="47" t="s">
        <v>103</v>
      </c>
      <c r="C16" s="45" t="s">
        <v>97</v>
      </c>
      <c r="D16" s="45">
        <v>0</v>
      </c>
      <c r="E16" s="46" t="str">
        <f t="shared" si="0"/>
        <v>1000</v>
      </c>
    </row>
    <row r="17" spans="2:5" ht="15.75" x14ac:dyDescent="0.25">
      <c r="B17" s="47" t="s">
        <v>104</v>
      </c>
      <c r="C17" s="45" t="s">
        <v>97</v>
      </c>
      <c r="D17" s="45">
        <v>2</v>
      </c>
      <c r="E17" s="46">
        <f t="shared" si="0"/>
        <v>4000</v>
      </c>
    </row>
    <row r="18" spans="2:5" ht="15.75" x14ac:dyDescent="0.25">
      <c r="B18" s="47" t="s">
        <v>105</v>
      </c>
      <c r="C18" s="45" t="s">
        <v>97</v>
      </c>
      <c r="D18" s="45">
        <v>3</v>
      </c>
      <c r="E18" s="46">
        <f t="shared" si="0"/>
        <v>4000</v>
      </c>
    </row>
    <row r="19" spans="2:5" ht="15.75" x14ac:dyDescent="0.25">
      <c r="B19" s="47" t="s">
        <v>106</v>
      </c>
      <c r="C19" s="45" t="s">
        <v>97</v>
      </c>
      <c r="D19" s="45">
        <v>2</v>
      </c>
      <c r="E19" s="46">
        <f t="shared" si="0"/>
        <v>4000</v>
      </c>
    </row>
    <row r="20" spans="2:5" ht="15.75" x14ac:dyDescent="0.25">
      <c r="B20" s="47" t="s">
        <v>107</v>
      </c>
      <c r="C20" s="45" t="s">
        <v>96</v>
      </c>
      <c r="D20" s="45">
        <v>3</v>
      </c>
      <c r="E20" s="46">
        <f t="shared" si="0"/>
        <v>5000</v>
      </c>
    </row>
    <row r="21" spans="2:5" ht="15.75" x14ac:dyDescent="0.25">
      <c r="B21" s="47" t="s">
        <v>108</v>
      </c>
      <c r="C21" s="45" t="s">
        <v>96</v>
      </c>
      <c r="D21" s="45">
        <v>4</v>
      </c>
      <c r="E21" s="46">
        <f t="shared" si="0"/>
        <v>5000</v>
      </c>
    </row>
    <row r="22" spans="2:5" ht="15.75" x14ac:dyDescent="0.25">
      <c r="B22" s="47" t="s">
        <v>109</v>
      </c>
      <c r="C22" s="45" t="s">
        <v>97</v>
      </c>
      <c r="D22" s="45">
        <v>5</v>
      </c>
      <c r="E22" s="46">
        <f t="shared" si="0"/>
        <v>4000</v>
      </c>
    </row>
    <row r="23" spans="2:5" ht="15.75" x14ac:dyDescent="0.25">
      <c r="B23" s="47" t="s">
        <v>110</v>
      </c>
      <c r="C23" s="45" t="s">
        <v>97</v>
      </c>
      <c r="D23" s="45">
        <v>6</v>
      </c>
      <c r="E23" s="46">
        <f t="shared" si="0"/>
        <v>4000</v>
      </c>
    </row>
    <row r="24" spans="2:5" ht="15.75" x14ac:dyDescent="0.25">
      <c r="B24" s="47" t="s">
        <v>111</v>
      </c>
      <c r="C24" s="45" t="s">
        <v>97</v>
      </c>
      <c r="D24" s="45">
        <v>6</v>
      </c>
      <c r="E24" s="46">
        <f t="shared" si="0"/>
        <v>4000</v>
      </c>
    </row>
    <row r="25" spans="2:5" ht="15.75" x14ac:dyDescent="0.25">
      <c r="B25" s="47" t="s">
        <v>112</v>
      </c>
      <c r="C25" s="45" t="s">
        <v>96</v>
      </c>
      <c r="D25" s="45">
        <v>5</v>
      </c>
      <c r="E25" s="46">
        <f t="shared" si="0"/>
        <v>5000</v>
      </c>
    </row>
    <row r="26" spans="2:5" ht="15.75" x14ac:dyDescent="0.25">
      <c r="B26" s="47" t="s">
        <v>113</v>
      </c>
      <c r="C26" s="45" t="s">
        <v>96</v>
      </c>
      <c r="D26" s="45">
        <v>4</v>
      </c>
      <c r="E26" s="46">
        <f t="shared" si="0"/>
        <v>5000</v>
      </c>
    </row>
    <row r="27" spans="2:5" ht="15.75" x14ac:dyDescent="0.25">
      <c r="B27" s="47" t="s">
        <v>114</v>
      </c>
      <c r="C27" s="45" t="s">
        <v>96</v>
      </c>
      <c r="D27" s="45">
        <v>3</v>
      </c>
      <c r="E27" s="46">
        <f t="shared" si="0"/>
        <v>5000</v>
      </c>
    </row>
    <row r="28" spans="2:5" ht="15.75" x14ac:dyDescent="0.25">
      <c r="B28" s="47" t="s">
        <v>115</v>
      </c>
      <c r="C28" s="45" t="s">
        <v>97</v>
      </c>
      <c r="D28" s="45">
        <v>2</v>
      </c>
      <c r="E28" s="46">
        <f t="shared" si="0"/>
        <v>4000</v>
      </c>
    </row>
    <row r="29" spans="2:5" ht="15.75" x14ac:dyDescent="0.25">
      <c r="B29" s="47" t="s">
        <v>116</v>
      </c>
      <c r="C29" s="45" t="s">
        <v>97</v>
      </c>
      <c r="D29" s="45">
        <v>1</v>
      </c>
      <c r="E29" s="46" t="str">
        <f t="shared" si="0"/>
        <v>1000</v>
      </c>
    </row>
    <row r="30" spans="2:5" ht="15.75" x14ac:dyDescent="0.25">
      <c r="B30" s="47" t="s">
        <v>117</v>
      </c>
      <c r="C30" s="45" t="s">
        <v>96</v>
      </c>
      <c r="D30" s="45">
        <v>2</v>
      </c>
      <c r="E30" s="46" t="str">
        <f t="shared" si="0"/>
        <v>1000</v>
      </c>
    </row>
    <row r="31" spans="2:5" ht="15.75" x14ac:dyDescent="0.25">
      <c r="B31" s="47" t="s">
        <v>118</v>
      </c>
      <c r="C31" s="45" t="s">
        <v>97</v>
      </c>
      <c r="D31" s="45">
        <v>5</v>
      </c>
      <c r="E31" s="46">
        <f t="shared" si="0"/>
        <v>4000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8" sqref="E8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1"/>
      <c r="C3" s="61"/>
    </row>
    <row r="4" spans="1:5" ht="21" customHeight="1" x14ac:dyDescent="0.2">
      <c r="B4" s="61"/>
      <c r="C4" s="61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3" t="str">
        <f>IF(D8="F","FEMENINO","MASCULINO")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3" t="str">
        <f t="shared" ref="E9:E13" si="0">IF(D9="F","FEMENINO","MASCULINO")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3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3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3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3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9" sqref="G9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4" t="s">
        <v>89</v>
      </c>
      <c r="C5" s="62" t="s">
        <v>90</v>
      </c>
      <c r="D5" s="62"/>
      <c r="E5" s="62"/>
      <c r="F5" s="26"/>
      <c r="G5" s="26"/>
    </row>
    <row r="6" spans="2:8" ht="18" x14ac:dyDescent="0.25">
      <c r="B6" s="34" t="s">
        <v>88</v>
      </c>
      <c r="C6" s="62" t="s">
        <v>91</v>
      </c>
      <c r="D6" s="62"/>
      <c r="E6" s="62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4">
        <v>14</v>
      </c>
      <c r="D9" s="34">
        <v>13</v>
      </c>
      <c r="E9" s="34">
        <v>17</v>
      </c>
      <c r="F9" s="51">
        <f>AVERAGE(C9:E9)</f>
        <v>14.666666666666666</v>
      </c>
      <c r="G9" s="31" t="str">
        <f>IF(F9&gt;=10.5,"APROBADO","REPROBADO")</f>
        <v>APROBADO</v>
      </c>
      <c r="H9" s="28"/>
    </row>
    <row r="10" spans="2:8" ht="18" x14ac:dyDescent="0.25">
      <c r="B10" s="10" t="s">
        <v>17</v>
      </c>
      <c r="C10" s="34">
        <v>8</v>
      </c>
      <c r="D10" s="34">
        <v>9</v>
      </c>
      <c r="E10" s="34">
        <v>10</v>
      </c>
      <c r="F10" s="51">
        <f t="shared" ref="F10:F14" si="0">AVERAGE(C10:E10)</f>
        <v>9</v>
      </c>
      <c r="G10" s="31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4">
        <v>5</v>
      </c>
      <c r="D11" s="34">
        <v>4</v>
      </c>
      <c r="E11" s="34">
        <v>14</v>
      </c>
      <c r="F11" s="51">
        <f t="shared" si="0"/>
        <v>7.666666666666667</v>
      </c>
      <c r="G11" s="31" t="str">
        <f t="shared" si="1"/>
        <v>REPROBADO</v>
      </c>
    </row>
    <row r="12" spans="2:8" ht="18" x14ac:dyDescent="0.25">
      <c r="B12" s="10" t="s">
        <v>19</v>
      </c>
      <c r="C12" s="34">
        <v>6</v>
      </c>
      <c r="D12" s="34">
        <v>15</v>
      </c>
      <c r="E12" s="34">
        <v>6</v>
      </c>
      <c r="F12" s="51">
        <f t="shared" si="0"/>
        <v>9</v>
      </c>
      <c r="G12" s="31" t="str">
        <f t="shared" si="1"/>
        <v>REPROBADO</v>
      </c>
    </row>
    <row r="13" spans="2:8" ht="18" x14ac:dyDescent="0.25">
      <c r="B13" s="10" t="s">
        <v>22</v>
      </c>
      <c r="C13" s="34">
        <v>8</v>
      </c>
      <c r="D13" s="34">
        <v>11</v>
      </c>
      <c r="E13" s="34">
        <v>10</v>
      </c>
      <c r="F13" s="51">
        <f t="shared" si="0"/>
        <v>9.6666666666666661</v>
      </c>
      <c r="G13" s="31" t="str">
        <f t="shared" si="1"/>
        <v>REPROBADO</v>
      </c>
    </row>
    <row r="14" spans="2:8" ht="18" x14ac:dyDescent="0.25">
      <c r="B14" s="10" t="s">
        <v>20</v>
      </c>
      <c r="C14" s="34">
        <v>16</v>
      </c>
      <c r="D14" s="34">
        <v>12</v>
      </c>
      <c r="E14" s="34">
        <v>11</v>
      </c>
      <c r="F14" s="51">
        <f t="shared" si="0"/>
        <v>13</v>
      </c>
      <c r="G14" s="31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topLeftCell="A8" workbookViewId="0">
      <selection activeCell="D12" sqref="D12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42.42578125" bestFit="1" customWidth="1"/>
    <col min="5" max="5" width="16" customWidth="1"/>
  </cols>
  <sheetData>
    <row r="3" spans="2:11" ht="23.25" x14ac:dyDescent="0.35">
      <c r="E3" s="52" t="s">
        <v>122</v>
      </c>
    </row>
    <row r="4" spans="2:11" ht="23.25" x14ac:dyDescent="0.35">
      <c r="E4" s="52" t="s">
        <v>123</v>
      </c>
    </row>
    <row r="5" spans="2:11" ht="23.25" x14ac:dyDescent="0.35">
      <c r="E5" s="52" t="s">
        <v>121</v>
      </c>
    </row>
    <row r="10" spans="2:11" ht="23.25" x14ac:dyDescent="0.35">
      <c r="G10" s="56"/>
      <c r="H10" s="56"/>
      <c r="I10" s="56" t="s">
        <v>127</v>
      </c>
      <c r="J10" s="55"/>
      <c r="K10" s="55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5" t="s">
        <v>73</v>
      </c>
      <c r="C12" s="57">
        <v>14</v>
      </c>
      <c r="D12" s="58" t="str">
        <f>IF(C12&lt;13,"NO SE OTORGA BECA",IF(C13&lt;=15,"OBTIENE UN 60% DE LA BECA","OBTIENE UN 80% DE BECA"))</f>
        <v>OBTIENE UN 60% DE LA BECA</v>
      </c>
    </row>
    <row r="13" spans="2:11" ht="22.15" customHeight="1" x14ac:dyDescent="0.25">
      <c r="B13" s="35" t="s">
        <v>74</v>
      </c>
      <c r="C13" s="57">
        <v>13</v>
      </c>
      <c r="D13" s="58" t="str">
        <f t="shared" ref="D13:D19" si="0">IF(C13&lt;13,"NO SE OTORGA BECA",IF(C14&lt;=15,"OBTIENE UN 60% DE LA BECA","OBTIENE UN 80% DE BECA"))</f>
        <v>OBTIENE UN 60% DE LA BECA</v>
      </c>
    </row>
    <row r="14" spans="2:11" ht="21.6" customHeight="1" x14ac:dyDescent="0.25">
      <c r="B14" s="35" t="s">
        <v>75</v>
      </c>
      <c r="C14" s="57">
        <v>15</v>
      </c>
      <c r="D14" s="58" t="str">
        <f t="shared" si="0"/>
        <v>OBTIENE UN 60% DE LA BECA</v>
      </c>
    </row>
    <row r="15" spans="2:11" ht="21.6" customHeight="1" x14ac:dyDescent="0.35">
      <c r="B15" s="35" t="s">
        <v>76</v>
      </c>
      <c r="C15" s="57">
        <v>14</v>
      </c>
      <c r="D15" s="58" t="str">
        <f t="shared" si="0"/>
        <v>OBTIENE UN 60% DE LA BECA</v>
      </c>
      <c r="H15" s="53" t="s">
        <v>125</v>
      </c>
      <c r="I15" s="54"/>
      <c r="J15" s="55" t="s">
        <v>124</v>
      </c>
    </row>
    <row r="16" spans="2:11" ht="24" customHeight="1" x14ac:dyDescent="0.25">
      <c r="B16" s="35" t="s">
        <v>77</v>
      </c>
      <c r="C16" s="57">
        <v>11</v>
      </c>
      <c r="D16" s="58" t="str">
        <f t="shared" si="0"/>
        <v>NO SE OTORGA BECA</v>
      </c>
    </row>
    <row r="17" spans="2:4" ht="21" customHeight="1" x14ac:dyDescent="0.25">
      <c r="B17" s="35" t="s">
        <v>78</v>
      </c>
      <c r="C17" s="57">
        <v>15</v>
      </c>
      <c r="D17" s="58" t="str">
        <f t="shared" si="0"/>
        <v>OBTIENE UN 60% DE LA BECA</v>
      </c>
    </row>
    <row r="18" spans="2:4" ht="26.45" customHeight="1" x14ac:dyDescent="0.25">
      <c r="B18" s="35" t="s">
        <v>79</v>
      </c>
      <c r="C18" s="57">
        <v>12.99</v>
      </c>
      <c r="D18" s="58" t="str">
        <f t="shared" si="0"/>
        <v>NO SE OTORGA BECA</v>
      </c>
    </row>
    <row r="19" spans="2:4" ht="22.15" customHeight="1" x14ac:dyDescent="0.25">
      <c r="B19" s="35" t="s">
        <v>80</v>
      </c>
      <c r="C19" s="57">
        <v>14.99</v>
      </c>
      <c r="D19" s="58" t="str">
        <f t="shared" si="0"/>
        <v>OBTIENE UN 60% DE LA BECA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A4:F20"/>
  <sheetViews>
    <sheetView showGridLines="0" topLeftCell="A4" workbookViewId="0">
      <selection activeCell="F12" sqref="F12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1:6" ht="15.75" x14ac:dyDescent="0.25">
      <c r="A4" s="29"/>
      <c r="B4" s="30"/>
      <c r="C4" s="63"/>
      <c r="D4" s="63"/>
      <c r="E4" s="63"/>
      <c r="F4" s="63"/>
    </row>
    <row r="5" spans="1:6" ht="15.75" x14ac:dyDescent="0.25">
      <c r="A5" s="29"/>
      <c r="B5" s="30"/>
      <c r="C5" s="63"/>
      <c r="D5" s="63"/>
      <c r="E5" s="63"/>
      <c r="F5" s="63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29"/>
      <c r="B7" s="29"/>
      <c r="C7" s="29"/>
      <c r="D7" s="29"/>
      <c r="E7" s="29"/>
      <c r="F7" s="29"/>
    </row>
    <row r="8" spans="1:6" x14ac:dyDescent="0.2">
      <c r="A8" s="29"/>
    </row>
    <row r="9" spans="1:6" ht="27.6" customHeight="1" x14ac:dyDescent="0.2">
      <c r="A9" s="29"/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1:6" ht="18" x14ac:dyDescent="0.25">
      <c r="A10" s="29"/>
      <c r="B10" s="10" t="s">
        <v>50</v>
      </c>
      <c r="C10" s="23">
        <v>36609</v>
      </c>
      <c r="D10" s="12" t="s">
        <v>4</v>
      </c>
      <c r="E10" s="36">
        <v>2000</v>
      </c>
      <c r="F10" s="32">
        <f>IF(AND(MONTH(C10)=12,D10="A"),20%*E10,10%*E10)</f>
        <v>200</v>
      </c>
    </row>
    <row r="11" spans="1:6" ht="18" x14ac:dyDescent="0.25">
      <c r="A11" s="29"/>
      <c r="B11" s="10" t="s">
        <v>51</v>
      </c>
      <c r="C11" s="23">
        <v>35057</v>
      </c>
      <c r="D11" s="12" t="s">
        <v>9</v>
      </c>
      <c r="E11" s="36">
        <v>1500</v>
      </c>
      <c r="F11" s="32">
        <f t="shared" ref="F11:F18" si="0">IF(AND(MONTH(C11)=12,D11="A"),20%*E11,10%*E11)</f>
        <v>300</v>
      </c>
    </row>
    <row r="12" spans="1:6" ht="18" x14ac:dyDescent="0.25">
      <c r="A12" s="29"/>
      <c r="B12" s="10" t="s">
        <v>52</v>
      </c>
      <c r="C12" s="23">
        <v>36817</v>
      </c>
      <c r="D12" s="12" t="s">
        <v>4</v>
      </c>
      <c r="E12" s="36">
        <v>2500</v>
      </c>
      <c r="F12" s="32">
        <f t="shared" si="0"/>
        <v>250</v>
      </c>
    </row>
    <row r="13" spans="1:6" ht="18" x14ac:dyDescent="0.25">
      <c r="A13" s="29"/>
      <c r="B13" s="10" t="s">
        <v>53</v>
      </c>
      <c r="C13" s="23">
        <v>36351</v>
      </c>
      <c r="D13" s="12" t="s">
        <v>9</v>
      </c>
      <c r="E13" s="36">
        <v>1500</v>
      </c>
      <c r="F13" s="32">
        <f t="shared" si="0"/>
        <v>150</v>
      </c>
    </row>
    <row r="14" spans="1:6" ht="18" x14ac:dyDescent="0.25">
      <c r="A14" s="29"/>
      <c r="B14" s="10" t="s">
        <v>54</v>
      </c>
      <c r="C14" s="23">
        <v>36932</v>
      </c>
      <c r="D14" s="12" t="s">
        <v>10</v>
      </c>
      <c r="E14" s="36">
        <v>1000</v>
      </c>
      <c r="F14" s="32">
        <f t="shared" si="0"/>
        <v>100</v>
      </c>
    </row>
    <row r="15" spans="1:6" ht="18" x14ac:dyDescent="0.25">
      <c r="A15" s="29"/>
      <c r="B15" s="10" t="s">
        <v>55</v>
      </c>
      <c r="C15" s="23">
        <v>30072</v>
      </c>
      <c r="D15" s="12" t="s">
        <v>6</v>
      </c>
      <c r="E15" s="36">
        <v>1400</v>
      </c>
      <c r="F15" s="32">
        <f t="shared" si="0"/>
        <v>140</v>
      </c>
    </row>
    <row r="16" spans="1:6" ht="18" x14ac:dyDescent="0.25">
      <c r="A16" s="29"/>
      <c r="B16" s="10" t="s">
        <v>56</v>
      </c>
      <c r="C16" s="23">
        <v>32136</v>
      </c>
      <c r="D16" s="12" t="s">
        <v>9</v>
      </c>
      <c r="E16" s="36">
        <v>1500</v>
      </c>
      <c r="F16" s="32">
        <f t="shared" si="0"/>
        <v>300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6">
        <v>2000</v>
      </c>
      <c r="F17" s="32">
        <f t="shared" si="0"/>
        <v>200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6">
        <v>1200</v>
      </c>
      <c r="F18" s="32">
        <f t="shared" si="0"/>
        <v>120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G17"/>
  <sheetViews>
    <sheetView topLeftCell="A3" workbookViewId="0">
      <selection activeCell="F9" sqref="F9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7" ht="15.75" x14ac:dyDescent="0.25">
      <c r="B4" s="30"/>
      <c r="C4" s="64"/>
      <c r="D4" s="64"/>
      <c r="E4" s="64"/>
      <c r="F4" s="64"/>
      <c r="G4" s="29"/>
    </row>
    <row r="5" spans="2:7" ht="33" customHeight="1" x14ac:dyDescent="0.25">
      <c r="B5" s="30"/>
      <c r="C5" s="64"/>
      <c r="D5" s="64"/>
      <c r="E5" s="64"/>
      <c r="F5" s="64"/>
      <c r="G5" s="29"/>
    </row>
    <row r="6" spans="2:7" ht="33" customHeight="1" x14ac:dyDescent="0.25">
      <c r="B6" s="30"/>
      <c r="C6" s="37"/>
      <c r="D6" s="37"/>
      <c r="E6" s="37"/>
      <c r="F6" s="37"/>
      <c r="G6" s="29"/>
    </row>
    <row r="7" spans="2:7" x14ac:dyDescent="0.2">
      <c r="B7" s="29"/>
      <c r="C7" s="29"/>
      <c r="D7" s="29"/>
      <c r="E7" s="29"/>
      <c r="F7" s="29"/>
      <c r="G7" s="29"/>
    </row>
    <row r="8" spans="2:7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7" ht="18" x14ac:dyDescent="0.25">
      <c r="B9" s="10" t="s">
        <v>50</v>
      </c>
      <c r="C9" s="68">
        <v>40261</v>
      </c>
      <c r="D9" s="69" t="s">
        <v>9</v>
      </c>
      <c r="E9" s="70">
        <v>2000</v>
      </c>
      <c r="F9" s="59">
        <f>IF(AND(YEAR(C9)&gt;2000,D9="A"),15%*E9,5%*E9)</f>
        <v>300</v>
      </c>
    </row>
    <row r="10" spans="2:7" ht="18" x14ac:dyDescent="0.25">
      <c r="B10" s="10" t="s">
        <v>51</v>
      </c>
      <c r="C10" s="68">
        <v>35057</v>
      </c>
      <c r="D10" s="69" t="s">
        <v>10</v>
      </c>
      <c r="E10" s="70">
        <v>1500</v>
      </c>
      <c r="F10" s="59">
        <f t="shared" ref="F10:F17" si="0">IF(AND(YEAR(C10)&gt;2000,D10="A"),15%*E10,5%*E10)</f>
        <v>75</v>
      </c>
    </row>
    <row r="11" spans="2:7" ht="18" x14ac:dyDescent="0.25">
      <c r="B11" s="10" t="s">
        <v>52</v>
      </c>
      <c r="C11" s="68">
        <v>38643</v>
      </c>
      <c r="D11" s="69" t="s">
        <v>9</v>
      </c>
      <c r="E11" s="70">
        <v>2500</v>
      </c>
      <c r="F11" s="59">
        <f t="shared" si="0"/>
        <v>375</v>
      </c>
    </row>
    <row r="12" spans="2:7" ht="18" x14ac:dyDescent="0.25">
      <c r="B12" s="10" t="s">
        <v>53</v>
      </c>
      <c r="C12" s="68">
        <v>36351</v>
      </c>
      <c r="D12" s="69" t="s">
        <v>9</v>
      </c>
      <c r="E12" s="70">
        <v>1500</v>
      </c>
      <c r="F12" s="59">
        <f t="shared" si="0"/>
        <v>75</v>
      </c>
    </row>
    <row r="13" spans="2:7" ht="18" x14ac:dyDescent="0.25">
      <c r="B13" s="10" t="s">
        <v>54</v>
      </c>
      <c r="C13" s="23">
        <v>36932</v>
      </c>
      <c r="D13" s="12" t="s">
        <v>9</v>
      </c>
      <c r="E13" s="38">
        <v>1000</v>
      </c>
      <c r="F13" s="59">
        <f t="shared" si="0"/>
        <v>150</v>
      </c>
    </row>
    <row r="14" spans="2:7" ht="18" x14ac:dyDescent="0.25">
      <c r="B14" s="10" t="s">
        <v>55</v>
      </c>
      <c r="C14" s="23">
        <v>30072</v>
      </c>
      <c r="D14" s="12" t="s">
        <v>6</v>
      </c>
      <c r="E14" s="38">
        <v>1400</v>
      </c>
      <c r="F14" s="59">
        <f t="shared" si="0"/>
        <v>70</v>
      </c>
    </row>
    <row r="15" spans="2:7" ht="18" x14ac:dyDescent="0.25">
      <c r="B15" s="10" t="s">
        <v>56</v>
      </c>
      <c r="C15" s="23">
        <v>31892</v>
      </c>
      <c r="D15" s="12" t="s">
        <v>9</v>
      </c>
      <c r="E15" s="38">
        <v>1500</v>
      </c>
      <c r="F15" s="59">
        <f t="shared" si="0"/>
        <v>75</v>
      </c>
    </row>
    <row r="16" spans="2:7" ht="18" x14ac:dyDescent="0.25">
      <c r="B16" s="10" t="s">
        <v>57</v>
      </c>
      <c r="C16" s="23">
        <v>23962</v>
      </c>
      <c r="D16" s="12" t="s">
        <v>4</v>
      </c>
      <c r="E16" s="38">
        <v>2000</v>
      </c>
      <c r="F16" s="59">
        <f t="shared" si="0"/>
        <v>100</v>
      </c>
      <c r="G16" s="29"/>
    </row>
    <row r="17" spans="2:7" ht="18" x14ac:dyDescent="0.25">
      <c r="B17" s="10" t="s">
        <v>58</v>
      </c>
      <c r="C17" s="23">
        <v>24379</v>
      </c>
      <c r="D17" s="12" t="s">
        <v>10</v>
      </c>
      <c r="E17" s="38">
        <v>1200</v>
      </c>
      <c r="F17" s="59">
        <f t="shared" si="0"/>
        <v>60</v>
      </c>
      <c r="G17" s="29"/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topLeftCell="A5" workbookViewId="0">
      <selection activeCell="E20" sqref="E20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5" t="s">
        <v>27</v>
      </c>
      <c r="D2" s="65"/>
      <c r="E2" s="65"/>
      <c r="F2" s="65"/>
      <c r="G2" s="65"/>
      <c r="H2" s="65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9" t="s">
        <v>29</v>
      </c>
      <c r="D12" s="11" t="s">
        <v>6</v>
      </c>
      <c r="E12" s="43" t="str">
        <f>IF(D12="S","SOLTERO",IF(D12="C","CASADO",IF(D12="V","VIUDO","DIVORCIADO")))</f>
        <v>DIVORCIADO</v>
      </c>
    </row>
    <row r="13" spans="3:8" ht="21" x14ac:dyDescent="0.35">
      <c r="C13" s="39" t="s">
        <v>30</v>
      </c>
      <c r="D13" s="11" t="s">
        <v>5</v>
      </c>
      <c r="E13" s="43" t="str">
        <f t="shared" ref="E13:E18" si="0">IF(D13="S","SOLTERO",IF(D13="C","CASADO",IF(D13="V","VIUDO","DIVORCIADO")))</f>
        <v>SOLTERO</v>
      </c>
    </row>
    <row r="14" spans="3:8" ht="21" x14ac:dyDescent="0.35">
      <c r="C14" s="39" t="s">
        <v>31</v>
      </c>
      <c r="D14" s="11" t="s">
        <v>4</v>
      </c>
      <c r="E14" s="43" t="str">
        <f t="shared" si="0"/>
        <v>CASADO</v>
      </c>
    </row>
    <row r="15" spans="3:8" ht="21" x14ac:dyDescent="0.35">
      <c r="C15" s="39" t="s">
        <v>32</v>
      </c>
      <c r="D15" s="11" t="s">
        <v>7</v>
      </c>
      <c r="E15" s="43" t="str">
        <f t="shared" si="0"/>
        <v>VIUDO</v>
      </c>
    </row>
    <row r="16" spans="3:8" ht="21" x14ac:dyDescent="0.35">
      <c r="C16" s="39" t="s">
        <v>33</v>
      </c>
      <c r="D16" s="11" t="s">
        <v>4</v>
      </c>
      <c r="E16" s="43" t="str">
        <f t="shared" si="0"/>
        <v>CASADO</v>
      </c>
    </row>
    <row r="17" spans="3:5" ht="21" x14ac:dyDescent="0.35">
      <c r="C17" s="39" t="s">
        <v>34</v>
      </c>
      <c r="D17" s="11" t="s">
        <v>5</v>
      </c>
      <c r="E17" s="43" t="str">
        <f t="shared" si="0"/>
        <v>SOLTERO</v>
      </c>
    </row>
    <row r="18" spans="3:5" ht="21" x14ac:dyDescent="0.35">
      <c r="C18" s="39" t="s">
        <v>35</v>
      </c>
      <c r="D18" s="11" t="s">
        <v>7</v>
      </c>
      <c r="E18" s="43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topLeftCell="A9" workbookViewId="0">
      <selection activeCell="F23" sqref="F23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5" t="s">
        <v>48</v>
      </c>
      <c r="C2" s="65"/>
      <c r="D2" s="65"/>
      <c r="E2" s="65"/>
      <c r="F2" s="65"/>
      <c r="G2" s="65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  <c r="E5" t="s">
        <v>132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66">
        <f>IF(E11="A",$D$5,IF(E11="B",$D$6,IF(E11="C",$D$7,"1.000,00")))</f>
        <v>1500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66">
        <f t="shared" ref="F12:F22" si="0">IF(E12="A",$D$5,IF(E12="B",$D$6,IF(E12="C",$D$7,"1.000,00")))</f>
        <v>2000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66">
        <f t="shared" si="0"/>
        <v>1500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66">
        <f t="shared" si="0"/>
        <v>2500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66">
        <f t="shared" si="0"/>
        <v>2000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67" t="str">
        <f t="shared" si="0"/>
        <v>1.000,00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66">
        <f t="shared" si="0"/>
        <v>2500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66">
        <f t="shared" si="0"/>
        <v>1500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66">
        <f t="shared" si="0"/>
        <v>2000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66">
        <f t="shared" si="0"/>
        <v>2500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66">
        <f t="shared" si="0"/>
        <v>2500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66">
        <f t="shared" si="0"/>
        <v>2000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opLeftCell="A8" workbookViewId="0">
      <selection activeCell="F24" sqref="F24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0" t="s">
        <v>128</v>
      </c>
    </row>
    <row r="7" spans="1:8" ht="20.25" x14ac:dyDescent="0.3">
      <c r="B7" s="15" t="s">
        <v>62</v>
      </c>
      <c r="C7" s="26"/>
      <c r="D7" s="21">
        <v>100</v>
      </c>
      <c r="F7" s="60" t="s">
        <v>129</v>
      </c>
    </row>
    <row r="8" spans="1:8" ht="20.25" x14ac:dyDescent="0.3">
      <c r="B8" s="15" t="s">
        <v>63</v>
      </c>
      <c r="C8" s="26"/>
      <c r="D8" s="21">
        <v>80</v>
      </c>
      <c r="F8" s="60" t="s">
        <v>130</v>
      </c>
    </row>
    <row r="9" spans="1:8" ht="20.25" x14ac:dyDescent="0.3">
      <c r="B9" s="15" t="s">
        <v>64</v>
      </c>
      <c r="C9" s="27"/>
      <c r="D9" s="21">
        <v>50</v>
      </c>
      <c r="F9" s="60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2">
        <f>IF(YEAR(C13)&lt;1980,$D$6,IF(YEAR(C13)&lt;=1990,$D$7,IF(YEAR(C13)&lt;=2000,$D$8,$D$9)))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2">
        <f t="shared" ref="F14:F21" si="0">IF(YEAR(C14)&lt;1980,$D$6,IF(YEAR(C14)&lt;=1990,$D$7,IF(YEAR(C14)&lt;=2000,$D$8,$D$9)))</f>
        <v>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2">
        <f t="shared" si="0"/>
        <v>80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2">
        <f t="shared" si="0"/>
        <v>80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2">
        <f t="shared" si="0"/>
        <v>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2">
        <f t="shared" si="0"/>
        <v>100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2">
        <f t="shared" si="0"/>
        <v>100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2">
        <f t="shared" si="0"/>
        <v>150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2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GERAL</cp:lastModifiedBy>
  <dcterms:created xsi:type="dcterms:W3CDTF">1996-01-12T11:40:47Z</dcterms:created>
  <dcterms:modified xsi:type="dcterms:W3CDTF">2025-03-23T00:47:59Z</dcterms:modified>
</cp:coreProperties>
</file>