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Datos" sheetId="1" r:id="rId1"/>
    <sheet name="Hoja2" sheetId="2" r:id="rId2"/>
    <sheet name="Hoja3" sheetId="3" r:id="rId3"/>
  </sheets>
  <definedNames>
    <definedName name="_xlnm._FilterDatabase" localSheetId="0" hidden="1">Datos!$B$13:$M$13</definedName>
  </definedNames>
  <calcPr calcId="145621"/>
</workbook>
</file>

<file path=xl/calcChain.xml><?xml version="1.0" encoding="utf-8"?>
<calcChain xmlns="http://schemas.openxmlformats.org/spreadsheetml/2006/main">
  <c r="B34" i="1" l="1"/>
  <c r="B33" i="1"/>
  <c r="E33" i="1" s="1"/>
  <c r="B32" i="1"/>
  <c r="C31" i="1"/>
  <c r="E31" i="1" s="1"/>
  <c r="C30" i="1"/>
  <c r="C29" i="1"/>
  <c r="B31" i="1"/>
  <c r="B29" i="1"/>
  <c r="E34" i="1"/>
  <c r="E32" i="1"/>
  <c r="E30" i="1"/>
  <c r="E29" i="1"/>
  <c r="H22" i="1"/>
  <c r="H21" i="1"/>
  <c r="H20" i="1"/>
  <c r="H19" i="1"/>
  <c r="H18" i="1"/>
  <c r="H17" i="1"/>
  <c r="F22" i="1"/>
  <c r="E22" i="1"/>
  <c r="C22" i="1"/>
  <c r="B22" i="1"/>
  <c r="F21" i="1"/>
  <c r="E21" i="1"/>
  <c r="C21" i="1"/>
  <c r="B21" i="1"/>
  <c r="F20" i="1"/>
  <c r="E20" i="1"/>
  <c r="E19" i="1"/>
  <c r="F18" i="1"/>
  <c r="E18" i="1"/>
  <c r="C18" i="1"/>
  <c r="B18" i="1"/>
  <c r="F17" i="1"/>
  <c r="E17" i="1"/>
  <c r="E16" i="1"/>
  <c r="E15" i="1"/>
  <c r="E14" i="1"/>
  <c r="B17" i="1"/>
  <c r="C17" i="1"/>
  <c r="C15" i="1"/>
  <c r="C16" i="1"/>
  <c r="C19" i="1"/>
  <c r="C20" i="1"/>
  <c r="C14" i="1"/>
  <c r="F15" i="1"/>
  <c r="F16" i="1"/>
  <c r="B15" i="1"/>
  <c r="B16" i="1"/>
  <c r="B19" i="1"/>
  <c r="B20" i="1"/>
  <c r="B14" i="1"/>
  <c r="H16" i="1"/>
  <c r="H15" i="1"/>
  <c r="H14" i="1"/>
  <c r="F14" i="1"/>
  <c r="F19" i="1" s="1"/>
</calcChain>
</file>

<file path=xl/sharedStrings.xml><?xml version="1.0" encoding="utf-8"?>
<sst xmlns="http://schemas.openxmlformats.org/spreadsheetml/2006/main" count="89" uniqueCount="52">
  <si>
    <t>Unilever</t>
  </si>
  <si>
    <t>Empresa</t>
  </si>
  <si>
    <t>Ubicación</t>
  </si>
  <si>
    <t>CD Cno. Baja la Petisa</t>
  </si>
  <si>
    <t>GLN</t>
  </si>
  <si>
    <t>Grupo Disco</t>
  </si>
  <si>
    <t>CD Pichincha</t>
  </si>
  <si>
    <t>Suc. Fresh Market 8 octubre</t>
  </si>
  <si>
    <t>7730……...1</t>
  </si>
  <si>
    <t>7730….…..2</t>
  </si>
  <si>
    <t>7730….…..3</t>
  </si>
  <si>
    <t>Empresa Proveedor</t>
  </si>
  <si>
    <t>Empresa Cliente</t>
  </si>
  <si>
    <t>MirTrans</t>
  </si>
  <si>
    <t>________</t>
  </si>
  <si>
    <t>Empresa Transporte</t>
  </si>
  <si>
    <t>Clientes con los que intercambia Pallets</t>
  </si>
  <si>
    <t>Furlong</t>
  </si>
  <si>
    <t>Coptransul</t>
  </si>
  <si>
    <t>7730….…..4</t>
  </si>
  <si>
    <t>7730….…..5</t>
  </si>
  <si>
    <t>7730….…..6</t>
  </si>
  <si>
    <t>Empresas de Transporte habilitadas</t>
  </si>
  <si>
    <t>** Nota: Si el transporte no es tercerizado se ingresa el nombre de la misma empresa</t>
  </si>
  <si>
    <t>Marcromercado</t>
  </si>
  <si>
    <t>Suc. Majested</t>
  </si>
  <si>
    <t>7730….…..7</t>
  </si>
  <si>
    <t>Cargado en:</t>
  </si>
  <si>
    <t>Entregado en:</t>
  </si>
  <si>
    <t>N° Pallets</t>
  </si>
  <si>
    <t>Carrier</t>
  </si>
  <si>
    <t>User Transporte</t>
  </si>
  <si>
    <t>User Proveedor</t>
  </si>
  <si>
    <t>User Cliente</t>
  </si>
  <si>
    <t>N°doc</t>
  </si>
  <si>
    <t>Fecha entrega</t>
  </si>
  <si>
    <t>t1</t>
  </si>
  <si>
    <t>p1</t>
  </si>
  <si>
    <t>c1</t>
  </si>
  <si>
    <t>t3</t>
  </si>
  <si>
    <t>t2</t>
  </si>
  <si>
    <t>p3</t>
  </si>
  <si>
    <t>p2</t>
  </si>
  <si>
    <t>p4</t>
  </si>
  <si>
    <t>c3</t>
  </si>
  <si>
    <t>c2</t>
  </si>
  <si>
    <t>c4</t>
  </si>
  <si>
    <t>c5</t>
  </si>
  <si>
    <t>Deuda de Clientes y Transportistas de Unilever:</t>
  </si>
  <si>
    <t>Pallets</t>
  </si>
  <si>
    <t>Si para todo "carrier" = Empresa transporte; sumatoria [valor absoluto (N°pallets cargados - N°pallets entregados)]</t>
  </si>
  <si>
    <t>[Si "entregado en:" = Ubicación/GLN; entonces sumatoria( "N° Pallets entregados")] - [Si "cargado en:" = Ubicación/GLN; entonces sumatoria( "N° Pallets cargados")]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</si>
</sst>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4"/>
  <sheetViews>
    <sheetView tabSelected="1" topLeftCell="A10" workbookViewId="0">
      <selection activeCell="G28" sqref="G28"/>
    </sheetView>
  </sheetViews>
  <sheetFormatPr baseColWidth="10" defaultColWidth="8.88671875" defaultRowHeight="14.4" x14ac:dyDescent="0.3"/>
  <cols>
    <col min="1" max="1" width="4" customWidth="1"/>
    <col min="2" max="2" width="14.21875" bestFit="1" customWidth="1"/>
    <col min="3" max="3" width="23.88671875" bestFit="1" customWidth="1"/>
    <col min="4" max="4" width="10.33203125" bestFit="1" customWidth="1"/>
    <col min="5" max="5" width="14.21875" bestFit="1" customWidth="1"/>
    <col min="6" max="6" width="23.88671875" bestFit="1" customWidth="1"/>
    <col min="7" max="7" width="9.109375" bestFit="1" customWidth="1"/>
    <col min="8" max="8" width="14.109375" bestFit="1" customWidth="1"/>
    <col min="9" max="9" width="13.77734375" customWidth="1"/>
    <col min="10" max="10" width="13.6640625" bestFit="1" customWidth="1"/>
    <col min="11" max="11" width="10.88671875" bestFit="1" customWidth="1"/>
    <col min="12" max="12" width="6" bestFit="1" customWidth="1"/>
    <col min="13" max="13" width="12.44140625" bestFit="1" customWidth="1"/>
  </cols>
  <sheetData>
    <row r="2" spans="2:13" ht="28.8" x14ac:dyDescent="0.3">
      <c r="B2" s="6" t="s">
        <v>11</v>
      </c>
      <c r="C2" s="7" t="s">
        <v>2</v>
      </c>
      <c r="D2" s="7" t="s">
        <v>4</v>
      </c>
      <c r="G2" s="4"/>
      <c r="H2" s="3"/>
      <c r="I2" s="3"/>
    </row>
    <row r="3" spans="2:13" x14ac:dyDescent="0.3">
      <c r="B3" s="2" t="s">
        <v>0</v>
      </c>
      <c r="C3" s="2" t="s">
        <v>3</v>
      </c>
      <c r="D3" s="2" t="s">
        <v>8</v>
      </c>
      <c r="G3" s="5"/>
      <c r="H3" s="3"/>
      <c r="I3" s="3"/>
    </row>
    <row r="4" spans="2:13" x14ac:dyDescent="0.3">
      <c r="B4" s="3"/>
      <c r="C4" s="3"/>
      <c r="D4" s="3"/>
      <c r="G4" s="5"/>
      <c r="H4" s="3"/>
      <c r="I4" s="3"/>
    </row>
    <row r="5" spans="2:13" x14ac:dyDescent="0.3">
      <c r="B5" s="25" t="s">
        <v>16</v>
      </c>
      <c r="C5" s="25"/>
      <c r="D5" s="25"/>
      <c r="F5" s="25" t="s">
        <v>22</v>
      </c>
      <c r="G5" s="25"/>
      <c r="H5" s="25"/>
      <c r="I5" s="8" t="s">
        <v>23</v>
      </c>
    </row>
    <row r="6" spans="2:13" x14ac:dyDescent="0.3">
      <c r="B6" s="1" t="s">
        <v>12</v>
      </c>
      <c r="C6" s="2" t="s">
        <v>2</v>
      </c>
      <c r="D6" s="2" t="s">
        <v>4</v>
      </c>
      <c r="F6" s="1" t="s">
        <v>15</v>
      </c>
      <c r="G6" s="2" t="s">
        <v>2</v>
      </c>
      <c r="H6" s="2" t="s">
        <v>4</v>
      </c>
      <c r="I6" s="3"/>
    </row>
    <row r="7" spans="2:13" x14ac:dyDescent="0.3">
      <c r="B7" s="23" t="s">
        <v>5</v>
      </c>
      <c r="C7" s="2" t="s">
        <v>6</v>
      </c>
      <c r="D7" s="2" t="s">
        <v>9</v>
      </c>
      <c r="F7" s="2" t="s">
        <v>13</v>
      </c>
      <c r="G7" s="2" t="s">
        <v>14</v>
      </c>
      <c r="H7" s="2" t="s">
        <v>20</v>
      </c>
    </row>
    <row r="8" spans="2:13" x14ac:dyDescent="0.3">
      <c r="B8" s="23"/>
      <c r="C8" s="2" t="s">
        <v>7</v>
      </c>
      <c r="D8" s="2" t="s">
        <v>10</v>
      </c>
      <c r="F8" s="2" t="s">
        <v>17</v>
      </c>
      <c r="G8" s="2" t="s">
        <v>14</v>
      </c>
      <c r="H8" s="2" t="s">
        <v>21</v>
      </c>
    </row>
    <row r="9" spans="2:13" x14ac:dyDescent="0.3">
      <c r="B9" s="2" t="s">
        <v>24</v>
      </c>
      <c r="C9" s="2" t="s">
        <v>25</v>
      </c>
      <c r="D9" s="2" t="s">
        <v>19</v>
      </c>
      <c r="F9" s="2" t="s">
        <v>18</v>
      </c>
      <c r="G9" s="2" t="s">
        <v>14</v>
      </c>
      <c r="H9" s="2" t="s">
        <v>26</v>
      </c>
    </row>
    <row r="12" spans="2:13" x14ac:dyDescent="0.3">
      <c r="B12" s="27" t="s">
        <v>27</v>
      </c>
      <c r="C12" s="27"/>
      <c r="D12" s="27"/>
      <c r="E12" s="26" t="s">
        <v>28</v>
      </c>
      <c r="F12" s="26"/>
      <c r="G12" s="26"/>
    </row>
    <row r="13" spans="2:13" x14ac:dyDescent="0.3">
      <c r="B13" s="13" t="s">
        <v>1</v>
      </c>
      <c r="C13" s="13" t="s">
        <v>2</v>
      </c>
      <c r="D13" s="13" t="s">
        <v>29</v>
      </c>
      <c r="E13" s="14" t="s">
        <v>1</v>
      </c>
      <c r="F13" s="14" t="s">
        <v>2</v>
      </c>
      <c r="G13" s="14" t="s">
        <v>29</v>
      </c>
      <c r="H13" s="12" t="s">
        <v>30</v>
      </c>
      <c r="I13" s="10" t="s">
        <v>31</v>
      </c>
      <c r="J13" s="10" t="s">
        <v>32</v>
      </c>
      <c r="K13" s="10" t="s">
        <v>33</v>
      </c>
      <c r="L13" s="10" t="s">
        <v>34</v>
      </c>
      <c r="M13" s="10" t="s">
        <v>35</v>
      </c>
    </row>
    <row r="14" spans="2:13" x14ac:dyDescent="0.3">
      <c r="B14" s="3" t="str">
        <f>$B$3</f>
        <v>Unilever</v>
      </c>
      <c r="C14" s="3" t="str">
        <f>$C$3</f>
        <v>CD Cno. Baja la Petisa</v>
      </c>
      <c r="D14" s="15">
        <v>27</v>
      </c>
      <c r="E14" s="16" t="str">
        <f>B7</f>
        <v>Grupo Disco</v>
      </c>
      <c r="F14" s="3" t="str">
        <f>C7</f>
        <v>CD Pichincha</v>
      </c>
      <c r="G14" s="15">
        <v>26</v>
      </c>
      <c r="H14" s="9" t="str">
        <f>F7</f>
        <v>MirTrans</v>
      </c>
      <c r="I14" s="9" t="s">
        <v>36</v>
      </c>
      <c r="J14" s="9" t="s">
        <v>37</v>
      </c>
      <c r="K14" s="9" t="s">
        <v>45</v>
      </c>
      <c r="L14" s="9">
        <v>1111</v>
      </c>
      <c r="M14" s="11">
        <v>42736</v>
      </c>
    </row>
    <row r="15" spans="2:13" x14ac:dyDescent="0.3">
      <c r="B15" s="3" t="str">
        <f t="shared" ref="B15:B20" si="0">$B$3</f>
        <v>Unilever</v>
      </c>
      <c r="C15" s="3" t="str">
        <f t="shared" ref="C15:C20" si="1">$C$3</f>
        <v>CD Cno. Baja la Petisa</v>
      </c>
      <c r="D15" s="15">
        <v>32</v>
      </c>
      <c r="E15" s="16" t="str">
        <f>B7</f>
        <v>Grupo Disco</v>
      </c>
      <c r="F15" s="3" t="str">
        <f>C8</f>
        <v>Suc. Fresh Market 8 octubre</v>
      </c>
      <c r="G15" s="15">
        <v>30</v>
      </c>
      <c r="H15" s="9" t="str">
        <f>F8</f>
        <v>Furlong</v>
      </c>
      <c r="I15" s="9" t="s">
        <v>36</v>
      </c>
      <c r="J15" s="9" t="s">
        <v>41</v>
      </c>
      <c r="K15" s="9" t="s">
        <v>38</v>
      </c>
      <c r="L15" s="9">
        <v>1112</v>
      </c>
      <c r="M15" s="11">
        <v>42737</v>
      </c>
    </row>
    <row r="16" spans="2:13" x14ac:dyDescent="0.3">
      <c r="B16" s="3" t="str">
        <f t="shared" si="0"/>
        <v>Unilever</v>
      </c>
      <c r="C16" s="3" t="str">
        <f t="shared" si="1"/>
        <v>CD Cno. Baja la Petisa</v>
      </c>
      <c r="D16" s="15">
        <v>45</v>
      </c>
      <c r="E16" s="16" t="str">
        <f>B9</f>
        <v>Marcromercado</v>
      </c>
      <c r="F16" s="3" t="str">
        <f>C9</f>
        <v>Suc. Majested</v>
      </c>
      <c r="G16" s="15">
        <v>45</v>
      </c>
      <c r="H16" s="9" t="str">
        <f>F9</f>
        <v>Coptransul</v>
      </c>
      <c r="I16" s="9" t="s">
        <v>39</v>
      </c>
      <c r="J16" s="9" t="s">
        <v>41</v>
      </c>
      <c r="K16" s="9" t="s">
        <v>44</v>
      </c>
      <c r="L16" s="9">
        <v>1113</v>
      </c>
      <c r="M16" s="11">
        <v>42737</v>
      </c>
    </row>
    <row r="17" spans="2:13" x14ac:dyDescent="0.3">
      <c r="B17" s="3" t="str">
        <f>B7</f>
        <v>Grupo Disco</v>
      </c>
      <c r="C17" s="3" t="str">
        <f>C7</f>
        <v>CD Pichincha</v>
      </c>
      <c r="D17" s="15">
        <v>26</v>
      </c>
      <c r="E17" s="16" t="str">
        <f>B3</f>
        <v>Unilever</v>
      </c>
      <c r="F17" s="3" t="str">
        <f>C3</f>
        <v>CD Cno. Baja la Petisa</v>
      </c>
      <c r="G17" s="15">
        <v>25</v>
      </c>
      <c r="H17" s="9" t="str">
        <f>F7</f>
        <v>MirTrans</v>
      </c>
      <c r="I17" s="9" t="s">
        <v>40</v>
      </c>
      <c r="J17" s="9" t="s">
        <v>37</v>
      </c>
      <c r="K17" s="9" t="s">
        <v>44</v>
      </c>
      <c r="L17" s="9">
        <v>1114</v>
      </c>
      <c r="M17" s="11">
        <v>42739</v>
      </c>
    </row>
    <row r="18" spans="2:13" x14ac:dyDescent="0.3">
      <c r="B18" s="3" t="str">
        <f>B7</f>
        <v>Grupo Disco</v>
      </c>
      <c r="C18" s="3" t="str">
        <f>C8</f>
        <v>Suc. Fresh Market 8 octubre</v>
      </c>
      <c r="D18" s="15">
        <v>26</v>
      </c>
      <c r="E18" s="16" t="str">
        <f>B3</f>
        <v>Unilever</v>
      </c>
      <c r="F18" s="3" t="str">
        <f>C3</f>
        <v>CD Cno. Baja la Petisa</v>
      </c>
      <c r="G18" s="15">
        <v>25</v>
      </c>
      <c r="H18" s="9" t="str">
        <f>F7</f>
        <v>MirTrans</v>
      </c>
      <c r="I18" s="9" t="s">
        <v>36</v>
      </c>
      <c r="J18" s="9" t="s">
        <v>42</v>
      </c>
      <c r="K18" s="9" t="s">
        <v>46</v>
      </c>
      <c r="L18" s="9">
        <v>1115</v>
      </c>
      <c r="M18" s="11">
        <v>42739</v>
      </c>
    </row>
    <row r="19" spans="2:13" x14ac:dyDescent="0.3">
      <c r="B19" s="3" t="str">
        <f t="shared" si="0"/>
        <v>Unilever</v>
      </c>
      <c r="C19" s="3" t="str">
        <f t="shared" si="1"/>
        <v>CD Cno. Baja la Petisa</v>
      </c>
      <c r="D19" s="15">
        <v>35</v>
      </c>
      <c r="E19" s="16" t="str">
        <f>E14</f>
        <v>Grupo Disco</v>
      </c>
      <c r="F19" s="3" t="str">
        <f>F14</f>
        <v>CD Pichincha</v>
      </c>
      <c r="G19" s="15">
        <v>35</v>
      </c>
      <c r="H19" s="9" t="str">
        <f>F8</f>
        <v>Furlong</v>
      </c>
      <c r="I19" s="9" t="s">
        <v>36</v>
      </c>
      <c r="J19" s="9" t="s">
        <v>37</v>
      </c>
      <c r="K19" s="9" t="s">
        <v>38</v>
      </c>
      <c r="L19" s="9">
        <v>1116</v>
      </c>
      <c r="M19" s="11">
        <v>42741</v>
      </c>
    </row>
    <row r="20" spans="2:13" x14ac:dyDescent="0.3">
      <c r="B20" s="3" t="str">
        <f t="shared" si="0"/>
        <v>Unilever</v>
      </c>
      <c r="C20" s="3" t="str">
        <f t="shared" si="1"/>
        <v>CD Cno. Baja la Petisa</v>
      </c>
      <c r="D20" s="15">
        <v>19</v>
      </c>
      <c r="E20" s="16" t="str">
        <f>B9</f>
        <v>Marcromercado</v>
      </c>
      <c r="F20" s="3" t="str">
        <f>C9</f>
        <v>Suc. Majested</v>
      </c>
      <c r="G20" s="15">
        <v>18</v>
      </c>
      <c r="H20" s="9" t="str">
        <f>F7</f>
        <v>MirTrans</v>
      </c>
      <c r="I20" s="9" t="s">
        <v>39</v>
      </c>
      <c r="J20" s="9" t="s">
        <v>43</v>
      </c>
      <c r="K20" s="9" t="s">
        <v>44</v>
      </c>
      <c r="L20" s="9">
        <v>1117</v>
      </c>
      <c r="M20" s="11">
        <v>42742</v>
      </c>
    </row>
    <row r="21" spans="2:13" x14ac:dyDescent="0.3">
      <c r="B21" s="3" t="str">
        <f>B7</f>
        <v>Grupo Disco</v>
      </c>
      <c r="C21" s="3" t="str">
        <f>C7</f>
        <v>CD Pichincha</v>
      </c>
      <c r="D21" s="15">
        <v>35</v>
      </c>
      <c r="E21" s="16" t="str">
        <f>B3</f>
        <v>Unilever</v>
      </c>
      <c r="F21" s="3" t="str">
        <f>C3</f>
        <v>CD Cno. Baja la Petisa</v>
      </c>
      <c r="G21" s="15">
        <v>35</v>
      </c>
      <c r="H21" s="9" t="str">
        <f>F9</f>
        <v>Coptransul</v>
      </c>
      <c r="I21" s="9" t="s">
        <v>40</v>
      </c>
      <c r="J21" s="9" t="s">
        <v>42</v>
      </c>
      <c r="K21" s="9" t="s">
        <v>45</v>
      </c>
      <c r="L21" s="9">
        <v>1118</v>
      </c>
      <c r="M21" s="11">
        <v>42747</v>
      </c>
    </row>
    <row r="22" spans="2:13" x14ac:dyDescent="0.3">
      <c r="B22" s="3" t="str">
        <f>B9</f>
        <v>Marcromercado</v>
      </c>
      <c r="C22" s="3" t="str">
        <f>C9</f>
        <v>Suc. Majested</v>
      </c>
      <c r="D22" s="15">
        <v>50</v>
      </c>
      <c r="E22" s="16" t="str">
        <f>B3</f>
        <v>Unilever</v>
      </c>
      <c r="F22" s="3" t="str">
        <f>C3</f>
        <v>CD Cno. Baja la Petisa</v>
      </c>
      <c r="G22" s="15">
        <v>49</v>
      </c>
      <c r="H22" s="9" t="str">
        <f>F7</f>
        <v>MirTrans</v>
      </c>
      <c r="I22" s="9" t="s">
        <v>36</v>
      </c>
      <c r="J22" s="9" t="s">
        <v>37</v>
      </c>
      <c r="K22" s="9" t="s">
        <v>47</v>
      </c>
      <c r="L22" s="9">
        <v>1119</v>
      </c>
      <c r="M22" s="11">
        <v>42750</v>
      </c>
    </row>
    <row r="27" spans="2:13" x14ac:dyDescent="0.3">
      <c r="B27" s="24" t="s">
        <v>48</v>
      </c>
      <c r="C27" s="24"/>
      <c r="D27" s="24"/>
      <c r="E27" s="24"/>
    </row>
    <row r="28" spans="2:13" x14ac:dyDescent="0.3">
      <c r="B28" s="17" t="s">
        <v>12</v>
      </c>
      <c r="C28" s="18" t="s">
        <v>2</v>
      </c>
      <c r="D28" s="18" t="s">
        <v>4</v>
      </c>
      <c r="E28" s="19" t="s">
        <v>49</v>
      </c>
    </row>
    <row r="29" spans="2:13" x14ac:dyDescent="0.3">
      <c r="B29" s="23" t="str">
        <f>B7</f>
        <v>Grupo Disco</v>
      </c>
      <c r="C29" s="2" t="str">
        <f>C7</f>
        <v>CD Pichincha</v>
      </c>
      <c r="D29" s="2" t="s">
        <v>9</v>
      </c>
      <c r="E29" s="22">
        <f>SUMIF($F$14:$F$22,C29,$G$14:$G$22)-SUMIF($C$14:$C$22,C29,$D$14:$D$22)</f>
        <v>0</v>
      </c>
      <c r="F29" t="s">
        <v>51</v>
      </c>
    </row>
    <row r="30" spans="2:13" x14ac:dyDescent="0.3">
      <c r="B30" s="23"/>
      <c r="C30" s="2" t="str">
        <f>C8</f>
        <v>Suc. Fresh Market 8 octubre</v>
      </c>
      <c r="D30" s="2" t="s">
        <v>10</v>
      </c>
      <c r="E30" s="21">
        <f t="shared" ref="E30:E31" si="2">SUMIF($F$14:$F$22,C30,$G$14:$G$22)-SUMIF($C$14:$C$22,C30,$D$14:$D$22)</f>
        <v>4</v>
      </c>
    </row>
    <row r="31" spans="2:13" x14ac:dyDescent="0.3">
      <c r="B31" s="2" t="str">
        <f>B9</f>
        <v>Marcromercado</v>
      </c>
      <c r="C31" s="2" t="str">
        <f>C9</f>
        <v>Suc. Majested</v>
      </c>
      <c r="D31" s="2" t="s">
        <v>19</v>
      </c>
      <c r="E31" s="21">
        <f t="shared" si="2"/>
        <v>13</v>
      </c>
    </row>
    <row r="32" spans="2:13" x14ac:dyDescent="0.3">
      <c r="B32" s="2" t="str">
        <f>F7</f>
        <v>MirTrans</v>
      </c>
      <c r="C32" s="2" t="s">
        <v>14</v>
      </c>
      <c r="D32" s="2" t="s">
        <v>20</v>
      </c>
      <c r="E32" s="21">
        <f>ABS(SUMIF($H$14:$H$22,B32,$D$14:$D$22)-SUMIF($H$14:$H$22,B32,$G$14:$G$22))</f>
        <v>5</v>
      </c>
      <c r="F32" s="20" t="s">
        <v>50</v>
      </c>
    </row>
    <row r="33" spans="2:5" x14ac:dyDescent="0.3">
      <c r="B33" s="2" t="str">
        <f>F8</f>
        <v>Furlong</v>
      </c>
      <c r="C33" s="2" t="s">
        <v>14</v>
      </c>
      <c r="D33" s="2" t="s">
        <v>21</v>
      </c>
      <c r="E33" s="21">
        <f t="shared" ref="E33:E34" si="3">ABS(SUMIF($H$14:$H$22,B33,$D$14:$D$22)-SUMIF($H$14:$H$22,B33,$G$14:$G$22))</f>
        <v>2</v>
      </c>
    </row>
    <row r="34" spans="2:5" x14ac:dyDescent="0.3">
      <c r="B34" s="2" t="str">
        <f>F9</f>
        <v>Coptransul</v>
      </c>
      <c r="C34" s="2" t="s">
        <v>14</v>
      </c>
      <c r="D34" s="2" t="s">
        <v>26</v>
      </c>
      <c r="E34" s="22">
        <f t="shared" si="3"/>
        <v>0</v>
      </c>
    </row>
  </sheetData>
  <autoFilter ref="B13:M13"/>
  <mergeCells count="7">
    <mergeCell ref="B29:B30"/>
    <mergeCell ref="B27:E27"/>
    <mergeCell ref="B5:D5"/>
    <mergeCell ref="B7:B8"/>
    <mergeCell ref="F5:H5"/>
    <mergeCell ref="E12:G12"/>
    <mergeCell ref="B12:D12"/>
  </mergeCells>
  <pageMargins left="0.7" right="0.7" top="0.75" bottom="0.75" header="0.3" footer="0.3"/>
  <pageSetup orientation="portrait" r:id="rId1"/>
  <ignoredErrors>
    <ignoredError sqref="E1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4" workbookViewId="0">
      <selection activeCell="J16" sqref="J16"/>
    </sheetView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2017-12-21T16:27:30Z</dcterms:modified>
</cp:coreProperties>
</file>