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\Desktop\quant\CTA_data\instruction\"/>
    </mc:Choice>
  </mc:AlternateContent>
  <xr:revisionPtr revIDLastSave="0" documentId="13_ncr:1_{E1C5F3BC-6785-4610-A034-45C9DC0C1244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CTA_strate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/>
  <c r="G66" i="1"/>
  <c r="G67" i="1"/>
  <c r="G64" i="1"/>
  <c r="H65" i="1"/>
  <c r="H66" i="1"/>
  <c r="H67" i="1"/>
  <c r="H64" i="1"/>
  <c r="G63" i="1"/>
  <c r="G62" i="1"/>
  <c r="H63" i="1"/>
  <c r="H62" i="1"/>
  <c r="G59" i="1"/>
  <c r="G58" i="1"/>
  <c r="H59" i="1"/>
  <c r="H58" i="1"/>
  <c r="G55" i="1"/>
  <c r="G56" i="1"/>
  <c r="G57" i="1"/>
  <c r="G54" i="1"/>
  <c r="G53" i="1"/>
  <c r="G52" i="1"/>
  <c r="H55" i="1"/>
  <c r="H56" i="1"/>
  <c r="H57" i="1"/>
  <c r="H54" i="1"/>
  <c r="H53" i="1"/>
  <c r="H52" i="1"/>
  <c r="G49" i="1"/>
  <c r="G50" i="1"/>
  <c r="G51" i="1"/>
  <c r="G48" i="1"/>
  <c r="H49" i="1"/>
  <c r="H50" i="1"/>
  <c r="H51" i="1"/>
  <c r="H48" i="1"/>
  <c r="G45" i="1"/>
  <c r="G46" i="1"/>
  <c r="G47" i="1"/>
  <c r="G44" i="1"/>
  <c r="H45" i="1"/>
  <c r="H46" i="1"/>
  <c r="H47" i="1"/>
  <c r="H44" i="1"/>
  <c r="G41" i="1"/>
  <c r="G42" i="1"/>
  <c r="G43" i="1"/>
  <c r="G40" i="1"/>
  <c r="H41" i="1"/>
  <c r="H42" i="1"/>
  <c r="H43" i="1"/>
  <c r="H40" i="1"/>
  <c r="G37" i="1"/>
  <c r="G38" i="1"/>
  <c r="G39" i="1"/>
  <c r="G36" i="1"/>
  <c r="H37" i="1"/>
  <c r="H38" i="1"/>
  <c r="H39" i="1"/>
  <c r="H36" i="1"/>
  <c r="H34" i="1"/>
  <c r="H35" i="1"/>
  <c r="G32" i="1"/>
  <c r="H33" i="1"/>
  <c r="H32" i="1"/>
  <c r="G31" i="1"/>
  <c r="H31" i="1"/>
  <c r="H30" i="1"/>
  <c r="G30" i="1"/>
  <c r="G29" i="1"/>
  <c r="G28" i="1"/>
  <c r="H29" i="1"/>
  <c r="H28" i="1"/>
  <c r="G27" i="1"/>
  <c r="G26" i="1"/>
  <c r="H27" i="1"/>
  <c r="H26" i="1"/>
  <c r="G25" i="1"/>
  <c r="G24" i="1"/>
  <c r="H25" i="1"/>
  <c r="H24" i="1"/>
  <c r="G23" i="1"/>
  <c r="G22" i="1"/>
  <c r="H23" i="1"/>
  <c r="H22" i="1"/>
  <c r="H16" i="1"/>
  <c r="G17" i="1"/>
  <c r="G16" i="1"/>
  <c r="H17" i="1"/>
  <c r="G11" i="1"/>
  <c r="G10" i="1"/>
  <c r="H11" i="1"/>
  <c r="H10" i="1"/>
  <c r="G14" i="1"/>
  <c r="G15" i="1"/>
  <c r="G12" i="1"/>
  <c r="H14" i="1"/>
  <c r="H15" i="1"/>
  <c r="H12" i="1"/>
  <c r="G13" i="1"/>
  <c r="H13" i="1"/>
  <c r="G6" i="1"/>
  <c r="G8" i="1"/>
  <c r="G9" i="1"/>
  <c r="H6" i="1"/>
  <c r="H8" i="1"/>
  <c r="H9" i="1"/>
  <c r="G7" i="1"/>
  <c r="H7" i="1"/>
  <c r="G3" i="1"/>
  <c r="G4" i="1"/>
  <c r="G5" i="1"/>
  <c r="G2" i="1"/>
  <c r="G19" i="1"/>
  <c r="H3" i="1"/>
  <c r="H4" i="1"/>
  <c r="H5" i="1"/>
  <c r="H2" i="1"/>
  <c r="H18" i="1"/>
  <c r="H19" i="1"/>
  <c r="G21" i="1"/>
  <c r="H21" i="1"/>
  <c r="G20" i="1"/>
  <c r="H20" i="1"/>
</calcChain>
</file>

<file path=xl/sharedStrings.xml><?xml version="1.0" encoding="utf-8"?>
<sst xmlns="http://schemas.openxmlformats.org/spreadsheetml/2006/main" count="190" uniqueCount="47">
  <si>
    <t>CODE</t>
  </si>
  <si>
    <t>LONG/SHORT</t>
  </si>
  <si>
    <t>ADX_OPTIMAL</t>
  </si>
  <si>
    <t>BIAS_OPTIMAL</t>
  </si>
  <si>
    <t>RUN_OR_NOT</t>
  </si>
  <si>
    <t>LOTS</t>
  </si>
  <si>
    <t>BON</t>
  </si>
  <si>
    <t>LONG</t>
  </si>
  <si>
    <t>RUN</t>
  </si>
  <si>
    <t>BOZ</t>
  </si>
  <si>
    <t>CCN</t>
  </si>
  <si>
    <t>SHORT</t>
  </si>
  <si>
    <t>CCZ</t>
  </si>
  <si>
    <t>CLZ</t>
  </si>
  <si>
    <t>CN</t>
  </si>
  <si>
    <t>CTN</t>
  </si>
  <si>
    <t>CTZ</t>
  </si>
  <si>
    <t>CZ</t>
  </si>
  <si>
    <t>DXZ</t>
  </si>
  <si>
    <t>GCZ</t>
  </si>
  <si>
    <t>KCN</t>
  </si>
  <si>
    <t>KCZ</t>
  </si>
  <si>
    <t>KWN</t>
  </si>
  <si>
    <t>KWZ</t>
  </si>
  <si>
    <t>LCZ</t>
  </si>
  <si>
    <t>LHN</t>
  </si>
  <si>
    <t>LHZ</t>
  </si>
  <si>
    <t>SBN</t>
  </si>
  <si>
    <t>SBV</t>
  </si>
  <si>
    <t>SIZ</t>
  </si>
  <si>
    <t>SMN</t>
  </si>
  <si>
    <t>SMZ</t>
  </si>
  <si>
    <t>SN</t>
  </si>
  <si>
    <t>SUCZ</t>
  </si>
  <si>
    <t>SX</t>
  </si>
  <si>
    <t>WN</t>
  </si>
  <si>
    <t>WZ</t>
  </si>
  <si>
    <t>Gain-to-Pain Ratio</t>
  </si>
  <si>
    <t>Final Profits</t>
  </si>
  <si>
    <t>Number of Trades</t>
  </si>
  <si>
    <t>CLN</t>
  </si>
  <si>
    <t>HGZ</t>
  </si>
  <si>
    <t>LCN</t>
  </si>
  <si>
    <t>CDZ</t>
  </si>
  <si>
    <t>JYZ</t>
  </si>
  <si>
    <r>
      <t xml:space="preserve">MULTIPLIER </t>
    </r>
    <r>
      <rPr>
        <sz val="8"/>
        <color theme="1"/>
        <rFont val="Calibri"/>
        <family val="2"/>
        <scheme val="minor"/>
      </rPr>
      <t>(a single point monetary value)</t>
    </r>
  </si>
  <si>
    <r>
      <rPr>
        <b/>
        <sz val="8"/>
        <color theme="1"/>
        <rFont val="Calibri"/>
        <family val="2"/>
        <scheme val="minor"/>
      </rPr>
      <t>a single tick monetary value</t>
    </r>
    <r>
      <rPr>
        <sz val="8"/>
        <color theme="1"/>
        <rFont val="Calibri"/>
        <family val="2"/>
        <scheme val="minor"/>
      </rPr>
      <t>(dollars/contract)=0.01 x tick size (cents/pounds) x contract size (pounds/contract)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</si>
</sst>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97" workbookViewId="0">
      <pane xSplit="1" topLeftCell="B1" activePane="topRight" state="frozen"/>
      <selection pane="topRight" activeCell="H66" sqref="H66"/>
    </sheetView>
  </sheetViews>
  <sheetFormatPr defaultRowHeight="15.05" x14ac:dyDescent="0.3"/>
  <cols>
    <col min="1" max="1" width="5.5546875" bestFit="1" customWidth="1"/>
    <col min="2" max="2" width="12" bestFit="1" customWidth="1"/>
    <col min="3" max="3" width="13" bestFit="1" customWidth="1"/>
    <col min="4" max="4" width="13.21875" bestFit="1" customWidth="1"/>
    <col min="5" max="5" width="12.88671875" bestFit="1" customWidth="1"/>
    <col min="6" max="6" width="5.21875" bestFit="1" customWidth="1"/>
    <col min="7" max="7" width="31.33203125" bestFit="1" customWidth="1"/>
    <col min="8" max="8" width="69.77734375" bestFit="1" customWidth="1"/>
    <col min="9" max="9" width="16" bestFit="1" customWidth="1"/>
    <col min="10" max="10" width="10.5546875" bestFit="1" customWidth="1"/>
    <col min="11" max="11" width="16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45</v>
      </c>
      <c r="H1" s="4" t="s">
        <v>46</v>
      </c>
      <c r="I1" s="3" t="s">
        <v>37</v>
      </c>
      <c r="J1" s="3" t="s">
        <v>38</v>
      </c>
      <c r="K1" s="3" t="s">
        <v>39</v>
      </c>
    </row>
    <row r="2" spans="1:11" x14ac:dyDescent="0.3">
      <c r="A2" t="s">
        <v>6</v>
      </c>
      <c r="B2" t="s">
        <v>7</v>
      </c>
      <c r="C2">
        <v>15</v>
      </c>
      <c r="D2">
        <v>16</v>
      </c>
      <c r="E2" t="s">
        <v>8</v>
      </c>
      <c r="F2">
        <v>3</v>
      </c>
      <c r="G2">
        <f>H2/0.01</f>
        <v>600</v>
      </c>
      <c r="H2">
        <f>0.01*0.01*60000</f>
        <v>6</v>
      </c>
      <c r="I2">
        <v>1.7065999999999999</v>
      </c>
      <c r="J2">
        <v>10.7379</v>
      </c>
      <c r="K2">
        <v>947</v>
      </c>
    </row>
    <row r="3" spans="1:11" x14ac:dyDescent="0.3">
      <c r="A3" t="s">
        <v>6</v>
      </c>
      <c r="B3" t="s">
        <v>11</v>
      </c>
      <c r="C3">
        <v>40</v>
      </c>
      <c r="D3">
        <v>-6</v>
      </c>
      <c r="G3">
        <f t="shared" ref="G3:G5" si="0">H3/0.01</f>
        <v>600</v>
      </c>
      <c r="H3">
        <f t="shared" ref="H3:H5" si="1">0.01*0.01*60000</f>
        <v>6</v>
      </c>
      <c r="I3">
        <v>3.1587000000000001</v>
      </c>
      <c r="J3" s="1">
        <v>0.12620000000000001</v>
      </c>
      <c r="K3" s="1">
        <v>43</v>
      </c>
    </row>
    <row r="4" spans="1:11" x14ac:dyDescent="0.3">
      <c r="A4" t="s">
        <v>9</v>
      </c>
      <c r="B4" t="s">
        <v>7</v>
      </c>
      <c r="C4">
        <v>35</v>
      </c>
      <c r="D4">
        <v>14</v>
      </c>
      <c r="E4" t="s">
        <v>8</v>
      </c>
      <c r="F4">
        <v>3</v>
      </c>
      <c r="G4">
        <f t="shared" si="0"/>
        <v>600</v>
      </c>
      <c r="H4">
        <f t="shared" si="1"/>
        <v>6</v>
      </c>
      <c r="I4">
        <v>2.0735000000000001</v>
      </c>
      <c r="J4">
        <v>3.4243000000000001</v>
      </c>
      <c r="K4">
        <v>199</v>
      </c>
    </row>
    <row r="5" spans="1:11" x14ac:dyDescent="0.3">
      <c r="A5" t="s">
        <v>9</v>
      </c>
      <c r="B5" t="s">
        <v>11</v>
      </c>
      <c r="C5">
        <v>40</v>
      </c>
      <c r="D5">
        <v>-16</v>
      </c>
      <c r="G5">
        <f t="shared" si="0"/>
        <v>600</v>
      </c>
      <c r="H5">
        <f t="shared" si="1"/>
        <v>6</v>
      </c>
      <c r="I5">
        <v>2.8163999999999998</v>
      </c>
      <c r="J5" s="1">
        <v>0.22040000000000001</v>
      </c>
      <c r="K5" s="1">
        <v>49</v>
      </c>
    </row>
    <row r="6" spans="1:11" x14ac:dyDescent="0.3">
      <c r="A6" t="s">
        <v>10</v>
      </c>
      <c r="B6" t="s">
        <v>7</v>
      </c>
      <c r="G6">
        <f>H6</f>
        <v>18.75</v>
      </c>
      <c r="H6">
        <f>0.01*0.05*37500</f>
        <v>18.75</v>
      </c>
    </row>
    <row r="7" spans="1:11" x14ac:dyDescent="0.3">
      <c r="A7" t="s">
        <v>10</v>
      </c>
      <c r="B7" t="s">
        <v>11</v>
      </c>
      <c r="C7">
        <v>30</v>
      </c>
      <c r="D7">
        <v>-12</v>
      </c>
      <c r="E7" t="s">
        <v>8</v>
      </c>
      <c r="F7">
        <v>2</v>
      </c>
      <c r="G7">
        <f>H7</f>
        <v>18.75</v>
      </c>
      <c r="H7">
        <f>0.01*0.05*37500</f>
        <v>18.75</v>
      </c>
      <c r="I7">
        <v>1.5145999999999999</v>
      </c>
      <c r="J7" s="2">
        <v>0.2147</v>
      </c>
      <c r="K7">
        <v>161</v>
      </c>
    </row>
    <row r="8" spans="1:11" x14ac:dyDescent="0.3">
      <c r="A8" t="s">
        <v>12</v>
      </c>
      <c r="B8" t="s">
        <v>7</v>
      </c>
      <c r="C8">
        <v>40</v>
      </c>
      <c r="D8">
        <v>8</v>
      </c>
      <c r="E8" t="s">
        <v>8</v>
      </c>
      <c r="G8">
        <f t="shared" ref="G8:G10" si="2">H8</f>
        <v>18.75</v>
      </c>
      <c r="H8">
        <f t="shared" ref="H8:H9" si="3">0.01*0.05*37500</f>
        <v>18.75</v>
      </c>
      <c r="I8">
        <v>1.9683999999999999</v>
      </c>
      <c r="J8">
        <v>1.9018999999999999</v>
      </c>
      <c r="K8">
        <v>116</v>
      </c>
    </row>
    <row r="9" spans="1:11" x14ac:dyDescent="0.3">
      <c r="A9" s="2" t="s">
        <v>12</v>
      </c>
      <c r="B9" s="2" t="s">
        <v>11</v>
      </c>
      <c r="C9" s="2">
        <v>30</v>
      </c>
      <c r="D9" s="2">
        <v>-12</v>
      </c>
      <c r="E9" s="2" t="s">
        <v>8</v>
      </c>
      <c r="F9" s="2">
        <v>2</v>
      </c>
      <c r="G9">
        <f t="shared" si="2"/>
        <v>18.75</v>
      </c>
      <c r="H9">
        <f t="shared" si="3"/>
        <v>18.75</v>
      </c>
      <c r="I9" s="2">
        <v>2.1772</v>
      </c>
      <c r="J9">
        <v>0.41810000000000003</v>
      </c>
      <c r="K9">
        <v>153</v>
      </c>
    </row>
    <row r="10" spans="1:11" x14ac:dyDescent="0.3">
      <c r="A10" s="2" t="s">
        <v>43</v>
      </c>
      <c r="B10" s="2" t="s">
        <v>7</v>
      </c>
      <c r="C10" s="2">
        <v>40</v>
      </c>
      <c r="D10" s="2">
        <v>5</v>
      </c>
      <c r="E10" s="2"/>
      <c r="F10" s="2"/>
      <c r="G10" s="2">
        <f>H10/0.01</f>
        <v>1000</v>
      </c>
      <c r="H10">
        <f>0.0001*100000</f>
        <v>10</v>
      </c>
      <c r="I10" s="1">
        <v>1.3101</v>
      </c>
      <c r="J10" s="1">
        <v>0.2797</v>
      </c>
      <c r="K10">
        <v>127</v>
      </c>
    </row>
    <row r="11" spans="1:11" x14ac:dyDescent="0.3">
      <c r="A11" s="2" t="s">
        <v>43</v>
      </c>
      <c r="B11" s="2" t="s">
        <v>11</v>
      </c>
      <c r="C11" s="2">
        <v>40</v>
      </c>
      <c r="D11" s="2">
        <v>-14</v>
      </c>
      <c r="E11" s="2"/>
      <c r="F11" s="2"/>
      <c r="G11" s="2">
        <f>H11/0.01</f>
        <v>1000</v>
      </c>
      <c r="H11">
        <f>0.0001*100000</f>
        <v>10</v>
      </c>
      <c r="I11" s="1">
        <v>1.1037999999999999</v>
      </c>
      <c r="J11" s="1">
        <v>1.61E-2</v>
      </c>
      <c r="K11">
        <v>119</v>
      </c>
    </row>
    <row r="12" spans="1:11" x14ac:dyDescent="0.3">
      <c r="A12" s="2" t="s">
        <v>40</v>
      </c>
      <c r="B12" s="2" t="s">
        <v>7</v>
      </c>
      <c r="C12" s="2">
        <v>10</v>
      </c>
      <c r="D12" s="2">
        <v>22</v>
      </c>
      <c r="E12" s="2"/>
      <c r="F12" s="2"/>
      <c r="G12" s="2">
        <f>H12/0.01</f>
        <v>1000</v>
      </c>
      <c r="H12">
        <f>0.01*1000</f>
        <v>10</v>
      </c>
      <c r="I12" s="1">
        <v>1.1374</v>
      </c>
      <c r="J12">
        <v>3.2810000000000001</v>
      </c>
      <c r="K12">
        <v>1257</v>
      </c>
    </row>
    <row r="13" spans="1:11" x14ac:dyDescent="0.3">
      <c r="A13" s="2" t="s">
        <v>40</v>
      </c>
      <c r="B13" s="2" t="s">
        <v>11</v>
      </c>
      <c r="C13" s="2">
        <v>30</v>
      </c>
      <c r="D13" s="2">
        <v>-30</v>
      </c>
      <c r="E13" s="2" t="s">
        <v>8</v>
      </c>
      <c r="F13" s="2"/>
      <c r="G13" s="2">
        <f>H13/0.01</f>
        <v>1000</v>
      </c>
      <c r="H13">
        <f>0.01*1000</f>
        <v>10</v>
      </c>
      <c r="I13" s="2">
        <v>1.7073</v>
      </c>
      <c r="J13">
        <v>0.38450000000000001</v>
      </c>
      <c r="K13">
        <v>179</v>
      </c>
    </row>
    <row r="14" spans="1:11" x14ac:dyDescent="0.3">
      <c r="A14" t="s">
        <v>13</v>
      </c>
      <c r="B14" t="s">
        <v>7</v>
      </c>
      <c r="C14">
        <v>15</v>
      </c>
      <c r="D14">
        <v>8</v>
      </c>
      <c r="E14" t="s">
        <v>8</v>
      </c>
      <c r="G14" s="2">
        <f>H14/0.01</f>
        <v>1000</v>
      </c>
      <c r="H14">
        <f>0.01*1000</f>
        <v>10</v>
      </c>
      <c r="I14" s="1">
        <v>1.2444</v>
      </c>
      <c r="J14">
        <v>5.0274000000000001</v>
      </c>
      <c r="K14">
        <v>1203</v>
      </c>
    </row>
    <row r="15" spans="1:11" x14ac:dyDescent="0.3">
      <c r="A15" s="2" t="s">
        <v>13</v>
      </c>
      <c r="B15" s="2" t="s">
        <v>11</v>
      </c>
      <c r="C15" s="2">
        <v>15</v>
      </c>
      <c r="D15" s="2">
        <v>-14</v>
      </c>
      <c r="G15" s="2">
        <f>H15/0.01</f>
        <v>1000</v>
      </c>
      <c r="H15">
        <f>0.01*1000</f>
        <v>10</v>
      </c>
      <c r="I15" s="1">
        <v>1.1204000000000001</v>
      </c>
      <c r="J15">
        <v>0.30869999999999997</v>
      </c>
      <c r="K15">
        <v>520</v>
      </c>
    </row>
    <row r="16" spans="1:11" x14ac:dyDescent="0.3">
      <c r="A16" t="s">
        <v>14</v>
      </c>
      <c r="B16" t="s">
        <v>7</v>
      </c>
      <c r="C16">
        <v>30</v>
      </c>
      <c r="D16">
        <v>20</v>
      </c>
      <c r="E16" t="s">
        <v>8</v>
      </c>
      <c r="F16">
        <v>6</v>
      </c>
      <c r="G16">
        <f>H16/0.25</f>
        <v>50</v>
      </c>
      <c r="H16">
        <f>0.01*0.25*5000</f>
        <v>12.5</v>
      </c>
      <c r="I16" s="2">
        <v>1.7862</v>
      </c>
      <c r="J16">
        <v>3.5739999999999998</v>
      </c>
      <c r="K16">
        <v>260</v>
      </c>
    </row>
    <row r="17" spans="1:11" x14ac:dyDescent="0.3">
      <c r="A17" t="s">
        <v>14</v>
      </c>
      <c r="B17" t="s">
        <v>11</v>
      </c>
      <c r="C17">
        <v>20</v>
      </c>
      <c r="D17">
        <v>-16</v>
      </c>
      <c r="E17" t="s">
        <v>8</v>
      </c>
      <c r="F17">
        <v>3</v>
      </c>
      <c r="G17">
        <f>H17/0.25</f>
        <v>50</v>
      </c>
      <c r="H17">
        <f>0.01*0.25*5000</f>
        <v>12.5</v>
      </c>
      <c r="I17">
        <v>1.8035000000000001</v>
      </c>
      <c r="J17">
        <v>0.87150000000000005</v>
      </c>
      <c r="K17">
        <v>401</v>
      </c>
    </row>
    <row r="18" spans="1:11" x14ac:dyDescent="0.3">
      <c r="A18" t="s">
        <v>15</v>
      </c>
      <c r="B18" t="s">
        <v>7</v>
      </c>
      <c r="C18">
        <v>30</v>
      </c>
      <c r="D18">
        <v>16</v>
      </c>
      <c r="E18" t="s">
        <v>8</v>
      </c>
      <c r="F18">
        <v>1</v>
      </c>
      <c r="G18">
        <v>500</v>
      </c>
      <c r="H18">
        <f t="shared" ref="H18:H19" si="4">0.01*0.01*50000</f>
        <v>5</v>
      </c>
      <c r="I18">
        <v>1.7146999999999999</v>
      </c>
      <c r="J18">
        <v>5.8761999999999999</v>
      </c>
      <c r="K18">
        <v>344</v>
      </c>
    </row>
    <row r="19" spans="1:11" x14ac:dyDescent="0.3">
      <c r="A19" t="s">
        <v>15</v>
      </c>
      <c r="B19" t="s">
        <v>11</v>
      </c>
      <c r="C19">
        <v>35</v>
      </c>
      <c r="D19">
        <v>-8</v>
      </c>
      <c r="E19" t="s">
        <v>8</v>
      </c>
      <c r="G19">
        <f>H19/0.01</f>
        <v>500</v>
      </c>
      <c r="H19">
        <f t="shared" si="4"/>
        <v>5</v>
      </c>
      <c r="I19">
        <v>1.5298</v>
      </c>
      <c r="J19">
        <v>0.2276</v>
      </c>
      <c r="K19">
        <v>125</v>
      </c>
    </row>
    <row r="20" spans="1:11" x14ac:dyDescent="0.3">
      <c r="A20" t="s">
        <v>16</v>
      </c>
      <c r="B20" t="s">
        <v>7</v>
      </c>
      <c r="C20">
        <v>30</v>
      </c>
      <c r="D20">
        <v>12</v>
      </c>
      <c r="E20" t="s">
        <v>8</v>
      </c>
      <c r="F20">
        <v>3</v>
      </c>
      <c r="G20">
        <f>H20/0.01</f>
        <v>500</v>
      </c>
      <c r="H20">
        <f>0.01*0.01*50000</f>
        <v>5</v>
      </c>
      <c r="I20">
        <v>2.4701</v>
      </c>
      <c r="J20">
        <v>7.6333000000000002</v>
      </c>
      <c r="K20">
        <v>344</v>
      </c>
    </row>
    <row r="21" spans="1:11" x14ac:dyDescent="0.3">
      <c r="A21" t="s">
        <v>16</v>
      </c>
      <c r="B21" t="s">
        <v>11</v>
      </c>
      <c r="C21">
        <v>35</v>
      </c>
      <c r="D21">
        <v>-16</v>
      </c>
      <c r="E21" t="s">
        <v>8</v>
      </c>
      <c r="G21">
        <f>H21/0.01</f>
        <v>500</v>
      </c>
      <c r="H21">
        <f>0.01*0.01*50000</f>
        <v>5</v>
      </c>
      <c r="I21">
        <v>1.5598000000000001</v>
      </c>
      <c r="J21">
        <v>0.20699999999999999</v>
      </c>
      <c r="K21">
        <v>121</v>
      </c>
    </row>
    <row r="22" spans="1:11" x14ac:dyDescent="0.3">
      <c r="A22" t="s">
        <v>17</v>
      </c>
      <c r="B22" t="s">
        <v>7</v>
      </c>
      <c r="C22">
        <v>30</v>
      </c>
      <c r="D22">
        <v>14</v>
      </c>
      <c r="E22" t="s">
        <v>8</v>
      </c>
      <c r="F22">
        <v>9</v>
      </c>
      <c r="G22">
        <f>H22/0.25</f>
        <v>50</v>
      </c>
      <c r="H22">
        <f>0.01*0.25*5000</f>
        <v>12.5</v>
      </c>
      <c r="I22">
        <v>1.802</v>
      </c>
      <c r="J22">
        <v>4.3550000000000004</v>
      </c>
      <c r="K22">
        <v>284</v>
      </c>
    </row>
    <row r="23" spans="1:11" x14ac:dyDescent="0.3">
      <c r="A23" t="s">
        <v>17</v>
      </c>
      <c r="B23" t="s">
        <v>11</v>
      </c>
      <c r="C23">
        <v>20</v>
      </c>
      <c r="D23">
        <v>-8</v>
      </c>
      <c r="E23" t="s">
        <v>8</v>
      </c>
      <c r="F23">
        <v>9</v>
      </c>
      <c r="G23">
        <f>H23/0.25</f>
        <v>50</v>
      </c>
      <c r="H23">
        <f>0.01*0.25*5000</f>
        <v>12.5</v>
      </c>
      <c r="I23" s="1">
        <v>1.2249000000000001</v>
      </c>
      <c r="J23">
        <v>0.35610000000000003</v>
      </c>
      <c r="K23">
        <v>471</v>
      </c>
    </row>
    <row r="24" spans="1:11" x14ac:dyDescent="0.3">
      <c r="A24" t="s">
        <v>18</v>
      </c>
      <c r="B24" t="s">
        <v>7</v>
      </c>
      <c r="C24">
        <v>10</v>
      </c>
      <c r="D24">
        <v>5</v>
      </c>
      <c r="E24" t="s">
        <v>8</v>
      </c>
      <c r="G24">
        <f>H24/0.01</f>
        <v>500</v>
      </c>
      <c r="H24">
        <f>0.005*1000</f>
        <v>5</v>
      </c>
      <c r="I24">
        <v>1.6516</v>
      </c>
      <c r="J24">
        <v>4.7934999999999999</v>
      </c>
      <c r="K24">
        <v>1146</v>
      </c>
    </row>
    <row r="25" spans="1:11" x14ac:dyDescent="0.3">
      <c r="A25" t="s">
        <v>18</v>
      </c>
      <c r="B25" t="s">
        <v>11</v>
      </c>
      <c r="G25">
        <f>H25/0.01</f>
        <v>500</v>
      </c>
      <c r="H25">
        <f>0.005*1000</f>
        <v>5</v>
      </c>
    </row>
    <row r="26" spans="1:11" x14ac:dyDescent="0.3">
      <c r="A26" t="s">
        <v>19</v>
      </c>
      <c r="B26" t="s">
        <v>7</v>
      </c>
      <c r="C26">
        <v>10</v>
      </c>
      <c r="D26">
        <v>7</v>
      </c>
      <c r="E26" t="s">
        <v>8</v>
      </c>
      <c r="F26">
        <v>2</v>
      </c>
      <c r="G26">
        <f>H26/0.1</f>
        <v>100</v>
      </c>
      <c r="H26">
        <f>0.1*100</f>
        <v>10</v>
      </c>
      <c r="I26">
        <v>1.4283999999999999</v>
      </c>
      <c r="J26">
        <v>4.8955000000000002</v>
      </c>
      <c r="K26">
        <v>1168</v>
      </c>
    </row>
    <row r="27" spans="1:11" x14ac:dyDescent="0.3">
      <c r="A27" t="s">
        <v>19</v>
      </c>
      <c r="B27" t="s">
        <v>11</v>
      </c>
      <c r="C27">
        <v>30</v>
      </c>
      <c r="D27">
        <v>-14</v>
      </c>
      <c r="F27">
        <v>2</v>
      </c>
      <c r="G27">
        <f>H27/0.1</f>
        <v>100</v>
      </c>
      <c r="H27">
        <f>0.1*100</f>
        <v>10</v>
      </c>
      <c r="I27" s="1">
        <v>1.2017</v>
      </c>
      <c r="J27" s="1">
        <v>6.59E-2</v>
      </c>
      <c r="K27">
        <v>139</v>
      </c>
    </row>
    <row r="28" spans="1:11" x14ac:dyDescent="0.3">
      <c r="A28" t="s">
        <v>41</v>
      </c>
      <c r="B28" t="s">
        <v>7</v>
      </c>
      <c r="G28">
        <f>H28/0.01</f>
        <v>1250</v>
      </c>
      <c r="H28">
        <f>0.0005*25000</f>
        <v>12.5</v>
      </c>
      <c r="I28" s="1"/>
      <c r="J28" s="1"/>
    </row>
    <row r="29" spans="1:11" x14ac:dyDescent="0.3">
      <c r="A29" t="s">
        <v>41</v>
      </c>
      <c r="B29" t="s">
        <v>11</v>
      </c>
      <c r="C29">
        <v>30</v>
      </c>
      <c r="D29">
        <v>-5</v>
      </c>
      <c r="E29" t="s">
        <v>8</v>
      </c>
      <c r="G29">
        <f>H29/0.01</f>
        <v>1250</v>
      </c>
      <c r="H29">
        <f>0.0005*25000</f>
        <v>12.5</v>
      </c>
      <c r="I29">
        <v>1.3109</v>
      </c>
      <c r="J29" s="1">
        <v>0.14019999999999999</v>
      </c>
      <c r="K29">
        <v>153</v>
      </c>
    </row>
    <row r="30" spans="1:11" x14ac:dyDescent="0.3">
      <c r="A30" t="s">
        <v>44</v>
      </c>
      <c r="B30" t="s">
        <v>7</v>
      </c>
      <c r="G30">
        <f>H30/0.0000001</f>
        <v>62500000</v>
      </c>
      <c r="H30">
        <f>0.0000005*12500000</f>
        <v>6.25</v>
      </c>
      <c r="J30" s="1"/>
    </row>
    <row r="31" spans="1:11" x14ac:dyDescent="0.3">
      <c r="A31" t="s">
        <v>44</v>
      </c>
      <c r="B31" t="s">
        <v>11</v>
      </c>
      <c r="C31">
        <v>40</v>
      </c>
      <c r="D31">
        <v>-4</v>
      </c>
      <c r="G31">
        <f>H31/0.0000001</f>
        <v>62500000</v>
      </c>
      <c r="H31">
        <f>0.0000005*12500000</f>
        <v>6.25</v>
      </c>
      <c r="I31" s="1">
        <v>1.1892</v>
      </c>
      <c r="J31" s="1">
        <v>3.5200000000000002E-2</v>
      </c>
      <c r="K31">
        <v>129</v>
      </c>
    </row>
    <row r="32" spans="1:11" x14ac:dyDescent="0.3">
      <c r="A32" t="s">
        <v>20</v>
      </c>
      <c r="B32" t="s">
        <v>7</v>
      </c>
      <c r="C32">
        <v>15</v>
      </c>
      <c r="D32">
        <v>6</v>
      </c>
      <c r="G32">
        <f>H32/0.05</f>
        <v>375</v>
      </c>
      <c r="H32">
        <f>0.01*0.05*37500</f>
        <v>18.75</v>
      </c>
      <c r="I32" s="1">
        <v>1.1953</v>
      </c>
      <c r="J32" s="2">
        <v>2.9392999999999998</v>
      </c>
      <c r="K32">
        <v>1000</v>
      </c>
    </row>
    <row r="33" spans="1:11" x14ac:dyDescent="0.3">
      <c r="A33" t="s">
        <v>20</v>
      </c>
      <c r="B33" t="s">
        <v>11</v>
      </c>
      <c r="C33">
        <v>25</v>
      </c>
      <c r="D33">
        <v>-18</v>
      </c>
      <c r="E33" t="s">
        <v>8</v>
      </c>
      <c r="F33">
        <v>2</v>
      </c>
      <c r="G33">
        <v>375</v>
      </c>
      <c r="H33">
        <f>0.01*0.05*37500</f>
        <v>18.75</v>
      </c>
      <c r="I33">
        <v>1.8161</v>
      </c>
      <c r="J33">
        <v>0.73180000000000001</v>
      </c>
      <c r="K33">
        <v>283</v>
      </c>
    </row>
    <row r="34" spans="1:11" x14ac:dyDescent="0.3">
      <c r="A34" t="s">
        <v>21</v>
      </c>
      <c r="B34" t="s">
        <v>7</v>
      </c>
      <c r="C34">
        <v>30</v>
      </c>
      <c r="D34">
        <v>6</v>
      </c>
      <c r="E34" t="s">
        <v>8</v>
      </c>
      <c r="G34">
        <v>375</v>
      </c>
      <c r="H34">
        <f t="shared" ref="H34:H35" si="5">0.01*0.05*37500</f>
        <v>18.75</v>
      </c>
      <c r="I34" s="2">
        <v>1.6121000000000001</v>
      </c>
      <c r="J34">
        <v>2.1324999999999998</v>
      </c>
      <c r="K34">
        <v>231</v>
      </c>
    </row>
    <row r="35" spans="1:11" x14ac:dyDescent="0.3">
      <c r="A35" t="s">
        <v>21</v>
      </c>
      <c r="B35" t="s">
        <v>11</v>
      </c>
      <c r="C35">
        <v>25</v>
      </c>
      <c r="D35">
        <v>-16</v>
      </c>
      <c r="F35">
        <v>2</v>
      </c>
      <c r="G35">
        <v>375</v>
      </c>
      <c r="H35">
        <f t="shared" si="5"/>
        <v>18.75</v>
      </c>
      <c r="I35" s="1">
        <v>1.2807999999999999</v>
      </c>
      <c r="J35">
        <v>0.25369999999999998</v>
      </c>
      <c r="K35">
        <v>265</v>
      </c>
    </row>
    <row r="36" spans="1:11" x14ac:dyDescent="0.3">
      <c r="A36" t="s">
        <v>22</v>
      </c>
      <c r="B36" t="s">
        <v>7</v>
      </c>
      <c r="C36">
        <v>35</v>
      </c>
      <c r="D36">
        <v>12</v>
      </c>
      <c r="E36" t="s">
        <v>8</v>
      </c>
      <c r="G36">
        <f>H36/0.25</f>
        <v>50</v>
      </c>
      <c r="H36">
        <f>0.01*0.25*5000</f>
        <v>12.5</v>
      </c>
      <c r="I36">
        <v>1.7035</v>
      </c>
      <c r="J36">
        <v>3.7875000000000001</v>
      </c>
      <c r="K36">
        <v>223</v>
      </c>
    </row>
    <row r="37" spans="1:11" x14ac:dyDescent="0.3">
      <c r="A37" t="s">
        <v>22</v>
      </c>
      <c r="B37" t="s">
        <v>11</v>
      </c>
      <c r="C37">
        <v>25</v>
      </c>
      <c r="D37">
        <v>-16</v>
      </c>
      <c r="E37" t="s">
        <v>8</v>
      </c>
      <c r="G37">
        <f t="shared" ref="G37:G40" si="6">H37/0.25</f>
        <v>50</v>
      </c>
      <c r="H37">
        <f t="shared" ref="H37:H39" si="7">0.01*0.25*5000</f>
        <v>12.5</v>
      </c>
      <c r="I37">
        <v>1.5568</v>
      </c>
      <c r="J37">
        <v>0.50619999999999998</v>
      </c>
      <c r="K37">
        <v>251</v>
      </c>
    </row>
    <row r="38" spans="1:11" x14ac:dyDescent="0.3">
      <c r="A38" t="s">
        <v>23</v>
      </c>
      <c r="B38" t="s">
        <v>7</v>
      </c>
      <c r="C38">
        <v>35</v>
      </c>
      <c r="D38">
        <v>14</v>
      </c>
      <c r="E38" t="s">
        <v>8</v>
      </c>
      <c r="G38">
        <f t="shared" si="6"/>
        <v>50</v>
      </c>
      <c r="H38">
        <f t="shared" si="7"/>
        <v>12.5</v>
      </c>
      <c r="I38">
        <v>2.2050999999999998</v>
      </c>
      <c r="J38">
        <v>6.7864000000000004</v>
      </c>
      <c r="K38">
        <v>240</v>
      </c>
    </row>
    <row r="39" spans="1:11" x14ac:dyDescent="0.3">
      <c r="A39" t="s">
        <v>23</v>
      </c>
      <c r="B39" t="s">
        <v>11</v>
      </c>
      <c r="C39">
        <v>30</v>
      </c>
      <c r="D39">
        <v>-16</v>
      </c>
      <c r="E39" t="s">
        <v>8</v>
      </c>
      <c r="G39">
        <f t="shared" si="6"/>
        <v>50</v>
      </c>
      <c r="H39">
        <f t="shared" si="7"/>
        <v>12.5</v>
      </c>
      <c r="I39">
        <v>1.496</v>
      </c>
      <c r="J39">
        <v>0.26750000000000002</v>
      </c>
      <c r="K39">
        <v>155</v>
      </c>
    </row>
    <row r="40" spans="1:11" x14ac:dyDescent="0.3">
      <c r="A40" t="s">
        <v>42</v>
      </c>
      <c r="B40" t="s">
        <v>7</v>
      </c>
      <c r="C40">
        <v>35</v>
      </c>
      <c r="D40">
        <v>6</v>
      </c>
      <c r="G40">
        <f>H40/0.01</f>
        <v>1000</v>
      </c>
      <c r="H40">
        <f>0.01*0.025*40000</f>
        <v>10</v>
      </c>
      <c r="I40">
        <v>1.3198000000000001</v>
      </c>
      <c r="J40" s="1">
        <v>0.44330000000000003</v>
      </c>
      <c r="K40">
        <v>159</v>
      </c>
    </row>
    <row r="41" spans="1:11" x14ac:dyDescent="0.3">
      <c r="A41" t="s">
        <v>42</v>
      </c>
      <c r="B41" t="s">
        <v>11</v>
      </c>
      <c r="C41">
        <v>35</v>
      </c>
      <c r="D41">
        <v>-18</v>
      </c>
      <c r="E41" t="s">
        <v>8</v>
      </c>
      <c r="G41">
        <f t="shared" ref="G41:G44" si="8">H41/0.01</f>
        <v>1000</v>
      </c>
      <c r="H41">
        <f t="shared" ref="H41:H43" si="9">0.01*0.025*40000</f>
        <v>10</v>
      </c>
      <c r="I41">
        <v>1.4554</v>
      </c>
      <c r="J41" s="1">
        <v>0.13159999999999999</v>
      </c>
      <c r="K41">
        <v>169</v>
      </c>
    </row>
    <row r="42" spans="1:11" x14ac:dyDescent="0.3">
      <c r="A42" t="s">
        <v>24</v>
      </c>
      <c r="B42" t="s">
        <v>7</v>
      </c>
      <c r="C42">
        <v>20</v>
      </c>
      <c r="D42">
        <v>3</v>
      </c>
      <c r="G42">
        <f t="shared" si="8"/>
        <v>1000</v>
      </c>
      <c r="H42">
        <f t="shared" si="9"/>
        <v>10</v>
      </c>
      <c r="I42" s="1">
        <v>1.1183000000000001</v>
      </c>
      <c r="J42" s="1">
        <v>0.72</v>
      </c>
      <c r="K42">
        <v>876</v>
      </c>
    </row>
    <row r="43" spans="1:11" x14ac:dyDescent="0.3">
      <c r="A43" t="s">
        <v>24</v>
      </c>
      <c r="B43" t="s">
        <v>11</v>
      </c>
      <c r="C43">
        <v>30</v>
      </c>
      <c r="D43">
        <v>-8</v>
      </c>
      <c r="E43" t="s">
        <v>8</v>
      </c>
      <c r="F43">
        <v>2</v>
      </c>
      <c r="G43">
        <f t="shared" si="8"/>
        <v>1000</v>
      </c>
      <c r="H43">
        <f t="shared" si="9"/>
        <v>10</v>
      </c>
      <c r="I43">
        <v>1.3128</v>
      </c>
      <c r="J43" s="1">
        <v>0.10489999999999999</v>
      </c>
      <c r="K43">
        <v>210</v>
      </c>
    </row>
    <row r="44" spans="1:11" x14ac:dyDescent="0.3">
      <c r="A44" t="s">
        <v>25</v>
      </c>
      <c r="B44" t="s">
        <v>7</v>
      </c>
      <c r="C44">
        <v>30</v>
      </c>
      <c r="D44">
        <v>8</v>
      </c>
      <c r="G44">
        <f>H44/0.01</f>
        <v>1000</v>
      </c>
      <c r="H44">
        <f>0.01*0.025*40000</f>
        <v>10</v>
      </c>
      <c r="I44" s="1">
        <v>1.2546999999999999</v>
      </c>
      <c r="J44" s="1">
        <v>0.93310000000000004</v>
      </c>
      <c r="K44">
        <v>277</v>
      </c>
    </row>
    <row r="45" spans="1:11" x14ac:dyDescent="0.3">
      <c r="A45" t="s">
        <v>25</v>
      </c>
      <c r="B45" t="s">
        <v>11</v>
      </c>
      <c r="C45">
        <v>30</v>
      </c>
      <c r="D45">
        <v>-26</v>
      </c>
      <c r="E45" t="s">
        <v>8</v>
      </c>
      <c r="F45">
        <v>2</v>
      </c>
      <c r="G45">
        <f t="shared" ref="G45:G47" si="10">H45/0.01</f>
        <v>1000</v>
      </c>
      <c r="H45">
        <f t="shared" ref="H45:H47" si="11">0.01*0.025*40000</f>
        <v>10</v>
      </c>
      <c r="I45">
        <v>1.5625</v>
      </c>
      <c r="J45">
        <v>0.33129999999999998</v>
      </c>
      <c r="K45">
        <v>241</v>
      </c>
    </row>
    <row r="46" spans="1:11" x14ac:dyDescent="0.3">
      <c r="A46" t="s">
        <v>26</v>
      </c>
      <c r="B46" t="s">
        <v>7</v>
      </c>
      <c r="C46">
        <v>40</v>
      </c>
      <c r="D46">
        <v>3</v>
      </c>
      <c r="G46">
        <f t="shared" si="10"/>
        <v>1000</v>
      </c>
      <c r="H46">
        <f t="shared" si="11"/>
        <v>10</v>
      </c>
      <c r="I46" s="2">
        <v>3.2079</v>
      </c>
      <c r="J46" s="1">
        <v>0.4698</v>
      </c>
      <c r="K46">
        <v>47</v>
      </c>
    </row>
    <row r="47" spans="1:11" x14ac:dyDescent="0.3">
      <c r="A47" t="s">
        <v>26</v>
      </c>
      <c r="B47" t="s">
        <v>11</v>
      </c>
      <c r="C47">
        <v>20</v>
      </c>
      <c r="D47">
        <v>-14</v>
      </c>
      <c r="E47" t="s">
        <v>8</v>
      </c>
      <c r="F47">
        <v>1</v>
      </c>
      <c r="G47">
        <f t="shared" si="10"/>
        <v>1000</v>
      </c>
      <c r="H47">
        <f t="shared" si="11"/>
        <v>10</v>
      </c>
      <c r="I47" s="1">
        <v>1.2736000000000001</v>
      </c>
      <c r="J47">
        <v>0.31719999999999998</v>
      </c>
      <c r="K47">
        <v>431</v>
      </c>
    </row>
    <row r="48" spans="1:11" x14ac:dyDescent="0.3">
      <c r="A48" t="s">
        <v>27</v>
      </c>
      <c r="B48" t="s">
        <v>7</v>
      </c>
      <c r="C48">
        <v>30</v>
      </c>
      <c r="D48">
        <v>12</v>
      </c>
      <c r="E48" t="s">
        <v>8</v>
      </c>
      <c r="F48">
        <v>1</v>
      </c>
      <c r="G48">
        <f>H48/0.01</f>
        <v>1120</v>
      </c>
      <c r="H48">
        <f>0.01*0.01*112000</f>
        <v>11.200000000000001</v>
      </c>
      <c r="I48">
        <v>2.0550999999999999</v>
      </c>
      <c r="J48" s="2">
        <v>7.7084999999999999</v>
      </c>
      <c r="K48">
        <v>360</v>
      </c>
    </row>
    <row r="49" spans="1:11" x14ac:dyDescent="0.3">
      <c r="A49" t="s">
        <v>27</v>
      </c>
      <c r="B49" t="s">
        <v>11</v>
      </c>
      <c r="C49">
        <v>20</v>
      </c>
      <c r="D49">
        <v>-14</v>
      </c>
      <c r="E49" t="s">
        <v>8</v>
      </c>
      <c r="G49">
        <f t="shared" ref="G49:G51" si="12">H49/0.01</f>
        <v>1120</v>
      </c>
      <c r="H49">
        <f t="shared" ref="H49:H51" si="13">0.01*0.01*112000</f>
        <v>11.200000000000001</v>
      </c>
      <c r="I49" s="1">
        <v>1.2444</v>
      </c>
      <c r="J49">
        <v>0.3014</v>
      </c>
      <c r="K49">
        <v>432</v>
      </c>
    </row>
    <row r="50" spans="1:11" x14ac:dyDescent="0.3">
      <c r="A50" t="s">
        <v>28</v>
      </c>
      <c r="B50" t="s">
        <v>7</v>
      </c>
      <c r="C50">
        <v>20</v>
      </c>
      <c r="D50">
        <v>9</v>
      </c>
      <c r="E50" t="s">
        <v>8</v>
      </c>
      <c r="F50">
        <v>1</v>
      </c>
      <c r="G50">
        <f t="shared" si="12"/>
        <v>1120</v>
      </c>
      <c r="H50">
        <f t="shared" si="13"/>
        <v>11.200000000000001</v>
      </c>
      <c r="I50">
        <v>1.5301</v>
      </c>
      <c r="J50">
        <v>8.1723999999999997</v>
      </c>
      <c r="K50">
        <v>822</v>
      </c>
    </row>
    <row r="51" spans="1:11" x14ac:dyDescent="0.3">
      <c r="A51" t="s">
        <v>28</v>
      </c>
      <c r="B51" t="s">
        <v>11</v>
      </c>
      <c r="C51">
        <v>20</v>
      </c>
      <c r="D51">
        <v>-14</v>
      </c>
      <c r="E51" t="s">
        <v>8</v>
      </c>
      <c r="G51">
        <f t="shared" si="12"/>
        <v>1120</v>
      </c>
      <c r="H51">
        <f t="shared" si="13"/>
        <v>11.200000000000001</v>
      </c>
      <c r="I51" s="1">
        <v>1.2569999999999999</v>
      </c>
      <c r="J51">
        <v>0.32579999999999998</v>
      </c>
      <c r="K51">
        <v>435</v>
      </c>
    </row>
    <row r="52" spans="1:11" x14ac:dyDescent="0.3">
      <c r="A52" t="s">
        <v>29</v>
      </c>
      <c r="B52" t="s">
        <v>7</v>
      </c>
      <c r="C52">
        <v>15</v>
      </c>
      <c r="D52">
        <v>14</v>
      </c>
      <c r="E52" t="s">
        <v>8</v>
      </c>
      <c r="F52">
        <v>1</v>
      </c>
      <c r="G52">
        <f>H52/0.01</f>
        <v>2500</v>
      </c>
      <c r="H52">
        <f>0.005*5000</f>
        <v>25</v>
      </c>
      <c r="I52">
        <v>1.3328</v>
      </c>
      <c r="J52">
        <v>7.1005000000000003</v>
      </c>
      <c r="K52">
        <v>1014</v>
      </c>
    </row>
    <row r="53" spans="1:11" x14ac:dyDescent="0.3">
      <c r="A53" t="s">
        <v>29</v>
      </c>
      <c r="B53" t="s">
        <v>11</v>
      </c>
      <c r="C53">
        <v>30</v>
      </c>
      <c r="D53">
        <v>-20</v>
      </c>
      <c r="E53" t="s">
        <v>8</v>
      </c>
      <c r="F53">
        <v>1</v>
      </c>
      <c r="G53">
        <f>H53/0.01</f>
        <v>2500</v>
      </c>
      <c r="H53">
        <f>0.005*5000</f>
        <v>25</v>
      </c>
      <c r="I53">
        <v>2.3496000000000001</v>
      </c>
      <c r="J53">
        <v>0.56289999999999996</v>
      </c>
      <c r="K53">
        <v>163</v>
      </c>
    </row>
    <row r="54" spans="1:11" x14ac:dyDescent="0.3">
      <c r="A54" t="s">
        <v>30</v>
      </c>
      <c r="B54" t="s">
        <v>7</v>
      </c>
      <c r="C54">
        <v>35</v>
      </c>
      <c r="D54">
        <v>7</v>
      </c>
      <c r="E54" t="s">
        <v>8</v>
      </c>
      <c r="G54">
        <f>H54/0.1</f>
        <v>100</v>
      </c>
      <c r="H54">
        <f>0.1*100</f>
        <v>10</v>
      </c>
      <c r="I54">
        <v>1.6839999999999999</v>
      </c>
      <c r="J54">
        <v>3.8824999999999998</v>
      </c>
      <c r="K54">
        <v>357</v>
      </c>
    </row>
    <row r="55" spans="1:11" x14ac:dyDescent="0.3">
      <c r="A55" t="s">
        <v>30</v>
      </c>
      <c r="B55" t="s">
        <v>11</v>
      </c>
      <c r="C55">
        <v>30</v>
      </c>
      <c r="D55">
        <v>-5</v>
      </c>
      <c r="E55" t="s">
        <v>8</v>
      </c>
      <c r="G55">
        <f t="shared" ref="G55:G58" si="14">H55/0.1</f>
        <v>100</v>
      </c>
      <c r="H55">
        <f t="shared" ref="H55:H57" si="15">0.1*100</f>
        <v>10</v>
      </c>
      <c r="I55">
        <v>1.8121</v>
      </c>
      <c r="J55">
        <v>0.20930000000000001</v>
      </c>
      <c r="K55">
        <v>111</v>
      </c>
    </row>
    <row r="56" spans="1:11" x14ac:dyDescent="0.3">
      <c r="A56" t="s">
        <v>31</v>
      </c>
      <c r="B56" t="s">
        <v>7</v>
      </c>
      <c r="C56">
        <v>20</v>
      </c>
      <c r="D56">
        <v>12</v>
      </c>
      <c r="E56" t="s">
        <v>8</v>
      </c>
      <c r="G56">
        <f t="shared" si="14"/>
        <v>100</v>
      </c>
      <c r="H56">
        <f t="shared" si="15"/>
        <v>10</v>
      </c>
      <c r="I56">
        <v>1.4353</v>
      </c>
      <c r="J56">
        <v>6.6836000000000002</v>
      </c>
      <c r="K56">
        <v>831</v>
      </c>
    </row>
    <row r="57" spans="1:11" x14ac:dyDescent="0.3">
      <c r="A57" t="s">
        <v>31</v>
      </c>
      <c r="B57" t="s">
        <v>11</v>
      </c>
      <c r="C57">
        <v>30</v>
      </c>
      <c r="D57">
        <v>-8</v>
      </c>
      <c r="E57" t="s">
        <v>8</v>
      </c>
      <c r="F57">
        <v>3</v>
      </c>
      <c r="G57">
        <f t="shared" si="14"/>
        <v>100</v>
      </c>
      <c r="H57">
        <f t="shared" si="15"/>
        <v>10</v>
      </c>
      <c r="I57">
        <v>1.6851</v>
      </c>
      <c r="J57">
        <v>0.27560000000000001</v>
      </c>
      <c r="K57">
        <v>127</v>
      </c>
    </row>
    <row r="58" spans="1:11" x14ac:dyDescent="0.3">
      <c r="A58" t="s">
        <v>32</v>
      </c>
      <c r="B58" t="s">
        <v>7</v>
      </c>
      <c r="C58">
        <v>25</v>
      </c>
      <c r="D58">
        <v>7</v>
      </c>
      <c r="E58" t="s">
        <v>8</v>
      </c>
      <c r="G58">
        <f>H58/0.25</f>
        <v>5000</v>
      </c>
      <c r="H58">
        <f>0.25*5000</f>
        <v>1250</v>
      </c>
      <c r="I58" s="1">
        <v>1.2786999999999999</v>
      </c>
      <c r="J58">
        <v>2.7743000000000002</v>
      </c>
      <c r="K58">
        <v>633</v>
      </c>
    </row>
    <row r="59" spans="1:11" x14ac:dyDescent="0.3">
      <c r="A59" t="s">
        <v>32</v>
      </c>
      <c r="B59" t="s">
        <v>11</v>
      </c>
      <c r="C59">
        <v>25</v>
      </c>
      <c r="D59">
        <v>-7</v>
      </c>
      <c r="E59" t="s">
        <v>8</v>
      </c>
      <c r="F59">
        <v>3</v>
      </c>
      <c r="G59">
        <f>H59/0.25</f>
        <v>5000</v>
      </c>
      <c r="H59">
        <f>0.25*5000</f>
        <v>1250</v>
      </c>
      <c r="I59">
        <v>1.3303</v>
      </c>
      <c r="J59">
        <v>0.21229999999999999</v>
      </c>
      <c r="K59">
        <v>229</v>
      </c>
    </row>
    <row r="60" spans="1:11" x14ac:dyDescent="0.3">
      <c r="A60" t="s">
        <v>33</v>
      </c>
      <c r="B60" t="s">
        <v>7</v>
      </c>
      <c r="C60">
        <v>35</v>
      </c>
      <c r="D60">
        <v>14</v>
      </c>
      <c r="E60" t="s">
        <v>8</v>
      </c>
      <c r="F60">
        <v>5</v>
      </c>
      <c r="G60">
        <v>14000</v>
      </c>
      <c r="I60">
        <v>2.6457000000000002</v>
      </c>
      <c r="J60">
        <v>5.7434000000000003</v>
      </c>
      <c r="K60">
        <v>309</v>
      </c>
    </row>
    <row r="61" spans="1:11" x14ac:dyDescent="0.3">
      <c r="A61" t="s">
        <v>33</v>
      </c>
      <c r="B61" t="s">
        <v>11</v>
      </c>
      <c r="C61">
        <v>25</v>
      </c>
      <c r="D61">
        <v>-12</v>
      </c>
      <c r="E61" t="s">
        <v>8</v>
      </c>
      <c r="F61">
        <v>5</v>
      </c>
      <c r="G61">
        <v>14000</v>
      </c>
      <c r="I61">
        <v>1.7828999999999999</v>
      </c>
      <c r="J61">
        <v>0.35070000000000001</v>
      </c>
      <c r="K61">
        <v>288</v>
      </c>
    </row>
    <row r="62" spans="1:11" x14ac:dyDescent="0.3">
      <c r="A62" t="s">
        <v>34</v>
      </c>
      <c r="B62" t="s">
        <v>7</v>
      </c>
      <c r="C62">
        <v>15</v>
      </c>
      <c r="D62">
        <v>8</v>
      </c>
      <c r="E62" t="s">
        <v>8</v>
      </c>
      <c r="F62">
        <v>3</v>
      </c>
      <c r="G62">
        <f>H62/0.25</f>
        <v>5000</v>
      </c>
      <c r="H62">
        <f>0.25*5000</f>
        <v>1250</v>
      </c>
      <c r="I62">
        <v>1.5068999999999999</v>
      </c>
      <c r="J62">
        <v>7.2896000000000001</v>
      </c>
      <c r="K62">
        <v>1099</v>
      </c>
    </row>
    <row r="63" spans="1:11" x14ac:dyDescent="0.3">
      <c r="A63" t="s">
        <v>34</v>
      </c>
      <c r="B63" t="s">
        <v>11</v>
      </c>
      <c r="C63">
        <v>30</v>
      </c>
      <c r="D63">
        <v>-4</v>
      </c>
      <c r="E63" t="s">
        <v>8</v>
      </c>
      <c r="F63">
        <v>3</v>
      </c>
      <c r="G63">
        <f>H63/0.25</f>
        <v>5000</v>
      </c>
      <c r="H63">
        <f>0.25*5000</f>
        <v>1250</v>
      </c>
      <c r="I63">
        <v>1.6028</v>
      </c>
      <c r="J63" s="1">
        <v>0.17810000000000001</v>
      </c>
      <c r="K63">
        <v>153</v>
      </c>
    </row>
    <row r="64" spans="1:11" x14ac:dyDescent="0.3">
      <c r="A64" t="s">
        <v>35</v>
      </c>
      <c r="B64" t="s">
        <v>7</v>
      </c>
      <c r="C64">
        <v>40</v>
      </c>
      <c r="D64">
        <v>12</v>
      </c>
      <c r="E64" t="s">
        <v>8</v>
      </c>
      <c r="F64">
        <v>2</v>
      </c>
      <c r="G64">
        <f>H64/0.25</f>
        <v>50</v>
      </c>
      <c r="H64">
        <f>0.0025*5000</f>
        <v>12.5</v>
      </c>
      <c r="I64">
        <v>2.2027000000000001</v>
      </c>
      <c r="J64">
        <v>2.5430000000000001</v>
      </c>
      <c r="K64" s="1">
        <v>87</v>
      </c>
    </row>
    <row r="65" spans="1:11" x14ac:dyDescent="0.3">
      <c r="A65" t="s">
        <v>35</v>
      </c>
      <c r="B65" t="s">
        <v>11</v>
      </c>
      <c r="C65">
        <v>20</v>
      </c>
      <c r="D65">
        <v>-16</v>
      </c>
      <c r="E65" t="s">
        <v>8</v>
      </c>
      <c r="F65">
        <v>3</v>
      </c>
      <c r="G65">
        <f t="shared" ref="G65:G67" si="16">H65/0.25</f>
        <v>50</v>
      </c>
      <c r="H65">
        <f t="shared" ref="H65:H67" si="17">0.0025*5000</f>
        <v>12.5</v>
      </c>
      <c r="I65">
        <v>1.7266999999999999</v>
      </c>
      <c r="J65">
        <v>0.97430000000000005</v>
      </c>
      <c r="K65">
        <v>439</v>
      </c>
    </row>
    <row r="66" spans="1:11" x14ac:dyDescent="0.3">
      <c r="A66" t="s">
        <v>36</v>
      </c>
      <c r="B66" t="s">
        <v>7</v>
      </c>
      <c r="C66">
        <v>35</v>
      </c>
      <c r="D66">
        <v>16</v>
      </c>
      <c r="E66" t="s">
        <v>8</v>
      </c>
      <c r="F66">
        <v>3</v>
      </c>
      <c r="G66">
        <f t="shared" si="16"/>
        <v>50</v>
      </c>
      <c r="H66">
        <f t="shared" si="17"/>
        <v>12.5</v>
      </c>
      <c r="I66">
        <v>1.7456</v>
      </c>
      <c r="J66">
        <v>3.9802</v>
      </c>
      <c r="K66">
        <v>216</v>
      </c>
    </row>
    <row r="67" spans="1:11" x14ac:dyDescent="0.3">
      <c r="A67" t="s">
        <v>36</v>
      </c>
      <c r="B67" t="s">
        <v>11</v>
      </c>
      <c r="C67">
        <v>25</v>
      </c>
      <c r="D67">
        <v>-4</v>
      </c>
      <c r="G67">
        <f t="shared" si="16"/>
        <v>50</v>
      </c>
      <c r="H67">
        <f t="shared" si="17"/>
        <v>12.5</v>
      </c>
      <c r="I67" s="1">
        <v>1.2221</v>
      </c>
      <c r="J67" s="1">
        <v>0.17799999999999999</v>
      </c>
      <c r="K67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Meng</dc:creator>
  <cp:lastModifiedBy>Jiaxu Meng</cp:lastModifiedBy>
  <dcterms:created xsi:type="dcterms:W3CDTF">2024-05-20T06:54:01Z</dcterms:created>
  <dcterms:modified xsi:type="dcterms:W3CDTF">2024-05-22T12:03:06Z</dcterms:modified>
</cp:coreProperties>
</file>