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Esteban\Downloads\"/>
    </mc:Choice>
  </mc:AlternateContent>
  <xr:revisionPtr revIDLastSave="0" documentId="13_ncr:1_{7A4E5509-B8F4-4F3C-A782-A45F8F1AF1B4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Hoja1" sheetId="3" r:id="rId1"/>
    <sheet name="Formato descripción HU" sheetId="1" r:id="rId2"/>
    <sheet name="Historia de Usuari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<sst xmlns="http://schemas.openxmlformats.org/spreadsheetml/2006/main" count="123" uniqueCount="91">
  <si>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</si>
  <si>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</si>
  <si>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</si>
  <si>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</si>
  <si>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</si>
  <si>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</si>
  <si>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</si>
  <si>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</si>
  <si>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</si>
  <si>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</si>
  <si>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</si>
  <si>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</si>
  <si>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</si>
  <si>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</si>
  <si>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</si>
  <si>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</si>
  <si>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</si>
  <si>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</si>
  <si>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</si>
  <si>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</si>
  <si>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</si>
  <si>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</si>
  <si>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</si>
  <si>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</si>
  <si>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</si>
  <si>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</si>
  <si>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</si>
  <si>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</si>
  <si>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</si>
  <si>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</si>
  <si>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</si>
  <si>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</si>
  <si>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Blanca Chicaiza</t>
  </si>
  <si>
    <t>Anthony Caisaguano</t>
  </si>
  <si>
    <t>3 horas</t>
  </si>
  <si>
    <t>REQ002</t>
  </si>
  <si>
    <t>REQ003</t>
  </si>
  <si>
    <t>REQ004</t>
  </si>
  <si>
    <t>Julio Andrade</t>
  </si>
  <si>
    <t>Julio Sánchez</t>
  </si>
  <si>
    <t>4 horas</t>
  </si>
  <si>
    <t>6 horas</t>
  </si>
  <si>
    <t>Registrar Padre de familia</t>
  </si>
  <si>
    <t>Registrar pagos realizados</t>
  </si>
  <si>
    <t>Buscar en el registro del representante</t>
  </si>
  <si>
    <t>Modificar información del representante</t>
  </si>
  <si>
    <t>Se le dara un usuario y contraseña ya registrado por nosotros</t>
  </si>
  <si>
    <t>Iniciar Sesion</t>
  </si>
  <si>
    <t>Buscar el registro de pagos</t>
  </si>
  <si>
    <t>REQ006</t>
  </si>
  <si>
    <t>REQ 005</t>
  </si>
  <si>
    <t>El programa debe contar con una herramienta que permita buscar la información registrada de los representantes.</t>
  </si>
  <si>
    <t>Se presentan dificultades al modificar la información de los padres de familia registrada de forma manual.</t>
  </si>
  <si>
    <t>Procesos lentos y poco seguros para localizar información sobre los representantes de los estudiantes de la unidad educativa.</t>
  </si>
  <si>
    <t>Retrasos en la verificación de los registros y posibles errores en el seguimiento de los pagos realizados por los representantes de los estudiantes.</t>
  </si>
  <si>
    <t>Ausencia de un registro organizado y confiable de los pagos realizados, lo que dificulta el control y seguimiento de las contribuciones de los representantes de los estudiantes.</t>
  </si>
  <si>
    <t>Falta de un sistema adecuado para llevar un registro claro y actualizado de la información personal de los representantes.</t>
  </si>
  <si>
    <t>Restricción del acceso al sistema para garantizar la privacidad y seguridad de la información.</t>
  </si>
  <si>
    <t>Para contactar al representante en caso de dudas o discrepancias, mejorando la gestión administrativa y la solución de incidencias.</t>
  </si>
  <si>
    <t>Para facilitar la verificación, actualización y mantenimiento de los registros, ahorrando tiempo.</t>
  </si>
  <si>
    <t>Para agilizar la administración y el seguimiento de los pagos, contribuyendo a una gestión más eficiente y organizada.</t>
  </si>
  <si>
    <t>Para asegurar que la información se mantenga consistente y confiable a lo largo del tiempo.</t>
  </si>
  <si>
    <t>Ingresar quién realizó el pago, el monto abonado, y la fecha y hora en la que se efectuó.</t>
  </si>
  <si>
    <t>Filtrar y buscar por el número de cédula o apellido del representante que realizó el pago.</t>
  </si>
  <si>
    <t>Filtrar y buscar por el número de cédula o apellido del representante.</t>
  </si>
  <si>
    <t>Primero, filtra y busca utilizando el número de cédula o el apellido del representante. Luego, introduce los datos que se modificarán en el registro.</t>
  </si>
  <si>
    <t>La implementación de un sistema de inicio de sesión que garantice la seguridad de la información del programa.</t>
  </si>
  <si>
    <t>.</t>
  </si>
  <si>
    <t>Verificar que el representante a buscar se encuentre en el listado de representantes.</t>
  </si>
  <si>
    <t>Verificar que el registro del representante a modificar exista previamente en el listado de representantes.</t>
  </si>
  <si>
    <t>Verificar que el pago realizado por el representante se encuentre registrado en el listado de pagos.</t>
  </si>
  <si>
    <t>Verificar que el número de cédula del representante sea válido y que el monto ingresado no sean letras.</t>
  </si>
  <si>
    <t>Verificar que el número de cédula del representante sea válido.</t>
  </si>
  <si>
    <t>Verificar que las credenciales que se han ingresado permitan acceder al sistema.</t>
  </si>
  <si>
    <t>Ingresar los datos personales del representado(Cédula, apellido, nombre, correo electrónico, número de celular, dirección del domicilio y nombre del estudiante representado).</t>
  </si>
  <si>
    <t>Para mantener un control de los pagos realizados por los representantes.</t>
  </si>
  <si>
    <t>Para mantener seguro los datos almacenados.</t>
  </si>
  <si>
    <t>El programa debe crear una credencial y contraseña solo para el administrador.</t>
  </si>
  <si>
    <t>El programa debe registrar los datos del representante y su representado en el sistema.</t>
  </si>
  <si>
    <t>El programa debe registrar los pagos realizados por los representantes.</t>
  </si>
  <si>
    <t>El programa debe contar con una herramienta eficiente y rápida que facilite la búsqueda y consulta de los pagos realizados por los representantes.</t>
  </si>
  <si>
    <t>El programa de poder modificar los datos del representante que se ha ingresado.</t>
  </si>
  <si>
    <t>Historia de revisión</t>
  </si>
  <si>
    <t>FECHA</t>
  </si>
  <si>
    <t>VERSIÓN</t>
  </si>
  <si>
    <t>DESCRIPCIÓN</t>
  </si>
  <si>
    <t>AUTORES</t>
  </si>
  <si>
    <t>16/01/2025</t>
  </si>
  <si>
    <t>22/01/2025</t>
  </si>
  <si>
    <t>19/12/2024</t>
  </si>
  <si>
    <t>25/12/2024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</si>
</sst>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9" formatCode="m&quot;/&quot;d&quot;/&quot;yyyy"/>
  </numFmts>
  <fonts count="2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ajor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B7B7B"/>
      </left>
      <right/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vertical="center"/>
    </xf>
    <xf numFmtId="0" fontId="0" fillId="3" borderId="7" xfId="0" applyFill="1" applyBorder="1"/>
    <xf numFmtId="0" fontId="1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/>
    </xf>
    <xf numFmtId="0" fontId="1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7" fillId="3" borderId="11" xfId="0" applyFont="1" applyFill="1" applyBorder="1" applyAlignment="1">
      <alignment horizontal="left" vertical="center" wrapText="1"/>
    </xf>
    <xf numFmtId="0" fontId="2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0" fillId="0" borderId="25" xfId="0" applyBorder="1"/>
    <xf numFmtId="0" fontId="5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0" fillId="6" borderId="8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15" xfId="0" applyFont="1" applyBorder="1"/>
    <xf numFmtId="0" fontId="13" fillId="7" borderId="9" xfId="0" applyFont="1" applyFill="1" applyBorder="1" applyAlignment="1">
      <alignment horizontal="center" vertical="center"/>
    </xf>
    <xf numFmtId="0" fontId="9" fillId="0" borderId="10" xfId="0" applyFont="1" applyBorder="1"/>
    <xf numFmtId="0" fontId="9" fillId="0" borderId="22" xfId="0" applyFont="1" applyBorder="1"/>
    <xf numFmtId="0" fontId="9" fillId="0" borderId="24" xfId="0" applyFont="1" applyBorder="1"/>
    <xf numFmtId="0" fontId="10" fillId="4" borderId="9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4" xfId="0" applyFont="1" applyBorder="1"/>
    <xf numFmtId="0" fontId="2" fillId="5" borderId="9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4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9" fillId="0" borderId="24" xfId="0" applyFont="1" applyBorder="1" applyAlignment="1">
      <alignment wrapText="1"/>
    </xf>
    <xf numFmtId="0" fontId="8" fillId="3" borderId="3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9" fillId="0" borderId="5" xfId="0" applyFont="1" applyBorder="1"/>
    <xf numFmtId="0" fontId="10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9" fillId="0" borderId="11" xfId="0" applyFont="1" applyBorder="1"/>
    <xf numFmtId="0" fontId="0" fillId="0" borderId="0" xfId="0"/>
    <xf numFmtId="0" fontId="9" fillId="0" borderId="23" xfId="0" applyFont="1" applyBorder="1"/>
    <xf numFmtId="0" fontId="12" fillId="2" borderId="16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20" fillId="0" borderId="25" xfId="0" applyFont="1" applyBorder="1" applyAlignment="1">
      <alignment horizontal="center" vertical="center" wrapText="1"/>
    </xf>
    <xf numFmtId="0" fontId="19" fillId="0" borderId="0" xfId="0" applyFont="1"/>
    <xf numFmtId="0" fontId="16" fillId="0" borderId="28" xfId="0" applyFont="1" applyBorder="1" applyAlignment="1">
      <alignment horizontal="center" vertical="center" wrapText="1"/>
    </xf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64" fontId="16" fillId="0" borderId="7" xfId="0" applyNumberFormat="1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4" fontId="15" fillId="0" borderId="7" xfId="0" applyNumberFormat="1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 wrapText="1"/>
    </xf>
    <xf numFmtId="14" fontId="16" fillId="0" borderId="25" xfId="0" applyNumberFormat="1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5" fillId="0" borderId="31" xfId="0" quotePrefix="1" applyFont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wrapText="1"/>
    </xf>
    <xf numFmtId="0" fontId="22" fillId="0" borderId="4" xfId="0" applyFont="1" applyBorder="1"/>
    <xf numFmtId="0" fontId="22" fillId="0" borderId="5" xfId="0" applyFont="1" applyBorder="1"/>
    <xf numFmtId="0" fontId="23" fillId="0" borderId="0" xfId="0" applyFont="1" applyAlignment="1">
      <alignment horizontal="center" vertical="center" wrapText="1"/>
    </xf>
    <xf numFmtId="0" fontId="19" fillId="3" borderId="9" xfId="0" applyFont="1" applyFill="1" applyBorder="1"/>
    <xf numFmtId="0" fontId="23" fillId="3" borderId="11" xfId="0" applyFont="1" applyFill="1" applyBorder="1" applyAlignment="1">
      <alignment horizontal="left" vertical="center" wrapText="1"/>
    </xf>
    <xf numFmtId="0" fontId="19" fillId="3" borderId="11" xfId="0" applyFont="1" applyFill="1" applyBorder="1"/>
    <xf numFmtId="0" fontId="19" fillId="3" borderId="10" xfId="0" applyFont="1" applyFill="1" applyBorder="1"/>
    <xf numFmtId="0" fontId="19" fillId="3" borderId="13" xfId="0" applyFont="1" applyFill="1" applyBorder="1"/>
    <xf numFmtId="0" fontId="24" fillId="4" borderId="6" xfId="0" applyFont="1" applyFill="1" applyBorder="1" applyAlignment="1">
      <alignment horizontal="center" vertical="center"/>
    </xf>
    <xf numFmtId="0" fontId="25" fillId="3" borderId="7" xfId="0" applyFont="1" applyFill="1" applyBorder="1" applyAlignment="1">
      <alignment vertical="center"/>
    </xf>
    <xf numFmtId="0" fontId="19" fillId="3" borderId="7" xfId="0" applyFont="1" applyFill="1" applyBorder="1"/>
    <xf numFmtId="0" fontId="19" fillId="3" borderId="14" xfId="0" applyFont="1" applyFill="1" applyBorder="1"/>
    <xf numFmtId="169" fontId="26" fillId="5" borderId="6" xfId="0" applyNumberFormat="1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 wrapText="1"/>
    </xf>
    <xf numFmtId="0" fontId="26" fillId="5" borderId="6" xfId="0" applyFont="1" applyFill="1" applyBorder="1" applyAlignment="1">
      <alignment horizontal="center" vertical="center"/>
    </xf>
    <xf numFmtId="14" fontId="26" fillId="5" borderId="6" xfId="0" applyNumberFormat="1" applyFont="1" applyFill="1" applyBorder="1" applyAlignment="1">
      <alignment horizontal="center" vertical="center"/>
    </xf>
    <xf numFmtId="0" fontId="19" fillId="3" borderId="22" xfId="0" applyFont="1" applyFill="1" applyBorder="1"/>
    <xf numFmtId="0" fontId="26" fillId="3" borderId="23" xfId="0" applyFont="1" applyFill="1" applyBorder="1" applyAlignment="1">
      <alignment horizontal="center" vertical="center"/>
    </xf>
    <xf numFmtId="0" fontId="27" fillId="3" borderId="23" xfId="0" applyFont="1" applyFill="1" applyBorder="1" applyAlignment="1">
      <alignment vertical="center" wrapText="1"/>
    </xf>
    <xf numFmtId="0" fontId="27" fillId="3" borderId="23" xfId="0" applyFont="1" applyFill="1" applyBorder="1" applyAlignment="1">
      <alignment horizontal="center" vertical="center"/>
    </xf>
    <xf numFmtId="0" fontId="27" fillId="3" borderId="23" xfId="0" applyFont="1" applyFill="1" applyBorder="1" applyAlignment="1">
      <alignment vertical="center"/>
    </xf>
    <xf numFmtId="0" fontId="27" fillId="3" borderId="2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E738B-8877-41EC-8AF1-F8101CEDB8CB}">
  <dimension ref="A1:I10"/>
  <sheetViews>
    <sheetView tabSelected="1" workbookViewId="0">
      <selection activeCell="G17" sqref="G17"/>
    </sheetView>
  </sheetViews>
  <sheetFormatPr baseColWidth="10" defaultRowHeight="14.25" x14ac:dyDescent="0.2"/>
  <cols>
    <col min="2" max="2" width="22.625" customWidth="1"/>
    <col min="4" max="4" width="19.5" customWidth="1"/>
    <col min="6" max="6" width="25.25" customWidth="1"/>
    <col min="8" max="8" width="21.125" customWidth="1"/>
  </cols>
  <sheetData>
    <row r="1" spans="1:9" ht="16.5" x14ac:dyDescent="0.35">
      <c r="A1" s="101" t="s">
        <v>82</v>
      </c>
      <c r="B1" s="102"/>
      <c r="C1" s="102"/>
      <c r="D1" s="102"/>
      <c r="E1" s="102"/>
      <c r="F1" s="102"/>
      <c r="G1" s="102"/>
      <c r="H1" s="102"/>
      <c r="I1" s="103"/>
    </row>
    <row r="2" spans="1:9" ht="15" x14ac:dyDescent="0.2">
      <c r="B2" s="104"/>
      <c r="C2" s="104"/>
      <c r="D2" s="104"/>
      <c r="E2" s="104"/>
      <c r="F2" s="104"/>
      <c r="G2" s="104"/>
      <c r="H2" s="104"/>
    </row>
    <row r="3" spans="1:9" ht="15" x14ac:dyDescent="0.2">
      <c r="A3" s="105"/>
      <c r="B3" s="106"/>
      <c r="C3" s="106"/>
      <c r="D3" s="106"/>
      <c r="E3" s="107"/>
      <c r="F3" s="107"/>
      <c r="G3" s="107"/>
      <c r="H3" s="107"/>
      <c r="I3" s="108"/>
    </row>
    <row r="4" spans="1:9" ht="15" x14ac:dyDescent="0.2">
      <c r="A4" s="109"/>
      <c r="B4" s="110" t="s">
        <v>83</v>
      </c>
      <c r="C4" s="111"/>
      <c r="D4" s="110" t="s">
        <v>84</v>
      </c>
      <c r="E4" s="111"/>
      <c r="F4" s="110" t="s">
        <v>85</v>
      </c>
      <c r="G4" s="112"/>
      <c r="H4" s="127" t="s">
        <v>86</v>
      </c>
      <c r="I4" s="113"/>
    </row>
    <row r="5" spans="1:9" ht="79.5" customHeight="1" x14ac:dyDescent="0.2">
      <c r="A5" s="109"/>
      <c r="B5" s="114" t="s">
        <v>89</v>
      </c>
      <c r="C5" s="115"/>
      <c r="D5" s="116">
        <v>1</v>
      </c>
      <c r="E5" s="117"/>
      <c r="F5" s="118"/>
      <c r="G5" s="117"/>
      <c r="H5" s="47"/>
      <c r="I5" s="113"/>
    </row>
    <row r="6" spans="1:9" ht="15.75" x14ac:dyDescent="0.2">
      <c r="A6" s="109"/>
      <c r="B6" s="119" t="s">
        <v>90</v>
      </c>
      <c r="C6" s="115"/>
      <c r="D6" s="116">
        <v>2</v>
      </c>
      <c r="E6" s="117"/>
      <c r="F6" s="118"/>
      <c r="G6" s="117"/>
      <c r="H6" s="47"/>
      <c r="I6" s="113"/>
    </row>
    <row r="7" spans="1:9" ht="15.75" x14ac:dyDescent="0.2">
      <c r="A7" s="109"/>
      <c r="B7" s="119" t="s">
        <v>87</v>
      </c>
      <c r="C7" s="115"/>
      <c r="D7" s="116">
        <v>3</v>
      </c>
      <c r="E7" s="117"/>
      <c r="F7" s="118"/>
      <c r="G7" s="117"/>
      <c r="H7" s="47"/>
      <c r="I7" s="113"/>
    </row>
    <row r="8" spans="1:9" ht="15.75" x14ac:dyDescent="0.2">
      <c r="A8" s="109"/>
      <c r="B8" s="119" t="s">
        <v>88</v>
      </c>
      <c r="C8" s="115"/>
      <c r="D8" s="116">
        <v>4</v>
      </c>
      <c r="E8" s="117"/>
      <c r="F8" s="118"/>
      <c r="G8" s="117"/>
      <c r="H8" s="47"/>
      <c r="I8" s="113"/>
    </row>
    <row r="9" spans="1:9" ht="15.75" x14ac:dyDescent="0.2">
      <c r="A9" s="109"/>
      <c r="B9" s="120"/>
      <c r="C9" s="115"/>
      <c r="D9" s="116"/>
      <c r="E9" s="117"/>
      <c r="F9" s="118"/>
      <c r="G9" s="117"/>
      <c r="H9" s="47"/>
      <c r="I9" s="113"/>
    </row>
    <row r="10" spans="1:9" ht="15.75" x14ac:dyDescent="0.2">
      <c r="A10" s="121"/>
      <c r="B10" s="122"/>
      <c r="C10" s="123"/>
      <c r="D10" s="124"/>
      <c r="E10" s="125"/>
      <c r="F10" s="124"/>
      <c r="G10" s="125"/>
      <c r="H10" s="124"/>
      <c r="I10" s="126"/>
    </row>
  </sheetData>
  <mergeCells count="1">
    <mergeCell ref="A1:I1"/>
  </mergeCells>
  <conditionalFormatting sqref="F10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opLeftCell="A3" zoomScaleNormal="100" workbookViewId="0">
      <selection activeCell="D13" sqref="D13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0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33" t="s">
        <v>15</v>
      </c>
      <c r="C6" s="39" t="s">
        <v>57</v>
      </c>
      <c r="D6" s="39" t="s">
        <v>77</v>
      </c>
      <c r="E6" s="39" t="s">
        <v>76</v>
      </c>
      <c r="F6" s="31" t="s">
        <v>32</v>
      </c>
      <c r="G6" s="39" t="s">
        <v>66</v>
      </c>
      <c r="H6" s="39" t="s">
        <v>39</v>
      </c>
      <c r="I6" s="31" t="s">
        <v>40</v>
      </c>
      <c r="J6" s="32"/>
      <c r="K6" s="40" t="s">
        <v>17</v>
      </c>
      <c r="L6" s="41" t="s">
        <v>21</v>
      </c>
      <c r="M6" s="99" t="s">
        <v>73</v>
      </c>
      <c r="N6" s="31" t="s">
        <v>46</v>
      </c>
      <c r="O6" s="31" t="s">
        <v>47</v>
      </c>
    </row>
    <row r="7" spans="1:26" ht="93" customHeight="1" x14ac:dyDescent="0.2">
      <c r="B7" s="36" t="s">
        <v>35</v>
      </c>
      <c r="C7" s="88" t="s">
        <v>56</v>
      </c>
      <c r="D7" s="38" t="s">
        <v>78</v>
      </c>
      <c r="E7" s="38" t="s">
        <v>58</v>
      </c>
      <c r="F7" s="31" t="s">
        <v>32</v>
      </c>
      <c r="G7" s="38" t="s">
        <v>74</v>
      </c>
      <c r="H7" s="34" t="s">
        <v>39</v>
      </c>
      <c r="I7" s="34" t="s">
        <v>40</v>
      </c>
      <c r="J7" s="38"/>
      <c r="K7" s="40" t="s">
        <v>17</v>
      </c>
      <c r="L7" s="41" t="s">
        <v>21</v>
      </c>
      <c r="M7" s="38" t="s">
        <v>72</v>
      </c>
      <c r="N7" s="37" t="s">
        <v>67</v>
      </c>
      <c r="O7" s="34" t="s">
        <v>42</v>
      </c>
    </row>
    <row r="8" spans="1:26" ht="141" customHeight="1" x14ac:dyDescent="0.2">
      <c r="A8" s="7"/>
      <c r="B8" s="35" t="s">
        <v>36</v>
      </c>
      <c r="C8" s="37" t="s">
        <v>55</v>
      </c>
      <c r="D8" s="37" t="s">
        <v>79</v>
      </c>
      <c r="E8" s="37" t="s">
        <v>75</v>
      </c>
      <c r="F8" s="31" t="s">
        <v>32</v>
      </c>
      <c r="G8" s="37" t="s">
        <v>62</v>
      </c>
      <c r="H8" s="37" t="s">
        <v>39</v>
      </c>
      <c r="I8" s="37" t="s">
        <v>40</v>
      </c>
      <c r="J8" s="38"/>
      <c r="K8" s="40" t="s">
        <v>17</v>
      </c>
      <c r="L8" s="41" t="s">
        <v>21</v>
      </c>
      <c r="M8" s="37" t="s">
        <v>71</v>
      </c>
      <c r="N8" s="37" t="s">
        <v>67</v>
      </c>
      <c r="O8" s="37" t="s">
        <v>43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03.5" customHeight="1" x14ac:dyDescent="0.2">
      <c r="B9" s="30" t="s">
        <v>37</v>
      </c>
      <c r="C9" s="37" t="s">
        <v>53</v>
      </c>
      <c r="D9" s="37" t="s">
        <v>51</v>
      </c>
      <c r="E9" s="37" t="s">
        <v>59</v>
      </c>
      <c r="F9" s="31" t="s">
        <v>32</v>
      </c>
      <c r="G9" s="37" t="s">
        <v>64</v>
      </c>
      <c r="H9" s="37" t="s">
        <v>33</v>
      </c>
      <c r="I9" s="37" t="s">
        <v>34</v>
      </c>
      <c r="J9" s="38"/>
      <c r="K9" s="40" t="s">
        <v>17</v>
      </c>
      <c r="L9" s="41" t="s">
        <v>21</v>
      </c>
      <c r="M9" s="37" t="s">
        <v>68</v>
      </c>
      <c r="N9" s="37" t="s">
        <v>67</v>
      </c>
      <c r="O9" s="37" t="s">
        <v>44</v>
      </c>
    </row>
    <row r="10" spans="1:26" ht="96.75" customHeight="1" x14ac:dyDescent="0.2">
      <c r="B10" s="33" t="s">
        <v>50</v>
      </c>
      <c r="C10" s="37" t="s">
        <v>54</v>
      </c>
      <c r="D10" s="37" t="s">
        <v>80</v>
      </c>
      <c r="E10" s="44" t="s">
        <v>60</v>
      </c>
      <c r="F10" s="34" t="s">
        <v>32</v>
      </c>
      <c r="G10" s="37" t="s">
        <v>63</v>
      </c>
      <c r="H10" s="44" t="s">
        <v>38</v>
      </c>
      <c r="I10" s="44" t="s">
        <v>34</v>
      </c>
      <c r="J10" s="49"/>
      <c r="K10" s="45" t="s">
        <v>17</v>
      </c>
      <c r="L10" s="46" t="s">
        <v>21</v>
      </c>
      <c r="M10" s="44" t="s">
        <v>70</v>
      </c>
      <c r="N10" s="100" t="s">
        <v>67</v>
      </c>
      <c r="O10" s="44" t="s">
        <v>48</v>
      </c>
    </row>
    <row r="11" spans="1:26" ht="86.25" customHeight="1" x14ac:dyDescent="0.2">
      <c r="B11" s="95" t="s">
        <v>49</v>
      </c>
      <c r="C11" s="37" t="s">
        <v>52</v>
      </c>
      <c r="D11" s="86" t="s">
        <v>81</v>
      </c>
      <c r="E11" s="86" t="s">
        <v>61</v>
      </c>
      <c r="F11" s="96" t="s">
        <v>32</v>
      </c>
      <c r="G11" s="86" t="s">
        <v>65</v>
      </c>
      <c r="H11" s="37" t="s">
        <v>39</v>
      </c>
      <c r="I11" s="86" t="s">
        <v>41</v>
      </c>
      <c r="J11" s="97"/>
      <c r="K11" s="98" t="s">
        <v>17</v>
      </c>
      <c r="L11" s="41" t="s">
        <v>21</v>
      </c>
      <c r="M11" s="37" t="s">
        <v>69</v>
      </c>
      <c r="N11" s="86" t="s">
        <v>67</v>
      </c>
      <c r="O11" s="86" t="s">
        <v>45</v>
      </c>
      <c r="Q11" s="87"/>
    </row>
    <row r="12" spans="1:26" ht="101.25" customHeight="1" x14ac:dyDescent="0.2">
      <c r="B12" s="48"/>
      <c r="C12" s="90"/>
      <c r="D12" s="90"/>
      <c r="E12" s="90"/>
      <c r="F12" s="90"/>
      <c r="G12" s="90"/>
      <c r="H12" s="90"/>
      <c r="I12" s="90"/>
      <c r="J12" s="89"/>
      <c r="K12" s="90"/>
      <c r="L12" s="90"/>
      <c r="M12" s="89"/>
      <c r="N12" s="90"/>
      <c r="O12" s="90"/>
    </row>
    <row r="13" spans="1:26" ht="55.5" customHeight="1" x14ac:dyDescent="0.2">
      <c r="B13" s="90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</row>
    <row r="14" spans="1:26" ht="97.5" customHeight="1" x14ac:dyDescent="0.2">
      <c r="B14" s="48"/>
      <c r="C14" s="91"/>
      <c r="D14" s="91"/>
      <c r="E14" s="91"/>
      <c r="F14" s="91"/>
      <c r="G14" s="91"/>
      <c r="H14" s="91"/>
      <c r="I14" s="91"/>
      <c r="J14" s="92"/>
      <c r="K14" s="91"/>
      <c r="L14" s="91"/>
      <c r="M14" s="93"/>
      <c r="N14" s="93"/>
      <c r="O14" s="93"/>
    </row>
    <row r="15" spans="1:26" ht="72" customHeight="1" x14ac:dyDescent="0.2">
      <c r="B15" s="48"/>
      <c r="C15" s="91"/>
      <c r="D15" s="91"/>
      <c r="E15" s="91"/>
      <c r="F15" s="91"/>
      <c r="G15" s="91"/>
      <c r="H15" s="91"/>
      <c r="I15" s="91"/>
      <c r="J15" s="94"/>
      <c r="K15" s="91"/>
      <c r="L15" s="91"/>
      <c r="M15" s="49"/>
      <c r="N15" s="91"/>
      <c r="O15" s="91"/>
    </row>
    <row r="16" spans="1:26" ht="65.25" customHeight="1" x14ac:dyDescent="0.2">
      <c r="B16" s="48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">
      <c r="I18" s="1"/>
      <c r="J18" s="1"/>
      <c r="K18" s="9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2"/>
      <c r="L21" s="3"/>
    </row>
    <row r="22" spans="9:13" ht="19.5" customHeight="1" x14ac:dyDescent="0.25">
      <c r="I22" s="1"/>
      <c r="J22" s="1"/>
      <c r="K22" s="42" t="s">
        <v>17</v>
      </c>
      <c r="L22" s="43" t="s">
        <v>16</v>
      </c>
      <c r="M22" s="4"/>
    </row>
    <row r="23" spans="9:13" ht="19.5" customHeight="1" x14ac:dyDescent="0.25">
      <c r="I23" s="1"/>
      <c r="J23" s="1"/>
      <c r="K23" s="42" t="s">
        <v>19</v>
      </c>
      <c r="L23" s="43" t="s">
        <v>20</v>
      </c>
      <c r="M23" s="4"/>
    </row>
    <row r="24" spans="9:13" ht="19.5" customHeight="1" x14ac:dyDescent="0.25">
      <c r="I24" s="1"/>
      <c r="J24" s="1"/>
      <c r="K24" s="42" t="s">
        <v>18</v>
      </c>
      <c r="L24" s="43" t="s">
        <v>21</v>
      </c>
      <c r="M24" s="4"/>
    </row>
    <row r="25" spans="9:13" ht="19.5" customHeight="1" x14ac:dyDescent="0.25">
      <c r="I25" s="1"/>
      <c r="J25" s="1"/>
      <c r="K25" s="42"/>
      <c r="L25" s="43" t="s">
        <v>22</v>
      </c>
      <c r="M25" s="4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">
      <c r="I992" s="3"/>
      <c r="J992" s="3"/>
      <c r="K992" s="8"/>
      <c r="L992" s="3"/>
    </row>
    <row r="993" spans="9:12" ht="15.75" customHeight="1" x14ac:dyDescent="0.2">
      <c r="I993" s="3"/>
      <c r="J993" s="3"/>
      <c r="K993" s="8"/>
      <c r="L993" s="3"/>
    </row>
    <row r="994" spans="9:12" ht="15.75" customHeight="1" x14ac:dyDescent="0.2"/>
    <row r="995" spans="9:12" ht="15.75" customHeight="1" x14ac:dyDescent="0.2"/>
    <row r="996" spans="9:12" ht="15.75" customHeight="1" x14ac:dyDescent="0.2"/>
    <row r="997" spans="9:12" ht="15.75" customHeight="1" x14ac:dyDescent="0.2"/>
    <row r="998" spans="9:12" ht="15.75" customHeight="1" x14ac:dyDescent="0.2"/>
    <row r="999" spans="9:12" ht="15.75" customHeight="1" x14ac:dyDescent="0.2"/>
    <row r="1000" spans="9:12" ht="15.75" customHeight="1" x14ac:dyDescent="0.2"/>
    <row r="1001" spans="9:12" ht="15.75" customHeight="1" x14ac:dyDescent="0.2"/>
  </sheetData>
  <mergeCells count="1">
    <mergeCell ref="B3:O3"/>
  </mergeCells>
  <phoneticPr fontId="14" type="noConversion"/>
  <dataValidations count="2">
    <dataValidation type="list" allowBlank="1" showErrorMessage="1" sqref="K6:K15" xr:uid="{00000000-0002-0000-0000-000001000000}">
      <formula1>$K$22:$K$24</formula1>
    </dataValidation>
    <dataValidation type="list" allowBlank="1" showErrorMessage="1" sqref="L6:L15" xr:uid="{00000000-0002-0000-0000-000000000000}">
      <formula1>$L$22:$L$25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71" t="s">
        <v>23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3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74" t="s">
        <v>24</v>
      </c>
      <c r="F9" s="73"/>
      <c r="G9" s="13"/>
      <c r="H9" s="74" t="s">
        <v>11</v>
      </c>
      <c r="I9" s="73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37</v>
      </c>
      <c r="D10" s="16"/>
      <c r="E10" s="75" t="str">
        <f>VLOOKUP(C10,'Formato descripción HU'!B6:O17,5,0)</f>
        <v>Blanca Chicaiza</v>
      </c>
      <c r="F10" s="73"/>
      <c r="G10" s="17"/>
      <c r="H10" s="75" t="str">
        <f>VLOOKUP(C10,'Formato descripción HU'!B6:O17,11,0)</f>
        <v>Terminado</v>
      </c>
      <c r="I10" s="73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25</v>
      </c>
      <c r="D12" s="16"/>
      <c r="E12" s="74" t="s">
        <v>10</v>
      </c>
      <c r="F12" s="73"/>
      <c r="G12" s="17"/>
      <c r="H12" s="74" t="s">
        <v>26</v>
      </c>
      <c r="I12" s="73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 t="str">
        <f>VLOOKUP('Historia de Usuario'!C10,'Formato descripción HU'!B6:O17,8,0)</f>
        <v>3 horas</v>
      </c>
      <c r="D13" s="16"/>
      <c r="E13" s="75" t="str">
        <f>VLOOKUP(C10,'Formato descripción HU'!B6:O17,10,0)</f>
        <v>Alta</v>
      </c>
      <c r="F13" s="73"/>
      <c r="G13" s="17"/>
      <c r="H13" s="75" t="str">
        <f>VLOOKUP(C10,'Formato descripción HU'!B6:O17,7,0)</f>
        <v>Anthony Caisaguano</v>
      </c>
      <c r="I13" s="73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52" t="s">
        <v>27</v>
      </c>
      <c r="D15" s="62" t="str">
        <f>VLOOKUP(C10,'Formato descripción HU'!B6:O17,3,0)</f>
        <v>El programa debe contar con una herramienta que permita buscar la información registrada de los representantes.</v>
      </c>
      <c r="E15" s="56"/>
      <c r="F15" s="14"/>
      <c r="G15" s="52" t="s">
        <v>28</v>
      </c>
      <c r="H15" s="62" t="str">
        <f>VLOOKUP(C10,'Formato descripción HU'!B6:O17,4,0)</f>
        <v>Para facilitar la verificación, actualización y mantenimiento de los registros, ahorrando tiempo.</v>
      </c>
      <c r="I15" s="77"/>
      <c r="J15" s="56"/>
      <c r="K15" s="14"/>
      <c r="L15" s="52" t="s">
        <v>29</v>
      </c>
      <c r="M15" s="62" t="str">
        <f>VLOOKUP(C10,'Formato descripción HU'!B6:O17,6,0)</f>
        <v>Filtrar y buscar por el número de cédula o apellido del representante.</v>
      </c>
      <c r="N15" s="63"/>
      <c r="O15" s="64"/>
      <c r="P15" s="29"/>
    </row>
    <row r="16" spans="2:16" ht="19.5" customHeight="1" x14ac:dyDescent="0.2">
      <c r="B16" s="28"/>
      <c r="C16" s="53"/>
      <c r="D16" s="60"/>
      <c r="E16" s="61"/>
      <c r="F16" s="14"/>
      <c r="G16" s="53"/>
      <c r="H16" s="60"/>
      <c r="I16" s="78"/>
      <c r="J16" s="61"/>
      <c r="K16" s="14"/>
      <c r="L16" s="53"/>
      <c r="M16" s="65"/>
      <c r="N16" s="66"/>
      <c r="O16" s="67"/>
      <c r="P16" s="29"/>
    </row>
    <row r="17" spans="2:16" ht="19.5" customHeight="1" x14ac:dyDescent="0.2">
      <c r="B17" s="28"/>
      <c r="C17" s="54"/>
      <c r="D17" s="57"/>
      <c r="E17" s="58"/>
      <c r="F17" s="14"/>
      <c r="G17" s="54"/>
      <c r="H17" s="57"/>
      <c r="I17" s="79"/>
      <c r="J17" s="58"/>
      <c r="K17" s="14"/>
      <c r="L17" s="54"/>
      <c r="M17" s="68"/>
      <c r="N17" s="69"/>
      <c r="O17" s="70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55" t="s">
        <v>30</v>
      </c>
      <c r="D19" s="56"/>
      <c r="E19" s="80" t="str">
        <f>VLOOKUP(C10,'Formato descripción HU'!B6:O17,14,0)</f>
        <v>Buscar en el registro del representante</v>
      </c>
      <c r="F19" s="81"/>
      <c r="G19" s="81"/>
      <c r="H19" s="81"/>
      <c r="I19" s="81"/>
      <c r="J19" s="81"/>
      <c r="K19" s="81"/>
      <c r="L19" s="81"/>
      <c r="M19" s="81"/>
      <c r="N19" s="81"/>
      <c r="O19" s="82"/>
      <c r="P19" s="29"/>
    </row>
    <row r="20" spans="2:16" ht="19.5" customHeight="1" x14ac:dyDescent="0.2">
      <c r="B20" s="28"/>
      <c r="C20" s="57"/>
      <c r="D20" s="58"/>
      <c r="E20" s="83"/>
      <c r="F20" s="84"/>
      <c r="G20" s="84"/>
      <c r="H20" s="84"/>
      <c r="I20" s="84"/>
      <c r="J20" s="84"/>
      <c r="K20" s="84"/>
      <c r="L20" s="84"/>
      <c r="M20" s="84"/>
      <c r="N20" s="84"/>
      <c r="O20" s="85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59" t="s">
        <v>31</v>
      </c>
      <c r="D22" s="56"/>
      <c r="E22" s="62" t="str">
        <f>VLOOKUP(C10,'Formato descripción HU'!B6:O17,12,0)</f>
        <v>Verificar que el representante a buscar se encuentre en el listado de representantes.</v>
      </c>
      <c r="F22" s="63"/>
      <c r="G22" s="63"/>
      <c r="H22" s="64"/>
      <c r="I22" s="14"/>
      <c r="J22" s="59" t="s">
        <v>13</v>
      </c>
      <c r="K22" s="56"/>
      <c r="L22" s="76" t="str">
        <f>VLOOKUP(C10,'Formato descripción HU'!B6:O17,13,0)</f>
        <v>.</v>
      </c>
      <c r="M22" s="77"/>
      <c r="N22" s="77"/>
      <c r="O22" s="56"/>
      <c r="P22" s="29"/>
    </row>
    <row r="23" spans="2:16" ht="19.5" customHeight="1" x14ac:dyDescent="0.2">
      <c r="B23" s="28"/>
      <c r="C23" s="60"/>
      <c r="D23" s="61"/>
      <c r="E23" s="65"/>
      <c r="F23" s="66"/>
      <c r="G23" s="66"/>
      <c r="H23" s="67"/>
      <c r="I23" s="14"/>
      <c r="J23" s="60"/>
      <c r="K23" s="61"/>
      <c r="L23" s="60"/>
      <c r="M23" s="78"/>
      <c r="N23" s="78"/>
      <c r="O23" s="61"/>
      <c r="P23" s="29"/>
    </row>
    <row r="24" spans="2:16" ht="19.5" customHeight="1" x14ac:dyDescent="0.2">
      <c r="B24" s="28"/>
      <c r="C24" s="57"/>
      <c r="D24" s="58"/>
      <c r="E24" s="68"/>
      <c r="F24" s="69"/>
      <c r="G24" s="69"/>
      <c r="H24" s="70"/>
      <c r="I24" s="14"/>
      <c r="J24" s="57"/>
      <c r="K24" s="58"/>
      <c r="L24" s="57"/>
      <c r="M24" s="79"/>
      <c r="N24" s="79"/>
      <c r="O24" s="58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7" priority="1" operator="equal">
      <formula>"Atrasado"</formula>
    </cfRule>
    <cfRule type="cellIs" dxfId="6" priority="2" operator="equal">
      <formula>"Terminado"</formula>
    </cfRule>
    <cfRule type="cellIs" dxfId="5" priority="3" operator="equal">
      <formula>"En proceso"</formula>
    </cfRule>
    <cfRule type="cellIs" dxfId="4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Esteban Sanchez</cp:lastModifiedBy>
  <cp:revision/>
  <dcterms:created xsi:type="dcterms:W3CDTF">2019-10-21T15:37:14Z</dcterms:created>
  <dcterms:modified xsi:type="dcterms:W3CDTF">2025-02-20T09:01:54Z</dcterms:modified>
  <cp:category/>
  <cp:contentStatus/>
</cp:coreProperties>
</file>