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 activeTab="2"/>
  </bookViews>
  <sheets>
    <sheet name="Q1" sheetId="2" r:id="rId1"/>
    <sheet name="Q2&amp;3" sheetId="3" r:id="rId2"/>
    <sheet name="Q4" sheetId="4" r:id="rId3"/>
    <sheet name="Sheet1" sheetId="1" r:id="rId4"/>
  </sheets>
  <definedNames>
    <definedName name="_xlnm._FilterDatabase" localSheetId="0" hidden="1">'Q1'!$A$3:$S$11</definedName>
    <definedName name="solver_adj" localSheetId="0" hidden="1">'Q1'!$C$5:$N$5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0</definedName>
    <definedName name="solver_lhs1" localSheetId="0" hidden="1">'Q1'!$O$10:$O$11</definedName>
    <definedName name="solver_lhs2" localSheetId="0" hidden="1">'Q1'!$O$14:$O$17</definedName>
    <definedName name="solver_lhs3" localSheetId="0" hidden="1">'Q1'!$O$20:$O$21</definedName>
    <definedName name="solver_lin" localSheetId="0" hidden="1">1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4</definedName>
    <definedName name="solver_opt" localSheetId="0" hidden="1">'Q1'!$B$3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'Q1'!$Q$10:$Q$11</definedName>
    <definedName name="solver_rhs2" localSheetId="0" hidden="1">'Q1'!$Q$14:$Q$17</definedName>
    <definedName name="solver_rhs3" localSheetId="0" hidden="1">'Q1'!$Q$20:$Q$21</definedName>
    <definedName name="solver_rlx" localSheetId="0" hidden="1">0</definedName>
    <definedName name="solver_rsd" localSheetId="0" hidden="1">0</definedName>
    <definedName name="solver_scl" localSheetId="0" hidden="1">1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lhs4" localSheetId="0" hidden="1">'Q1'!$O$24:$O$25</definedName>
    <definedName name="solver_rel4" localSheetId="0" hidden="1">1</definedName>
    <definedName name="solver_rhs4" localSheetId="0" hidden="1">'Q1'!$Q$24:$Q$25</definedName>
    <definedName name="_xlnm._FilterDatabase" localSheetId="1" hidden="1">'Q2&amp;3'!$A$3:$AP$11</definedName>
    <definedName name="solver_adj" localSheetId="1" hidden="1">'Q2&amp;3'!$C$5:$AK$5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0</definedName>
    <definedName name="solver_lhs1" localSheetId="1" hidden="1">'Q2&amp;3'!$AL$10:$AL$11</definedName>
    <definedName name="solver_lhs2" localSheetId="1" hidden="1">'Q2&amp;3'!$AL$14:$AL$17</definedName>
    <definedName name="solver_lhs3" localSheetId="1" hidden="1">'Q2&amp;3'!$AL$31:$AL$50</definedName>
    <definedName name="solver_lin" localSheetId="1" hidden="1">1</definedName>
    <definedName name="solver_mip" localSheetId="1" hidden="1">0</definedName>
    <definedName name="solver_mni" localSheetId="1" hidden="1">30</definedName>
    <definedName name="solver_mrt" localSheetId="1" hidden="1">0.075</definedName>
    <definedName name="solver_msl" localSheetId="1" hidden="1">0</definedName>
    <definedName name="solver_neg" localSheetId="1" hidden="1">1</definedName>
    <definedName name="solver_nod" localSheetId="1" hidden="1">0</definedName>
    <definedName name="solver_num" localSheetId="1" hidden="1">8</definedName>
    <definedName name="solver_opt" localSheetId="1" hidden="1">'Q2&amp;3'!$B$3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'Q2&amp;3'!$AN$10:$AN$11</definedName>
    <definedName name="solver_rhs2" localSheetId="1" hidden="1">'Q2&amp;3'!$AN$14:$AN$17</definedName>
    <definedName name="solver_rhs3" localSheetId="1" hidden="1">'Q2&amp;3'!$AN$31:$AN$50</definedName>
    <definedName name="solver_rlx" localSheetId="1" hidden="1">0</definedName>
    <definedName name="solver_rsd" localSheetId="1" hidden="1">0</definedName>
    <definedName name="solver_scl" localSheetId="1" hidden="1">1</definedName>
    <definedName name="solver_sho" localSheetId="1" hidden="1">0</definedName>
    <definedName name="solver_ssz" localSheetId="1" hidden="1">100</definedName>
    <definedName name="solver_tim" localSheetId="1" hidden="1">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solver_lhs4" localSheetId="1" hidden="1">'Q2&amp;3'!$AL$20:$AL$24</definedName>
    <definedName name="solver_rel4" localSheetId="1" hidden="1">1</definedName>
    <definedName name="solver_rhs4" localSheetId="1" hidden="1">'Q2&amp;3'!$AN$20:$AN$24</definedName>
    <definedName name="solver_lhs5" localSheetId="1" hidden="1">'Q2&amp;3'!$AL$27</definedName>
    <definedName name="solver_rel5" localSheetId="1" hidden="1">3</definedName>
    <definedName name="solver_rhs5" localSheetId="1" hidden="1">'Q2&amp;3'!$AN$27</definedName>
    <definedName name="solver_lhs6" localSheetId="1" hidden="1">'Q2&amp;3'!$AL$28</definedName>
    <definedName name="solver_rel6" localSheetId="1" hidden="1">1</definedName>
    <definedName name="solver_rhs6" localSheetId="1" hidden="1">'Q2&amp;3'!$AN$28</definedName>
    <definedName name="solver_lhs7" localSheetId="1" hidden="1">'Q2&amp;3'!$AL$53:$AL$57</definedName>
    <definedName name="solver_rel7" localSheetId="1" hidden="1">2</definedName>
    <definedName name="solver_rhs7" localSheetId="1" hidden="1">'Q2&amp;3'!$AN$53:$AN$57</definedName>
    <definedName name="solver_lhs8" localSheetId="1" hidden="1">'Q2&amp;3'!$C$5:$G$5</definedName>
    <definedName name="solver_rel8" localSheetId="1" hidden="1">5</definedName>
    <definedName name="solver_rhs8" localSheetId="1" hidden="1">0</definedName>
    <definedName name="_xlnm._FilterDatabase" localSheetId="2" hidden="1">'Q4'!$A$3:$AP$11</definedName>
    <definedName name="solver_adj" localSheetId="2" hidden="1">'Q4'!$C$5:$AK$5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0</definedName>
    <definedName name="solver_lhs1" localSheetId="2" hidden="1">'Q4'!$AL$10:$AL$11</definedName>
    <definedName name="solver_lhs2" localSheetId="2" hidden="1">'Q4'!$AL$14:$AL$17</definedName>
    <definedName name="solver_lhs3" localSheetId="2" hidden="1">'Q4'!$AL$31:$AL$50</definedName>
    <definedName name="solver_lin" localSheetId="2" hidden="1">1</definedName>
    <definedName name="solver_mip" localSheetId="2" hidden="1">0</definedName>
    <definedName name="solver_mni" localSheetId="2" hidden="1">30</definedName>
    <definedName name="solver_mrt" localSheetId="2" hidden="1">0.075</definedName>
    <definedName name="solver_msl" localSheetId="2" hidden="1">0</definedName>
    <definedName name="solver_neg" localSheetId="2" hidden="1">1</definedName>
    <definedName name="solver_nod" localSheetId="2" hidden="1">0</definedName>
    <definedName name="solver_num" localSheetId="2" hidden="1">8</definedName>
    <definedName name="solver_opt" localSheetId="2" hidden="1">'Q4'!$B$3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'Q4'!$AN$10:$AN$11</definedName>
    <definedName name="solver_rhs2" localSheetId="2" hidden="1">'Q4'!$AN$14:$AN$17</definedName>
    <definedName name="solver_rhs3" localSheetId="2" hidden="1">'Q4'!$AN$31:$AN$50</definedName>
    <definedName name="solver_rlx" localSheetId="2" hidden="1">0</definedName>
    <definedName name="solver_rsd" localSheetId="2" hidden="1">0</definedName>
    <definedName name="solver_scl" localSheetId="2" hidden="1">1</definedName>
    <definedName name="solver_sho" localSheetId="2" hidden="1">0</definedName>
    <definedName name="solver_ssz" localSheetId="2" hidden="1">100</definedName>
    <definedName name="solver_tim" localSheetId="2" hidden="1">0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solver_lhs4" localSheetId="2" hidden="1">'Q4'!$AL$20:$AL$24</definedName>
    <definedName name="solver_rel4" localSheetId="2" hidden="1">1</definedName>
    <definedName name="solver_rhs4" localSheetId="2" hidden="1">'Q4'!$AN$20:$AN$24</definedName>
    <definedName name="solver_lhs5" localSheetId="2" hidden="1">'Q4'!$AL$27</definedName>
    <definedName name="solver_rel5" localSheetId="2" hidden="1">3</definedName>
    <definedName name="solver_rhs5" localSheetId="2" hidden="1">'Q4'!$AN$27</definedName>
    <definedName name="solver_lhs6" localSheetId="2" hidden="1">'Q4'!$AL$28</definedName>
    <definedName name="solver_rel6" localSheetId="2" hidden="1">1</definedName>
    <definedName name="solver_rhs6" localSheetId="2" hidden="1">'Q4'!$AN$28</definedName>
    <definedName name="solver_lhs7" localSheetId="2" hidden="1">'Q4'!$AL$53:$AL$57</definedName>
    <definedName name="solver_rel7" localSheetId="2" hidden="1">2</definedName>
    <definedName name="solver_rhs7" localSheetId="2" hidden="1">'Q4'!$AN$53:$AN$57</definedName>
    <definedName name="solver_lhs8" localSheetId="2" hidden="1">'Q4'!$C$5:$G$5</definedName>
    <definedName name="solver_rel8" localSheetId="2" hidden="1">5</definedName>
    <definedName name="solver_rhs8" localSheetId="2" hidden="1">0</definedName>
  </definedNames>
  <calcPr calcId="144525" concurrentCalc="0"/>
</workbook>
</file>

<file path=xl/sharedStrings.xml><?xml version="1.0" encoding="utf-8"?>
<sst xmlns="http://schemas.openxmlformats.org/spreadsheetml/2006/main" count="69">
  <si>
    <t>SandyCo - Transhipment Problem Example</t>
  </si>
  <si>
    <t xml:space="preserve">z = </t>
  </si>
  <si>
    <t>Plant to Centers</t>
  </si>
  <si>
    <t>Centers to Regions</t>
  </si>
  <si>
    <t>x1A</t>
  </si>
  <si>
    <t>x1B</t>
  </si>
  <si>
    <t>x2A</t>
  </si>
  <si>
    <t>x2B</t>
  </si>
  <si>
    <t>xA1</t>
  </si>
  <si>
    <t>xA2</t>
  </si>
  <si>
    <t>xA3</t>
  </si>
  <si>
    <t>xA4</t>
  </si>
  <si>
    <t>xB1</t>
  </si>
  <si>
    <t>xB2</t>
  </si>
  <si>
    <t>xB3</t>
  </si>
  <si>
    <t>xB4</t>
  </si>
  <si>
    <t>Dec Vars</t>
  </si>
  <si>
    <t>Distance</t>
  </si>
  <si>
    <t>Cost $/ton</t>
  </si>
  <si>
    <t>Supply Constraints</t>
  </si>
  <si>
    <t>LHS</t>
  </si>
  <si>
    <t>RHS</t>
  </si>
  <si>
    <t>Plant 1</t>
  </si>
  <si>
    <t>≤</t>
  </si>
  <si>
    <t>Plant 2</t>
  </si>
  <si>
    <t>Demand Constraints</t>
  </si>
  <si>
    <t>Region 1</t>
  </si>
  <si>
    <t>≥</t>
  </si>
  <si>
    <t>Region 2</t>
  </si>
  <si>
    <t>Region 3</t>
  </si>
  <si>
    <t>Region 4</t>
  </si>
  <si>
    <t>Conservation of Flow Constraints</t>
  </si>
  <si>
    <t>Center A</t>
  </si>
  <si>
    <t>=</t>
  </si>
  <si>
    <t>Center B</t>
  </si>
  <si>
    <t>Capacity of DC</t>
  </si>
  <si>
    <t>&lt;=</t>
  </si>
  <si>
    <t>plant to DC</t>
  </si>
  <si>
    <t>DC to market</t>
  </si>
  <si>
    <t>A</t>
  </si>
  <si>
    <t>B</t>
  </si>
  <si>
    <t>C</t>
  </si>
  <si>
    <t>D</t>
  </si>
  <si>
    <t>E</t>
  </si>
  <si>
    <t>x1C</t>
  </si>
  <si>
    <t>x1D</t>
  </si>
  <si>
    <t>x1E</t>
  </si>
  <si>
    <t>x2C</t>
  </si>
  <si>
    <t>x2D</t>
  </si>
  <si>
    <t>x2E</t>
  </si>
  <si>
    <t>xC1</t>
  </si>
  <si>
    <t>xC2</t>
  </si>
  <si>
    <t>xC3</t>
  </si>
  <si>
    <t>xC4</t>
  </si>
  <si>
    <t>xD1</t>
  </si>
  <si>
    <t>xD2</t>
  </si>
  <si>
    <t>xD3</t>
  </si>
  <si>
    <t>xD4</t>
  </si>
  <si>
    <t>xE1</t>
  </si>
  <si>
    <t>xE2</t>
  </si>
  <si>
    <t>xE3</t>
  </si>
  <si>
    <t>xE4</t>
  </si>
  <si>
    <t>Center C</t>
  </si>
  <si>
    <t>Center D</t>
  </si>
  <si>
    <t>Center E</t>
  </si>
  <si>
    <t>Number of DC</t>
  </si>
  <si>
    <t>Min</t>
  </si>
  <si>
    <t>&gt;=</t>
  </si>
  <si>
    <t>Max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</si>
</sst>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5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20" fillId="13" borderId="2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0" borderId="2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2" borderId="1" xfId="21" applyFont="1" applyFill="1" applyBorder="1" applyAlignment="1">
      <alignment horizontal="center"/>
    </xf>
    <xf numFmtId="0" fontId="3" fillId="2" borderId="2" xfId="21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4" xfId="0" applyFont="1" applyFill="1" applyBorder="1" applyAlignment="1"/>
    <xf numFmtId="0" fontId="1" fillId="0" borderId="8" xfId="0" applyFont="1" applyFill="1" applyBorder="1" applyAlignment="1"/>
    <xf numFmtId="0" fontId="1" fillId="0" borderId="6" xfId="0" applyFont="1" applyFill="1" applyBorder="1" applyAlignment="1"/>
    <xf numFmtId="0" fontId="2" fillId="0" borderId="0" xfId="0" applyFont="1" applyFill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3" xfId="0" applyFont="1" applyFill="1" applyBorder="1" applyAlignment="1"/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/>
    <xf numFmtId="0" fontId="1" fillId="0" borderId="17" xfId="0" applyFont="1" applyFill="1" applyBorder="1" applyAlignment="1"/>
    <xf numFmtId="0" fontId="1" fillId="0" borderId="8" xfId="0" applyFont="1" applyFill="1" applyBorder="1" applyAlignment="1" quotePrefix="1"/>
    <xf numFmtId="0" fontId="1" fillId="0" borderId="4" xfId="0" applyFont="1" applyFill="1" applyBorder="1" applyAlignment="1" quotePrefix="1"/>
    <xf numFmtId="0" fontId="1" fillId="0" borderId="6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8"/>
  <sheetViews>
    <sheetView zoomScale="85" zoomScaleNormal="85" workbookViewId="0">
      <selection activeCell="N33" sqref="N33"/>
    </sheetView>
  </sheetViews>
  <sheetFormatPr defaultColWidth="11.6875" defaultRowHeight="14.8"/>
  <cols>
    <col min="1" max="1" width="11.6875" style="1"/>
    <col min="2" max="2" width="12.5703125" style="1" customWidth="1"/>
    <col min="3" max="12" width="5.84375" style="2" customWidth="1"/>
    <col min="13" max="15" width="5.84375" style="1" customWidth="1"/>
    <col min="16" max="16" width="2.296875" style="1" customWidth="1"/>
    <col min="17" max="17" width="4.953125" style="2" customWidth="1"/>
    <col min="18" max="16384" width="11.6875" style="1"/>
  </cols>
  <sheetData>
    <row r="1" spans="1:1">
      <c r="A1" s="1" t="s">
        <v>0</v>
      </c>
    </row>
    <row r="3" spans="1:14">
      <c r="A3" s="3" t="s">
        <v>1</v>
      </c>
      <c r="B3" s="4">
        <f>SUMPRODUCT(C5:N5,C7:N7)</f>
        <v>69550.5</v>
      </c>
      <c r="C3" s="24" t="s">
        <v>2</v>
      </c>
      <c r="D3" s="20"/>
      <c r="E3" s="20"/>
      <c r="F3" s="30"/>
      <c r="G3" s="24" t="s">
        <v>3</v>
      </c>
      <c r="H3" s="20"/>
      <c r="I3" s="20"/>
      <c r="J3" s="20"/>
      <c r="K3" s="20"/>
      <c r="L3" s="20"/>
      <c r="M3" s="30"/>
      <c r="N3" s="2"/>
    </row>
    <row r="4" spans="3:14">
      <c r="C4" s="25" t="s">
        <v>4</v>
      </c>
      <c r="D4" s="21" t="s">
        <v>5</v>
      </c>
      <c r="E4" s="21" t="s">
        <v>6</v>
      </c>
      <c r="F4" s="38" t="s">
        <v>7</v>
      </c>
      <c r="G4" s="25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L4" s="21" t="s">
        <v>13</v>
      </c>
      <c r="M4" s="38" t="s">
        <v>14</v>
      </c>
      <c r="N4" s="2" t="s">
        <v>15</v>
      </c>
    </row>
    <row r="5" spans="2:14">
      <c r="B5" s="6" t="s">
        <v>16</v>
      </c>
      <c r="C5" s="26">
        <v>1100</v>
      </c>
      <c r="D5" s="33">
        <v>1900</v>
      </c>
      <c r="E5" s="33">
        <v>1700</v>
      </c>
      <c r="F5" s="39">
        <v>0</v>
      </c>
      <c r="G5" s="26">
        <v>1600</v>
      </c>
      <c r="H5" s="33">
        <v>0</v>
      </c>
      <c r="I5" s="33">
        <v>300</v>
      </c>
      <c r="J5" s="33">
        <v>900</v>
      </c>
      <c r="K5" s="33">
        <v>0</v>
      </c>
      <c r="L5" s="33">
        <v>1200</v>
      </c>
      <c r="M5" s="39">
        <v>700</v>
      </c>
      <c r="N5" s="34">
        <v>0</v>
      </c>
    </row>
    <row r="6" spans="2:14">
      <c r="B6" s="6" t="s">
        <v>17</v>
      </c>
      <c r="C6" s="27">
        <v>17.4</v>
      </c>
      <c r="D6" s="36">
        <v>26.2</v>
      </c>
      <c r="E6" s="2">
        <v>163</v>
      </c>
      <c r="F6" s="40">
        <v>199</v>
      </c>
      <c r="G6" s="27">
        <v>95.4</v>
      </c>
      <c r="H6" s="36">
        <v>280</v>
      </c>
      <c r="I6" s="36">
        <v>17.4</v>
      </c>
      <c r="J6" s="36">
        <v>246</v>
      </c>
      <c r="K6" s="36">
        <v>132</v>
      </c>
      <c r="L6" s="36">
        <v>252</v>
      </c>
      <c r="M6" s="40">
        <v>26.2</v>
      </c>
      <c r="N6" s="2">
        <v>282</v>
      </c>
    </row>
    <row r="7" spans="2:14">
      <c r="B7" s="6" t="s">
        <v>18</v>
      </c>
      <c r="C7" s="25">
        <f>C6*$C$27</f>
        <v>0.435</v>
      </c>
      <c r="D7" s="25">
        <f>D6*$C$27</f>
        <v>0.655</v>
      </c>
      <c r="E7" s="25">
        <f>E6*$C$27</f>
        <v>4.075</v>
      </c>
      <c r="F7" s="25">
        <f>F6*$C$27</f>
        <v>4.975</v>
      </c>
      <c r="G7" s="25">
        <f>G6*$C$28</f>
        <v>8.2998</v>
      </c>
      <c r="H7" s="25">
        <f>H6*$C$28</f>
        <v>24.36</v>
      </c>
      <c r="I7" s="25">
        <f>I6*$C$28</f>
        <v>1.5138</v>
      </c>
      <c r="J7" s="25">
        <f>J6*$C$28</f>
        <v>21.402</v>
      </c>
      <c r="K7" s="25">
        <f>K6*$C$28</f>
        <v>11.484</v>
      </c>
      <c r="L7" s="25">
        <f>L6*$C$28</f>
        <v>21.924</v>
      </c>
      <c r="M7" s="25">
        <f>M6*$C$28</f>
        <v>2.2794</v>
      </c>
      <c r="N7" s="25">
        <f>N6*$C$28</f>
        <v>24.534</v>
      </c>
    </row>
    <row r="8" spans="2:13">
      <c r="B8" s="6"/>
      <c r="C8" s="18"/>
      <c r="D8" s="19"/>
      <c r="E8" s="19"/>
      <c r="F8" s="29"/>
      <c r="G8" s="18"/>
      <c r="H8" s="19"/>
      <c r="I8" s="19"/>
      <c r="J8" s="19"/>
      <c r="K8" s="19"/>
      <c r="L8" s="19"/>
      <c r="M8" s="41"/>
    </row>
    <row r="9" spans="1:17">
      <c r="A9" s="1" t="s">
        <v>19</v>
      </c>
      <c r="B9" s="6"/>
      <c r="C9" s="18"/>
      <c r="D9" s="19"/>
      <c r="E9" s="19"/>
      <c r="F9" s="29"/>
      <c r="G9" s="18"/>
      <c r="H9" s="19"/>
      <c r="I9" s="19"/>
      <c r="J9" s="19"/>
      <c r="K9" s="19"/>
      <c r="L9" s="19"/>
      <c r="M9" s="41"/>
      <c r="O9" s="45" t="s">
        <v>20</v>
      </c>
      <c r="P9" s="2"/>
      <c r="Q9" s="45" t="s">
        <v>21</v>
      </c>
    </row>
    <row r="10" spans="2:17">
      <c r="B10" s="47" t="s">
        <v>22</v>
      </c>
      <c r="C10" s="25">
        <v>1</v>
      </c>
      <c r="D10" s="21">
        <v>1</v>
      </c>
      <c r="E10" s="21"/>
      <c r="F10" s="38"/>
      <c r="G10" s="25"/>
      <c r="H10" s="21"/>
      <c r="I10" s="21"/>
      <c r="J10" s="21"/>
      <c r="K10" s="21"/>
      <c r="L10" s="21"/>
      <c r="M10" s="49"/>
      <c r="N10" s="50"/>
      <c r="O10" s="51">
        <f>SUMPRODUCT(C10:N10,$C$5:$N$5)</f>
        <v>3000</v>
      </c>
      <c r="P10" s="21" t="s">
        <v>23</v>
      </c>
      <c r="Q10" s="21">
        <v>3000</v>
      </c>
    </row>
    <row r="11" spans="2:17">
      <c r="B11" s="47" t="s">
        <v>24</v>
      </c>
      <c r="C11" s="25"/>
      <c r="D11" s="21"/>
      <c r="E11" s="21">
        <v>1</v>
      </c>
      <c r="F11" s="38">
        <v>1</v>
      </c>
      <c r="G11" s="25"/>
      <c r="H11" s="21"/>
      <c r="I11" s="21"/>
      <c r="J11" s="21"/>
      <c r="K11" s="21"/>
      <c r="L11" s="21"/>
      <c r="M11" s="49"/>
      <c r="N11" s="50"/>
      <c r="O11" s="51">
        <f>SUMPRODUCT(C11:N11,$C$5:$N$5)</f>
        <v>1700</v>
      </c>
      <c r="P11" s="21" t="s">
        <v>23</v>
      </c>
      <c r="Q11" s="21">
        <v>3000</v>
      </c>
    </row>
    <row r="12" spans="2:16">
      <c r="B12" s="6"/>
      <c r="C12" s="18"/>
      <c r="D12" s="19"/>
      <c r="E12" s="19"/>
      <c r="F12" s="29"/>
      <c r="G12" s="18"/>
      <c r="H12" s="19"/>
      <c r="I12" s="19"/>
      <c r="J12" s="19"/>
      <c r="K12" s="19"/>
      <c r="L12" s="19"/>
      <c r="M12" s="41"/>
      <c r="O12" s="2"/>
      <c r="P12" s="2"/>
    </row>
    <row r="13" spans="1:16">
      <c r="A13" s="1" t="s">
        <v>25</v>
      </c>
      <c r="B13" s="6"/>
      <c r="C13" s="18"/>
      <c r="D13" s="19"/>
      <c r="E13" s="19"/>
      <c r="F13" s="29"/>
      <c r="G13" s="18"/>
      <c r="H13" s="19"/>
      <c r="I13" s="19"/>
      <c r="J13" s="19"/>
      <c r="K13" s="19"/>
      <c r="L13" s="19"/>
      <c r="M13" s="41"/>
      <c r="O13" s="2"/>
      <c r="P13" s="2"/>
    </row>
    <row r="14" spans="2:17">
      <c r="B14" s="47" t="s">
        <v>26</v>
      </c>
      <c r="C14" s="25"/>
      <c r="D14" s="21"/>
      <c r="E14" s="21"/>
      <c r="F14" s="38"/>
      <c r="G14" s="25">
        <v>1</v>
      </c>
      <c r="H14" s="21"/>
      <c r="I14" s="21"/>
      <c r="J14" s="21"/>
      <c r="K14" s="21">
        <v>1</v>
      </c>
      <c r="L14" s="21"/>
      <c r="M14" s="38"/>
      <c r="N14" s="32"/>
      <c r="O14" s="51">
        <f>SUMPRODUCT(C14:N14,$C$5:$N$5)</f>
        <v>1600</v>
      </c>
      <c r="P14" s="21" t="s">
        <v>27</v>
      </c>
      <c r="Q14" s="21">
        <v>1600</v>
      </c>
    </row>
    <row r="15" spans="2:17">
      <c r="B15" s="47" t="s">
        <v>28</v>
      </c>
      <c r="C15" s="25"/>
      <c r="D15" s="21"/>
      <c r="E15" s="21"/>
      <c r="F15" s="38"/>
      <c r="G15" s="25"/>
      <c r="H15" s="21">
        <v>1</v>
      </c>
      <c r="I15" s="21"/>
      <c r="J15" s="21"/>
      <c r="K15" s="21"/>
      <c r="L15" s="21">
        <v>1</v>
      </c>
      <c r="M15" s="38"/>
      <c r="N15" s="32"/>
      <c r="O15" s="51">
        <f>SUMPRODUCT(C15:N15,$C$5:$N$5)</f>
        <v>1200</v>
      </c>
      <c r="P15" s="21" t="s">
        <v>27</v>
      </c>
      <c r="Q15" s="21">
        <v>1200</v>
      </c>
    </row>
    <row r="16" spans="2:17">
      <c r="B16" s="47" t="s">
        <v>29</v>
      </c>
      <c r="C16" s="25"/>
      <c r="D16" s="21"/>
      <c r="E16" s="21"/>
      <c r="F16" s="38"/>
      <c r="G16" s="25"/>
      <c r="H16" s="21"/>
      <c r="I16" s="21">
        <v>1</v>
      </c>
      <c r="J16" s="21"/>
      <c r="K16" s="21"/>
      <c r="L16" s="21"/>
      <c r="M16" s="38">
        <v>1</v>
      </c>
      <c r="N16" s="32"/>
      <c r="O16" s="51">
        <f>SUMPRODUCT(C16:N16,$C$5:$N$5)</f>
        <v>1000</v>
      </c>
      <c r="P16" s="21" t="s">
        <v>27</v>
      </c>
      <c r="Q16" s="21">
        <v>1000</v>
      </c>
    </row>
    <row r="17" spans="2:17">
      <c r="B17" s="47" t="s">
        <v>30</v>
      </c>
      <c r="C17" s="21"/>
      <c r="D17" s="21"/>
      <c r="E17" s="21"/>
      <c r="F17" s="38"/>
      <c r="G17" s="21"/>
      <c r="H17" s="21"/>
      <c r="I17" s="21"/>
      <c r="J17" s="21">
        <v>1</v>
      </c>
      <c r="K17" s="21"/>
      <c r="L17" s="21"/>
      <c r="M17" s="38"/>
      <c r="N17" s="2">
        <v>1</v>
      </c>
      <c r="O17" s="51">
        <f>SUMPRODUCT(C17:N17,$C$5:$N$5)</f>
        <v>900</v>
      </c>
      <c r="P17" s="21" t="s">
        <v>27</v>
      </c>
      <c r="Q17" s="2">
        <v>900</v>
      </c>
    </row>
    <row r="18" spans="3:13">
      <c r="C18" s="18"/>
      <c r="D18" s="19"/>
      <c r="E18" s="19"/>
      <c r="F18" s="29"/>
      <c r="G18" s="18"/>
      <c r="H18" s="19"/>
      <c r="I18" s="19"/>
      <c r="J18" s="19"/>
      <c r="K18" s="19"/>
      <c r="L18" s="19"/>
      <c r="M18" s="41"/>
    </row>
    <row r="19" spans="1:13">
      <c r="A19" s="1" t="s">
        <v>31</v>
      </c>
      <c r="C19" s="18"/>
      <c r="D19" s="19"/>
      <c r="E19" s="19"/>
      <c r="F19" s="29"/>
      <c r="G19" s="18"/>
      <c r="H19" s="19"/>
      <c r="I19" s="19"/>
      <c r="J19" s="19"/>
      <c r="K19" s="19"/>
      <c r="L19" s="19"/>
      <c r="M19" s="41"/>
    </row>
    <row r="20" spans="2:17">
      <c r="B20" s="47" t="s">
        <v>32</v>
      </c>
      <c r="C20" s="25">
        <v>1</v>
      </c>
      <c r="D20" s="21"/>
      <c r="E20" s="21">
        <v>1</v>
      </c>
      <c r="F20" s="38"/>
      <c r="G20" s="25">
        <v>-1</v>
      </c>
      <c r="H20" s="21">
        <v>-1</v>
      </c>
      <c r="I20" s="21">
        <v>-1</v>
      </c>
      <c r="J20" s="21">
        <v>-1</v>
      </c>
      <c r="K20" s="21"/>
      <c r="L20" s="21"/>
      <c r="M20" s="49"/>
      <c r="N20" s="50"/>
      <c r="O20" s="51">
        <f>SUMPRODUCT(C20:N20,$C$5:$N$5)</f>
        <v>0</v>
      </c>
      <c r="P20" s="54" t="s">
        <v>33</v>
      </c>
      <c r="Q20" s="21">
        <v>0</v>
      </c>
    </row>
    <row r="21" ht="15.55" spans="2:17">
      <c r="B21" s="47" t="s">
        <v>34</v>
      </c>
      <c r="C21" s="48"/>
      <c r="D21" s="28">
        <v>1</v>
      </c>
      <c r="E21" s="28"/>
      <c r="F21" s="46">
        <v>1</v>
      </c>
      <c r="G21" s="48"/>
      <c r="H21" s="28"/>
      <c r="I21" s="28"/>
      <c r="J21" s="28"/>
      <c r="K21" s="28">
        <v>-1</v>
      </c>
      <c r="L21" s="28">
        <v>-1</v>
      </c>
      <c r="M21" s="52">
        <v>-1</v>
      </c>
      <c r="N21" s="53">
        <v>-1</v>
      </c>
      <c r="O21" s="51">
        <f>SUMPRODUCT(C21:N21,$C$5:$N$5)</f>
        <v>0</v>
      </c>
      <c r="P21" s="54" t="s">
        <v>33</v>
      </c>
      <c r="Q21" s="21">
        <v>0</v>
      </c>
    </row>
    <row r="23" s="1" customFormat="1" spans="1:17">
      <c r="A23" s="1" t="s">
        <v>35</v>
      </c>
      <c r="C23" s="18"/>
      <c r="D23" s="19"/>
      <c r="E23" s="19"/>
      <c r="F23" s="29"/>
      <c r="G23" s="18"/>
      <c r="H23" s="19"/>
      <c r="I23" s="19"/>
      <c r="J23" s="19"/>
      <c r="K23" s="19"/>
      <c r="L23" s="19"/>
      <c r="M23" s="41"/>
      <c r="Q23" s="2"/>
    </row>
    <row r="24" s="1" customFormat="1" spans="2:17">
      <c r="B24" s="47" t="s">
        <v>32</v>
      </c>
      <c r="C24" s="25">
        <v>1</v>
      </c>
      <c r="D24" s="21"/>
      <c r="E24" s="21">
        <v>1</v>
      </c>
      <c r="F24" s="38"/>
      <c r="G24" s="25"/>
      <c r="H24" s="21"/>
      <c r="I24" s="21"/>
      <c r="J24" s="21"/>
      <c r="K24" s="21"/>
      <c r="L24" s="21"/>
      <c r="M24" s="49"/>
      <c r="N24" s="50"/>
      <c r="O24" s="51">
        <f>SUMPRODUCT(C24:N24,$C$5:$N$5)</f>
        <v>2800</v>
      </c>
      <c r="P24" s="17" t="s">
        <v>36</v>
      </c>
      <c r="Q24" s="21">
        <v>2800</v>
      </c>
    </row>
    <row r="25" s="1" customFormat="1" ht="15.55" spans="2:17">
      <c r="B25" s="47" t="s">
        <v>34</v>
      </c>
      <c r="C25" s="48"/>
      <c r="D25" s="28">
        <v>1</v>
      </c>
      <c r="E25" s="28"/>
      <c r="F25" s="46">
        <v>1</v>
      </c>
      <c r="G25" s="48"/>
      <c r="H25" s="28"/>
      <c r="I25" s="28"/>
      <c r="J25" s="28"/>
      <c r="K25" s="28"/>
      <c r="L25" s="28"/>
      <c r="M25" s="52"/>
      <c r="N25" s="53"/>
      <c r="O25" s="51">
        <f>SUMPRODUCT(C25:N25,$C$5:$N$5)</f>
        <v>1900</v>
      </c>
      <c r="P25" s="17" t="s">
        <v>36</v>
      </c>
      <c r="Q25" s="21">
        <v>2800</v>
      </c>
    </row>
    <row r="27" spans="2:3">
      <c r="B27" s="2" t="s">
        <v>37</v>
      </c>
      <c r="C27" s="2">
        <v>0.025</v>
      </c>
    </row>
    <row r="28" spans="2:3">
      <c r="B28" s="1" t="s">
        <v>38</v>
      </c>
      <c r="C28" s="2">
        <v>0.087</v>
      </c>
    </row>
  </sheetData>
  <mergeCells count="2">
    <mergeCell ref="C3:F3"/>
    <mergeCell ref="G3:M3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60"/>
  <sheetViews>
    <sheetView zoomScale="85" zoomScaleNormal="85" workbookViewId="0">
      <pane xSplit="2" ySplit="7" topLeftCell="C8" activePane="bottomRight" state="frozen"/>
      <selection/>
      <selection pane="topRight"/>
      <selection pane="bottomLeft"/>
      <selection pane="bottomRight" activeCell="AP5" sqref="AP5"/>
    </sheetView>
  </sheetViews>
  <sheetFormatPr defaultColWidth="11.6875" defaultRowHeight="14.8"/>
  <cols>
    <col min="1" max="1" width="11.6875" style="1"/>
    <col min="2" max="2" width="12.5703125" style="1" customWidth="1"/>
    <col min="3" max="7" width="6.8125" style="1" customWidth="1"/>
    <col min="8" max="9" width="5.84375" style="2" customWidth="1"/>
    <col min="10" max="10" width="7.6484375" style="2" customWidth="1"/>
    <col min="11" max="23" width="5.84375" style="2" customWidth="1"/>
    <col min="24" max="24" width="7.0390625" style="1" customWidth="1"/>
    <col min="25" max="38" width="5.84375" style="1" customWidth="1"/>
    <col min="39" max="39" width="2.296875" style="1" customWidth="1"/>
    <col min="40" max="40" width="4.953125" style="2" customWidth="1"/>
    <col min="41" max="16384" width="11.6875" style="1"/>
  </cols>
  <sheetData>
    <row r="1" spans="1:1">
      <c r="A1" s="1" t="s">
        <v>0</v>
      </c>
    </row>
    <row r="3" spans="1:37">
      <c r="A3" s="3" t="s">
        <v>1</v>
      </c>
      <c r="B3" s="4">
        <f>SUMPRODUCT(C5:AK5,C7:AK7)</f>
        <v>44097.1</v>
      </c>
      <c r="C3" s="5"/>
      <c r="D3" s="5"/>
      <c r="E3" s="5"/>
      <c r="F3" s="5"/>
      <c r="G3" s="5"/>
      <c r="H3" s="24" t="s">
        <v>2</v>
      </c>
      <c r="I3" s="20"/>
      <c r="J3" s="20"/>
      <c r="K3" s="30"/>
      <c r="L3" s="31"/>
      <c r="M3" s="31"/>
      <c r="N3" s="31"/>
      <c r="O3" s="31"/>
      <c r="P3" s="31"/>
      <c r="Q3" s="31"/>
      <c r="R3" s="24" t="s">
        <v>3</v>
      </c>
      <c r="S3" s="20"/>
      <c r="T3" s="20"/>
      <c r="U3" s="20"/>
      <c r="V3" s="20"/>
      <c r="W3" s="20"/>
      <c r="X3" s="30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3:37"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25" t="s">
        <v>4</v>
      </c>
      <c r="I4" s="21" t="s">
        <v>5</v>
      </c>
      <c r="J4" s="2" t="s">
        <v>44</v>
      </c>
      <c r="K4" s="2" t="s">
        <v>45</v>
      </c>
      <c r="L4" s="32" t="s">
        <v>46</v>
      </c>
      <c r="M4" s="21" t="s">
        <v>6</v>
      </c>
      <c r="N4" s="38" t="s">
        <v>7</v>
      </c>
      <c r="O4" s="2" t="s">
        <v>47</v>
      </c>
      <c r="P4" s="2" t="s">
        <v>48</v>
      </c>
      <c r="Q4" s="32" t="s">
        <v>49</v>
      </c>
      <c r="R4" s="25" t="s">
        <v>8</v>
      </c>
      <c r="S4" s="21" t="s">
        <v>9</v>
      </c>
      <c r="T4" s="21" t="s">
        <v>10</v>
      </c>
      <c r="U4" s="21" t="s">
        <v>11</v>
      </c>
      <c r="V4" s="21" t="s">
        <v>12</v>
      </c>
      <c r="W4" s="21" t="s">
        <v>13</v>
      </c>
      <c r="X4" s="38" t="s">
        <v>14</v>
      </c>
      <c r="Y4" s="2" t="s">
        <v>15</v>
      </c>
      <c r="Z4" s="21" t="s">
        <v>50</v>
      </c>
      <c r="AA4" s="21" t="s">
        <v>51</v>
      </c>
      <c r="AB4" s="38" t="s">
        <v>52</v>
      </c>
      <c r="AC4" s="2" t="s">
        <v>53</v>
      </c>
      <c r="AD4" s="21" t="s">
        <v>54</v>
      </c>
      <c r="AE4" s="21" t="s">
        <v>55</v>
      </c>
      <c r="AF4" s="38" t="s">
        <v>56</v>
      </c>
      <c r="AG4" s="2" t="s">
        <v>57</v>
      </c>
      <c r="AH4" s="21" t="s">
        <v>58</v>
      </c>
      <c r="AI4" s="21" t="s">
        <v>59</v>
      </c>
      <c r="AJ4" s="38" t="s">
        <v>60</v>
      </c>
      <c r="AK4" s="2" t="s">
        <v>61</v>
      </c>
    </row>
    <row r="5" spans="2:37">
      <c r="B5" s="6" t="s">
        <v>16</v>
      </c>
      <c r="C5" s="6">
        <v>1</v>
      </c>
      <c r="D5" s="6">
        <v>0</v>
      </c>
      <c r="E5" s="6">
        <v>0</v>
      </c>
      <c r="F5" s="6">
        <v>0</v>
      </c>
      <c r="G5" s="6">
        <v>1</v>
      </c>
      <c r="H5" s="26">
        <v>2800</v>
      </c>
      <c r="I5" s="33">
        <v>-1.29802418813441e-13</v>
      </c>
      <c r="J5" s="34">
        <v>0</v>
      </c>
      <c r="K5" s="34">
        <v>0</v>
      </c>
      <c r="L5" s="35">
        <v>0</v>
      </c>
      <c r="M5" s="33">
        <v>0</v>
      </c>
      <c r="N5" s="39">
        <v>0</v>
      </c>
      <c r="O5" s="35">
        <v>3.40778513369974e-28</v>
      </c>
      <c r="P5" s="35">
        <v>1.07413210270746e-12</v>
      </c>
      <c r="Q5" s="35">
        <v>1900</v>
      </c>
      <c r="R5" s="26">
        <v>1600</v>
      </c>
      <c r="S5" s="33">
        <v>199.999999999999</v>
      </c>
      <c r="T5" s="33">
        <v>1000</v>
      </c>
      <c r="U5" s="33">
        <v>0</v>
      </c>
      <c r="V5" s="33">
        <v>0</v>
      </c>
      <c r="W5" s="33">
        <v>7.90478793533109e-14</v>
      </c>
      <c r="X5" s="39">
        <v>-3.83200415843278e-14</v>
      </c>
      <c r="Y5" s="34">
        <v>0</v>
      </c>
      <c r="Z5" s="33">
        <v>1.50517844920344e-28</v>
      </c>
      <c r="AA5" s="33">
        <v>1.24281004856845e-28</v>
      </c>
      <c r="AB5" s="39">
        <v>0</v>
      </c>
      <c r="AC5" s="34">
        <v>0</v>
      </c>
      <c r="AD5" s="33">
        <v>4.6448955792755e-13</v>
      </c>
      <c r="AE5" s="33">
        <v>3.48367168445662e-13</v>
      </c>
      <c r="AF5" s="39">
        <v>0</v>
      </c>
      <c r="AG5" s="34">
        <v>2.61275376334247e-13</v>
      </c>
      <c r="AH5" s="33">
        <v>0</v>
      </c>
      <c r="AI5" s="33">
        <v>1000</v>
      </c>
      <c r="AJ5" s="39">
        <v>0</v>
      </c>
      <c r="AK5" s="34">
        <v>900</v>
      </c>
    </row>
    <row r="6" spans="2:37">
      <c r="B6" s="6" t="s">
        <v>17</v>
      </c>
      <c r="C6" s="6"/>
      <c r="D6" s="6"/>
      <c r="E6" s="6"/>
      <c r="F6" s="6"/>
      <c r="G6" s="6"/>
      <c r="H6" s="27">
        <v>17.4</v>
      </c>
      <c r="I6" s="36">
        <v>26.2</v>
      </c>
      <c r="J6" s="2">
        <v>94.6</v>
      </c>
      <c r="K6" s="2">
        <v>85.7</v>
      </c>
      <c r="L6" s="37">
        <v>257</v>
      </c>
      <c r="M6" s="2">
        <v>163</v>
      </c>
      <c r="N6" s="40">
        <v>199</v>
      </c>
      <c r="O6" s="37">
        <v>83.1</v>
      </c>
      <c r="P6" s="37">
        <v>69.5</v>
      </c>
      <c r="Q6" s="37">
        <v>153</v>
      </c>
      <c r="R6" s="27">
        <v>95.4</v>
      </c>
      <c r="S6" s="36">
        <v>280</v>
      </c>
      <c r="T6" s="36">
        <v>17.4</v>
      </c>
      <c r="U6" s="36">
        <v>246</v>
      </c>
      <c r="V6" s="36">
        <v>132</v>
      </c>
      <c r="W6" s="36">
        <v>252</v>
      </c>
      <c r="X6" s="40">
        <v>26.2</v>
      </c>
      <c r="Y6" s="2">
        <v>282</v>
      </c>
      <c r="Z6" s="36">
        <v>52.8</v>
      </c>
      <c r="AA6" s="36">
        <v>259</v>
      </c>
      <c r="AB6" s="40">
        <v>94.6</v>
      </c>
      <c r="AC6" s="2">
        <v>167</v>
      </c>
      <c r="AD6" s="36">
        <v>67.9</v>
      </c>
      <c r="AE6" s="36">
        <v>247</v>
      </c>
      <c r="AF6" s="40">
        <v>110</v>
      </c>
      <c r="AG6" s="2">
        <v>154</v>
      </c>
      <c r="AH6" s="36">
        <v>199</v>
      </c>
      <c r="AI6" s="36">
        <v>108</v>
      </c>
      <c r="AJ6" s="40">
        <v>241</v>
      </c>
      <c r="AK6" s="2">
        <v>36.4</v>
      </c>
    </row>
    <row r="7" spans="2:37">
      <c r="B7" s="6" t="s">
        <v>18</v>
      </c>
      <c r="C7" s="6">
        <v>2700</v>
      </c>
      <c r="D7" s="6">
        <v>1850</v>
      </c>
      <c r="E7" s="6">
        <v>3000</v>
      </c>
      <c r="F7" s="6">
        <v>1500</v>
      </c>
      <c r="G7" s="6">
        <v>1000</v>
      </c>
      <c r="H7" s="25">
        <f>H6*$H$59</f>
        <v>0.435</v>
      </c>
      <c r="I7" s="25">
        <f>I6*$H$59</f>
        <v>0.655</v>
      </c>
      <c r="J7" s="25">
        <f t="shared" ref="J7:Q7" si="0">J6*$H$59</f>
        <v>2.365</v>
      </c>
      <c r="K7" s="25">
        <f t="shared" si="0"/>
        <v>2.1425</v>
      </c>
      <c r="L7" s="25">
        <f t="shared" si="0"/>
        <v>6.425</v>
      </c>
      <c r="M7" s="25">
        <f t="shared" si="0"/>
        <v>4.075</v>
      </c>
      <c r="N7" s="25">
        <f t="shared" si="0"/>
        <v>4.975</v>
      </c>
      <c r="O7" s="25">
        <f t="shared" si="0"/>
        <v>2.0775</v>
      </c>
      <c r="P7" s="25">
        <f t="shared" si="0"/>
        <v>1.7375</v>
      </c>
      <c r="Q7" s="25">
        <f t="shared" si="0"/>
        <v>3.825</v>
      </c>
      <c r="R7" s="25">
        <f t="shared" ref="R7:AK7" si="1">R6*$H$60</f>
        <v>8.2998</v>
      </c>
      <c r="S7" s="25">
        <f t="shared" si="1"/>
        <v>24.36</v>
      </c>
      <c r="T7" s="25">
        <f t="shared" si="1"/>
        <v>1.5138</v>
      </c>
      <c r="U7" s="25">
        <f t="shared" si="1"/>
        <v>21.402</v>
      </c>
      <c r="V7" s="25">
        <f t="shared" si="1"/>
        <v>11.484</v>
      </c>
      <c r="W7" s="25">
        <f t="shared" si="1"/>
        <v>21.924</v>
      </c>
      <c r="X7" s="25">
        <f t="shared" si="1"/>
        <v>2.2794</v>
      </c>
      <c r="Y7" s="25">
        <f t="shared" si="1"/>
        <v>24.534</v>
      </c>
      <c r="Z7" s="25">
        <f t="shared" si="1"/>
        <v>4.5936</v>
      </c>
      <c r="AA7" s="25">
        <f t="shared" si="1"/>
        <v>22.533</v>
      </c>
      <c r="AB7" s="25">
        <f t="shared" si="1"/>
        <v>8.2302</v>
      </c>
      <c r="AC7" s="25">
        <f t="shared" si="1"/>
        <v>14.529</v>
      </c>
      <c r="AD7" s="25">
        <f t="shared" si="1"/>
        <v>5.9073</v>
      </c>
      <c r="AE7" s="25">
        <f t="shared" si="1"/>
        <v>21.489</v>
      </c>
      <c r="AF7" s="25">
        <f t="shared" si="1"/>
        <v>9.57</v>
      </c>
      <c r="AG7" s="25">
        <f t="shared" si="1"/>
        <v>13.398</v>
      </c>
      <c r="AH7" s="25">
        <f t="shared" si="1"/>
        <v>17.313</v>
      </c>
      <c r="AI7" s="25">
        <f t="shared" si="1"/>
        <v>9.396</v>
      </c>
      <c r="AJ7" s="25">
        <f t="shared" si="1"/>
        <v>20.967</v>
      </c>
      <c r="AK7" s="25">
        <f t="shared" si="1"/>
        <v>3.1668</v>
      </c>
    </row>
    <row r="8" spans="2:24">
      <c r="B8" s="6"/>
      <c r="C8" s="6"/>
      <c r="D8" s="6"/>
      <c r="E8" s="6"/>
      <c r="F8" s="6"/>
      <c r="G8" s="6"/>
      <c r="H8" s="18"/>
      <c r="I8" s="19"/>
      <c r="J8" s="19"/>
      <c r="K8" s="29"/>
      <c r="L8" s="19"/>
      <c r="M8" s="19"/>
      <c r="N8" s="19"/>
      <c r="O8" s="19"/>
      <c r="P8" s="19"/>
      <c r="Q8" s="19"/>
      <c r="R8" s="18"/>
      <c r="S8" s="19"/>
      <c r="T8" s="19"/>
      <c r="U8" s="19"/>
      <c r="V8" s="19"/>
      <c r="W8" s="19"/>
      <c r="X8" s="41"/>
    </row>
    <row r="9" ht="15.55" spans="1:40">
      <c r="A9" s="1" t="s">
        <v>19</v>
      </c>
      <c r="B9" s="6"/>
      <c r="C9" s="6"/>
      <c r="D9" s="6"/>
      <c r="E9" s="6"/>
      <c r="F9" s="6"/>
      <c r="G9" s="6"/>
      <c r="H9" s="18"/>
      <c r="I9" s="19"/>
      <c r="J9" s="19"/>
      <c r="K9" s="29"/>
      <c r="L9" s="19"/>
      <c r="M9" s="19"/>
      <c r="N9" s="19"/>
      <c r="O9" s="19"/>
      <c r="P9" s="19"/>
      <c r="Q9" s="19"/>
      <c r="R9" s="18"/>
      <c r="S9" s="19"/>
      <c r="T9" s="19"/>
      <c r="U9" s="19"/>
      <c r="V9" s="19"/>
      <c r="W9" s="19"/>
      <c r="X9" s="41"/>
      <c r="AL9" s="45" t="s">
        <v>20</v>
      </c>
      <c r="AM9" s="2"/>
      <c r="AN9" s="45" t="s">
        <v>21</v>
      </c>
    </row>
    <row r="10" spans="2:40">
      <c r="B10" s="7" t="s">
        <v>22</v>
      </c>
      <c r="C10" s="8"/>
      <c r="D10" s="8"/>
      <c r="E10" s="8"/>
      <c r="F10" s="8"/>
      <c r="G10" s="8"/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20">
        <f>SUMPRODUCT(H10:AK10,$H$5:$AK$5)</f>
        <v>2800</v>
      </c>
      <c r="AM10" s="20" t="s">
        <v>23</v>
      </c>
      <c r="AN10" s="30">
        <v>3000</v>
      </c>
    </row>
    <row r="11" ht="15.55" spans="2:40">
      <c r="B11" s="9" t="s">
        <v>24</v>
      </c>
      <c r="C11" s="10"/>
      <c r="D11" s="10"/>
      <c r="E11" s="10"/>
      <c r="F11" s="10"/>
      <c r="G11" s="10"/>
      <c r="H11" s="28"/>
      <c r="I11" s="28"/>
      <c r="J11" s="28"/>
      <c r="K11" s="28"/>
      <c r="L11" s="28"/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/>
      <c r="S11" s="28"/>
      <c r="T11" s="28"/>
      <c r="U11" s="28"/>
      <c r="V11" s="28"/>
      <c r="W11" s="2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28">
        <f>SUMPRODUCT(H11:AK11,$H$5:$AK$5)</f>
        <v>1900</v>
      </c>
      <c r="AM11" s="28" t="s">
        <v>23</v>
      </c>
      <c r="AN11" s="46">
        <v>3000</v>
      </c>
    </row>
    <row r="12" spans="2:39">
      <c r="B12" s="6"/>
      <c r="C12" s="6"/>
      <c r="D12" s="6"/>
      <c r="E12" s="6"/>
      <c r="F12" s="6"/>
      <c r="G12" s="6"/>
      <c r="H12" s="18"/>
      <c r="I12" s="19"/>
      <c r="J12" s="19"/>
      <c r="K12" s="29"/>
      <c r="L12" s="19"/>
      <c r="M12" s="19"/>
      <c r="N12" s="19"/>
      <c r="O12" s="19"/>
      <c r="P12" s="19"/>
      <c r="Q12" s="19"/>
      <c r="R12" s="18"/>
      <c r="S12" s="19"/>
      <c r="T12" s="19"/>
      <c r="U12" s="19"/>
      <c r="V12" s="19"/>
      <c r="W12" s="19"/>
      <c r="X12" s="41"/>
      <c r="AL12" s="2"/>
      <c r="AM12" s="2"/>
    </row>
    <row r="13" ht="15.55" spans="1:39">
      <c r="A13" s="1" t="s">
        <v>25</v>
      </c>
      <c r="B13" s="6"/>
      <c r="C13" s="6"/>
      <c r="D13" s="6"/>
      <c r="E13" s="6"/>
      <c r="F13" s="6"/>
      <c r="G13" s="6"/>
      <c r="H13" s="18"/>
      <c r="I13" s="19"/>
      <c r="J13" s="19"/>
      <c r="K13" s="29"/>
      <c r="L13" s="19"/>
      <c r="M13" s="19"/>
      <c r="N13" s="19"/>
      <c r="O13" s="19"/>
      <c r="P13" s="19"/>
      <c r="Q13" s="19"/>
      <c r="R13" s="18"/>
      <c r="S13" s="19"/>
      <c r="T13" s="19"/>
      <c r="U13" s="19"/>
      <c r="V13" s="19"/>
      <c r="W13" s="19"/>
      <c r="X13" s="41"/>
      <c r="AL13" s="2"/>
      <c r="AM13" s="2"/>
    </row>
    <row r="14" spans="2:40">
      <c r="B14" s="7" t="s">
        <v>26</v>
      </c>
      <c r="C14" s="8"/>
      <c r="D14" s="8"/>
      <c r="E14" s="8"/>
      <c r="F14" s="8"/>
      <c r="G14" s="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>
        <v>1</v>
      </c>
      <c r="S14" s="20"/>
      <c r="T14" s="20"/>
      <c r="U14" s="20"/>
      <c r="V14" s="20">
        <v>1</v>
      </c>
      <c r="W14" s="20"/>
      <c r="X14" s="20"/>
      <c r="Y14" s="20"/>
      <c r="Z14" s="20">
        <v>1</v>
      </c>
      <c r="AA14" s="20"/>
      <c r="AB14" s="20"/>
      <c r="AC14" s="20"/>
      <c r="AD14" s="20">
        <v>1</v>
      </c>
      <c r="AE14" s="20"/>
      <c r="AF14" s="20"/>
      <c r="AG14" s="20"/>
      <c r="AH14" s="20">
        <v>1</v>
      </c>
      <c r="AI14" s="20"/>
      <c r="AJ14" s="20"/>
      <c r="AK14" s="20"/>
      <c r="AL14" s="20">
        <f>SUMPRODUCT(H14:AK14,$H$5:$AK$5)</f>
        <v>1600</v>
      </c>
      <c r="AM14" s="20" t="s">
        <v>27</v>
      </c>
      <c r="AN14" s="30">
        <v>1600</v>
      </c>
    </row>
    <row r="15" spans="2:40">
      <c r="B15" s="11" t="s">
        <v>28</v>
      </c>
      <c r="C15" s="12"/>
      <c r="D15" s="12"/>
      <c r="E15" s="12"/>
      <c r="F15" s="12"/>
      <c r="G15" s="1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>
        <v>1</v>
      </c>
      <c r="T15" s="21"/>
      <c r="U15" s="21"/>
      <c r="V15" s="21"/>
      <c r="W15" s="21">
        <v>1</v>
      </c>
      <c r="X15" s="21"/>
      <c r="Y15" s="21"/>
      <c r="Z15" s="21"/>
      <c r="AA15" s="21">
        <v>1</v>
      </c>
      <c r="AB15" s="21"/>
      <c r="AC15" s="21"/>
      <c r="AD15" s="21"/>
      <c r="AE15" s="21">
        <v>1</v>
      </c>
      <c r="AF15" s="21"/>
      <c r="AG15" s="21"/>
      <c r="AH15" s="21"/>
      <c r="AI15" s="21">
        <v>1</v>
      </c>
      <c r="AJ15" s="21"/>
      <c r="AK15" s="21"/>
      <c r="AL15" s="21">
        <f>SUMPRODUCT(H15:AK15,$H$5:$AK$5)</f>
        <v>1200</v>
      </c>
      <c r="AM15" s="21" t="s">
        <v>27</v>
      </c>
      <c r="AN15" s="38">
        <v>1200</v>
      </c>
    </row>
    <row r="16" spans="2:40">
      <c r="B16" s="11" t="s">
        <v>29</v>
      </c>
      <c r="C16" s="12"/>
      <c r="D16" s="12"/>
      <c r="E16" s="12"/>
      <c r="F16" s="12"/>
      <c r="G16" s="1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>
        <v>1</v>
      </c>
      <c r="U16" s="21"/>
      <c r="V16" s="21"/>
      <c r="W16" s="21"/>
      <c r="X16" s="21">
        <v>1</v>
      </c>
      <c r="Y16" s="21"/>
      <c r="Z16" s="21"/>
      <c r="AA16" s="21"/>
      <c r="AB16" s="21">
        <v>1</v>
      </c>
      <c r="AC16" s="21"/>
      <c r="AD16" s="21"/>
      <c r="AE16" s="21"/>
      <c r="AF16" s="21">
        <v>1</v>
      </c>
      <c r="AG16" s="21"/>
      <c r="AH16" s="21"/>
      <c r="AI16" s="21"/>
      <c r="AJ16" s="21">
        <v>1</v>
      </c>
      <c r="AK16" s="21"/>
      <c r="AL16" s="21">
        <f>SUMPRODUCT(H16:AK16,$H$5:$AK$5)</f>
        <v>1000</v>
      </c>
      <c r="AM16" s="21" t="s">
        <v>27</v>
      </c>
      <c r="AN16" s="38">
        <v>1000</v>
      </c>
    </row>
    <row r="17" ht="15.55" spans="2:40">
      <c r="B17" s="9" t="s">
        <v>30</v>
      </c>
      <c r="C17" s="10"/>
      <c r="D17" s="10"/>
      <c r="E17" s="10"/>
      <c r="F17" s="10"/>
      <c r="G17" s="10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>
        <v>1</v>
      </c>
      <c r="V17" s="28"/>
      <c r="W17" s="28"/>
      <c r="X17" s="28"/>
      <c r="Y17" s="28">
        <v>1</v>
      </c>
      <c r="Z17" s="28"/>
      <c r="AA17" s="28"/>
      <c r="AB17" s="28"/>
      <c r="AC17" s="28">
        <v>1</v>
      </c>
      <c r="AD17" s="28"/>
      <c r="AE17" s="28"/>
      <c r="AF17" s="28"/>
      <c r="AG17" s="28">
        <v>1</v>
      </c>
      <c r="AH17" s="28"/>
      <c r="AI17" s="28"/>
      <c r="AJ17" s="28"/>
      <c r="AK17" s="28">
        <v>1</v>
      </c>
      <c r="AL17" s="28">
        <f>SUMPRODUCT(H17:AK17,$H$5:$AK$5)</f>
        <v>900</v>
      </c>
      <c r="AM17" s="28" t="s">
        <v>27</v>
      </c>
      <c r="AN17" s="46">
        <v>900</v>
      </c>
    </row>
    <row r="18" spans="8:24">
      <c r="H18" s="18"/>
      <c r="I18" s="19"/>
      <c r="J18" s="19"/>
      <c r="K18" s="29"/>
      <c r="L18" s="19"/>
      <c r="M18" s="19"/>
      <c r="N18" s="19"/>
      <c r="O18" s="19"/>
      <c r="P18" s="19"/>
      <c r="Q18" s="19"/>
      <c r="R18" s="18"/>
      <c r="S18" s="19"/>
      <c r="T18" s="19"/>
      <c r="U18" s="19"/>
      <c r="V18" s="19"/>
      <c r="W18" s="19"/>
      <c r="X18" s="41"/>
    </row>
    <row r="19" s="1" customFormat="1" ht="15.55" spans="1:40">
      <c r="A19" s="1" t="s">
        <v>35</v>
      </c>
      <c r="H19" s="18"/>
      <c r="I19" s="19"/>
      <c r="J19" s="19"/>
      <c r="K19" s="29"/>
      <c r="L19" s="19"/>
      <c r="M19" s="19"/>
      <c r="N19" s="19"/>
      <c r="O19" s="19"/>
      <c r="P19" s="19"/>
      <c r="Q19" s="19"/>
      <c r="R19" s="18"/>
      <c r="S19" s="19"/>
      <c r="T19" s="19"/>
      <c r="U19" s="19"/>
      <c r="V19" s="19"/>
      <c r="W19" s="19"/>
      <c r="X19" s="41"/>
      <c r="AN19" s="2"/>
    </row>
    <row r="20" s="1" customFormat="1" spans="2:40">
      <c r="B20" s="7" t="s">
        <v>32</v>
      </c>
      <c r="C20" s="8"/>
      <c r="D20" s="8"/>
      <c r="E20" s="8"/>
      <c r="F20" s="8"/>
      <c r="G20" s="8"/>
      <c r="H20" s="20">
        <v>1</v>
      </c>
      <c r="I20" s="20"/>
      <c r="J20" s="14"/>
      <c r="K20" s="14"/>
      <c r="L20" s="20"/>
      <c r="M20" s="20">
        <v>1</v>
      </c>
      <c r="N20" s="20"/>
      <c r="O20" s="14"/>
      <c r="P20" s="14"/>
      <c r="Q20" s="20"/>
      <c r="R20" s="20"/>
      <c r="S20" s="20"/>
      <c r="T20" s="20"/>
      <c r="U20" s="20"/>
      <c r="V20" s="20"/>
      <c r="W20" s="2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20">
        <f>SUMPRODUCT(H20:AK20,$H$5:$AK$5)</f>
        <v>2800</v>
      </c>
      <c r="AM20" s="14" t="s">
        <v>36</v>
      </c>
      <c r="AN20" s="30">
        <v>2800</v>
      </c>
    </row>
    <row r="21" s="1" customFormat="1" spans="2:40">
      <c r="B21" s="11" t="s">
        <v>34</v>
      </c>
      <c r="C21" s="12"/>
      <c r="D21" s="12"/>
      <c r="E21" s="12"/>
      <c r="F21" s="12"/>
      <c r="G21" s="12"/>
      <c r="H21" s="21"/>
      <c r="I21" s="21">
        <v>1</v>
      </c>
      <c r="J21" s="17"/>
      <c r="K21" s="17"/>
      <c r="L21" s="21"/>
      <c r="M21" s="21"/>
      <c r="N21" s="21">
        <v>1</v>
      </c>
      <c r="O21" s="17"/>
      <c r="P21" s="17"/>
      <c r="Q21" s="21"/>
      <c r="R21" s="21"/>
      <c r="S21" s="21"/>
      <c r="T21" s="21"/>
      <c r="U21" s="21"/>
      <c r="V21" s="21"/>
      <c r="W21" s="21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21">
        <f>SUMPRODUCT(H21:AK21,$H$5:$AK$5)</f>
        <v>-1.29802418813441e-13</v>
      </c>
      <c r="AM21" s="17" t="s">
        <v>36</v>
      </c>
      <c r="AN21" s="38">
        <v>2800</v>
      </c>
    </row>
    <row r="22" s="1" customFormat="1" spans="2:40">
      <c r="B22" s="11" t="s">
        <v>62</v>
      </c>
      <c r="C22" s="12"/>
      <c r="D22" s="12"/>
      <c r="E22" s="12"/>
      <c r="F22" s="12"/>
      <c r="G22" s="12"/>
      <c r="H22" s="21"/>
      <c r="I22" s="21"/>
      <c r="J22" s="21">
        <v>1</v>
      </c>
      <c r="K22" s="21"/>
      <c r="L22" s="21"/>
      <c r="M22" s="21"/>
      <c r="N22" s="21"/>
      <c r="O22" s="21">
        <v>1</v>
      </c>
      <c r="P22" s="21"/>
      <c r="Q22" s="21"/>
      <c r="R22" s="21"/>
      <c r="S22" s="21"/>
      <c r="T22" s="21"/>
      <c r="U22" s="21"/>
      <c r="V22" s="21"/>
      <c r="W22" s="2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21">
        <f>SUMPRODUCT(H22:AK22,$H$5:$AK$5)</f>
        <v>3.40778513369974e-28</v>
      </c>
      <c r="AM22" s="17" t="s">
        <v>36</v>
      </c>
      <c r="AN22" s="38">
        <v>1900</v>
      </c>
    </row>
    <row r="23" s="1" customFormat="1" spans="2:40">
      <c r="B23" s="11" t="s">
        <v>63</v>
      </c>
      <c r="C23" s="12"/>
      <c r="D23" s="12"/>
      <c r="E23" s="12"/>
      <c r="F23" s="12"/>
      <c r="G23" s="12"/>
      <c r="H23" s="21"/>
      <c r="I23" s="21"/>
      <c r="J23" s="21"/>
      <c r="K23" s="21">
        <v>1</v>
      </c>
      <c r="L23" s="21"/>
      <c r="M23" s="21"/>
      <c r="N23" s="21"/>
      <c r="O23" s="21"/>
      <c r="P23" s="21">
        <v>1</v>
      </c>
      <c r="Q23" s="21"/>
      <c r="R23" s="21"/>
      <c r="S23" s="21"/>
      <c r="T23" s="21"/>
      <c r="U23" s="21"/>
      <c r="V23" s="21"/>
      <c r="W23" s="21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21">
        <f>SUMPRODUCT(H23:AK23,$H$5:$AK$5)</f>
        <v>1.07413210270746e-12</v>
      </c>
      <c r="AM23" s="17" t="s">
        <v>36</v>
      </c>
      <c r="AN23" s="38">
        <v>1900</v>
      </c>
    </row>
    <row r="24" s="1" customFormat="1" ht="15.55" spans="2:40">
      <c r="B24" s="9" t="s">
        <v>64</v>
      </c>
      <c r="C24" s="10"/>
      <c r="D24" s="10"/>
      <c r="E24" s="10"/>
      <c r="F24" s="10"/>
      <c r="G24" s="10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>
        <v>1</v>
      </c>
      <c r="R24" s="28"/>
      <c r="S24" s="28"/>
      <c r="T24" s="28"/>
      <c r="U24" s="28"/>
      <c r="V24" s="28"/>
      <c r="W24" s="2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28">
        <f>SUMPRODUCT(H24:AK24,$H$5:$AK$5)</f>
        <v>1900</v>
      </c>
      <c r="AM24" s="16" t="s">
        <v>36</v>
      </c>
      <c r="AN24" s="46">
        <v>1900</v>
      </c>
    </row>
    <row r="26" ht="15.55" spans="1:1">
      <c r="A26" s="1" t="s">
        <v>65</v>
      </c>
    </row>
    <row r="27" spans="2:40">
      <c r="B27" s="13" t="s">
        <v>66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20">
        <f>SUMPRODUCT(C27:AK27,$C$5:$AK$5)</f>
        <v>2</v>
      </c>
      <c r="AM27" s="14" t="s">
        <v>67</v>
      </c>
      <c r="AN27" s="30">
        <v>0</v>
      </c>
    </row>
    <row r="28" ht="15.55" spans="2:40">
      <c r="B28" s="15" t="s">
        <v>68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28">
        <f>SUMPRODUCT(C28:AK28,$C$5:$AK$5)</f>
        <v>2</v>
      </c>
      <c r="AM28" s="16" t="s">
        <v>36</v>
      </c>
      <c r="AN28" s="46">
        <v>2</v>
      </c>
    </row>
    <row r="30" ht="15.55" spans="1:24">
      <c r="A30" s="1" t="s">
        <v>31</v>
      </c>
      <c r="H30" s="18"/>
      <c r="I30" s="19"/>
      <c r="J30" s="19"/>
      <c r="K30" s="29"/>
      <c r="L30" s="19"/>
      <c r="M30" s="19"/>
      <c r="N30" s="19"/>
      <c r="O30" s="19"/>
      <c r="P30" s="19"/>
      <c r="Q30" s="19"/>
      <c r="R30" s="18"/>
      <c r="S30" s="19"/>
      <c r="T30" s="19"/>
      <c r="U30" s="19"/>
      <c r="V30" s="19"/>
      <c r="W30" s="19"/>
      <c r="X30" s="41"/>
    </row>
    <row r="31" ht="15.55" spans="2:40">
      <c r="B31" s="7" t="s">
        <v>8</v>
      </c>
      <c r="C31" s="8">
        <f>-AN$14</f>
        <v>-1600</v>
      </c>
      <c r="D31" s="8"/>
      <c r="E31" s="8"/>
      <c r="F31" s="8"/>
      <c r="G31" s="8"/>
      <c r="H31" s="20"/>
      <c r="I31" s="20"/>
      <c r="J31" s="14"/>
      <c r="K31" s="14"/>
      <c r="L31" s="20"/>
      <c r="M31" s="20"/>
      <c r="N31" s="20"/>
      <c r="O31" s="14"/>
      <c r="P31" s="14"/>
      <c r="Q31" s="20"/>
      <c r="R31" s="20">
        <v>1</v>
      </c>
      <c r="S31" s="20"/>
      <c r="T31" s="20"/>
      <c r="U31" s="20"/>
      <c r="V31" s="20"/>
      <c r="W31" s="20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20">
        <f>SUMPRODUCT(C31:AK31,$C$5:$AK$5)</f>
        <v>-4.54747350886464e-13</v>
      </c>
      <c r="AM31" s="14" t="s">
        <v>36</v>
      </c>
      <c r="AN31" s="30">
        <v>0</v>
      </c>
    </row>
    <row r="32" ht="15.55" spans="2:40">
      <c r="B32" s="11" t="s">
        <v>9</v>
      </c>
      <c r="C32" s="12">
        <f>-AN$15</f>
        <v>-1200</v>
      </c>
      <c r="D32" s="12"/>
      <c r="E32" s="12"/>
      <c r="F32" s="12"/>
      <c r="G32" s="12"/>
      <c r="H32" s="21"/>
      <c r="I32" s="21"/>
      <c r="J32" s="17"/>
      <c r="K32" s="17"/>
      <c r="L32" s="21"/>
      <c r="M32" s="21"/>
      <c r="N32" s="21"/>
      <c r="O32" s="17"/>
      <c r="P32" s="17"/>
      <c r="Q32" s="21"/>
      <c r="R32" s="21"/>
      <c r="S32" s="21">
        <v>1</v>
      </c>
      <c r="T32" s="21"/>
      <c r="U32" s="21"/>
      <c r="V32" s="21"/>
      <c r="W32" s="21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20">
        <f t="shared" ref="AL32:AL50" si="2">SUMPRODUCT(C32:AK32,$C$5:$AK$5)</f>
        <v>-1000</v>
      </c>
      <c r="AM32" s="17" t="s">
        <v>36</v>
      </c>
      <c r="AN32" s="38">
        <v>0</v>
      </c>
    </row>
    <row r="33" ht="15.55" spans="2:40">
      <c r="B33" s="11" t="s">
        <v>10</v>
      </c>
      <c r="C33" s="12">
        <f>-AN$16</f>
        <v>-1000</v>
      </c>
      <c r="D33" s="12"/>
      <c r="E33" s="12"/>
      <c r="F33" s="12"/>
      <c r="G33" s="1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>
        <v>1</v>
      </c>
      <c r="U33" s="21"/>
      <c r="V33" s="21"/>
      <c r="W33" s="21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20">
        <f t="shared" si="2"/>
        <v>6.82121026329696e-13</v>
      </c>
      <c r="AM33" s="17" t="s">
        <v>36</v>
      </c>
      <c r="AN33" s="38">
        <v>0</v>
      </c>
    </row>
    <row r="34" ht="15.55" spans="2:40">
      <c r="B34" s="11" t="s">
        <v>11</v>
      </c>
      <c r="C34" s="12">
        <f>-AN$17</f>
        <v>-900</v>
      </c>
      <c r="D34" s="12"/>
      <c r="E34" s="12"/>
      <c r="F34" s="12"/>
      <c r="G34" s="1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>
        <v>1</v>
      </c>
      <c r="V34" s="21"/>
      <c r="W34" s="21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20">
        <f t="shared" si="2"/>
        <v>-900</v>
      </c>
      <c r="AM34" s="17" t="s">
        <v>36</v>
      </c>
      <c r="AN34" s="38">
        <v>0</v>
      </c>
    </row>
    <row r="35" ht="15.55" spans="2:40">
      <c r="B35" s="11" t="s">
        <v>12</v>
      </c>
      <c r="C35" s="17"/>
      <c r="D35" s="12">
        <f>-AN$14</f>
        <v>-1600</v>
      </c>
      <c r="E35" s="12"/>
      <c r="F35" s="12"/>
      <c r="G35" s="1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>
        <v>1</v>
      </c>
      <c r="W35" s="21"/>
      <c r="X35" s="21"/>
      <c r="Y35" s="21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20">
        <f t="shared" si="2"/>
        <v>0</v>
      </c>
      <c r="AM35" s="17" t="s">
        <v>36</v>
      </c>
      <c r="AN35" s="38">
        <v>0</v>
      </c>
    </row>
    <row r="36" ht="15.55" spans="2:40">
      <c r="B36" s="11" t="s">
        <v>13</v>
      </c>
      <c r="C36" s="17"/>
      <c r="D36" s="12">
        <f>-AN$15</f>
        <v>-1200</v>
      </c>
      <c r="E36" s="12"/>
      <c r="F36" s="12"/>
      <c r="G36" s="1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>
        <v>1</v>
      </c>
      <c r="X36" s="21"/>
      <c r="Y36" s="21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20">
        <f t="shared" si="2"/>
        <v>7.90478793533109e-14</v>
      </c>
      <c r="AM36" s="17" t="s">
        <v>36</v>
      </c>
      <c r="AN36" s="38">
        <v>0</v>
      </c>
    </row>
    <row r="37" ht="15.55" spans="2:40">
      <c r="B37" s="11" t="s">
        <v>14</v>
      </c>
      <c r="C37" s="17"/>
      <c r="D37" s="12">
        <f>-AN$16</f>
        <v>-1000</v>
      </c>
      <c r="E37" s="12"/>
      <c r="F37" s="12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>
        <v>1</v>
      </c>
      <c r="Y37" s="21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20">
        <f t="shared" si="2"/>
        <v>-3.83200415843278e-14</v>
      </c>
      <c r="AM37" s="17" t="s">
        <v>36</v>
      </c>
      <c r="AN37" s="38">
        <v>0</v>
      </c>
    </row>
    <row r="38" ht="15.55" spans="2:40">
      <c r="B38" s="11" t="s">
        <v>15</v>
      </c>
      <c r="C38" s="17"/>
      <c r="D38" s="12">
        <f>-AN$17</f>
        <v>-900</v>
      </c>
      <c r="E38" s="12"/>
      <c r="F38" s="12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>
        <v>1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20">
        <f t="shared" si="2"/>
        <v>0</v>
      </c>
      <c r="AM38" s="17" t="s">
        <v>36</v>
      </c>
      <c r="AN38" s="38">
        <v>0</v>
      </c>
    </row>
    <row r="39" ht="15.55" spans="2:40">
      <c r="B39" s="11" t="s">
        <v>50</v>
      </c>
      <c r="C39" s="17"/>
      <c r="D39" s="12"/>
      <c r="E39" s="12">
        <f>-AN$14</f>
        <v>-1600</v>
      </c>
      <c r="F39" s="12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17"/>
      <c r="Y39" s="17"/>
      <c r="Z39" s="21">
        <v>1</v>
      </c>
      <c r="AA39" s="21"/>
      <c r="AB39" s="21"/>
      <c r="AC39" s="21"/>
      <c r="AD39" s="17"/>
      <c r="AE39" s="17"/>
      <c r="AF39" s="17"/>
      <c r="AG39" s="17"/>
      <c r="AH39" s="17"/>
      <c r="AI39" s="17"/>
      <c r="AJ39" s="17"/>
      <c r="AK39" s="17"/>
      <c r="AL39" s="20">
        <f t="shared" si="2"/>
        <v>1.50517844920344e-28</v>
      </c>
      <c r="AM39" s="17" t="s">
        <v>36</v>
      </c>
      <c r="AN39" s="38">
        <v>0</v>
      </c>
    </row>
    <row r="40" ht="15.55" spans="2:40">
      <c r="B40" s="11" t="s">
        <v>51</v>
      </c>
      <c r="C40" s="17"/>
      <c r="D40" s="12"/>
      <c r="E40" s="12">
        <f>-AN$15</f>
        <v>-1200</v>
      </c>
      <c r="F40" s="12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7"/>
      <c r="Y40" s="17"/>
      <c r="Z40" s="21"/>
      <c r="AA40" s="21">
        <v>1</v>
      </c>
      <c r="AB40" s="21"/>
      <c r="AC40" s="21"/>
      <c r="AD40" s="17"/>
      <c r="AE40" s="17"/>
      <c r="AF40" s="17"/>
      <c r="AG40" s="17"/>
      <c r="AH40" s="17"/>
      <c r="AI40" s="17"/>
      <c r="AJ40" s="17"/>
      <c r="AK40" s="17"/>
      <c r="AL40" s="20">
        <f t="shared" si="2"/>
        <v>1.24281004856845e-28</v>
      </c>
      <c r="AM40" s="17" t="s">
        <v>36</v>
      </c>
      <c r="AN40" s="38">
        <v>0</v>
      </c>
    </row>
    <row r="41" ht="15.55" spans="2:40">
      <c r="B41" s="11" t="s">
        <v>52</v>
      </c>
      <c r="C41" s="17"/>
      <c r="D41" s="12"/>
      <c r="E41" s="12">
        <f>-AN$16</f>
        <v>-1000</v>
      </c>
      <c r="F41" s="12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7"/>
      <c r="Y41" s="17"/>
      <c r="Z41" s="21"/>
      <c r="AA41" s="21"/>
      <c r="AB41" s="21">
        <v>1</v>
      </c>
      <c r="AC41" s="21"/>
      <c r="AD41" s="17"/>
      <c r="AE41" s="17"/>
      <c r="AF41" s="17"/>
      <c r="AG41" s="17"/>
      <c r="AH41" s="17"/>
      <c r="AI41" s="17"/>
      <c r="AJ41" s="17"/>
      <c r="AK41" s="17"/>
      <c r="AL41" s="20">
        <f t="shared" si="2"/>
        <v>0</v>
      </c>
      <c r="AM41" s="17" t="s">
        <v>36</v>
      </c>
      <c r="AN41" s="38">
        <v>0</v>
      </c>
    </row>
    <row r="42" ht="15.55" spans="2:40">
      <c r="B42" s="11" t="s">
        <v>53</v>
      </c>
      <c r="C42" s="17"/>
      <c r="D42" s="12"/>
      <c r="E42" s="12">
        <f>-AN$17</f>
        <v>-900</v>
      </c>
      <c r="F42" s="12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7"/>
      <c r="Y42" s="17"/>
      <c r="Z42" s="21"/>
      <c r="AA42" s="21"/>
      <c r="AB42" s="21"/>
      <c r="AC42" s="21">
        <v>1</v>
      </c>
      <c r="AD42" s="17"/>
      <c r="AE42" s="17"/>
      <c r="AF42" s="17"/>
      <c r="AG42" s="17"/>
      <c r="AH42" s="17"/>
      <c r="AI42" s="17"/>
      <c r="AJ42" s="17"/>
      <c r="AK42" s="17"/>
      <c r="AL42" s="20">
        <f t="shared" si="2"/>
        <v>0</v>
      </c>
      <c r="AM42" s="17" t="s">
        <v>36</v>
      </c>
      <c r="AN42" s="38">
        <v>0</v>
      </c>
    </row>
    <row r="43" ht="15.55" spans="2:40">
      <c r="B43" s="11" t="s">
        <v>54</v>
      </c>
      <c r="C43" s="17"/>
      <c r="D43" s="12"/>
      <c r="E43" s="12"/>
      <c r="F43" s="12">
        <f>-AN$14</f>
        <v>-1600</v>
      </c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7"/>
      <c r="Y43" s="17"/>
      <c r="Z43" s="17"/>
      <c r="AA43" s="17"/>
      <c r="AB43" s="17"/>
      <c r="AC43" s="17"/>
      <c r="AD43" s="21">
        <v>1</v>
      </c>
      <c r="AE43" s="21"/>
      <c r="AF43" s="21"/>
      <c r="AG43" s="21"/>
      <c r="AH43" s="17"/>
      <c r="AI43" s="17"/>
      <c r="AJ43" s="17"/>
      <c r="AK43" s="17"/>
      <c r="AL43" s="20">
        <f t="shared" si="2"/>
        <v>4.6448955792755e-13</v>
      </c>
      <c r="AM43" s="17" t="s">
        <v>36</v>
      </c>
      <c r="AN43" s="38">
        <v>0</v>
      </c>
    </row>
    <row r="44" ht="15.55" spans="2:40">
      <c r="B44" s="11" t="s">
        <v>55</v>
      </c>
      <c r="C44" s="17"/>
      <c r="D44" s="12"/>
      <c r="E44" s="12"/>
      <c r="F44" s="12">
        <f>-AN$15</f>
        <v>-1200</v>
      </c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7"/>
      <c r="Y44" s="17"/>
      <c r="Z44" s="17"/>
      <c r="AA44" s="17"/>
      <c r="AB44" s="17"/>
      <c r="AC44" s="17"/>
      <c r="AD44" s="21"/>
      <c r="AE44" s="21">
        <v>1</v>
      </c>
      <c r="AF44" s="21"/>
      <c r="AG44" s="21"/>
      <c r="AH44" s="17"/>
      <c r="AI44" s="17"/>
      <c r="AJ44" s="17"/>
      <c r="AK44" s="17"/>
      <c r="AL44" s="20">
        <f t="shared" si="2"/>
        <v>3.48367168445662e-13</v>
      </c>
      <c r="AM44" s="17" t="s">
        <v>36</v>
      </c>
      <c r="AN44" s="38">
        <v>0</v>
      </c>
    </row>
    <row r="45" ht="15.55" spans="2:40">
      <c r="B45" s="11" t="s">
        <v>56</v>
      </c>
      <c r="C45" s="17"/>
      <c r="D45" s="12"/>
      <c r="E45" s="12"/>
      <c r="F45" s="12">
        <f>-AN$16</f>
        <v>-1000</v>
      </c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7"/>
      <c r="Y45" s="17"/>
      <c r="Z45" s="17"/>
      <c r="AA45" s="17"/>
      <c r="AB45" s="17"/>
      <c r="AC45" s="17"/>
      <c r="AD45" s="21"/>
      <c r="AE45" s="21"/>
      <c r="AF45" s="21">
        <v>1</v>
      </c>
      <c r="AG45" s="21"/>
      <c r="AH45" s="17"/>
      <c r="AI45" s="17"/>
      <c r="AJ45" s="17"/>
      <c r="AK45" s="17"/>
      <c r="AL45" s="20">
        <f t="shared" si="2"/>
        <v>0</v>
      </c>
      <c r="AM45" s="17" t="s">
        <v>36</v>
      </c>
      <c r="AN45" s="38">
        <v>0</v>
      </c>
    </row>
    <row r="46" ht="15.55" spans="2:40">
      <c r="B46" s="11" t="s">
        <v>57</v>
      </c>
      <c r="C46" s="17"/>
      <c r="D46" s="12"/>
      <c r="E46" s="12"/>
      <c r="F46" s="12">
        <f>-AN$17</f>
        <v>-900</v>
      </c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7"/>
      <c r="Y46" s="17"/>
      <c r="Z46" s="17"/>
      <c r="AA46" s="17"/>
      <c r="AB46" s="17"/>
      <c r="AC46" s="17"/>
      <c r="AD46" s="21"/>
      <c r="AE46" s="21"/>
      <c r="AF46" s="21"/>
      <c r="AG46" s="21">
        <v>1</v>
      </c>
      <c r="AH46" s="17"/>
      <c r="AI46" s="17"/>
      <c r="AJ46" s="17"/>
      <c r="AK46" s="17"/>
      <c r="AL46" s="20">
        <f t="shared" si="2"/>
        <v>2.61275376334247e-13</v>
      </c>
      <c r="AM46" s="17" t="s">
        <v>36</v>
      </c>
      <c r="AN46" s="38">
        <v>0</v>
      </c>
    </row>
    <row r="47" ht="15.55" spans="2:40">
      <c r="B47" s="11" t="s">
        <v>58</v>
      </c>
      <c r="C47" s="17"/>
      <c r="D47" s="12"/>
      <c r="E47" s="12"/>
      <c r="F47" s="12"/>
      <c r="G47" s="12">
        <f>-AN$14</f>
        <v>-1600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1">
        <v>1</v>
      </c>
      <c r="AI47" s="21"/>
      <c r="AJ47" s="21"/>
      <c r="AK47" s="21"/>
      <c r="AL47" s="20">
        <f t="shared" si="2"/>
        <v>-1600</v>
      </c>
      <c r="AM47" s="17" t="s">
        <v>36</v>
      </c>
      <c r="AN47" s="38">
        <v>0</v>
      </c>
    </row>
    <row r="48" ht="15.55" spans="2:40">
      <c r="B48" s="11" t="s">
        <v>59</v>
      </c>
      <c r="C48" s="17"/>
      <c r="D48" s="12"/>
      <c r="E48" s="12"/>
      <c r="F48" s="12"/>
      <c r="G48" s="12">
        <f>-AN$15</f>
        <v>-1200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1"/>
      <c r="AI48" s="21">
        <v>1</v>
      </c>
      <c r="AJ48" s="21"/>
      <c r="AK48" s="21"/>
      <c r="AL48" s="20">
        <f t="shared" si="2"/>
        <v>-200</v>
      </c>
      <c r="AM48" s="17" t="s">
        <v>36</v>
      </c>
      <c r="AN48" s="38">
        <v>0</v>
      </c>
    </row>
    <row r="49" ht="15.55" spans="2:40">
      <c r="B49" s="11" t="s">
        <v>60</v>
      </c>
      <c r="C49" s="17"/>
      <c r="D49" s="12"/>
      <c r="E49" s="12"/>
      <c r="F49" s="12"/>
      <c r="G49" s="12">
        <f>-AN$16</f>
        <v>-1000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1"/>
      <c r="AI49" s="21"/>
      <c r="AJ49" s="21">
        <v>1</v>
      </c>
      <c r="AK49" s="21"/>
      <c r="AL49" s="20">
        <f t="shared" si="2"/>
        <v>-1000</v>
      </c>
      <c r="AM49" s="17" t="s">
        <v>36</v>
      </c>
      <c r="AN49" s="38">
        <v>0</v>
      </c>
    </row>
    <row r="50" ht="15.55" spans="2:40">
      <c r="B50" s="9" t="s">
        <v>61</v>
      </c>
      <c r="C50" s="16"/>
      <c r="D50" s="10"/>
      <c r="E50" s="10"/>
      <c r="F50" s="10"/>
      <c r="G50" s="10">
        <f>-AN$17</f>
        <v>-900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8"/>
      <c r="AI50" s="28"/>
      <c r="AJ50" s="28"/>
      <c r="AK50" s="28">
        <v>1</v>
      </c>
      <c r="AL50" s="20">
        <f t="shared" si="2"/>
        <v>-3.41060513164848e-13</v>
      </c>
      <c r="AM50" s="16" t="s">
        <v>36</v>
      </c>
      <c r="AN50" s="46">
        <v>0</v>
      </c>
    </row>
    <row r="51" spans="3:38">
      <c r="C51" s="6"/>
      <c r="D51" s="6"/>
      <c r="E51" s="6"/>
      <c r="F51" s="6"/>
      <c r="G51" s="6"/>
      <c r="AL51" s="2"/>
    </row>
    <row r="52" s="1" customFormat="1" ht="15.55" spans="1:17">
      <c r="A52" s="1" t="s">
        <v>31</v>
      </c>
      <c r="B52" s="1"/>
      <c r="C52" s="18"/>
      <c r="D52" s="19"/>
      <c r="E52" s="19"/>
      <c r="F52" s="29"/>
      <c r="G52" s="18"/>
      <c r="H52" s="19"/>
      <c r="I52" s="19"/>
      <c r="J52" s="19"/>
      <c r="K52" s="19"/>
      <c r="L52" s="19"/>
      <c r="M52" s="41"/>
      <c r="N52" s="1"/>
      <c r="O52" s="1"/>
      <c r="P52" s="1"/>
      <c r="Q52" s="2"/>
    </row>
    <row r="53" s="1" customFormat="1" ht="15.55" spans="2:40">
      <c r="B53" s="7" t="s">
        <v>32</v>
      </c>
      <c r="C53" s="20"/>
      <c r="D53" s="20"/>
      <c r="E53" s="20"/>
      <c r="F53" s="20"/>
      <c r="G53" s="20"/>
      <c r="H53" s="20">
        <v>1</v>
      </c>
      <c r="I53" s="20"/>
      <c r="J53" s="20"/>
      <c r="K53" s="20"/>
      <c r="L53" s="20"/>
      <c r="M53" s="20">
        <v>1</v>
      </c>
      <c r="N53" s="20"/>
      <c r="O53" s="20"/>
      <c r="P53" s="20"/>
      <c r="Q53" s="20"/>
      <c r="R53" s="42">
        <v>-1</v>
      </c>
      <c r="S53" s="42">
        <v>-1</v>
      </c>
      <c r="T53" s="42">
        <v>-1</v>
      </c>
      <c r="U53" s="42">
        <v>-1</v>
      </c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20">
        <f>SUMPRODUCT(H53:AK53,$H$5:$AK$5)</f>
        <v>-1.02318153949454e-12</v>
      </c>
      <c r="AM53" s="55" t="s">
        <v>33</v>
      </c>
      <c r="AN53" s="30">
        <v>0</v>
      </c>
    </row>
    <row r="54" s="1" customFormat="1" ht="15.55" spans="2:40">
      <c r="B54" s="11" t="s">
        <v>34</v>
      </c>
      <c r="C54" s="21"/>
      <c r="D54" s="21"/>
      <c r="E54" s="21"/>
      <c r="F54" s="21"/>
      <c r="G54" s="21"/>
      <c r="H54" s="21"/>
      <c r="I54" s="21">
        <v>1</v>
      </c>
      <c r="J54" s="21"/>
      <c r="K54" s="21"/>
      <c r="L54" s="21"/>
      <c r="M54" s="21"/>
      <c r="N54" s="21">
        <v>1</v>
      </c>
      <c r="O54" s="21"/>
      <c r="P54" s="21"/>
      <c r="Q54" s="21"/>
      <c r="R54" s="43"/>
      <c r="S54" s="43"/>
      <c r="T54" s="43"/>
      <c r="U54" s="43"/>
      <c r="V54" s="43">
        <v>-1</v>
      </c>
      <c r="W54" s="43">
        <v>-1</v>
      </c>
      <c r="X54" s="43">
        <v>-1</v>
      </c>
      <c r="Y54" s="43">
        <v>-1</v>
      </c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21">
        <f>SUMPRODUCT(H54:AK54,$H$5:$AK$5)</f>
        <v>-1.70530256582424e-13</v>
      </c>
      <c r="AM54" s="54" t="s">
        <v>33</v>
      </c>
      <c r="AN54" s="38">
        <v>0</v>
      </c>
    </row>
    <row r="55" s="1" customFormat="1" spans="2:40">
      <c r="B55" s="11" t="s">
        <v>62</v>
      </c>
      <c r="C55" s="22"/>
      <c r="D55" s="22"/>
      <c r="E55" s="22"/>
      <c r="F55" s="22"/>
      <c r="G55" s="22"/>
      <c r="H55" s="22"/>
      <c r="I55" s="22"/>
      <c r="J55" s="22">
        <v>1</v>
      </c>
      <c r="K55" s="22"/>
      <c r="L55" s="22"/>
      <c r="M55" s="22"/>
      <c r="N55" s="22"/>
      <c r="O55" s="22">
        <v>1</v>
      </c>
      <c r="P55" s="22"/>
      <c r="Q55" s="22"/>
      <c r="R55" s="43"/>
      <c r="S55" s="43"/>
      <c r="T55" s="43"/>
      <c r="U55" s="43"/>
      <c r="V55" s="43"/>
      <c r="W55" s="43"/>
      <c r="X55" s="43"/>
      <c r="Y55" s="43"/>
      <c r="Z55" s="43">
        <v>-1</v>
      </c>
      <c r="AA55" s="43">
        <v>-1</v>
      </c>
      <c r="AB55" s="43">
        <v>-1</v>
      </c>
      <c r="AC55" s="43">
        <v>-1</v>
      </c>
      <c r="AD55" s="43"/>
      <c r="AE55" s="43"/>
      <c r="AF55" s="43"/>
      <c r="AG55" s="43"/>
      <c r="AH55" s="43"/>
      <c r="AI55" s="43"/>
      <c r="AJ55" s="43"/>
      <c r="AK55" s="43"/>
      <c r="AL55" s="21">
        <f>SUMPRODUCT(H55:AK55,$H$5:$AK$5)</f>
        <v>6.59796635927846e-29</v>
      </c>
      <c r="AM55" s="54" t="s">
        <v>33</v>
      </c>
      <c r="AN55" s="38">
        <v>0</v>
      </c>
    </row>
    <row r="56" s="1" customFormat="1" spans="2:40">
      <c r="B56" s="11" t="s">
        <v>63</v>
      </c>
      <c r="C56" s="22"/>
      <c r="D56" s="22"/>
      <c r="E56" s="22"/>
      <c r="F56" s="22"/>
      <c r="G56" s="22"/>
      <c r="H56" s="22"/>
      <c r="I56" s="22"/>
      <c r="J56" s="22"/>
      <c r="K56" s="22">
        <v>1</v>
      </c>
      <c r="L56" s="22"/>
      <c r="M56" s="22"/>
      <c r="N56" s="22"/>
      <c r="O56" s="22"/>
      <c r="P56" s="22">
        <v>1</v>
      </c>
      <c r="Q56" s="2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>
        <v>-1</v>
      </c>
      <c r="AE56" s="43">
        <v>-1</v>
      </c>
      <c r="AF56" s="43">
        <v>-1</v>
      </c>
      <c r="AG56" s="43">
        <v>-1</v>
      </c>
      <c r="AH56" s="43"/>
      <c r="AI56" s="43"/>
      <c r="AJ56" s="43"/>
      <c r="AK56" s="43"/>
      <c r="AL56" s="21">
        <f>SUMPRODUCT(H56:AK56,$H$5:$AK$5)</f>
        <v>-1.51461293802434e-28</v>
      </c>
      <c r="AM56" s="54" t="s">
        <v>33</v>
      </c>
      <c r="AN56" s="38">
        <v>0</v>
      </c>
    </row>
    <row r="57" s="1" customFormat="1" ht="15.55" spans="2:40">
      <c r="B57" s="9" t="s">
        <v>64</v>
      </c>
      <c r="C57" s="23"/>
      <c r="D57" s="23"/>
      <c r="E57" s="23"/>
      <c r="F57" s="23"/>
      <c r="G57" s="23"/>
      <c r="H57" s="23"/>
      <c r="I57" s="23"/>
      <c r="J57" s="23"/>
      <c r="K57" s="23"/>
      <c r="L57" s="23">
        <v>1</v>
      </c>
      <c r="M57" s="23"/>
      <c r="N57" s="23"/>
      <c r="O57" s="23"/>
      <c r="P57" s="23"/>
      <c r="Q57" s="23">
        <v>1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>
        <v>-1</v>
      </c>
      <c r="AI57" s="44">
        <v>-1</v>
      </c>
      <c r="AJ57" s="44">
        <v>-1</v>
      </c>
      <c r="AK57" s="44">
        <v>-1</v>
      </c>
      <c r="AL57" s="28">
        <f>SUMPRODUCT(H57:AK57,$H$5:$AK$5)</f>
        <v>0</v>
      </c>
      <c r="AM57" s="56" t="s">
        <v>33</v>
      </c>
      <c r="AN57" s="46">
        <v>0</v>
      </c>
    </row>
    <row r="59" spans="2:8">
      <c r="B59" s="2" t="s">
        <v>37</v>
      </c>
      <c r="C59" s="2"/>
      <c r="D59" s="2"/>
      <c r="E59" s="2"/>
      <c r="F59" s="2"/>
      <c r="G59" s="2"/>
      <c r="H59" s="2">
        <v>0.025</v>
      </c>
    </row>
    <row r="60" spans="2:8">
      <c r="B60" s="1" t="s">
        <v>38</v>
      </c>
      <c r="H60" s="2">
        <v>0.087</v>
      </c>
    </row>
  </sheetData>
  <mergeCells count="2">
    <mergeCell ref="H3:K3"/>
    <mergeCell ref="R3:X3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60"/>
  <sheetViews>
    <sheetView tabSelected="1" zoomScale="85" zoomScaleNormal="85" workbookViewId="0">
      <pane xSplit="2" ySplit="7" topLeftCell="C30" activePane="bottomRight" state="frozen"/>
      <selection/>
      <selection pane="topRight"/>
      <selection pane="bottomLeft"/>
      <selection pane="bottomRight" activeCell="AP20" sqref="AP20"/>
    </sheetView>
  </sheetViews>
  <sheetFormatPr defaultColWidth="11.6875" defaultRowHeight="14.8"/>
  <cols>
    <col min="1" max="1" width="11.6875" style="1"/>
    <col min="2" max="2" width="12.5703125" style="1" customWidth="1"/>
    <col min="3" max="7" width="6.8125" style="1" customWidth="1"/>
    <col min="8" max="9" width="5.84375" style="2" customWidth="1"/>
    <col min="10" max="10" width="7.6484375" style="2" customWidth="1"/>
    <col min="11" max="23" width="5.84375" style="2" customWidth="1"/>
    <col min="24" max="24" width="7.0390625" style="1" customWidth="1"/>
    <col min="25" max="38" width="5.84375" style="1" customWidth="1"/>
    <col min="39" max="39" width="2.296875" style="1" customWidth="1"/>
    <col min="40" max="40" width="4.953125" style="2" customWidth="1"/>
    <col min="41" max="41" width="11.6875" style="1"/>
    <col min="42" max="42" width="13.5" style="1"/>
    <col min="43" max="16384" width="11.6875" style="1"/>
  </cols>
  <sheetData>
    <row r="1" spans="1:1">
      <c r="A1" s="1" t="s">
        <v>0</v>
      </c>
    </row>
    <row r="3" spans="1:37">
      <c r="A3" s="3" t="s">
        <v>1</v>
      </c>
      <c r="B3" s="4">
        <f>SUMPRODUCT(C5:AK5,C7:AK7)</f>
        <v>44097.1</v>
      </c>
      <c r="C3" s="5"/>
      <c r="D3" s="5"/>
      <c r="E3" s="5"/>
      <c r="F3" s="5"/>
      <c r="G3" s="5"/>
      <c r="H3" s="24" t="s">
        <v>2</v>
      </c>
      <c r="I3" s="20"/>
      <c r="J3" s="20"/>
      <c r="K3" s="30"/>
      <c r="L3" s="31"/>
      <c r="M3" s="31"/>
      <c r="N3" s="31"/>
      <c r="O3" s="31"/>
      <c r="P3" s="31"/>
      <c r="Q3" s="31"/>
      <c r="R3" s="24" t="s">
        <v>3</v>
      </c>
      <c r="S3" s="20"/>
      <c r="T3" s="20"/>
      <c r="U3" s="20"/>
      <c r="V3" s="20"/>
      <c r="W3" s="20"/>
      <c r="X3" s="30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3:37"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25" t="s">
        <v>4</v>
      </c>
      <c r="I4" s="21" t="s">
        <v>5</v>
      </c>
      <c r="J4" s="2" t="s">
        <v>44</v>
      </c>
      <c r="K4" s="2" t="s">
        <v>45</v>
      </c>
      <c r="L4" s="32" t="s">
        <v>46</v>
      </c>
      <c r="M4" s="21" t="s">
        <v>6</v>
      </c>
      <c r="N4" s="38" t="s">
        <v>7</v>
      </c>
      <c r="O4" s="2" t="s">
        <v>47</v>
      </c>
      <c r="P4" s="2" t="s">
        <v>48</v>
      </c>
      <c r="Q4" s="32" t="s">
        <v>49</v>
      </c>
      <c r="R4" s="25" t="s">
        <v>8</v>
      </c>
      <c r="S4" s="21" t="s">
        <v>9</v>
      </c>
      <c r="T4" s="21" t="s">
        <v>10</v>
      </c>
      <c r="U4" s="21" t="s">
        <v>11</v>
      </c>
      <c r="V4" s="21" t="s">
        <v>12</v>
      </c>
      <c r="W4" s="21" t="s">
        <v>13</v>
      </c>
      <c r="X4" s="38" t="s">
        <v>14</v>
      </c>
      <c r="Y4" s="2" t="s">
        <v>15</v>
      </c>
      <c r="Z4" s="21" t="s">
        <v>50</v>
      </c>
      <c r="AA4" s="21" t="s">
        <v>51</v>
      </c>
      <c r="AB4" s="38" t="s">
        <v>52</v>
      </c>
      <c r="AC4" s="2" t="s">
        <v>53</v>
      </c>
      <c r="AD4" s="21" t="s">
        <v>54</v>
      </c>
      <c r="AE4" s="21" t="s">
        <v>55</v>
      </c>
      <c r="AF4" s="38" t="s">
        <v>56</v>
      </c>
      <c r="AG4" s="2" t="s">
        <v>57</v>
      </c>
      <c r="AH4" s="21" t="s">
        <v>58</v>
      </c>
      <c r="AI4" s="21" t="s">
        <v>59</v>
      </c>
      <c r="AJ4" s="38" t="s">
        <v>60</v>
      </c>
      <c r="AK4" s="2" t="s">
        <v>61</v>
      </c>
    </row>
    <row r="5" spans="2:37">
      <c r="B5" s="6" t="s">
        <v>16</v>
      </c>
      <c r="C5" s="6">
        <v>1</v>
      </c>
      <c r="D5" s="6">
        <v>0</v>
      </c>
      <c r="E5" s="6">
        <v>0</v>
      </c>
      <c r="F5" s="6">
        <v>0</v>
      </c>
      <c r="G5" s="6">
        <v>1</v>
      </c>
      <c r="H5" s="26">
        <v>2800</v>
      </c>
      <c r="I5" s="33">
        <v>5.14088005075569e-13</v>
      </c>
      <c r="J5" s="34">
        <v>0</v>
      </c>
      <c r="K5" s="34">
        <v>0</v>
      </c>
      <c r="L5" s="35">
        <v>0</v>
      </c>
      <c r="M5" s="33">
        <v>0</v>
      </c>
      <c r="N5" s="39">
        <v>0</v>
      </c>
      <c r="O5" s="35">
        <v>1.90770137953873e-43</v>
      </c>
      <c r="P5" s="35">
        <v>1.70340401247957e-12</v>
      </c>
      <c r="Q5" s="35">
        <v>1900</v>
      </c>
      <c r="R5" s="26">
        <v>1600</v>
      </c>
      <c r="S5" s="33">
        <v>199.999999999999</v>
      </c>
      <c r="T5" s="33">
        <v>1000</v>
      </c>
      <c r="U5" s="33">
        <v>0</v>
      </c>
      <c r="V5" s="33">
        <v>0</v>
      </c>
      <c r="W5" s="33">
        <v>2.14384412999813e-13</v>
      </c>
      <c r="X5" s="39">
        <v>1.29173335493332e-13</v>
      </c>
      <c r="Y5" s="34">
        <v>0</v>
      </c>
      <c r="Z5" s="33">
        <v>2.01948391736579e-28</v>
      </c>
      <c r="AA5" s="33">
        <v>1.41311213299166e-44</v>
      </c>
      <c r="AB5" s="39">
        <v>0</v>
      </c>
      <c r="AC5" s="34">
        <v>1.53558185118426e-44</v>
      </c>
      <c r="AD5" s="33">
        <v>7.36607140531704e-13</v>
      </c>
      <c r="AE5" s="33">
        <v>5.52455355398778e-13</v>
      </c>
      <c r="AF5" s="39">
        <v>0</v>
      </c>
      <c r="AG5" s="34">
        <v>4.14341516549083e-13</v>
      </c>
      <c r="AH5" s="33">
        <v>0</v>
      </c>
      <c r="AI5" s="33">
        <v>1000</v>
      </c>
      <c r="AJ5" s="39">
        <v>0</v>
      </c>
      <c r="AK5" s="34">
        <v>900</v>
      </c>
    </row>
    <row r="6" spans="2:37">
      <c r="B6" s="6" t="s">
        <v>17</v>
      </c>
      <c r="C6" s="6"/>
      <c r="D6" s="6"/>
      <c r="E6" s="6"/>
      <c r="F6" s="6"/>
      <c r="G6" s="6"/>
      <c r="H6" s="27">
        <v>17.4</v>
      </c>
      <c r="I6" s="36">
        <v>26.2</v>
      </c>
      <c r="J6" s="2">
        <v>94.6</v>
      </c>
      <c r="K6" s="2">
        <v>85.7</v>
      </c>
      <c r="L6" s="37">
        <v>257</v>
      </c>
      <c r="M6" s="2">
        <v>163</v>
      </c>
      <c r="N6" s="40">
        <v>199</v>
      </c>
      <c r="O6" s="37">
        <v>83.1</v>
      </c>
      <c r="P6" s="37">
        <v>69.5</v>
      </c>
      <c r="Q6" s="37">
        <v>153</v>
      </c>
      <c r="R6" s="27">
        <v>95.4</v>
      </c>
      <c r="S6" s="36">
        <v>280</v>
      </c>
      <c r="T6" s="36">
        <v>17.4</v>
      </c>
      <c r="U6" s="36">
        <v>246</v>
      </c>
      <c r="V6" s="36">
        <v>132</v>
      </c>
      <c r="W6" s="36">
        <v>252</v>
      </c>
      <c r="X6" s="40">
        <v>26.2</v>
      </c>
      <c r="Y6" s="2">
        <v>282</v>
      </c>
      <c r="Z6" s="36">
        <v>52.8</v>
      </c>
      <c r="AA6" s="36">
        <v>259</v>
      </c>
      <c r="AB6" s="40">
        <v>94.6</v>
      </c>
      <c r="AC6" s="2">
        <v>167</v>
      </c>
      <c r="AD6" s="36">
        <v>67.9</v>
      </c>
      <c r="AE6" s="36">
        <v>247</v>
      </c>
      <c r="AF6" s="40">
        <v>110</v>
      </c>
      <c r="AG6" s="2">
        <v>154</v>
      </c>
      <c r="AH6" s="36">
        <v>199</v>
      </c>
      <c r="AI6" s="36">
        <v>108</v>
      </c>
      <c r="AJ6" s="40">
        <v>241</v>
      </c>
      <c r="AK6" s="2">
        <v>36.4</v>
      </c>
    </row>
    <row r="7" spans="2:37">
      <c r="B7" s="6" t="s">
        <v>18</v>
      </c>
      <c r="C7" s="6">
        <v>2700</v>
      </c>
      <c r="D7" s="6">
        <v>1850</v>
      </c>
      <c r="E7" s="6">
        <v>3000</v>
      </c>
      <c r="F7" s="6">
        <v>1500</v>
      </c>
      <c r="G7" s="6">
        <v>1000</v>
      </c>
      <c r="H7" s="25">
        <f t="shared" ref="H7:Q7" si="0">H6*$H$59</f>
        <v>0.435</v>
      </c>
      <c r="I7" s="25">
        <f t="shared" si="0"/>
        <v>0.655</v>
      </c>
      <c r="J7" s="25">
        <f t="shared" si="0"/>
        <v>2.365</v>
      </c>
      <c r="K7" s="25">
        <f t="shared" si="0"/>
        <v>2.1425</v>
      </c>
      <c r="L7" s="25">
        <f t="shared" si="0"/>
        <v>6.425</v>
      </c>
      <c r="M7" s="25">
        <f t="shared" si="0"/>
        <v>4.075</v>
      </c>
      <c r="N7" s="25">
        <f t="shared" si="0"/>
        <v>4.975</v>
      </c>
      <c r="O7" s="25">
        <f t="shared" si="0"/>
        <v>2.0775</v>
      </c>
      <c r="P7" s="25">
        <f t="shared" si="0"/>
        <v>1.7375</v>
      </c>
      <c r="Q7" s="25">
        <f t="shared" si="0"/>
        <v>3.825</v>
      </c>
      <c r="R7" s="25">
        <f t="shared" ref="R7:AK7" si="1">R6*$H$60</f>
        <v>8.2998</v>
      </c>
      <c r="S7" s="25">
        <f t="shared" si="1"/>
        <v>24.36</v>
      </c>
      <c r="T7" s="25">
        <f t="shared" si="1"/>
        <v>1.5138</v>
      </c>
      <c r="U7" s="25">
        <f t="shared" si="1"/>
        <v>21.402</v>
      </c>
      <c r="V7" s="25">
        <f t="shared" si="1"/>
        <v>11.484</v>
      </c>
      <c r="W7" s="25">
        <f t="shared" si="1"/>
        <v>21.924</v>
      </c>
      <c r="X7" s="25">
        <f t="shared" si="1"/>
        <v>2.2794</v>
      </c>
      <c r="Y7" s="25">
        <f t="shared" si="1"/>
        <v>24.534</v>
      </c>
      <c r="Z7" s="25">
        <f t="shared" si="1"/>
        <v>4.5936</v>
      </c>
      <c r="AA7" s="25">
        <f t="shared" si="1"/>
        <v>22.533</v>
      </c>
      <c r="AB7" s="25">
        <f t="shared" si="1"/>
        <v>8.2302</v>
      </c>
      <c r="AC7" s="25">
        <f t="shared" si="1"/>
        <v>14.529</v>
      </c>
      <c r="AD7" s="25">
        <f t="shared" si="1"/>
        <v>5.9073</v>
      </c>
      <c r="AE7" s="25">
        <f t="shared" si="1"/>
        <v>21.489</v>
      </c>
      <c r="AF7" s="25">
        <f t="shared" si="1"/>
        <v>9.57</v>
      </c>
      <c r="AG7" s="25">
        <f t="shared" si="1"/>
        <v>13.398</v>
      </c>
      <c r="AH7" s="25">
        <f t="shared" si="1"/>
        <v>17.313</v>
      </c>
      <c r="AI7" s="25">
        <f t="shared" si="1"/>
        <v>9.396</v>
      </c>
      <c r="AJ7" s="25">
        <f t="shared" si="1"/>
        <v>20.967</v>
      </c>
      <c r="AK7" s="25">
        <f t="shared" si="1"/>
        <v>3.1668</v>
      </c>
    </row>
    <row r="8" spans="2:37">
      <c r="B8" s="6"/>
      <c r="C8" s="6"/>
      <c r="D8" s="6"/>
      <c r="E8" s="6"/>
      <c r="F8" s="6"/>
      <c r="G8" s="6"/>
      <c r="H8" s="18"/>
      <c r="I8" s="19"/>
      <c r="J8" s="19"/>
      <c r="K8" s="29"/>
      <c r="L8" s="19"/>
      <c r="M8" s="19"/>
      <c r="N8" s="19"/>
      <c r="O8" s="19"/>
      <c r="P8" s="19"/>
      <c r="Q8" s="19"/>
      <c r="R8" s="18">
        <f>IF(R6&gt;100,0,1)</f>
        <v>1</v>
      </c>
      <c r="S8" s="18">
        <f t="shared" ref="S8:AK8" si="2">IF(S6&gt;100,0,1)</f>
        <v>0</v>
      </c>
      <c r="T8" s="18">
        <f t="shared" si="2"/>
        <v>1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8">
        <f t="shared" si="2"/>
        <v>1</v>
      </c>
      <c r="Y8" s="18">
        <f t="shared" si="2"/>
        <v>0</v>
      </c>
      <c r="Z8" s="18">
        <f t="shared" si="2"/>
        <v>1</v>
      </c>
      <c r="AA8" s="18">
        <f t="shared" si="2"/>
        <v>0</v>
      </c>
      <c r="AB8" s="18">
        <f t="shared" si="2"/>
        <v>1</v>
      </c>
      <c r="AC8" s="18">
        <f t="shared" si="2"/>
        <v>0</v>
      </c>
      <c r="AD8" s="18">
        <f t="shared" si="2"/>
        <v>1</v>
      </c>
      <c r="AE8" s="18">
        <f t="shared" si="2"/>
        <v>0</v>
      </c>
      <c r="AF8" s="18">
        <f t="shared" si="2"/>
        <v>0</v>
      </c>
      <c r="AG8" s="18">
        <f t="shared" si="2"/>
        <v>0</v>
      </c>
      <c r="AH8" s="18">
        <f t="shared" si="2"/>
        <v>0</v>
      </c>
      <c r="AI8" s="18">
        <f t="shared" si="2"/>
        <v>0</v>
      </c>
      <c r="AJ8" s="18">
        <f t="shared" si="2"/>
        <v>0</v>
      </c>
      <c r="AK8" s="18">
        <f t="shared" si="2"/>
        <v>1</v>
      </c>
    </row>
    <row r="9" ht="15.55" spans="1:40">
      <c r="A9" s="1" t="s">
        <v>19</v>
      </c>
      <c r="B9" s="6"/>
      <c r="C9" s="6"/>
      <c r="D9" s="6"/>
      <c r="E9" s="6"/>
      <c r="F9" s="6"/>
      <c r="G9" s="6"/>
      <c r="H9" s="18"/>
      <c r="I9" s="19"/>
      <c r="J9" s="19"/>
      <c r="K9" s="29"/>
      <c r="L9" s="19"/>
      <c r="M9" s="19"/>
      <c r="N9" s="19"/>
      <c r="O9" s="19"/>
      <c r="P9" s="19"/>
      <c r="Q9" s="19"/>
      <c r="R9" s="18"/>
      <c r="S9" s="19"/>
      <c r="T9" s="19"/>
      <c r="U9" s="19"/>
      <c r="V9" s="19"/>
      <c r="W9" s="19"/>
      <c r="X9" s="41"/>
      <c r="AL9" s="45" t="s">
        <v>20</v>
      </c>
      <c r="AM9" s="2"/>
      <c r="AN9" s="45" t="s">
        <v>21</v>
      </c>
    </row>
    <row r="10" spans="2:40">
      <c r="B10" s="7" t="s">
        <v>22</v>
      </c>
      <c r="C10" s="8"/>
      <c r="D10" s="8"/>
      <c r="E10" s="8"/>
      <c r="F10" s="8"/>
      <c r="G10" s="8"/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20">
        <f>SUMPRODUCT(H10:AK10,$H$5:$AK$5)</f>
        <v>2800</v>
      </c>
      <c r="AM10" s="20" t="s">
        <v>23</v>
      </c>
      <c r="AN10" s="30">
        <v>3000</v>
      </c>
    </row>
    <row r="11" ht="15.55" spans="2:40">
      <c r="B11" s="9" t="s">
        <v>24</v>
      </c>
      <c r="C11" s="10"/>
      <c r="D11" s="10"/>
      <c r="E11" s="10"/>
      <c r="F11" s="10"/>
      <c r="G11" s="10"/>
      <c r="H11" s="28"/>
      <c r="I11" s="28"/>
      <c r="J11" s="28"/>
      <c r="K11" s="28"/>
      <c r="L11" s="28"/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/>
      <c r="S11" s="28"/>
      <c r="T11" s="28"/>
      <c r="U11" s="28"/>
      <c r="V11" s="28"/>
      <c r="W11" s="2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28">
        <f>SUMPRODUCT(H11:AK11,$H$5:$AK$5)</f>
        <v>1900</v>
      </c>
      <c r="AM11" s="28" t="s">
        <v>23</v>
      </c>
      <c r="AN11" s="46">
        <v>3000</v>
      </c>
    </row>
    <row r="12" spans="2:39">
      <c r="B12" s="6"/>
      <c r="C12" s="6"/>
      <c r="D12" s="6"/>
      <c r="E12" s="6"/>
      <c r="F12" s="6"/>
      <c r="G12" s="6"/>
      <c r="H12" s="18"/>
      <c r="I12" s="19"/>
      <c r="J12" s="19"/>
      <c r="K12" s="29"/>
      <c r="L12" s="19"/>
      <c r="M12" s="19"/>
      <c r="N12" s="19"/>
      <c r="O12" s="19"/>
      <c r="P12" s="19"/>
      <c r="Q12" s="19"/>
      <c r="R12" s="18"/>
      <c r="S12" s="19"/>
      <c r="T12" s="19"/>
      <c r="U12" s="19"/>
      <c r="V12" s="19"/>
      <c r="W12" s="19"/>
      <c r="X12" s="41"/>
      <c r="AL12" s="2"/>
      <c r="AM12" s="2"/>
    </row>
    <row r="13" ht="15.55" spans="1:39">
      <c r="A13" s="1" t="s">
        <v>25</v>
      </c>
      <c r="B13" s="6"/>
      <c r="C13" s="6"/>
      <c r="D13" s="6"/>
      <c r="E13" s="6"/>
      <c r="F13" s="6"/>
      <c r="G13" s="6"/>
      <c r="H13" s="18"/>
      <c r="I13" s="19"/>
      <c r="J13" s="19"/>
      <c r="K13" s="29"/>
      <c r="L13" s="19"/>
      <c r="M13" s="19"/>
      <c r="N13" s="19"/>
      <c r="O13" s="19"/>
      <c r="P13" s="19"/>
      <c r="Q13" s="19"/>
      <c r="R13" s="18"/>
      <c r="S13" s="19"/>
      <c r="T13" s="19"/>
      <c r="U13" s="19"/>
      <c r="V13" s="19"/>
      <c r="W13" s="19"/>
      <c r="X13" s="41"/>
      <c r="AL13" s="2"/>
      <c r="AM13" s="2"/>
    </row>
    <row r="14" spans="2:40">
      <c r="B14" s="7" t="s">
        <v>26</v>
      </c>
      <c r="C14" s="8"/>
      <c r="D14" s="8"/>
      <c r="E14" s="8"/>
      <c r="F14" s="8"/>
      <c r="G14" s="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>
        <v>1</v>
      </c>
      <c r="S14" s="20"/>
      <c r="T14" s="20"/>
      <c r="U14" s="20"/>
      <c r="V14" s="20">
        <v>1</v>
      </c>
      <c r="W14" s="20"/>
      <c r="X14" s="20"/>
      <c r="Y14" s="20"/>
      <c r="Z14" s="20">
        <v>1</v>
      </c>
      <c r="AA14" s="20"/>
      <c r="AB14" s="20"/>
      <c r="AC14" s="20"/>
      <c r="AD14" s="20">
        <v>1</v>
      </c>
      <c r="AE14" s="20"/>
      <c r="AF14" s="20"/>
      <c r="AG14" s="20"/>
      <c r="AH14" s="20">
        <v>1</v>
      </c>
      <c r="AI14" s="20"/>
      <c r="AJ14" s="20"/>
      <c r="AK14" s="20"/>
      <c r="AL14" s="20">
        <f>SUMPRODUCT(H14:AK14,$H$5:$AK$5)</f>
        <v>1600</v>
      </c>
      <c r="AM14" s="20" t="s">
        <v>27</v>
      </c>
      <c r="AN14" s="30">
        <v>1600</v>
      </c>
    </row>
    <row r="15" spans="2:40">
      <c r="B15" s="11" t="s">
        <v>28</v>
      </c>
      <c r="C15" s="12"/>
      <c r="D15" s="12"/>
      <c r="E15" s="12"/>
      <c r="F15" s="12"/>
      <c r="G15" s="1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>
        <v>1</v>
      </c>
      <c r="T15" s="21"/>
      <c r="U15" s="21"/>
      <c r="V15" s="21"/>
      <c r="W15" s="21">
        <v>1</v>
      </c>
      <c r="X15" s="21"/>
      <c r="Y15" s="21"/>
      <c r="Z15" s="21"/>
      <c r="AA15" s="21">
        <v>1</v>
      </c>
      <c r="AB15" s="21"/>
      <c r="AC15" s="21"/>
      <c r="AD15" s="21"/>
      <c r="AE15" s="21">
        <v>1</v>
      </c>
      <c r="AF15" s="21"/>
      <c r="AG15" s="21"/>
      <c r="AH15" s="21"/>
      <c r="AI15" s="21">
        <v>1</v>
      </c>
      <c r="AJ15" s="21"/>
      <c r="AK15" s="21"/>
      <c r="AL15" s="21">
        <f>SUMPRODUCT(H15:AK15,$H$5:$AK$5)</f>
        <v>1200</v>
      </c>
      <c r="AM15" s="21" t="s">
        <v>27</v>
      </c>
      <c r="AN15" s="38">
        <v>1200</v>
      </c>
    </row>
    <row r="16" spans="2:40">
      <c r="B16" s="11" t="s">
        <v>29</v>
      </c>
      <c r="C16" s="12"/>
      <c r="D16" s="12"/>
      <c r="E16" s="12"/>
      <c r="F16" s="12"/>
      <c r="G16" s="1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>
        <v>1</v>
      </c>
      <c r="U16" s="21"/>
      <c r="V16" s="21"/>
      <c r="W16" s="21"/>
      <c r="X16" s="21">
        <v>1</v>
      </c>
      <c r="Y16" s="21"/>
      <c r="Z16" s="21"/>
      <c r="AA16" s="21"/>
      <c r="AB16" s="21">
        <v>1</v>
      </c>
      <c r="AC16" s="21"/>
      <c r="AD16" s="21"/>
      <c r="AE16" s="21"/>
      <c r="AF16" s="21">
        <v>1</v>
      </c>
      <c r="AG16" s="21"/>
      <c r="AH16" s="21"/>
      <c r="AI16" s="21"/>
      <c r="AJ16" s="21">
        <v>1</v>
      </c>
      <c r="AK16" s="21"/>
      <c r="AL16" s="21">
        <f>SUMPRODUCT(H16:AK16,$H$5:$AK$5)</f>
        <v>1000</v>
      </c>
      <c r="AM16" s="21" t="s">
        <v>27</v>
      </c>
      <c r="AN16" s="38">
        <v>1000</v>
      </c>
    </row>
    <row r="17" ht="15.55" spans="2:40">
      <c r="B17" s="9" t="s">
        <v>30</v>
      </c>
      <c r="C17" s="10"/>
      <c r="D17" s="10"/>
      <c r="E17" s="10"/>
      <c r="F17" s="10"/>
      <c r="G17" s="10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>
        <v>1</v>
      </c>
      <c r="V17" s="28"/>
      <c r="W17" s="28"/>
      <c r="X17" s="28"/>
      <c r="Y17" s="28">
        <v>1</v>
      </c>
      <c r="Z17" s="28"/>
      <c r="AA17" s="28"/>
      <c r="AB17" s="28"/>
      <c r="AC17" s="28">
        <v>1</v>
      </c>
      <c r="AD17" s="28"/>
      <c r="AE17" s="28"/>
      <c r="AF17" s="28"/>
      <c r="AG17" s="28">
        <v>1</v>
      </c>
      <c r="AH17" s="28"/>
      <c r="AI17" s="28"/>
      <c r="AJ17" s="28"/>
      <c r="AK17" s="28">
        <v>1</v>
      </c>
      <c r="AL17" s="28">
        <f>SUMPRODUCT(H17:AK17,$H$5:$AK$5)</f>
        <v>900</v>
      </c>
      <c r="AM17" s="28" t="s">
        <v>27</v>
      </c>
      <c r="AN17" s="46">
        <v>900</v>
      </c>
    </row>
    <row r="18" spans="8:24">
      <c r="H18" s="18"/>
      <c r="I18" s="19"/>
      <c r="J18" s="19"/>
      <c r="K18" s="29"/>
      <c r="L18" s="19"/>
      <c r="M18" s="19"/>
      <c r="N18" s="19"/>
      <c r="O18" s="19"/>
      <c r="P18" s="19"/>
      <c r="Q18" s="19"/>
      <c r="R18" s="18"/>
      <c r="S18" s="19"/>
      <c r="T18" s="19"/>
      <c r="U18" s="19"/>
      <c r="V18" s="19"/>
      <c r="W18" s="19"/>
      <c r="X18" s="41"/>
    </row>
    <row r="19" s="1" customFormat="1" ht="15.55" spans="1:40">
      <c r="A19" s="1" t="s">
        <v>35</v>
      </c>
      <c r="H19" s="18"/>
      <c r="I19" s="19"/>
      <c r="J19" s="19"/>
      <c r="K19" s="29"/>
      <c r="L19" s="19"/>
      <c r="M19" s="19"/>
      <c r="N19" s="19"/>
      <c r="O19" s="19"/>
      <c r="P19" s="19"/>
      <c r="Q19" s="19"/>
      <c r="R19" s="18"/>
      <c r="S19" s="19"/>
      <c r="T19" s="19"/>
      <c r="U19" s="19"/>
      <c r="V19" s="19"/>
      <c r="W19" s="19"/>
      <c r="X19" s="41"/>
      <c r="AN19" s="2"/>
    </row>
    <row r="20" s="1" customFormat="1" spans="2:42">
      <c r="B20" s="7" t="s">
        <v>32</v>
      </c>
      <c r="C20" s="8"/>
      <c r="D20" s="8"/>
      <c r="E20" s="8"/>
      <c r="F20" s="8"/>
      <c r="G20" s="8"/>
      <c r="H20" s="20">
        <v>1</v>
      </c>
      <c r="I20" s="20"/>
      <c r="J20" s="14"/>
      <c r="K20" s="14"/>
      <c r="L20" s="20"/>
      <c r="M20" s="20">
        <v>1</v>
      </c>
      <c r="N20" s="20"/>
      <c r="O20" s="14"/>
      <c r="P20" s="14"/>
      <c r="Q20" s="20"/>
      <c r="R20" s="20"/>
      <c r="S20" s="20"/>
      <c r="T20" s="20"/>
      <c r="U20" s="20"/>
      <c r="V20" s="20"/>
      <c r="W20" s="2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20">
        <f>SUMPRODUCT(H20:AK20,$H$5:$AK$5)</f>
        <v>2800</v>
      </c>
      <c r="AM20" s="14" t="s">
        <v>36</v>
      </c>
      <c r="AN20" s="30">
        <v>2800</v>
      </c>
      <c r="AP20" s="1">
        <f>SUMPRODUCT(R5:AK5,R8:AK8)/SUM(AN14:AN17)</f>
        <v>0.74468085106383</v>
      </c>
    </row>
    <row r="21" s="1" customFormat="1" spans="2:40">
      <c r="B21" s="11" t="s">
        <v>34</v>
      </c>
      <c r="C21" s="12"/>
      <c r="D21" s="12"/>
      <c r="E21" s="12"/>
      <c r="F21" s="12"/>
      <c r="G21" s="12"/>
      <c r="H21" s="21"/>
      <c r="I21" s="21">
        <v>1</v>
      </c>
      <c r="J21" s="17"/>
      <c r="K21" s="17"/>
      <c r="L21" s="21"/>
      <c r="M21" s="21"/>
      <c r="N21" s="21">
        <v>1</v>
      </c>
      <c r="O21" s="17"/>
      <c r="P21" s="17"/>
      <c r="Q21" s="21"/>
      <c r="R21" s="21"/>
      <c r="S21" s="21"/>
      <c r="T21" s="21"/>
      <c r="U21" s="21"/>
      <c r="V21" s="21"/>
      <c r="W21" s="21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21">
        <f>SUMPRODUCT(H21:AK21,$H$5:$AK$5)</f>
        <v>5.14088005075569e-13</v>
      </c>
      <c r="AM21" s="17" t="s">
        <v>36</v>
      </c>
      <c r="AN21" s="38">
        <v>2800</v>
      </c>
    </row>
    <row r="22" s="1" customFormat="1" spans="2:40">
      <c r="B22" s="11" t="s">
        <v>62</v>
      </c>
      <c r="C22" s="12"/>
      <c r="D22" s="12"/>
      <c r="E22" s="12"/>
      <c r="F22" s="12"/>
      <c r="G22" s="12"/>
      <c r="H22" s="21"/>
      <c r="I22" s="21"/>
      <c r="J22" s="21">
        <v>1</v>
      </c>
      <c r="K22" s="21"/>
      <c r="L22" s="21"/>
      <c r="M22" s="21"/>
      <c r="N22" s="21"/>
      <c r="O22" s="21">
        <v>1</v>
      </c>
      <c r="P22" s="21"/>
      <c r="Q22" s="21"/>
      <c r="R22" s="21"/>
      <c r="S22" s="21"/>
      <c r="T22" s="21"/>
      <c r="U22" s="21"/>
      <c r="V22" s="21"/>
      <c r="W22" s="2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21">
        <f>SUMPRODUCT(H22:AK22,$H$5:$AK$5)</f>
        <v>1.90770137953873e-43</v>
      </c>
      <c r="AM22" s="17" t="s">
        <v>36</v>
      </c>
      <c r="AN22" s="38">
        <v>1900</v>
      </c>
    </row>
    <row r="23" s="1" customFormat="1" spans="2:40">
      <c r="B23" s="11" t="s">
        <v>63</v>
      </c>
      <c r="C23" s="12"/>
      <c r="D23" s="12"/>
      <c r="E23" s="12"/>
      <c r="F23" s="12"/>
      <c r="G23" s="12"/>
      <c r="H23" s="21"/>
      <c r="I23" s="21"/>
      <c r="J23" s="21"/>
      <c r="K23" s="21">
        <v>1</v>
      </c>
      <c r="L23" s="21"/>
      <c r="M23" s="21"/>
      <c r="N23" s="21"/>
      <c r="O23" s="21"/>
      <c r="P23" s="21">
        <v>1</v>
      </c>
      <c r="Q23" s="21"/>
      <c r="R23" s="21"/>
      <c r="S23" s="21"/>
      <c r="T23" s="21"/>
      <c r="U23" s="21"/>
      <c r="V23" s="21"/>
      <c r="W23" s="21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21">
        <f>SUMPRODUCT(H23:AK23,$H$5:$AK$5)</f>
        <v>1.70340401247957e-12</v>
      </c>
      <c r="AM23" s="17" t="s">
        <v>36</v>
      </c>
      <c r="AN23" s="38">
        <v>1900</v>
      </c>
    </row>
    <row r="24" s="1" customFormat="1" ht="15.55" spans="2:40">
      <c r="B24" s="9" t="s">
        <v>64</v>
      </c>
      <c r="C24" s="10"/>
      <c r="D24" s="10"/>
      <c r="E24" s="10"/>
      <c r="F24" s="10"/>
      <c r="G24" s="10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>
        <v>1</v>
      </c>
      <c r="R24" s="28"/>
      <c r="S24" s="28"/>
      <c r="T24" s="28"/>
      <c r="U24" s="28"/>
      <c r="V24" s="28"/>
      <c r="W24" s="2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28">
        <f>SUMPRODUCT(H24:AK24,$H$5:$AK$5)</f>
        <v>1900</v>
      </c>
      <c r="AM24" s="16" t="s">
        <v>36</v>
      </c>
      <c r="AN24" s="46">
        <v>1900</v>
      </c>
    </row>
    <row r="26" ht="15.55" spans="1:1">
      <c r="A26" s="1" t="s">
        <v>65</v>
      </c>
    </row>
    <row r="27" spans="2:40">
      <c r="B27" s="13" t="s">
        <v>66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20">
        <f>SUMPRODUCT(C27:AK27,$C$5:$AK$5)</f>
        <v>2</v>
      </c>
      <c r="AM27" s="14" t="s">
        <v>67</v>
      </c>
      <c r="AN27" s="30">
        <v>0</v>
      </c>
    </row>
    <row r="28" ht="15.55" spans="2:40">
      <c r="B28" s="15" t="s">
        <v>68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28">
        <f>SUMPRODUCT(C28:AK28,$C$5:$AK$5)</f>
        <v>2</v>
      </c>
      <c r="AM28" s="16" t="s">
        <v>36</v>
      </c>
      <c r="AN28" s="46">
        <v>2</v>
      </c>
    </row>
    <row r="30" ht="15.55" spans="1:24">
      <c r="A30" s="1" t="s">
        <v>31</v>
      </c>
      <c r="H30" s="18"/>
      <c r="I30" s="19"/>
      <c r="J30" s="19"/>
      <c r="K30" s="29"/>
      <c r="L30" s="19"/>
      <c r="M30" s="19"/>
      <c r="N30" s="19"/>
      <c r="O30" s="19"/>
      <c r="P30" s="19"/>
      <c r="Q30" s="19"/>
      <c r="R30" s="18"/>
      <c r="S30" s="19"/>
      <c r="T30" s="19"/>
      <c r="U30" s="19"/>
      <c r="V30" s="19"/>
      <c r="W30" s="19"/>
      <c r="X30" s="41"/>
    </row>
    <row r="31" ht="15.55" spans="2:40">
      <c r="B31" s="7" t="s">
        <v>8</v>
      </c>
      <c r="C31" s="8">
        <f>-AN$14</f>
        <v>-1600</v>
      </c>
      <c r="D31" s="8"/>
      <c r="E31" s="8"/>
      <c r="F31" s="8"/>
      <c r="G31" s="8"/>
      <c r="H31" s="20"/>
      <c r="I31" s="20"/>
      <c r="J31" s="14"/>
      <c r="K31" s="14"/>
      <c r="L31" s="20"/>
      <c r="M31" s="20"/>
      <c r="N31" s="20"/>
      <c r="O31" s="14"/>
      <c r="P31" s="14"/>
      <c r="Q31" s="20"/>
      <c r="R31" s="20">
        <v>1</v>
      </c>
      <c r="S31" s="20"/>
      <c r="T31" s="20"/>
      <c r="U31" s="20"/>
      <c r="V31" s="20"/>
      <c r="W31" s="20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20">
        <f>SUMPRODUCT(C31:AK31,$C$5:$AK$5)</f>
        <v>-6.82121026329696e-13</v>
      </c>
      <c r="AM31" s="14" t="s">
        <v>36</v>
      </c>
      <c r="AN31" s="30">
        <v>0</v>
      </c>
    </row>
    <row r="32" ht="15.55" spans="2:40">
      <c r="B32" s="11" t="s">
        <v>9</v>
      </c>
      <c r="C32" s="12">
        <f>-AN$15</f>
        <v>-1200</v>
      </c>
      <c r="D32" s="12"/>
      <c r="E32" s="12"/>
      <c r="F32" s="12"/>
      <c r="G32" s="12"/>
      <c r="H32" s="21"/>
      <c r="I32" s="21"/>
      <c r="J32" s="17"/>
      <c r="K32" s="17"/>
      <c r="L32" s="21"/>
      <c r="M32" s="21"/>
      <c r="N32" s="21"/>
      <c r="O32" s="17"/>
      <c r="P32" s="17"/>
      <c r="Q32" s="21"/>
      <c r="R32" s="21"/>
      <c r="S32" s="21">
        <v>1</v>
      </c>
      <c r="T32" s="21"/>
      <c r="U32" s="21"/>
      <c r="V32" s="21"/>
      <c r="W32" s="21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20">
        <f>SUMPRODUCT(C32:AK32,$C$5:$AK$5)</f>
        <v>-1000</v>
      </c>
      <c r="AM32" s="17" t="s">
        <v>36</v>
      </c>
      <c r="AN32" s="38">
        <v>0</v>
      </c>
    </row>
    <row r="33" ht="15.55" spans="2:40">
      <c r="B33" s="11" t="s">
        <v>10</v>
      </c>
      <c r="C33" s="12">
        <f>-AN$16</f>
        <v>-1000</v>
      </c>
      <c r="D33" s="12"/>
      <c r="E33" s="12"/>
      <c r="F33" s="12"/>
      <c r="G33" s="1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>
        <v>1</v>
      </c>
      <c r="U33" s="21"/>
      <c r="V33" s="21"/>
      <c r="W33" s="21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20">
        <f>SUMPRODUCT(C33:AK33,$C$5:$AK$5)</f>
        <v>3.41060513164848e-13</v>
      </c>
      <c r="AM33" s="17" t="s">
        <v>36</v>
      </c>
      <c r="AN33" s="38">
        <v>0</v>
      </c>
    </row>
    <row r="34" ht="15.55" spans="2:40">
      <c r="B34" s="11" t="s">
        <v>11</v>
      </c>
      <c r="C34" s="12">
        <f>-AN$17</f>
        <v>-900</v>
      </c>
      <c r="D34" s="12"/>
      <c r="E34" s="12"/>
      <c r="F34" s="12"/>
      <c r="G34" s="1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>
        <v>1</v>
      </c>
      <c r="V34" s="21"/>
      <c r="W34" s="21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20">
        <f>SUMPRODUCT(C34:AK34,$C$5:$AK$5)</f>
        <v>-900</v>
      </c>
      <c r="AM34" s="17" t="s">
        <v>36</v>
      </c>
      <c r="AN34" s="38">
        <v>0</v>
      </c>
    </row>
    <row r="35" ht="15.55" spans="2:40">
      <c r="B35" s="11" t="s">
        <v>12</v>
      </c>
      <c r="C35" s="17"/>
      <c r="D35" s="12">
        <f>-AN$14</f>
        <v>-1600</v>
      </c>
      <c r="E35" s="12"/>
      <c r="F35" s="12"/>
      <c r="G35" s="1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>
        <v>1</v>
      </c>
      <c r="W35" s="21"/>
      <c r="X35" s="21"/>
      <c r="Y35" s="21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20">
        <f>SUMPRODUCT(C35:AK35,$C$5:$AK$5)</f>
        <v>0</v>
      </c>
      <c r="AM35" s="17" t="s">
        <v>36</v>
      </c>
      <c r="AN35" s="38">
        <v>0</v>
      </c>
    </row>
    <row r="36" ht="15.55" spans="2:40">
      <c r="B36" s="11" t="s">
        <v>13</v>
      </c>
      <c r="C36" s="17"/>
      <c r="D36" s="12">
        <f>-AN$15</f>
        <v>-1200</v>
      </c>
      <c r="E36" s="12"/>
      <c r="F36" s="12"/>
      <c r="G36" s="1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>
        <v>1</v>
      </c>
      <c r="X36" s="21"/>
      <c r="Y36" s="21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20">
        <f>SUMPRODUCT(C36:AK36,$C$5:$AK$5)</f>
        <v>2.14384412999813e-13</v>
      </c>
      <c r="AM36" s="17" t="s">
        <v>36</v>
      </c>
      <c r="AN36" s="38">
        <v>0</v>
      </c>
    </row>
    <row r="37" ht="15.55" spans="2:40">
      <c r="B37" s="11" t="s">
        <v>14</v>
      </c>
      <c r="C37" s="17"/>
      <c r="D37" s="12">
        <f>-AN$16</f>
        <v>-1000</v>
      </c>
      <c r="E37" s="12"/>
      <c r="F37" s="12"/>
      <c r="G37" s="1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>
        <v>1</v>
      </c>
      <c r="Y37" s="21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20">
        <f>SUMPRODUCT(C37:AK37,$C$5:$AK$5)</f>
        <v>1.29173335493332e-13</v>
      </c>
      <c r="AM37" s="17" t="s">
        <v>36</v>
      </c>
      <c r="AN37" s="38">
        <v>0</v>
      </c>
    </row>
    <row r="38" ht="15.55" spans="2:40">
      <c r="B38" s="11" t="s">
        <v>15</v>
      </c>
      <c r="C38" s="17"/>
      <c r="D38" s="12">
        <f>-AN$17</f>
        <v>-900</v>
      </c>
      <c r="E38" s="12"/>
      <c r="F38" s="12"/>
      <c r="G38" s="1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>
        <v>1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20">
        <f>SUMPRODUCT(C38:AK38,$C$5:$AK$5)</f>
        <v>0</v>
      </c>
      <c r="AM38" s="17" t="s">
        <v>36</v>
      </c>
      <c r="AN38" s="38">
        <v>0</v>
      </c>
    </row>
    <row r="39" ht="15.55" spans="2:40">
      <c r="B39" s="11" t="s">
        <v>50</v>
      </c>
      <c r="C39" s="17"/>
      <c r="D39" s="12"/>
      <c r="E39" s="12">
        <f>-AN$14</f>
        <v>-1600</v>
      </c>
      <c r="F39" s="12"/>
      <c r="G39" s="1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17"/>
      <c r="Y39" s="17"/>
      <c r="Z39" s="21">
        <v>1</v>
      </c>
      <c r="AA39" s="21"/>
      <c r="AB39" s="21"/>
      <c r="AC39" s="21"/>
      <c r="AD39" s="17"/>
      <c r="AE39" s="17"/>
      <c r="AF39" s="17"/>
      <c r="AG39" s="17"/>
      <c r="AH39" s="17"/>
      <c r="AI39" s="17"/>
      <c r="AJ39" s="17"/>
      <c r="AK39" s="17"/>
      <c r="AL39" s="20">
        <f>SUMPRODUCT(C39:AK39,$C$5:$AK$5)</f>
        <v>2.01948391736579e-28</v>
      </c>
      <c r="AM39" s="17" t="s">
        <v>36</v>
      </c>
      <c r="AN39" s="38">
        <v>0</v>
      </c>
    </row>
    <row r="40" ht="15.55" spans="2:40">
      <c r="B40" s="11" t="s">
        <v>51</v>
      </c>
      <c r="C40" s="17"/>
      <c r="D40" s="12"/>
      <c r="E40" s="12">
        <f>-AN$15</f>
        <v>-1200</v>
      </c>
      <c r="F40" s="12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7"/>
      <c r="Y40" s="17"/>
      <c r="Z40" s="21"/>
      <c r="AA40" s="21">
        <v>1</v>
      </c>
      <c r="AB40" s="21"/>
      <c r="AC40" s="21"/>
      <c r="AD40" s="17"/>
      <c r="AE40" s="17"/>
      <c r="AF40" s="17"/>
      <c r="AG40" s="17"/>
      <c r="AH40" s="17"/>
      <c r="AI40" s="17"/>
      <c r="AJ40" s="17"/>
      <c r="AK40" s="17"/>
      <c r="AL40" s="20">
        <f>SUMPRODUCT(C40:AK40,$C$5:$AK$5)</f>
        <v>1.41311213299166e-44</v>
      </c>
      <c r="AM40" s="17" t="s">
        <v>36</v>
      </c>
      <c r="AN40" s="38">
        <v>0</v>
      </c>
    </row>
    <row r="41" ht="15.55" spans="2:40">
      <c r="B41" s="11" t="s">
        <v>52</v>
      </c>
      <c r="C41" s="17"/>
      <c r="D41" s="12"/>
      <c r="E41" s="12">
        <f>-AN$16</f>
        <v>-1000</v>
      </c>
      <c r="F41" s="12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7"/>
      <c r="Y41" s="17"/>
      <c r="Z41" s="21"/>
      <c r="AA41" s="21"/>
      <c r="AB41" s="21">
        <v>1</v>
      </c>
      <c r="AC41" s="21"/>
      <c r="AD41" s="17"/>
      <c r="AE41" s="17"/>
      <c r="AF41" s="17"/>
      <c r="AG41" s="17"/>
      <c r="AH41" s="17"/>
      <c r="AI41" s="17"/>
      <c r="AJ41" s="17"/>
      <c r="AK41" s="17"/>
      <c r="AL41" s="20">
        <f>SUMPRODUCT(C41:AK41,$C$5:$AK$5)</f>
        <v>0</v>
      </c>
      <c r="AM41" s="17" t="s">
        <v>36</v>
      </c>
      <c r="AN41" s="38">
        <v>0</v>
      </c>
    </row>
    <row r="42" ht="15.55" spans="2:40">
      <c r="B42" s="11" t="s">
        <v>53</v>
      </c>
      <c r="C42" s="17"/>
      <c r="D42" s="12"/>
      <c r="E42" s="12">
        <f>-AN$17</f>
        <v>-900</v>
      </c>
      <c r="F42" s="12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7"/>
      <c r="Y42" s="17"/>
      <c r="Z42" s="21"/>
      <c r="AA42" s="21"/>
      <c r="AB42" s="21"/>
      <c r="AC42" s="21">
        <v>1</v>
      </c>
      <c r="AD42" s="17"/>
      <c r="AE42" s="17"/>
      <c r="AF42" s="17"/>
      <c r="AG42" s="17"/>
      <c r="AH42" s="17"/>
      <c r="AI42" s="17"/>
      <c r="AJ42" s="17"/>
      <c r="AK42" s="17"/>
      <c r="AL42" s="20">
        <f>SUMPRODUCT(C42:AK42,$C$5:$AK$5)</f>
        <v>1.53558185118426e-44</v>
      </c>
      <c r="AM42" s="17" t="s">
        <v>36</v>
      </c>
      <c r="AN42" s="38">
        <v>0</v>
      </c>
    </row>
    <row r="43" ht="15.55" spans="2:40">
      <c r="B43" s="11" t="s">
        <v>54</v>
      </c>
      <c r="C43" s="17"/>
      <c r="D43" s="12"/>
      <c r="E43" s="12"/>
      <c r="F43" s="12">
        <f>-AN$14</f>
        <v>-1600</v>
      </c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7"/>
      <c r="Y43" s="17"/>
      <c r="Z43" s="17"/>
      <c r="AA43" s="17"/>
      <c r="AB43" s="17"/>
      <c r="AC43" s="17"/>
      <c r="AD43" s="21">
        <v>1</v>
      </c>
      <c r="AE43" s="21"/>
      <c r="AF43" s="21"/>
      <c r="AG43" s="21"/>
      <c r="AH43" s="17"/>
      <c r="AI43" s="17"/>
      <c r="AJ43" s="17"/>
      <c r="AK43" s="17"/>
      <c r="AL43" s="20">
        <f>SUMPRODUCT(C43:AK43,$C$5:$AK$5)</f>
        <v>7.36607140531704e-13</v>
      </c>
      <c r="AM43" s="17" t="s">
        <v>36</v>
      </c>
      <c r="AN43" s="38">
        <v>0</v>
      </c>
    </row>
    <row r="44" ht="15.55" spans="2:40">
      <c r="B44" s="11" t="s">
        <v>55</v>
      </c>
      <c r="C44" s="17"/>
      <c r="D44" s="12"/>
      <c r="E44" s="12"/>
      <c r="F44" s="12">
        <f>-AN$15</f>
        <v>-1200</v>
      </c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7"/>
      <c r="Y44" s="17"/>
      <c r="Z44" s="17"/>
      <c r="AA44" s="17"/>
      <c r="AB44" s="17"/>
      <c r="AC44" s="17"/>
      <c r="AD44" s="21"/>
      <c r="AE44" s="21">
        <v>1</v>
      </c>
      <c r="AF44" s="21"/>
      <c r="AG44" s="21"/>
      <c r="AH44" s="17"/>
      <c r="AI44" s="17"/>
      <c r="AJ44" s="17"/>
      <c r="AK44" s="17"/>
      <c r="AL44" s="20">
        <f>SUMPRODUCT(C44:AK44,$C$5:$AK$5)</f>
        <v>5.52455355398778e-13</v>
      </c>
      <c r="AM44" s="17" t="s">
        <v>36</v>
      </c>
      <c r="AN44" s="38">
        <v>0</v>
      </c>
    </row>
    <row r="45" ht="15.55" spans="2:40">
      <c r="B45" s="11" t="s">
        <v>56</v>
      </c>
      <c r="C45" s="17"/>
      <c r="D45" s="12"/>
      <c r="E45" s="12"/>
      <c r="F45" s="12">
        <f>-AN$16</f>
        <v>-1000</v>
      </c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7"/>
      <c r="Y45" s="17"/>
      <c r="Z45" s="17"/>
      <c r="AA45" s="17"/>
      <c r="AB45" s="17"/>
      <c r="AC45" s="17"/>
      <c r="AD45" s="21"/>
      <c r="AE45" s="21"/>
      <c r="AF45" s="21">
        <v>1</v>
      </c>
      <c r="AG45" s="21"/>
      <c r="AH45" s="17"/>
      <c r="AI45" s="17"/>
      <c r="AJ45" s="17"/>
      <c r="AK45" s="17"/>
      <c r="AL45" s="20">
        <f>SUMPRODUCT(C45:AK45,$C$5:$AK$5)</f>
        <v>0</v>
      </c>
      <c r="AM45" s="17" t="s">
        <v>36</v>
      </c>
      <c r="AN45" s="38">
        <v>0</v>
      </c>
    </row>
    <row r="46" ht="15.55" spans="2:40">
      <c r="B46" s="11" t="s">
        <v>57</v>
      </c>
      <c r="C46" s="17"/>
      <c r="D46" s="12"/>
      <c r="E46" s="12"/>
      <c r="F46" s="12">
        <f>-AN$17</f>
        <v>-900</v>
      </c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7"/>
      <c r="Y46" s="17"/>
      <c r="Z46" s="17"/>
      <c r="AA46" s="17"/>
      <c r="AB46" s="17"/>
      <c r="AC46" s="17"/>
      <c r="AD46" s="21"/>
      <c r="AE46" s="21"/>
      <c r="AF46" s="21"/>
      <c r="AG46" s="21">
        <v>1</v>
      </c>
      <c r="AH46" s="17"/>
      <c r="AI46" s="17"/>
      <c r="AJ46" s="17"/>
      <c r="AK46" s="17"/>
      <c r="AL46" s="20">
        <f>SUMPRODUCT(C46:AK46,$C$5:$AK$5)</f>
        <v>4.14341516549083e-13</v>
      </c>
      <c r="AM46" s="17" t="s">
        <v>36</v>
      </c>
      <c r="AN46" s="38">
        <v>0</v>
      </c>
    </row>
    <row r="47" ht="15.55" spans="2:40">
      <c r="B47" s="11" t="s">
        <v>58</v>
      </c>
      <c r="C47" s="17"/>
      <c r="D47" s="12"/>
      <c r="E47" s="12"/>
      <c r="F47" s="12"/>
      <c r="G47" s="12">
        <f>-AN$14</f>
        <v>-1600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1">
        <v>1</v>
      </c>
      <c r="AI47" s="21"/>
      <c r="AJ47" s="21"/>
      <c r="AK47" s="21"/>
      <c r="AL47" s="20">
        <f>SUMPRODUCT(C47:AK47,$C$5:$AK$5)</f>
        <v>-1600</v>
      </c>
      <c r="AM47" s="17" t="s">
        <v>36</v>
      </c>
      <c r="AN47" s="38">
        <v>0</v>
      </c>
    </row>
    <row r="48" ht="15.55" spans="2:40">
      <c r="B48" s="11" t="s">
        <v>59</v>
      </c>
      <c r="C48" s="17"/>
      <c r="D48" s="12"/>
      <c r="E48" s="12"/>
      <c r="F48" s="12"/>
      <c r="G48" s="12">
        <f>-AN$15</f>
        <v>-1200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1"/>
      <c r="AI48" s="21">
        <v>1</v>
      </c>
      <c r="AJ48" s="21"/>
      <c r="AK48" s="21"/>
      <c r="AL48" s="20">
        <f>SUMPRODUCT(C48:AK48,$C$5:$AK$5)</f>
        <v>-200</v>
      </c>
      <c r="AM48" s="17" t="s">
        <v>36</v>
      </c>
      <c r="AN48" s="38">
        <v>0</v>
      </c>
    </row>
    <row r="49" ht="15.55" spans="2:40">
      <c r="B49" s="11" t="s">
        <v>60</v>
      </c>
      <c r="C49" s="17"/>
      <c r="D49" s="12"/>
      <c r="E49" s="12"/>
      <c r="F49" s="12"/>
      <c r="G49" s="12">
        <f>-AN$16</f>
        <v>-1000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1"/>
      <c r="AI49" s="21"/>
      <c r="AJ49" s="21">
        <v>1</v>
      </c>
      <c r="AK49" s="21"/>
      <c r="AL49" s="20">
        <f>SUMPRODUCT(C49:AK49,$C$5:$AK$5)</f>
        <v>-1000</v>
      </c>
      <c r="AM49" s="17" t="s">
        <v>36</v>
      </c>
      <c r="AN49" s="38">
        <v>0</v>
      </c>
    </row>
    <row r="50" ht="15.55" spans="2:40">
      <c r="B50" s="9" t="s">
        <v>61</v>
      </c>
      <c r="C50" s="16"/>
      <c r="D50" s="10"/>
      <c r="E50" s="10"/>
      <c r="F50" s="10"/>
      <c r="G50" s="10">
        <f>-AN$17</f>
        <v>-900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8"/>
      <c r="AI50" s="28"/>
      <c r="AJ50" s="28"/>
      <c r="AK50" s="28">
        <v>1</v>
      </c>
      <c r="AL50" s="20">
        <f>SUMPRODUCT(C50:AK50,$C$5:$AK$5)</f>
        <v>-4.54747350886464e-13</v>
      </c>
      <c r="AM50" s="16" t="s">
        <v>36</v>
      </c>
      <c r="AN50" s="46">
        <v>0</v>
      </c>
    </row>
    <row r="51" spans="3:38">
      <c r="C51" s="6"/>
      <c r="D51" s="6"/>
      <c r="E51" s="6"/>
      <c r="F51" s="6"/>
      <c r="G51" s="6"/>
      <c r="AL51" s="2"/>
    </row>
    <row r="52" s="1" customFormat="1" ht="15.55" spans="1:17">
      <c r="A52" s="1" t="s">
        <v>31</v>
      </c>
      <c r="C52" s="18"/>
      <c r="D52" s="19"/>
      <c r="E52" s="19"/>
      <c r="F52" s="29"/>
      <c r="G52" s="18"/>
      <c r="H52" s="19"/>
      <c r="I52" s="19"/>
      <c r="J52" s="19"/>
      <c r="K52" s="19"/>
      <c r="L52" s="19"/>
      <c r="M52" s="41"/>
      <c r="Q52" s="2"/>
    </row>
    <row r="53" s="1" customFormat="1" spans="2:40">
      <c r="B53" s="7" t="s">
        <v>32</v>
      </c>
      <c r="C53" s="20"/>
      <c r="D53" s="20"/>
      <c r="E53" s="20"/>
      <c r="F53" s="20"/>
      <c r="G53" s="20"/>
      <c r="H53" s="20">
        <v>1</v>
      </c>
      <c r="I53" s="20"/>
      <c r="J53" s="20"/>
      <c r="K53" s="20"/>
      <c r="L53" s="20"/>
      <c r="M53" s="20">
        <v>1</v>
      </c>
      <c r="N53" s="20"/>
      <c r="O53" s="20"/>
      <c r="P53" s="20"/>
      <c r="Q53" s="20"/>
      <c r="R53" s="42">
        <v>-1</v>
      </c>
      <c r="S53" s="42">
        <v>-1</v>
      </c>
      <c r="T53" s="42">
        <v>-1</v>
      </c>
      <c r="U53" s="42">
        <v>-1</v>
      </c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20">
        <f>SUMPRODUCT(H53:AK53,$H$5:$AK$5)</f>
        <v>9.09494701772928e-13</v>
      </c>
      <c r="AM53" s="55" t="s">
        <v>33</v>
      </c>
      <c r="AN53" s="30">
        <v>0</v>
      </c>
    </row>
    <row r="54" s="1" customFormat="1" spans="2:40">
      <c r="B54" s="11" t="s">
        <v>34</v>
      </c>
      <c r="C54" s="21"/>
      <c r="D54" s="21"/>
      <c r="E54" s="21"/>
      <c r="F54" s="21"/>
      <c r="G54" s="21"/>
      <c r="H54" s="21"/>
      <c r="I54" s="21">
        <v>1</v>
      </c>
      <c r="J54" s="21"/>
      <c r="K54" s="21"/>
      <c r="L54" s="21"/>
      <c r="M54" s="21"/>
      <c r="N54" s="21">
        <v>1</v>
      </c>
      <c r="O54" s="21"/>
      <c r="P54" s="21"/>
      <c r="Q54" s="21"/>
      <c r="R54" s="43"/>
      <c r="S54" s="43"/>
      <c r="T54" s="43"/>
      <c r="U54" s="43"/>
      <c r="V54" s="43">
        <v>-1</v>
      </c>
      <c r="W54" s="43">
        <v>-1</v>
      </c>
      <c r="X54" s="43">
        <v>-1</v>
      </c>
      <c r="Y54" s="43">
        <v>-1</v>
      </c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21">
        <f>SUMPRODUCT(H54:AK54,$H$5:$AK$5)</f>
        <v>1.70530256582424e-13</v>
      </c>
      <c r="AM54" s="54" t="s">
        <v>33</v>
      </c>
      <c r="AN54" s="38">
        <v>0</v>
      </c>
    </row>
    <row r="55" s="1" customFormat="1" spans="2:40">
      <c r="B55" s="11" t="s">
        <v>62</v>
      </c>
      <c r="C55" s="22"/>
      <c r="D55" s="22"/>
      <c r="E55" s="22"/>
      <c r="F55" s="22"/>
      <c r="G55" s="22"/>
      <c r="H55" s="22"/>
      <c r="I55" s="22"/>
      <c r="J55" s="22">
        <v>1</v>
      </c>
      <c r="K55" s="22"/>
      <c r="L55" s="22"/>
      <c r="M55" s="22"/>
      <c r="N55" s="22"/>
      <c r="O55" s="22">
        <v>1</v>
      </c>
      <c r="P55" s="22"/>
      <c r="Q55" s="22"/>
      <c r="R55" s="43"/>
      <c r="S55" s="43"/>
      <c r="T55" s="43"/>
      <c r="U55" s="43"/>
      <c r="V55" s="43"/>
      <c r="W55" s="43"/>
      <c r="X55" s="43"/>
      <c r="Y55" s="43"/>
      <c r="Z55" s="43">
        <v>-1</v>
      </c>
      <c r="AA55" s="43">
        <v>-1</v>
      </c>
      <c r="AB55" s="43">
        <v>-1</v>
      </c>
      <c r="AC55" s="43">
        <v>-1</v>
      </c>
      <c r="AD55" s="43"/>
      <c r="AE55" s="43"/>
      <c r="AF55" s="43"/>
      <c r="AG55" s="43"/>
      <c r="AH55" s="43"/>
      <c r="AI55" s="43"/>
      <c r="AJ55" s="43"/>
      <c r="AK55" s="43"/>
      <c r="AL55" s="21">
        <f>SUMPRODUCT(H55:AK55,$H$5:$AK$5)</f>
        <v>-2.01948391736579e-28</v>
      </c>
      <c r="AM55" s="54" t="s">
        <v>33</v>
      </c>
      <c r="AN55" s="38">
        <v>0</v>
      </c>
    </row>
    <row r="56" s="1" customFormat="1" spans="2:40">
      <c r="B56" s="11" t="s">
        <v>63</v>
      </c>
      <c r="C56" s="22"/>
      <c r="D56" s="22"/>
      <c r="E56" s="22"/>
      <c r="F56" s="22"/>
      <c r="G56" s="22"/>
      <c r="H56" s="22"/>
      <c r="I56" s="22"/>
      <c r="J56" s="22"/>
      <c r="K56" s="22">
        <v>1</v>
      </c>
      <c r="L56" s="22"/>
      <c r="M56" s="22"/>
      <c r="N56" s="22"/>
      <c r="O56" s="22"/>
      <c r="P56" s="22">
        <v>1</v>
      </c>
      <c r="Q56" s="2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>
        <v>-1</v>
      </c>
      <c r="AE56" s="43">
        <v>-1</v>
      </c>
      <c r="AF56" s="43">
        <v>-1</v>
      </c>
      <c r="AG56" s="43">
        <v>-1</v>
      </c>
      <c r="AH56" s="43"/>
      <c r="AI56" s="43"/>
      <c r="AJ56" s="43"/>
      <c r="AK56" s="43"/>
      <c r="AL56" s="21">
        <f>SUMPRODUCT(H56:AK56,$H$5:$AK$5)</f>
        <v>3.02922587604869e-28</v>
      </c>
      <c r="AM56" s="54" t="s">
        <v>33</v>
      </c>
      <c r="AN56" s="38">
        <v>0</v>
      </c>
    </row>
    <row r="57" s="1" customFormat="1" ht="15.55" spans="2:40">
      <c r="B57" s="9" t="s">
        <v>64</v>
      </c>
      <c r="C57" s="23"/>
      <c r="D57" s="23"/>
      <c r="E57" s="23"/>
      <c r="F57" s="23"/>
      <c r="G57" s="23"/>
      <c r="H57" s="23"/>
      <c r="I57" s="23"/>
      <c r="J57" s="23"/>
      <c r="K57" s="23"/>
      <c r="L57" s="23">
        <v>1</v>
      </c>
      <c r="M57" s="23"/>
      <c r="N57" s="23"/>
      <c r="O57" s="23"/>
      <c r="P57" s="23"/>
      <c r="Q57" s="23">
        <v>1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>
        <v>-1</v>
      </c>
      <c r="AI57" s="44">
        <v>-1</v>
      </c>
      <c r="AJ57" s="44">
        <v>-1</v>
      </c>
      <c r="AK57" s="44">
        <v>-1</v>
      </c>
      <c r="AL57" s="28">
        <f>SUMPRODUCT(H57:AK57,$H$5:$AK$5)</f>
        <v>0</v>
      </c>
      <c r="AM57" s="56" t="s">
        <v>33</v>
      </c>
      <c r="AN57" s="46">
        <v>0</v>
      </c>
    </row>
    <row r="59" spans="2:8">
      <c r="B59" s="2" t="s">
        <v>37</v>
      </c>
      <c r="C59" s="2"/>
      <c r="D59" s="2"/>
      <c r="E59" s="2"/>
      <c r="F59" s="2"/>
      <c r="G59" s="2"/>
      <c r="H59" s="2">
        <v>0.025</v>
      </c>
    </row>
    <row r="60" spans="2:8">
      <c r="B60" s="1" t="s">
        <v>38</v>
      </c>
      <c r="H60" s="2">
        <v>0.087</v>
      </c>
    </row>
  </sheetData>
  <mergeCells count="2">
    <mergeCell ref="H3:K3"/>
    <mergeCell ref="R3:X3"/>
  </mergeCell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Q1</vt:lpstr>
      <vt:lpstr>Q2&amp;3</vt:lpstr>
      <vt:lpstr>Q4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yestinyang</dc:creator>
  <dcterms:created xsi:type="dcterms:W3CDTF">2019-05-29T11:39:00Z</dcterms:created>
  <dcterms:modified xsi:type="dcterms:W3CDTF">2019-05-28T21:53:49Z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1033-1.1.0.1454</vt:lpwstr>
  </property>
</Properties>
</file>