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P1" sheetId="2" r:id="rId1"/>
    <sheet name="Sheet1" sheetId="1" r:id="rId2"/>
  </sheets>
  <externalReferences>
    <externalReference r:id="rId3"/>
  </externalReferences>
  <definedNames>
    <definedName name="WBBINsets">#REF!</definedName>
    <definedName name="WBBINsets2">#REF!</definedName>
    <definedName name="WBMIN">#REF!</definedName>
  </definedNames>
  <calcPr calcId="144525" concurrentCalc="0"/>
</workbook>
</file>

<file path=xl/sharedStrings.xml><?xml version="1.0" encoding="utf-8"?>
<sst xmlns="http://schemas.openxmlformats.org/spreadsheetml/2006/main" count="12">
  <si>
    <t>GQ_1TR</t>
  </si>
  <si>
    <t>QG-Heuristics</t>
  </si>
  <si>
    <t>Month</t>
  </si>
  <si>
    <t>Forecast</t>
  </si>
  <si>
    <t>Production</t>
  </si>
  <si>
    <t>IOH</t>
  </si>
  <si>
    <t>Holding Cost</t>
  </si>
  <si>
    <t>Set-Up Costs</t>
  </si>
  <si>
    <t>Total Cost</t>
  </si>
  <si>
    <t>Total</t>
  </si>
  <si>
    <t>QG-L4L</t>
  </si>
  <si>
    <t>QG-SM</t>
  </si>
</sst>
</file>

<file path=xl/styles.xml><?xml version="1.0" encoding="utf-8"?>
<styleSheet xmlns="http://schemas.openxmlformats.org/spreadsheetml/2006/main">
  <numFmts count="6">
    <numFmt numFmtId="176" formatCode="_-&quot;$&quot;* #,##0_-;\-&quot;$&quot;* #,##0_-;_-&quot;$&quot;* &quot;-&quot;??_-;_-@_-"/>
    <numFmt numFmtId="177" formatCode="_ * #,##0_ ;_ * \-#,##0_ ;_ * &quot;-&quot;_ ;_ @_ "/>
    <numFmt numFmtId="42" formatCode="_(&quot;$&quot;* #,##0_);_(&quot;$&quot;* \(#,##0\);_(&quot;$&quot;* &quot;-&quot;_);_(@_)"/>
    <numFmt numFmtId="178" formatCode="_-&quot;$&quot;* #,##0.00_-;\-&quot;$&quot;* #,##0.00_-;_-&quot;$&quot;* &quot;-&quot;??_-;_-@_-"/>
    <numFmt numFmtId="179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178" fontId="1" fillId="0" borderId="0" xfId="27" applyNumberFormat="1" applyFo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78" fontId="1" fillId="2" borderId="0" xfId="27" applyNumberFormat="1" applyFont="1" applyFill="1"/>
    <xf numFmtId="178" fontId="2" fillId="2" borderId="1" xfId="27" applyNumberFormat="1" applyFont="1" applyFill="1" applyBorder="1" applyAlignment="1">
      <alignment horizontal="center"/>
    </xf>
    <xf numFmtId="176" fontId="1" fillId="2" borderId="1" xfId="27" applyNumberFormat="1" applyFont="1" applyFill="1" applyBorder="1"/>
    <xf numFmtId="176" fontId="2" fillId="2" borderId="1" xfId="27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'P1'!$C$3</c:f>
              <c:strCache>
                <c:ptCount val="1"/>
                <c:pt idx="0">
                  <c:v>Forecast</c:v>
                </c:pt>
              </c:strCache>
            </c:strRef>
          </c:tx>
          <c:spPr>
            <a:ln w="4762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'P1'!$B$4:$B$11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'P1'!$C$4:$C$11</c:f>
              <c:numCache>
                <c:formatCode>General</c:formatCode>
                <c:ptCount val="8"/>
                <c:pt idx="0">
                  <c:v>110</c:v>
                </c:pt>
                <c:pt idx="1">
                  <c:v>10</c:v>
                </c:pt>
                <c:pt idx="2">
                  <c:v>40</c:v>
                </c:pt>
                <c:pt idx="3">
                  <c:v>30</c:v>
                </c:pt>
                <c:pt idx="4">
                  <c:v>80</c:v>
                </c:pt>
                <c:pt idx="5">
                  <c:v>280</c:v>
                </c:pt>
                <c:pt idx="6">
                  <c:v>220</c:v>
                </c:pt>
                <c:pt idx="7">
                  <c:v>40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'P1'!$D$3</c:f>
              <c:strCache>
                <c:ptCount val="1"/>
                <c:pt idx="0">
                  <c:v>Production</c:v>
                </c:pt>
              </c:strCache>
            </c:strRef>
          </c:tx>
          <c:spPr>
            <a:ln w="4762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'P1'!$B$4:$B$11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'P1'!$D$4:$D$11</c:f>
              <c:numCache>
                <c:formatCode>General</c:formatCode>
                <c:ptCount val="8"/>
                <c:pt idx="0">
                  <c:v>810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'P1'!$E$3</c:f>
              <c:strCache>
                <c:ptCount val="1"/>
                <c:pt idx="0">
                  <c:v>IOH</c:v>
                </c:pt>
              </c:strCache>
            </c:strRef>
          </c:tx>
          <c:spPr>
            <a:ln w="4762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'P1'!$B$4:$B$11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'P1'!$E$4:$E$11</c:f>
              <c:numCache>
                <c:formatCode>General</c:formatCode>
                <c:ptCount val="8"/>
                <c:pt idx="0">
                  <c:v>700</c:v>
                </c:pt>
                <c:pt idx="1">
                  <c:v>690</c:v>
                </c:pt>
                <c:pt idx="2">
                  <c:v>650</c:v>
                </c:pt>
                <c:pt idx="3">
                  <c:v>620</c:v>
                </c:pt>
                <c:pt idx="4">
                  <c:v>540</c:v>
                </c:pt>
                <c:pt idx="5">
                  <c:v>260</c:v>
                </c:pt>
                <c:pt idx="6">
                  <c:v>40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782144"/>
        <c:axId val="2020784192"/>
      </c:scatterChart>
      <c:valAx>
        <c:axId val="2020782144"/>
        <c:scaling>
          <c:orientation val="minMax"/>
          <c:max val="12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20784192"/>
        <c:crosses val="autoZero"/>
        <c:crossBetween val="midCat"/>
        <c:majorUnit val="1"/>
      </c:valAx>
      <c:valAx>
        <c:axId val="2020784192"/>
        <c:scaling>
          <c:orientation val="minMax"/>
          <c:max val="2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20782144"/>
        <c:crosses val="autoZero"/>
        <c:crossBetween val="midCat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[1]QG_L4L!$C$3</c:f>
              <c:strCache>
                <c:ptCount val="1"/>
                <c:pt idx="0">
                  <c:v>Forecast</c:v>
                </c:pt>
              </c:strCache>
            </c:strRef>
          </c:tx>
          <c:spPr>
            <a:ln w="4762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[1]QG_L4L!$B$4:$B$15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[1]QG_L4L!$C$4:$C$15</c:f>
              <c:numCache>
                <c:formatCode>General</c:formatCode>
                <c:ptCount val="12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  <c:pt idx="11">
                  <c:v>250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[1]QG_L4L!$D$3</c:f>
              <c:strCache>
                <c:ptCount val="1"/>
                <c:pt idx="0">
                  <c:v>Production</c:v>
                </c:pt>
              </c:strCache>
            </c:strRef>
          </c:tx>
          <c:spPr>
            <a:ln w="4762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[1]QG_L4L!$B$4:$B$15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[1]QG_L4L!$D$4:$D$15</c:f>
              <c:numCache>
                <c:formatCode>General</c:formatCode>
                <c:ptCount val="12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  <c:pt idx="11">
                  <c:v>250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[1]QG_L4L!$E$3</c:f>
              <c:strCache>
                <c:ptCount val="1"/>
                <c:pt idx="0">
                  <c:v>IOH</c:v>
                </c:pt>
              </c:strCache>
            </c:strRef>
          </c:tx>
          <c:spPr>
            <a:ln w="4762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[1]QG_L4L!$B$4:$B$15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[1]QG_L4L!$E$4:$E$15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98736"/>
        <c:axId val="2020707456"/>
      </c:scatterChart>
      <c:valAx>
        <c:axId val="2020698736"/>
        <c:scaling>
          <c:orientation val="minMax"/>
          <c:max val="12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20707456"/>
        <c:crosses val="autoZero"/>
        <c:crossBetween val="midCat"/>
        <c:majorUnit val="1"/>
      </c:valAx>
      <c:valAx>
        <c:axId val="2020707456"/>
        <c:scaling>
          <c:orientation val="minMax"/>
          <c:max val="5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20698736"/>
        <c:crosses val="autoZero"/>
        <c:crossBetween val="midCat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[1]QG_L4L!$C$3</c:f>
              <c:strCache>
                <c:ptCount val="1"/>
                <c:pt idx="0">
                  <c:v>Forecast</c:v>
                </c:pt>
              </c:strCache>
            </c:strRef>
          </c:tx>
          <c:spPr>
            <a:ln w="4762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[1]QG_L4L!$B$4:$B$15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[1]QG_L4L!$C$4:$C$15</c:f>
              <c:numCache>
                <c:formatCode>General</c:formatCode>
                <c:ptCount val="12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  <c:pt idx="11">
                  <c:v>250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[1]QG_L4L!$D$3</c:f>
              <c:strCache>
                <c:ptCount val="1"/>
                <c:pt idx="0">
                  <c:v>Production</c:v>
                </c:pt>
              </c:strCache>
            </c:strRef>
          </c:tx>
          <c:spPr>
            <a:ln w="4762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[1]QG_L4L!$B$4:$B$15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[1]QG_L4L!$D$4:$D$15</c:f>
              <c:numCache>
                <c:formatCode>General</c:formatCode>
                <c:ptCount val="12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  <c:pt idx="11">
                  <c:v>250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[1]QG_L4L!$E$3</c:f>
              <c:strCache>
                <c:ptCount val="1"/>
                <c:pt idx="0">
                  <c:v>IOH</c:v>
                </c:pt>
              </c:strCache>
            </c:strRef>
          </c:tx>
          <c:spPr>
            <a:ln w="4762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[1]QG_L4L!$B$4:$B$15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[1]QG_L4L!$E$4:$E$15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98736"/>
        <c:axId val="2020707456"/>
      </c:scatterChart>
      <c:valAx>
        <c:axId val="2020698736"/>
        <c:scaling>
          <c:orientation val="minMax"/>
          <c:max val="12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20707456"/>
        <c:crosses val="autoZero"/>
        <c:crossBetween val="midCat"/>
        <c:majorUnit val="1"/>
      </c:valAx>
      <c:valAx>
        <c:axId val="2020707456"/>
        <c:scaling>
          <c:orientation val="minMax"/>
          <c:max val="5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20698736"/>
        <c:crosses val="autoZero"/>
        <c:crossBetween val="midCat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777240</xdr:colOff>
      <xdr:row>12</xdr:row>
      <xdr:rowOff>158750</xdr:rowOff>
    </xdr:from>
    <xdr:to>
      <xdr:col>8</xdr:col>
      <xdr:colOff>0</xdr:colOff>
      <xdr:row>27</xdr:row>
      <xdr:rowOff>44450</xdr:rowOff>
    </xdr:to>
    <xdr:graphicFrame>
      <xdr:nvGraphicFramePr>
        <xdr:cNvPr id="2" name="Chart 1"/>
        <xdr:cNvGraphicFramePr/>
      </xdr:nvGraphicFramePr>
      <xdr:xfrm>
        <a:off x="777240" y="2414270"/>
        <a:ext cx="5970905" cy="2705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777240</xdr:colOff>
      <xdr:row>43</xdr:row>
      <xdr:rowOff>158750</xdr:rowOff>
    </xdr:from>
    <xdr:to>
      <xdr:col>8</xdr:col>
      <xdr:colOff>0</xdr:colOff>
      <xdr:row>58</xdr:row>
      <xdr:rowOff>44450</xdr:rowOff>
    </xdr:to>
    <xdr:graphicFrame>
      <xdr:nvGraphicFramePr>
        <xdr:cNvPr id="4" name="Chart 3"/>
        <xdr:cNvGraphicFramePr/>
      </xdr:nvGraphicFramePr>
      <xdr:xfrm>
        <a:off x="777240" y="8241030"/>
        <a:ext cx="5970905" cy="2705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777240</xdr:colOff>
      <xdr:row>12</xdr:row>
      <xdr:rowOff>158750</xdr:rowOff>
    </xdr:from>
    <xdr:to>
      <xdr:col>18</xdr:col>
      <xdr:colOff>0</xdr:colOff>
      <xdr:row>27</xdr:row>
      <xdr:rowOff>44450</xdr:rowOff>
    </xdr:to>
    <xdr:graphicFrame>
      <xdr:nvGraphicFramePr>
        <xdr:cNvPr id="5" name="Chart 4"/>
        <xdr:cNvGraphicFramePr/>
      </xdr:nvGraphicFramePr>
      <xdr:xfrm>
        <a:off x="9079865" y="2414270"/>
        <a:ext cx="5760720" cy="2705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stinyang/MITx_Supply_Chain_Management/SC2x/W3/SC2x_W3L1_MPS_FPHV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PS_clean"/>
      <sheetName val="MPS_level"/>
      <sheetName val="MPSchase"/>
      <sheetName val="QGyros_Data"/>
      <sheetName val="QG_1TR"/>
      <sheetName val="QG_L4L"/>
      <sheetName val="QG_FOQ"/>
      <sheetName val="QG_POQ"/>
      <sheetName val="QG_SM"/>
      <sheetName val="QG_WW"/>
      <sheetName val="MIP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Forecast</v>
          </cell>
          <cell r="D3" t="str">
            <v>Production</v>
          </cell>
          <cell r="E3" t="str">
            <v>IOH</v>
          </cell>
        </row>
        <row r="4">
          <cell r="B4">
            <v>1</v>
          </cell>
          <cell r="C4">
            <v>200</v>
          </cell>
          <cell r="D4">
            <v>200</v>
          </cell>
          <cell r="E4">
            <v>0</v>
          </cell>
        </row>
        <row r="5">
          <cell r="B5">
            <v>2</v>
          </cell>
          <cell r="C5">
            <v>150</v>
          </cell>
          <cell r="D5">
            <v>150</v>
          </cell>
          <cell r="E5">
            <v>0</v>
          </cell>
        </row>
        <row r="6">
          <cell r="B6">
            <v>3</v>
          </cell>
          <cell r="C6">
            <v>100</v>
          </cell>
          <cell r="D6">
            <v>100</v>
          </cell>
          <cell r="E6">
            <v>0</v>
          </cell>
        </row>
        <row r="7">
          <cell r="B7">
            <v>4</v>
          </cell>
          <cell r="C7">
            <v>50</v>
          </cell>
          <cell r="D7">
            <v>50</v>
          </cell>
          <cell r="E7">
            <v>0</v>
          </cell>
        </row>
        <row r="8">
          <cell r="B8">
            <v>5</v>
          </cell>
          <cell r="C8">
            <v>50</v>
          </cell>
          <cell r="D8">
            <v>50</v>
          </cell>
          <cell r="E8">
            <v>0</v>
          </cell>
        </row>
        <row r="9">
          <cell r="B9">
            <v>6</v>
          </cell>
          <cell r="C9">
            <v>100</v>
          </cell>
          <cell r="D9">
            <v>100</v>
          </cell>
          <cell r="E9">
            <v>0</v>
          </cell>
        </row>
        <row r="10">
          <cell r="B10">
            <v>7</v>
          </cell>
          <cell r="C10">
            <v>150</v>
          </cell>
          <cell r="D10">
            <v>150</v>
          </cell>
          <cell r="E10">
            <v>0</v>
          </cell>
        </row>
        <row r="11">
          <cell r="B11">
            <v>8</v>
          </cell>
          <cell r="C11">
            <v>200</v>
          </cell>
          <cell r="D11">
            <v>200</v>
          </cell>
          <cell r="E11">
            <v>0</v>
          </cell>
        </row>
        <row r="12">
          <cell r="B12">
            <v>9</v>
          </cell>
          <cell r="C12">
            <v>200</v>
          </cell>
          <cell r="D12">
            <v>200</v>
          </cell>
          <cell r="E12">
            <v>0</v>
          </cell>
        </row>
        <row r="13">
          <cell r="B13">
            <v>10</v>
          </cell>
          <cell r="C13">
            <v>250</v>
          </cell>
          <cell r="D13">
            <v>250</v>
          </cell>
          <cell r="E13">
            <v>0</v>
          </cell>
        </row>
        <row r="14">
          <cell r="B14">
            <v>11</v>
          </cell>
          <cell r="C14">
            <v>300</v>
          </cell>
          <cell r="D14">
            <v>300</v>
          </cell>
          <cell r="E14">
            <v>0</v>
          </cell>
        </row>
        <row r="15">
          <cell r="B15">
            <v>12</v>
          </cell>
          <cell r="C15">
            <v>250</v>
          </cell>
          <cell r="D15">
            <v>250</v>
          </cell>
          <cell r="E15">
            <v>0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0"/>
  <sheetViews>
    <sheetView tabSelected="1" zoomScale="120" zoomScaleNormal="120" topLeftCell="A20" workbookViewId="0">
      <selection activeCell="K31" sqref="K31"/>
    </sheetView>
  </sheetViews>
  <sheetFormatPr defaultColWidth="9.5625" defaultRowHeight="14.8"/>
  <cols>
    <col min="1" max="1" width="9.5625" style="1"/>
    <col min="2" max="2" width="7.2578125" style="1" customWidth="1"/>
    <col min="3" max="3" width="8.671875" style="1" customWidth="1"/>
    <col min="4" max="4" width="10.796875" style="1" customWidth="1"/>
    <col min="5" max="5" width="9.734375" style="1" customWidth="1"/>
    <col min="6" max="6" width="13.453125" style="2" customWidth="1"/>
    <col min="7" max="7" width="13.6328125" style="2" customWidth="1"/>
    <col min="8" max="8" width="9.9140625" style="1" customWidth="1"/>
    <col min="9" max="13" width="9.5625" style="1"/>
    <col min="14" max="14" width="13.5" style="1"/>
    <col min="15" max="16384" width="9.5625" style="1"/>
  </cols>
  <sheetData>
    <row r="1" spans="1:17">
      <c r="A1" s="1" t="s">
        <v>0</v>
      </c>
      <c r="F1" s="2">
        <v>2</v>
      </c>
      <c r="G1" s="2">
        <v>300</v>
      </c>
      <c r="K1" s="1" t="s">
        <v>1</v>
      </c>
      <c r="P1" s="2"/>
      <c r="Q1" s="2"/>
    </row>
    <row r="2" spans="1:19">
      <c r="A2" s="3"/>
      <c r="B2" s="3"/>
      <c r="C2" s="3"/>
      <c r="D2" s="3"/>
      <c r="E2" s="3"/>
      <c r="F2" s="8"/>
      <c r="G2" s="8"/>
      <c r="H2" s="3"/>
      <c r="I2" s="3"/>
      <c r="K2" s="3"/>
      <c r="L2" s="3"/>
      <c r="M2" s="3"/>
      <c r="N2" s="3"/>
      <c r="O2" s="3"/>
      <c r="P2" s="8"/>
      <c r="Q2" s="8"/>
      <c r="R2" s="3"/>
      <c r="S2" s="3"/>
    </row>
    <row r="3" spans="1:19">
      <c r="A3" s="3"/>
      <c r="B3" s="4" t="s">
        <v>2</v>
      </c>
      <c r="C3" s="5" t="s">
        <v>3</v>
      </c>
      <c r="D3" s="5" t="s">
        <v>4</v>
      </c>
      <c r="E3" s="5" t="s">
        <v>5</v>
      </c>
      <c r="F3" s="9" t="s">
        <v>6</v>
      </c>
      <c r="G3" s="9" t="s">
        <v>7</v>
      </c>
      <c r="H3" s="5" t="s">
        <v>8</v>
      </c>
      <c r="I3" s="3"/>
      <c r="K3" s="3"/>
      <c r="L3" s="4" t="s">
        <v>2</v>
      </c>
      <c r="M3" s="5" t="s">
        <v>3</v>
      </c>
      <c r="N3" s="5" t="s">
        <v>4</v>
      </c>
      <c r="O3" s="5" t="s">
        <v>5</v>
      </c>
      <c r="P3" s="9" t="s">
        <v>6</v>
      </c>
      <c r="Q3" s="9" t="s">
        <v>7</v>
      </c>
      <c r="R3" s="5" t="s">
        <v>8</v>
      </c>
      <c r="S3" s="3"/>
    </row>
    <row r="4" spans="1:19">
      <c r="A4" s="3"/>
      <c r="B4" s="5">
        <v>1</v>
      </c>
      <c r="C4" s="6">
        <v>110</v>
      </c>
      <c r="D4" s="6">
        <f>C12</f>
        <v>810</v>
      </c>
      <c r="E4" s="6">
        <f>D4-C4</f>
        <v>700</v>
      </c>
      <c r="F4" s="10">
        <f>E4*$F$1</f>
        <v>1400</v>
      </c>
      <c r="G4" s="10">
        <f>IF(D4&gt;0,$G$1,0)</f>
        <v>300</v>
      </c>
      <c r="H4" s="10">
        <f t="shared" ref="H4:H16" si="0">G4+F4</f>
        <v>1700</v>
      </c>
      <c r="I4" s="3"/>
      <c r="K4" s="3"/>
      <c r="L4" s="5">
        <v>1</v>
      </c>
      <c r="M4" s="6">
        <v>110</v>
      </c>
      <c r="N4" s="6">
        <f>SUM(M4:M8)</f>
        <v>270</v>
      </c>
      <c r="O4" s="6">
        <f>N4-M4</f>
        <v>160</v>
      </c>
      <c r="P4" s="10">
        <f>O4*$F$1</f>
        <v>320</v>
      </c>
      <c r="Q4" s="10">
        <f>IF(N4&gt;0,$G$1,0)</f>
        <v>300</v>
      </c>
      <c r="R4" s="10">
        <f t="shared" ref="R4:R12" si="1">Q4+P4</f>
        <v>620</v>
      </c>
      <c r="S4" s="3"/>
    </row>
    <row r="5" spans="1:19">
      <c r="A5" s="3"/>
      <c r="B5" s="5">
        <v>2</v>
      </c>
      <c r="C5" s="6">
        <v>10</v>
      </c>
      <c r="D5" s="6">
        <v>0</v>
      </c>
      <c r="E5" s="6">
        <f t="shared" ref="E5:E15" si="2">E4+D5-C5</f>
        <v>690</v>
      </c>
      <c r="F5" s="10">
        <f>E5*$F$1</f>
        <v>1380</v>
      </c>
      <c r="G5" s="10">
        <f>IF(D5&gt;0,$G$1,0)</f>
        <v>0</v>
      </c>
      <c r="H5" s="10">
        <f t="shared" si="0"/>
        <v>1380</v>
      </c>
      <c r="I5" s="3"/>
      <c r="K5" s="3"/>
      <c r="L5" s="5">
        <v>2</v>
      </c>
      <c r="M5" s="6">
        <v>10</v>
      </c>
      <c r="N5" s="6">
        <v>0</v>
      </c>
      <c r="O5" s="6">
        <f t="shared" ref="O5:O11" si="3">O4+N5-M5</f>
        <v>150</v>
      </c>
      <c r="P5" s="10">
        <f>O5*$F$1</f>
        <v>300</v>
      </c>
      <c r="Q5" s="10">
        <f>IF(N5&gt;0,$G$1,0)</f>
        <v>0</v>
      </c>
      <c r="R5" s="10">
        <f t="shared" si="1"/>
        <v>300</v>
      </c>
      <c r="S5" s="3"/>
    </row>
    <row r="6" spans="1:19">
      <c r="A6" s="3"/>
      <c r="B6" s="5">
        <v>3</v>
      </c>
      <c r="C6" s="6">
        <v>40</v>
      </c>
      <c r="D6" s="6">
        <v>0</v>
      </c>
      <c r="E6" s="6">
        <f t="shared" si="2"/>
        <v>650</v>
      </c>
      <c r="F6" s="10">
        <f>E6*$F$1</f>
        <v>1300</v>
      </c>
      <c r="G6" s="10">
        <f>IF(D6&gt;0,$G$1,0)</f>
        <v>0</v>
      </c>
      <c r="H6" s="10">
        <f t="shared" si="0"/>
        <v>1300</v>
      </c>
      <c r="I6" s="3"/>
      <c r="K6" s="3"/>
      <c r="L6" s="5">
        <v>3</v>
      </c>
      <c r="M6" s="6">
        <v>40</v>
      </c>
      <c r="N6" s="6">
        <v>0</v>
      </c>
      <c r="O6" s="6">
        <f t="shared" si="3"/>
        <v>110</v>
      </c>
      <c r="P6" s="10">
        <f>O6*$F$1</f>
        <v>220</v>
      </c>
      <c r="Q6" s="10">
        <f>IF(N6&gt;0,$G$1,0)</f>
        <v>0</v>
      </c>
      <c r="R6" s="10">
        <f t="shared" si="1"/>
        <v>220</v>
      </c>
      <c r="S6" s="3"/>
    </row>
    <row r="7" spans="1:19">
      <c r="A7" s="3"/>
      <c r="B7" s="5">
        <v>4</v>
      </c>
      <c r="C7" s="6">
        <v>30</v>
      </c>
      <c r="D7" s="6">
        <v>0</v>
      </c>
      <c r="E7" s="6">
        <f t="shared" si="2"/>
        <v>620</v>
      </c>
      <c r="F7" s="10">
        <f>E7*$F$1</f>
        <v>1240</v>
      </c>
      <c r="G7" s="10">
        <f>IF(D7&gt;0,$G$1,0)</f>
        <v>0</v>
      </c>
      <c r="H7" s="10">
        <f t="shared" si="0"/>
        <v>1240</v>
      </c>
      <c r="I7" s="3"/>
      <c r="K7" s="3"/>
      <c r="L7" s="5">
        <v>4</v>
      </c>
      <c r="M7" s="6">
        <v>30</v>
      </c>
      <c r="N7" s="6">
        <v>0</v>
      </c>
      <c r="O7" s="6">
        <f t="shared" si="3"/>
        <v>80</v>
      </c>
      <c r="P7" s="10">
        <f>O7*$F$1</f>
        <v>160</v>
      </c>
      <c r="Q7" s="10">
        <f>IF(N7&gt;0,$G$1,0)</f>
        <v>0</v>
      </c>
      <c r="R7" s="10">
        <f t="shared" si="1"/>
        <v>160</v>
      </c>
      <c r="S7" s="3"/>
    </row>
    <row r="8" spans="1:19">
      <c r="A8" s="3"/>
      <c r="B8" s="5">
        <v>5</v>
      </c>
      <c r="C8" s="6">
        <v>80</v>
      </c>
      <c r="D8" s="6">
        <v>0</v>
      </c>
      <c r="E8" s="6">
        <f t="shared" si="2"/>
        <v>540</v>
      </c>
      <c r="F8" s="10">
        <f>E8*$F$1</f>
        <v>1080</v>
      </c>
      <c r="G8" s="10">
        <f>IF(D8&gt;0,$G$1,0)</f>
        <v>0</v>
      </c>
      <c r="H8" s="10">
        <f t="shared" si="0"/>
        <v>1080</v>
      </c>
      <c r="I8" s="3"/>
      <c r="K8" s="3"/>
      <c r="L8" s="5">
        <v>5</v>
      </c>
      <c r="M8" s="6">
        <v>80</v>
      </c>
      <c r="N8" s="6">
        <v>0</v>
      </c>
      <c r="O8" s="6">
        <f t="shared" si="3"/>
        <v>0</v>
      </c>
      <c r="P8" s="10">
        <f>O8*$F$1</f>
        <v>0</v>
      </c>
      <c r="Q8" s="10">
        <f>IF(N8&gt;0,$G$1,0)</f>
        <v>0</v>
      </c>
      <c r="R8" s="10">
        <f t="shared" si="1"/>
        <v>0</v>
      </c>
      <c r="S8" s="3"/>
    </row>
    <row r="9" spans="1:19">
      <c r="A9" s="3"/>
      <c r="B9" s="5">
        <v>6</v>
      </c>
      <c r="C9" s="6">
        <v>280</v>
      </c>
      <c r="D9" s="6">
        <v>0</v>
      </c>
      <c r="E9" s="6">
        <f t="shared" si="2"/>
        <v>260</v>
      </c>
      <c r="F9" s="10">
        <f>E9*$F$1</f>
        <v>520</v>
      </c>
      <c r="G9" s="10">
        <f>IF(D9&gt;0,$G$1,0)</f>
        <v>0</v>
      </c>
      <c r="H9" s="10">
        <f t="shared" si="0"/>
        <v>520</v>
      </c>
      <c r="I9" s="3"/>
      <c r="K9" s="3"/>
      <c r="L9" s="5">
        <v>6</v>
      </c>
      <c r="M9" s="6">
        <v>280</v>
      </c>
      <c r="N9" s="6">
        <f>M9</f>
        <v>280</v>
      </c>
      <c r="O9" s="6">
        <f t="shared" si="3"/>
        <v>0</v>
      </c>
      <c r="P9" s="10">
        <f>O9*$F$1</f>
        <v>0</v>
      </c>
      <c r="Q9" s="10">
        <f>IF(N9&gt;0,$G$1,0)</f>
        <v>300</v>
      </c>
      <c r="R9" s="10">
        <f t="shared" si="1"/>
        <v>300</v>
      </c>
      <c r="S9" s="3"/>
    </row>
    <row r="10" spans="1:19">
      <c r="A10" s="3"/>
      <c r="B10" s="5">
        <v>7</v>
      </c>
      <c r="C10" s="6">
        <v>220</v>
      </c>
      <c r="D10" s="6">
        <v>0</v>
      </c>
      <c r="E10" s="6">
        <f t="shared" si="2"/>
        <v>40</v>
      </c>
      <c r="F10" s="10">
        <f>E10*$F$1</f>
        <v>80</v>
      </c>
      <c r="G10" s="10">
        <f>IF(D10&gt;0,$G$1,0)</f>
        <v>0</v>
      </c>
      <c r="H10" s="10">
        <f t="shared" si="0"/>
        <v>80</v>
      </c>
      <c r="I10" s="3"/>
      <c r="K10" s="3"/>
      <c r="L10" s="5">
        <v>7</v>
      </c>
      <c r="M10" s="6">
        <v>220</v>
      </c>
      <c r="N10" s="6">
        <f>SUM(M10:M11)</f>
        <v>260</v>
      </c>
      <c r="O10" s="6">
        <f t="shared" si="3"/>
        <v>40</v>
      </c>
      <c r="P10" s="10">
        <f>O10*$F$1</f>
        <v>80</v>
      </c>
      <c r="Q10" s="10">
        <f>IF(N10&gt;0,$G$1,0)</f>
        <v>300</v>
      </c>
      <c r="R10" s="10">
        <f t="shared" si="1"/>
        <v>380</v>
      </c>
      <c r="S10" s="3"/>
    </row>
    <row r="11" spans="1:19">
      <c r="A11" s="3"/>
      <c r="B11" s="5">
        <v>8</v>
      </c>
      <c r="C11" s="6">
        <v>40</v>
      </c>
      <c r="D11" s="6">
        <v>0</v>
      </c>
      <c r="E11" s="6">
        <f t="shared" si="2"/>
        <v>0</v>
      </c>
      <c r="F11" s="10">
        <f>E11*$F$1</f>
        <v>0</v>
      </c>
      <c r="G11" s="10">
        <f>IF(D11&gt;0,$G$1,0)</f>
        <v>0</v>
      </c>
      <c r="H11" s="10">
        <f t="shared" si="0"/>
        <v>0</v>
      </c>
      <c r="I11" s="3"/>
      <c r="K11" s="3"/>
      <c r="L11" s="5">
        <v>8</v>
      </c>
      <c r="M11" s="6">
        <v>40</v>
      </c>
      <c r="N11" s="6">
        <v>0</v>
      </c>
      <c r="O11" s="6">
        <f t="shared" si="3"/>
        <v>0</v>
      </c>
      <c r="P11" s="10">
        <f>O11*$F$1</f>
        <v>0</v>
      </c>
      <c r="Q11" s="10">
        <f>IF(N11&gt;0,$G$1,0)</f>
        <v>0</v>
      </c>
      <c r="R11" s="10">
        <f t="shared" si="1"/>
        <v>0</v>
      </c>
      <c r="S11" s="3"/>
    </row>
    <row r="12" spans="1:19">
      <c r="A12" s="3"/>
      <c r="B12" s="7" t="s">
        <v>9</v>
      </c>
      <c r="C12" s="4">
        <f>SUM(C4:C11)</f>
        <v>810</v>
      </c>
      <c r="D12" s="4">
        <f>SUM(D4:D11)</f>
        <v>810</v>
      </c>
      <c r="E12" s="4">
        <f>SUM(E4:E11)</f>
        <v>3500</v>
      </c>
      <c r="F12" s="11">
        <f>E12*$F$1</f>
        <v>7000</v>
      </c>
      <c r="G12" s="11">
        <f>SUM(G4:G11)</f>
        <v>300</v>
      </c>
      <c r="H12" s="11">
        <f>G12+F12</f>
        <v>7300</v>
      </c>
      <c r="I12" s="3"/>
      <c r="K12" s="3"/>
      <c r="L12" s="7" t="s">
        <v>9</v>
      </c>
      <c r="M12" s="4">
        <f t="shared" ref="M12:O12" si="4">SUM(M4:M11)</f>
        <v>810</v>
      </c>
      <c r="N12" s="4">
        <f t="shared" si="4"/>
        <v>810</v>
      </c>
      <c r="O12" s="4">
        <f t="shared" si="4"/>
        <v>540</v>
      </c>
      <c r="P12" s="11">
        <f>O12*$F$1</f>
        <v>1080</v>
      </c>
      <c r="Q12" s="11">
        <f>SUM(Q4:Q11)</f>
        <v>900</v>
      </c>
      <c r="R12" s="11">
        <f t="shared" si="1"/>
        <v>1980</v>
      </c>
      <c r="S12" s="3"/>
    </row>
    <row r="13" spans="1:19">
      <c r="A13" s="3"/>
      <c r="B13" s="3"/>
      <c r="C13" s="3"/>
      <c r="D13" s="3"/>
      <c r="E13" s="3"/>
      <c r="F13" s="8"/>
      <c r="G13" s="8"/>
      <c r="H13" s="3"/>
      <c r="I13" s="3"/>
      <c r="K13" s="3"/>
      <c r="L13" s="3"/>
      <c r="M13" s="3"/>
      <c r="N13" s="3"/>
      <c r="O13" s="3"/>
      <c r="P13" s="8"/>
      <c r="Q13" s="8"/>
      <c r="R13" s="3"/>
      <c r="S13" s="3"/>
    </row>
    <row r="14" spans="1:19">
      <c r="A14" s="3"/>
      <c r="B14" s="3"/>
      <c r="C14" s="3"/>
      <c r="D14" s="3"/>
      <c r="E14" s="3"/>
      <c r="F14" s="8"/>
      <c r="G14" s="8"/>
      <c r="H14" s="3"/>
      <c r="I14" s="3"/>
      <c r="K14" s="3"/>
      <c r="L14" s="3"/>
      <c r="M14" s="3"/>
      <c r="N14" s="3"/>
      <c r="O14" s="3"/>
      <c r="P14" s="8"/>
      <c r="Q14" s="8"/>
      <c r="R14" s="3"/>
      <c r="S14" s="3"/>
    </row>
    <row r="15" spans="1:19">
      <c r="A15" s="3"/>
      <c r="B15" s="3"/>
      <c r="C15" s="3"/>
      <c r="D15" s="3"/>
      <c r="E15" s="3"/>
      <c r="F15" s="8"/>
      <c r="G15" s="8"/>
      <c r="H15" s="3"/>
      <c r="I15" s="3"/>
      <c r="K15" s="3"/>
      <c r="L15" s="3"/>
      <c r="M15" s="3"/>
      <c r="N15" s="3"/>
      <c r="O15" s="3"/>
      <c r="P15" s="8"/>
      <c r="Q15" s="8"/>
      <c r="R15" s="3"/>
      <c r="S15" s="3"/>
    </row>
    <row r="16" spans="1:19">
      <c r="A16" s="3"/>
      <c r="B16" s="3"/>
      <c r="C16" s="3"/>
      <c r="D16" s="3"/>
      <c r="E16" s="3"/>
      <c r="F16" s="8"/>
      <c r="G16" s="8"/>
      <c r="H16" s="3"/>
      <c r="I16" s="3"/>
      <c r="K16" s="3"/>
      <c r="L16" s="3"/>
      <c r="M16" s="3"/>
      <c r="N16" s="3"/>
      <c r="O16" s="3"/>
      <c r="P16" s="8"/>
      <c r="Q16" s="8"/>
      <c r="R16" s="3"/>
      <c r="S16" s="3"/>
    </row>
    <row r="17" spans="1:19">
      <c r="A17" s="3"/>
      <c r="B17" s="3"/>
      <c r="C17" s="3"/>
      <c r="D17" s="3"/>
      <c r="E17" s="3"/>
      <c r="F17" s="8"/>
      <c r="G17" s="8"/>
      <c r="H17" s="3"/>
      <c r="I17" s="3"/>
      <c r="K17" s="3"/>
      <c r="L17" s="3"/>
      <c r="M17" s="3"/>
      <c r="N17" s="3"/>
      <c r="O17" s="3"/>
      <c r="P17" s="8"/>
      <c r="Q17" s="8"/>
      <c r="R17" s="3"/>
      <c r="S17" s="3"/>
    </row>
    <row r="18" spans="1:19">
      <c r="A18" s="3"/>
      <c r="B18" s="3"/>
      <c r="C18" s="3"/>
      <c r="D18" s="3"/>
      <c r="E18" s="3"/>
      <c r="F18" s="8"/>
      <c r="G18" s="8"/>
      <c r="H18" s="3"/>
      <c r="I18" s="3"/>
      <c r="K18" s="3"/>
      <c r="L18" s="3"/>
      <c r="M18" s="3"/>
      <c r="N18" s="3"/>
      <c r="O18" s="3"/>
      <c r="P18" s="8"/>
      <c r="Q18" s="8"/>
      <c r="R18" s="3"/>
      <c r="S18" s="3"/>
    </row>
    <row r="19" spans="1:19">
      <c r="A19" s="3"/>
      <c r="B19" s="3"/>
      <c r="C19" s="3"/>
      <c r="D19" s="3"/>
      <c r="E19" s="3"/>
      <c r="F19" s="8"/>
      <c r="G19" s="8"/>
      <c r="H19" s="3"/>
      <c r="I19" s="3"/>
      <c r="K19" s="3"/>
      <c r="L19" s="3"/>
      <c r="M19" s="3"/>
      <c r="N19" s="3"/>
      <c r="O19" s="3"/>
      <c r="P19" s="8"/>
      <c r="Q19" s="8"/>
      <c r="R19" s="3"/>
      <c r="S19" s="3"/>
    </row>
    <row r="20" spans="1:19">
      <c r="A20" s="3"/>
      <c r="B20" s="3"/>
      <c r="C20" s="3"/>
      <c r="D20" s="3"/>
      <c r="E20" s="3"/>
      <c r="F20" s="8"/>
      <c r="G20" s="8"/>
      <c r="H20" s="3"/>
      <c r="I20" s="3"/>
      <c r="K20" s="3"/>
      <c r="L20" s="3"/>
      <c r="M20" s="3"/>
      <c r="N20" s="3"/>
      <c r="O20" s="3"/>
      <c r="P20" s="8"/>
      <c r="Q20" s="8"/>
      <c r="R20" s="3"/>
      <c r="S20" s="3"/>
    </row>
    <row r="21" spans="1:19">
      <c r="A21" s="3"/>
      <c r="B21" s="3"/>
      <c r="C21" s="3"/>
      <c r="D21" s="3"/>
      <c r="E21" s="3"/>
      <c r="F21" s="8"/>
      <c r="G21" s="8"/>
      <c r="H21" s="3"/>
      <c r="I21" s="3"/>
      <c r="K21" s="3"/>
      <c r="L21" s="3"/>
      <c r="M21" s="3"/>
      <c r="N21" s="3"/>
      <c r="O21" s="3"/>
      <c r="P21" s="8"/>
      <c r="Q21" s="8"/>
      <c r="R21" s="3"/>
      <c r="S21" s="3"/>
    </row>
    <row r="22" spans="1:19">
      <c r="A22" s="3"/>
      <c r="B22" s="3"/>
      <c r="C22" s="3"/>
      <c r="D22" s="3"/>
      <c r="E22" s="3"/>
      <c r="F22" s="8"/>
      <c r="G22" s="8"/>
      <c r="H22" s="3"/>
      <c r="I22" s="3"/>
      <c r="K22" s="3"/>
      <c r="L22" s="3"/>
      <c r="M22" s="3"/>
      <c r="N22" s="3"/>
      <c r="O22" s="3"/>
      <c r="P22" s="8"/>
      <c r="Q22" s="8"/>
      <c r="R22" s="3"/>
      <c r="S22" s="3"/>
    </row>
    <row r="23" spans="1:19">
      <c r="A23" s="3"/>
      <c r="B23" s="3"/>
      <c r="C23" s="3"/>
      <c r="D23" s="3"/>
      <c r="E23" s="3"/>
      <c r="F23" s="8"/>
      <c r="G23" s="8"/>
      <c r="H23" s="3"/>
      <c r="I23" s="3"/>
      <c r="K23" s="3"/>
      <c r="L23" s="3"/>
      <c r="M23" s="3"/>
      <c r="N23" s="3"/>
      <c r="O23" s="3"/>
      <c r="P23" s="8"/>
      <c r="Q23" s="8"/>
      <c r="R23" s="3"/>
      <c r="S23" s="3"/>
    </row>
    <row r="24" spans="1:19">
      <c r="A24" s="3"/>
      <c r="B24" s="3"/>
      <c r="C24" s="3"/>
      <c r="D24" s="3"/>
      <c r="E24" s="3"/>
      <c r="F24" s="8"/>
      <c r="G24" s="8"/>
      <c r="H24" s="3"/>
      <c r="I24" s="3"/>
      <c r="K24" s="3"/>
      <c r="L24" s="3"/>
      <c r="M24" s="3"/>
      <c r="N24" s="3"/>
      <c r="O24" s="3"/>
      <c r="P24" s="8"/>
      <c r="Q24" s="8"/>
      <c r="R24" s="3"/>
      <c r="S24" s="3"/>
    </row>
    <row r="25" spans="1:19">
      <c r="A25" s="3"/>
      <c r="B25" s="3"/>
      <c r="C25" s="3"/>
      <c r="D25" s="3"/>
      <c r="E25" s="3"/>
      <c r="F25" s="8"/>
      <c r="G25" s="8"/>
      <c r="H25" s="3"/>
      <c r="I25" s="3"/>
      <c r="K25" s="3"/>
      <c r="L25" s="3"/>
      <c r="M25" s="3"/>
      <c r="N25" s="3"/>
      <c r="O25" s="3"/>
      <c r="P25" s="8"/>
      <c r="Q25" s="8"/>
      <c r="R25" s="3"/>
      <c r="S25" s="3"/>
    </row>
    <row r="26" spans="1:19">
      <c r="A26" s="3"/>
      <c r="B26" s="3"/>
      <c r="C26" s="3"/>
      <c r="D26" s="3"/>
      <c r="E26" s="3"/>
      <c r="F26" s="8"/>
      <c r="G26" s="8"/>
      <c r="H26" s="3"/>
      <c r="I26" s="3"/>
      <c r="K26" s="3"/>
      <c r="L26" s="3"/>
      <c r="M26" s="3"/>
      <c r="N26" s="3"/>
      <c r="O26" s="3"/>
      <c r="P26" s="8"/>
      <c r="Q26" s="8"/>
      <c r="R26" s="3"/>
      <c r="S26" s="3"/>
    </row>
    <row r="27" spans="1:19">
      <c r="A27" s="3"/>
      <c r="B27" s="3"/>
      <c r="C27" s="3"/>
      <c r="D27" s="3"/>
      <c r="E27" s="3"/>
      <c r="F27" s="8"/>
      <c r="G27" s="8"/>
      <c r="H27" s="3"/>
      <c r="I27" s="3"/>
      <c r="K27" s="3"/>
      <c r="L27" s="3"/>
      <c r="M27" s="3"/>
      <c r="N27" s="3"/>
      <c r="O27" s="3"/>
      <c r="P27" s="8"/>
      <c r="Q27" s="8"/>
      <c r="R27" s="3"/>
      <c r="S27" s="3"/>
    </row>
    <row r="28" spans="1:19">
      <c r="A28" s="3"/>
      <c r="B28" s="3"/>
      <c r="C28" s="3"/>
      <c r="D28" s="3"/>
      <c r="E28" s="3"/>
      <c r="F28" s="8"/>
      <c r="G28" s="8"/>
      <c r="H28" s="3"/>
      <c r="I28" s="3"/>
      <c r="K28" s="3"/>
      <c r="L28" s="3"/>
      <c r="M28" s="3"/>
      <c r="N28" s="3"/>
      <c r="O28" s="3"/>
      <c r="P28" s="8"/>
      <c r="Q28" s="8"/>
      <c r="R28" s="3"/>
      <c r="S28" s="3"/>
    </row>
    <row r="29" spans="1:19">
      <c r="A29" s="3"/>
      <c r="B29" s="3"/>
      <c r="C29" s="3"/>
      <c r="D29" s="3"/>
      <c r="E29" s="3"/>
      <c r="F29" s="8"/>
      <c r="G29" s="8"/>
      <c r="H29" s="3"/>
      <c r="I29" s="3"/>
      <c r="K29" s="3"/>
      <c r="L29" s="3"/>
      <c r="M29" s="3"/>
      <c r="N29" s="3"/>
      <c r="O29" s="3"/>
      <c r="P29" s="8"/>
      <c r="Q29" s="8"/>
      <c r="R29" s="3"/>
      <c r="S29" s="3"/>
    </row>
    <row r="32" spans="1:17">
      <c r="A32" s="1" t="s">
        <v>10</v>
      </c>
      <c r="K32" s="1" t="s">
        <v>11</v>
      </c>
      <c r="P32" s="2"/>
      <c r="Q32" s="2"/>
    </row>
    <row r="33" spans="1:18">
      <c r="A33" s="3"/>
      <c r="B33" s="3"/>
      <c r="C33" s="3"/>
      <c r="D33" s="3"/>
      <c r="E33" s="3"/>
      <c r="F33" s="8"/>
      <c r="G33" s="8"/>
      <c r="H33" s="3"/>
      <c r="I33" s="3"/>
      <c r="K33" s="3"/>
      <c r="L33" s="3"/>
      <c r="M33" s="3"/>
      <c r="N33" s="3"/>
      <c r="O33" s="3"/>
      <c r="P33" s="8"/>
      <c r="Q33" s="8"/>
      <c r="R33" s="3"/>
    </row>
    <row r="34" spans="1:18">
      <c r="A34" s="3"/>
      <c r="B34" s="4" t="s">
        <v>2</v>
      </c>
      <c r="C34" s="5" t="s">
        <v>3</v>
      </c>
      <c r="D34" s="5" t="s">
        <v>4</v>
      </c>
      <c r="E34" s="5" t="s">
        <v>5</v>
      </c>
      <c r="F34" s="9" t="s">
        <v>6</v>
      </c>
      <c r="G34" s="9" t="s">
        <v>7</v>
      </c>
      <c r="H34" s="5" t="s">
        <v>8</v>
      </c>
      <c r="I34" s="3"/>
      <c r="K34" s="3"/>
      <c r="L34" s="4" t="s">
        <v>2</v>
      </c>
      <c r="M34" s="5" t="s">
        <v>3</v>
      </c>
      <c r="N34" s="5" t="s">
        <v>4</v>
      </c>
      <c r="O34" s="5" t="s">
        <v>5</v>
      </c>
      <c r="P34" s="9" t="s">
        <v>6</v>
      </c>
      <c r="Q34" s="9" t="s">
        <v>7</v>
      </c>
      <c r="R34" s="5" t="s">
        <v>8</v>
      </c>
    </row>
    <row r="35" spans="1:18">
      <c r="A35" s="3"/>
      <c r="B35" s="5">
        <v>1</v>
      </c>
      <c r="C35" s="6">
        <v>110</v>
      </c>
      <c r="D35" s="6">
        <f>C35</f>
        <v>110</v>
      </c>
      <c r="E35" s="6">
        <f>D35-C35</f>
        <v>0</v>
      </c>
      <c r="F35" s="10">
        <f>E35*$F$1</f>
        <v>0</v>
      </c>
      <c r="G35" s="10">
        <f>IF(D35&gt;0,$G$1,0)</f>
        <v>300</v>
      </c>
      <c r="H35" s="10">
        <f t="shared" ref="H35:H47" si="5">G35+F35</f>
        <v>300</v>
      </c>
      <c r="I35" s="3"/>
      <c r="K35" s="3"/>
      <c r="L35" s="5">
        <v>1</v>
      </c>
      <c r="M35" s="6">
        <v>110</v>
      </c>
      <c r="N35" s="6">
        <f>SUM(M35:M37)</f>
        <v>160</v>
      </c>
      <c r="O35" s="6">
        <f>N35-M35</f>
        <v>50</v>
      </c>
      <c r="P35" s="10">
        <f>O35*$F$1</f>
        <v>100</v>
      </c>
      <c r="Q35" s="10">
        <f>IF(N35&gt;0,$G$1,0)</f>
        <v>300</v>
      </c>
      <c r="R35" s="10">
        <f t="shared" ref="R35:R43" si="6">Q35+P35</f>
        <v>400</v>
      </c>
    </row>
    <row r="36" spans="1:18">
      <c r="A36" s="3"/>
      <c r="B36" s="5">
        <v>2</v>
      </c>
      <c r="C36" s="6">
        <v>10</v>
      </c>
      <c r="D36" s="6">
        <f t="shared" ref="D36:D42" si="7">C36</f>
        <v>10</v>
      </c>
      <c r="E36" s="6">
        <f t="shared" ref="E36:E46" si="8">E35+D36-C36</f>
        <v>0</v>
      </c>
      <c r="F36" s="10">
        <f>E36*$F$1</f>
        <v>0</v>
      </c>
      <c r="G36" s="10">
        <f>IF(D36&gt;0,$G$1,0)</f>
        <v>300</v>
      </c>
      <c r="H36" s="10">
        <f t="shared" si="5"/>
        <v>300</v>
      </c>
      <c r="I36" s="3"/>
      <c r="K36" s="3"/>
      <c r="L36" s="5">
        <v>2</v>
      </c>
      <c r="M36" s="6">
        <v>10</v>
      </c>
      <c r="N36" s="6">
        <v>0</v>
      </c>
      <c r="O36" s="6">
        <f t="shared" ref="O36:O42" si="9">O35+N36-M36</f>
        <v>40</v>
      </c>
      <c r="P36" s="10">
        <f>O36*$F$1</f>
        <v>80</v>
      </c>
      <c r="Q36" s="10">
        <f>IF(N36&gt;0,$G$1,0)</f>
        <v>0</v>
      </c>
      <c r="R36" s="10">
        <f t="shared" si="6"/>
        <v>80</v>
      </c>
    </row>
    <row r="37" spans="1:18">
      <c r="A37" s="3"/>
      <c r="B37" s="5">
        <v>3</v>
      </c>
      <c r="C37" s="6">
        <v>40</v>
      </c>
      <c r="D37" s="6">
        <f t="shared" si="7"/>
        <v>40</v>
      </c>
      <c r="E37" s="6">
        <f t="shared" si="8"/>
        <v>0</v>
      </c>
      <c r="F37" s="10">
        <f>E37*$F$1</f>
        <v>0</v>
      </c>
      <c r="G37" s="10">
        <f>IF(D37&gt;0,$G$1,0)</f>
        <v>300</v>
      </c>
      <c r="H37" s="10">
        <f t="shared" si="5"/>
        <v>300</v>
      </c>
      <c r="I37" s="3"/>
      <c r="K37" s="3"/>
      <c r="L37" s="5">
        <v>3</v>
      </c>
      <c r="M37" s="6">
        <v>40</v>
      </c>
      <c r="N37" s="6">
        <v>0</v>
      </c>
      <c r="O37" s="6">
        <f t="shared" si="9"/>
        <v>0</v>
      </c>
      <c r="P37" s="10">
        <f>O37*$F$1</f>
        <v>0</v>
      </c>
      <c r="Q37" s="10">
        <f>IF(N37&gt;0,$G$1,0)</f>
        <v>0</v>
      </c>
      <c r="R37" s="10">
        <f t="shared" si="6"/>
        <v>0</v>
      </c>
    </row>
    <row r="38" spans="1:18">
      <c r="A38" s="3"/>
      <c r="B38" s="5">
        <v>4</v>
      </c>
      <c r="C38" s="6">
        <v>30</v>
      </c>
      <c r="D38" s="6">
        <f t="shared" si="7"/>
        <v>30</v>
      </c>
      <c r="E38" s="6">
        <f t="shared" si="8"/>
        <v>0</v>
      </c>
      <c r="F38" s="10">
        <f>E38*$F$1</f>
        <v>0</v>
      </c>
      <c r="G38" s="10">
        <f>IF(D38&gt;0,$G$1,0)</f>
        <v>300</v>
      </c>
      <c r="H38" s="10">
        <f t="shared" si="5"/>
        <v>300</v>
      </c>
      <c r="I38" s="3"/>
      <c r="K38" s="3"/>
      <c r="L38" s="5">
        <v>4</v>
      </c>
      <c r="M38" s="6">
        <v>30</v>
      </c>
      <c r="N38" s="6">
        <f>SUM(M38:M39)</f>
        <v>110</v>
      </c>
      <c r="O38" s="6">
        <f t="shared" si="9"/>
        <v>80</v>
      </c>
      <c r="P38" s="10">
        <f>O38*$F$1</f>
        <v>160</v>
      </c>
      <c r="Q38" s="10">
        <f>IF(N38&gt;0,$G$1,0)</f>
        <v>300</v>
      </c>
      <c r="R38" s="10">
        <f t="shared" si="6"/>
        <v>460</v>
      </c>
    </row>
    <row r="39" spans="1:18">
      <c r="A39" s="3"/>
      <c r="B39" s="5">
        <v>5</v>
      </c>
      <c r="C39" s="6">
        <v>80</v>
      </c>
      <c r="D39" s="6">
        <f t="shared" si="7"/>
        <v>80</v>
      </c>
      <c r="E39" s="6">
        <f t="shared" si="8"/>
        <v>0</v>
      </c>
      <c r="F39" s="10">
        <f>E39*$F$1</f>
        <v>0</v>
      </c>
      <c r="G39" s="10">
        <f>IF(D39&gt;0,$G$1,0)</f>
        <v>300</v>
      </c>
      <c r="H39" s="10">
        <f t="shared" si="5"/>
        <v>300</v>
      </c>
      <c r="I39" s="3"/>
      <c r="K39" s="3"/>
      <c r="L39" s="5">
        <v>5</v>
      </c>
      <c r="M39" s="6">
        <v>80</v>
      </c>
      <c r="N39" s="6">
        <v>0</v>
      </c>
      <c r="O39" s="6">
        <f t="shared" si="9"/>
        <v>0</v>
      </c>
      <c r="P39" s="10">
        <f>O39*$F$1</f>
        <v>0</v>
      </c>
      <c r="Q39" s="10">
        <f>IF(N39&gt;0,$G$1,0)</f>
        <v>0</v>
      </c>
      <c r="R39" s="10">
        <f t="shared" si="6"/>
        <v>0</v>
      </c>
    </row>
    <row r="40" spans="1:18">
      <c r="A40" s="3"/>
      <c r="B40" s="5">
        <v>6</v>
      </c>
      <c r="C40" s="6">
        <v>280</v>
      </c>
      <c r="D40" s="6">
        <f t="shared" si="7"/>
        <v>280</v>
      </c>
      <c r="E40" s="6">
        <f t="shared" si="8"/>
        <v>0</v>
      </c>
      <c r="F40" s="10">
        <f>E40*$F$1</f>
        <v>0</v>
      </c>
      <c r="G40" s="10">
        <f>IF(D40&gt;0,$G$1,0)</f>
        <v>300</v>
      </c>
      <c r="H40" s="10">
        <f t="shared" si="5"/>
        <v>300</v>
      </c>
      <c r="I40" s="3"/>
      <c r="K40" s="3"/>
      <c r="L40" s="5">
        <v>6</v>
      </c>
      <c r="M40" s="6">
        <v>280</v>
      </c>
      <c r="N40" s="6">
        <v>280</v>
      </c>
      <c r="O40" s="6">
        <f t="shared" si="9"/>
        <v>0</v>
      </c>
      <c r="P40" s="10">
        <f>O40*$F$1</f>
        <v>0</v>
      </c>
      <c r="Q40" s="10">
        <f>IF(N40&gt;0,$G$1,0)</f>
        <v>300</v>
      </c>
      <c r="R40" s="10">
        <f t="shared" si="6"/>
        <v>300</v>
      </c>
    </row>
    <row r="41" spans="1:18">
      <c r="A41" s="3"/>
      <c r="B41" s="5">
        <v>7</v>
      </c>
      <c r="C41" s="6">
        <v>220</v>
      </c>
      <c r="D41" s="6">
        <f t="shared" si="7"/>
        <v>220</v>
      </c>
      <c r="E41" s="6">
        <f t="shared" si="8"/>
        <v>0</v>
      </c>
      <c r="F41" s="10">
        <f>E41*$F$1</f>
        <v>0</v>
      </c>
      <c r="G41" s="10">
        <f>IF(D41&gt;0,$G$1,0)</f>
        <v>300</v>
      </c>
      <c r="H41" s="10">
        <f t="shared" si="5"/>
        <v>300</v>
      </c>
      <c r="I41" s="3"/>
      <c r="K41" s="3"/>
      <c r="L41" s="5">
        <v>7</v>
      </c>
      <c r="M41" s="6">
        <v>220</v>
      </c>
      <c r="N41" s="6">
        <v>260</v>
      </c>
      <c r="O41" s="6">
        <f t="shared" si="9"/>
        <v>40</v>
      </c>
      <c r="P41" s="10">
        <f>O41*$F$1</f>
        <v>80</v>
      </c>
      <c r="Q41" s="10">
        <f>IF(N41&gt;0,$G$1,0)</f>
        <v>300</v>
      </c>
      <c r="R41" s="10">
        <f t="shared" si="6"/>
        <v>380</v>
      </c>
    </row>
    <row r="42" spans="1:18">
      <c r="A42" s="3"/>
      <c r="B42" s="5">
        <v>8</v>
      </c>
      <c r="C42" s="6">
        <v>40</v>
      </c>
      <c r="D42" s="6">
        <f t="shared" si="7"/>
        <v>40</v>
      </c>
      <c r="E42" s="6">
        <f t="shared" si="8"/>
        <v>0</v>
      </c>
      <c r="F42" s="10">
        <f>E42*$F$1</f>
        <v>0</v>
      </c>
      <c r="G42" s="10">
        <f>IF(D42&gt;0,$G$1,0)</f>
        <v>300</v>
      </c>
      <c r="H42" s="10">
        <f t="shared" si="5"/>
        <v>300</v>
      </c>
      <c r="I42" s="3"/>
      <c r="K42" s="3"/>
      <c r="L42" s="5">
        <v>8</v>
      </c>
      <c r="M42" s="6">
        <v>40</v>
      </c>
      <c r="N42" s="6">
        <v>0</v>
      </c>
      <c r="O42" s="6">
        <f t="shared" si="9"/>
        <v>0</v>
      </c>
      <c r="P42" s="10">
        <f>O42*$F$1</f>
        <v>0</v>
      </c>
      <c r="Q42" s="10">
        <f>IF(N42&gt;0,$G$1,0)</f>
        <v>0</v>
      </c>
      <c r="R42" s="10">
        <f t="shared" si="6"/>
        <v>0</v>
      </c>
    </row>
    <row r="43" spans="1:18">
      <c r="A43" s="3"/>
      <c r="B43" s="7" t="s">
        <v>9</v>
      </c>
      <c r="C43" s="4">
        <f>SUM(C35:C42)</f>
        <v>810</v>
      </c>
      <c r="D43" s="4">
        <f>SUM(D35:D42)</f>
        <v>810</v>
      </c>
      <c r="E43" s="4">
        <f>SUM(E35:E42)</f>
        <v>0</v>
      </c>
      <c r="F43" s="11">
        <f>E43*$F$1</f>
        <v>0</v>
      </c>
      <c r="G43" s="11">
        <f>SUM(G35:G42)</f>
        <v>2400</v>
      </c>
      <c r="H43" s="11">
        <f>G43+F43</f>
        <v>2400</v>
      </c>
      <c r="I43" s="3"/>
      <c r="K43" s="3"/>
      <c r="L43" s="7" t="s">
        <v>9</v>
      </c>
      <c r="M43" s="4">
        <f t="shared" ref="M43:O43" si="10">SUM(M35:M42)</f>
        <v>810</v>
      </c>
      <c r="N43" s="4">
        <f t="shared" si="10"/>
        <v>810</v>
      </c>
      <c r="O43" s="4">
        <f t="shared" si="10"/>
        <v>210</v>
      </c>
      <c r="P43" s="11">
        <f>O43*$F$1</f>
        <v>420</v>
      </c>
      <c r="Q43" s="11">
        <f>SUM(Q35:Q42)</f>
        <v>1200</v>
      </c>
      <c r="R43" s="11">
        <f t="shared" si="6"/>
        <v>1620</v>
      </c>
    </row>
    <row r="44" spans="1:9">
      <c r="A44" s="3"/>
      <c r="B44" s="3"/>
      <c r="C44" s="3"/>
      <c r="D44" s="3"/>
      <c r="E44" s="3"/>
      <c r="F44" s="8"/>
      <c r="G44" s="8"/>
      <c r="H44" s="3"/>
      <c r="I44" s="3"/>
    </row>
    <row r="45" spans="1:9">
      <c r="A45" s="3"/>
      <c r="B45" s="3"/>
      <c r="C45" s="3"/>
      <c r="D45" s="3"/>
      <c r="E45" s="3"/>
      <c r="F45" s="8"/>
      <c r="G45" s="8"/>
      <c r="H45" s="3"/>
      <c r="I45" s="3"/>
    </row>
    <row r="46" spans="1:14">
      <c r="A46" s="3"/>
      <c r="B46" s="3"/>
      <c r="C46" s="3"/>
      <c r="D46" s="3"/>
      <c r="E46" s="3"/>
      <c r="F46" s="8"/>
      <c r="G46" s="8"/>
      <c r="H46" s="3"/>
      <c r="I46" s="3"/>
      <c r="M46" s="1">
        <v>1</v>
      </c>
      <c r="N46" s="1">
        <v>300</v>
      </c>
    </row>
    <row r="47" spans="1:14">
      <c r="A47" s="3"/>
      <c r="B47" s="3"/>
      <c r="C47" s="3"/>
      <c r="D47" s="3"/>
      <c r="E47" s="3"/>
      <c r="F47" s="8"/>
      <c r="G47" s="8"/>
      <c r="H47" s="3"/>
      <c r="I47" s="3"/>
      <c r="M47" s="1">
        <v>2</v>
      </c>
      <c r="N47" s="1">
        <f>(N46*M46+SUM($M$42:M42)*$F$1)/M47</f>
        <v>190</v>
      </c>
    </row>
    <row r="48" spans="1:14">
      <c r="A48" s="3"/>
      <c r="B48" s="3"/>
      <c r="C48" s="3"/>
      <c r="D48" s="3"/>
      <c r="E48" s="3"/>
      <c r="F48" s="8"/>
      <c r="G48" s="8"/>
      <c r="H48" s="3"/>
      <c r="I48" s="3"/>
      <c r="M48" s="1">
        <v>3</v>
      </c>
      <c r="N48" s="1">
        <f>(N47*M47+SUM($M$42:M43)*$F$1)/M48</f>
        <v>693.333333333333</v>
      </c>
    </row>
    <row r="49" spans="1:14">
      <c r="A49" s="3"/>
      <c r="B49" s="3"/>
      <c r="C49" s="3"/>
      <c r="D49" s="3"/>
      <c r="E49" s="3"/>
      <c r="F49" s="8"/>
      <c r="G49" s="8"/>
      <c r="H49" s="3"/>
      <c r="I49" s="3"/>
      <c r="M49" s="1">
        <v>4</v>
      </c>
      <c r="N49" s="1">
        <f>(N48*M48+SUM($M$42:M44)*$F$1)/M49</f>
        <v>945</v>
      </c>
    </row>
    <row r="50" spans="1:14">
      <c r="A50" s="3"/>
      <c r="B50" s="3"/>
      <c r="C50" s="3"/>
      <c r="D50" s="3"/>
      <c r="E50" s="3"/>
      <c r="F50" s="8"/>
      <c r="G50" s="8"/>
      <c r="H50" s="3"/>
      <c r="I50" s="3"/>
      <c r="M50" s="1">
        <v>5</v>
      </c>
      <c r="N50" s="1">
        <f>(N49*M49+SUM($M$42:M45)*$F$1)/M50</f>
        <v>1096</v>
      </c>
    </row>
    <row r="51" spans="1:9">
      <c r="A51" s="3"/>
      <c r="B51" s="3"/>
      <c r="C51" s="3"/>
      <c r="D51" s="3"/>
      <c r="E51" s="3"/>
      <c r="F51" s="8"/>
      <c r="G51" s="8"/>
      <c r="H51" s="3"/>
      <c r="I51" s="3"/>
    </row>
    <row r="52" spans="1:9">
      <c r="A52" s="3"/>
      <c r="B52" s="3"/>
      <c r="C52" s="3"/>
      <c r="D52" s="3"/>
      <c r="E52" s="3"/>
      <c r="F52" s="8"/>
      <c r="G52" s="8"/>
      <c r="H52" s="3"/>
      <c r="I52" s="3"/>
    </row>
    <row r="53" spans="1:9">
      <c r="A53" s="3"/>
      <c r="B53" s="3"/>
      <c r="C53" s="3"/>
      <c r="D53" s="3"/>
      <c r="E53" s="3"/>
      <c r="F53" s="8"/>
      <c r="G53" s="8"/>
      <c r="H53" s="3"/>
      <c r="I53" s="3"/>
    </row>
    <row r="54" spans="1:9">
      <c r="A54" s="3"/>
      <c r="B54" s="3"/>
      <c r="C54" s="3"/>
      <c r="D54" s="3"/>
      <c r="E54" s="3"/>
      <c r="F54" s="8"/>
      <c r="G54" s="8"/>
      <c r="H54" s="3"/>
      <c r="I54" s="3"/>
    </row>
    <row r="55" spans="1:9">
      <c r="A55" s="3"/>
      <c r="B55" s="3"/>
      <c r="C55" s="3"/>
      <c r="D55" s="3"/>
      <c r="E55" s="3"/>
      <c r="F55" s="8"/>
      <c r="G55" s="8"/>
      <c r="H55" s="3"/>
      <c r="I55" s="3"/>
    </row>
    <row r="56" spans="1:9">
      <c r="A56" s="3"/>
      <c r="B56" s="3"/>
      <c r="C56" s="3"/>
      <c r="D56" s="3"/>
      <c r="E56" s="3"/>
      <c r="F56" s="8"/>
      <c r="G56" s="8"/>
      <c r="H56" s="3"/>
      <c r="I56" s="3"/>
    </row>
    <row r="57" spans="1:9">
      <c r="A57" s="3"/>
      <c r="B57" s="3"/>
      <c r="C57" s="3"/>
      <c r="D57" s="3"/>
      <c r="E57" s="3"/>
      <c r="F57" s="8"/>
      <c r="G57" s="8"/>
      <c r="H57" s="3"/>
      <c r="I57" s="3"/>
    </row>
    <row r="58" spans="1:9">
      <c r="A58" s="3"/>
      <c r="B58" s="3"/>
      <c r="C58" s="3"/>
      <c r="D58" s="3"/>
      <c r="E58" s="3"/>
      <c r="F58" s="8"/>
      <c r="G58" s="8"/>
      <c r="H58" s="3"/>
      <c r="I58" s="3"/>
    </row>
    <row r="59" spans="1:9">
      <c r="A59" s="3"/>
      <c r="B59" s="3"/>
      <c r="C59" s="3"/>
      <c r="D59" s="3"/>
      <c r="E59" s="3"/>
      <c r="F59" s="8"/>
      <c r="G59" s="8"/>
      <c r="H59" s="3"/>
      <c r="I59" s="3"/>
    </row>
    <row r="60" spans="1:9">
      <c r="A60" s="3"/>
      <c r="B60" s="3"/>
      <c r="C60" s="3"/>
      <c r="D60" s="3"/>
      <c r="E60" s="3"/>
      <c r="F60" s="8"/>
      <c r="G60" s="8"/>
      <c r="H60" s="3"/>
      <c r="I60" s="3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yestinyang</dc:creator>
  <dcterms:created xsi:type="dcterms:W3CDTF">2019-05-28T21:34:47Z</dcterms:created>
  <dcterms:modified xsi:type="dcterms:W3CDTF">2019-05-28T21:53:47Z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