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liangyao/Desktop/"/>
    </mc:Choice>
  </mc:AlternateContent>
  <bookViews>
    <workbookView xWindow="1020" yWindow="1400" windowWidth="27540" windowHeight="16220" tabRatio="500" activeTab="9"/>
  </bookViews>
  <sheets>
    <sheet name="MPS_clean" sheetId="1" r:id="rId1"/>
    <sheet name="MPS_level" sheetId="2" r:id="rId2"/>
    <sheet name="MPSchase" sheetId="3" r:id="rId3"/>
    <sheet name="QGyros_Data" sheetId="4" r:id="rId4"/>
    <sheet name="QG_1TR" sheetId="5" r:id="rId5"/>
    <sheet name="QG_L4L" sheetId="7" r:id="rId6"/>
    <sheet name="QG_FOQ" sheetId="8" r:id="rId7"/>
    <sheet name="QG_POQ" sheetId="9" r:id="rId8"/>
    <sheet name="QG_SM" sheetId="10" r:id="rId9"/>
    <sheet name="QG_WW" sheetId="12" r:id="rId10"/>
    <sheet name="MIP" sheetId="14" r:id="rId11"/>
  </sheets>
  <definedNames>
    <definedName name="solver_adj" localSheetId="10" hidden="1">MIP!$C$12:$N$13</definedName>
    <definedName name="solver_cvg" localSheetId="10" hidden="1">0.0001</definedName>
    <definedName name="solver_drv" localSheetId="10" hidden="1">1</definedName>
    <definedName name="solver_eng" localSheetId="10" hidden="1">2</definedName>
    <definedName name="solver_itr" localSheetId="10" hidden="1">2147483647</definedName>
    <definedName name="solver_lhs1" localSheetId="10" hidden="1">MIP!$C$15:$N$15</definedName>
    <definedName name="solver_lhs2" localSheetId="10" hidden="1">MIP!$C$22:$N$22</definedName>
    <definedName name="solver_lhs3" localSheetId="10" hidden="1">MIP!$C$13:$N$13</definedName>
    <definedName name="solver_lin" localSheetId="10" hidden="1">1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3</definedName>
    <definedName name="solver_opt" localSheetId="10" hidden="1">MIP!$L$48</definedName>
    <definedName name="solver_pre" localSheetId="10" hidden="1">0.000001</definedName>
    <definedName name="solver_rbv" localSheetId="10" hidden="1">1</definedName>
    <definedName name="solver_rel1" localSheetId="10" hidden="1">3</definedName>
    <definedName name="solver_rel2" localSheetId="10" hidden="1">3</definedName>
    <definedName name="solver_rel3" localSheetId="10" hidden="1">5</definedName>
    <definedName name="solver_rhs1" localSheetId="10" hidden="1">0</definedName>
    <definedName name="solver_rhs2" localSheetId="10" hidden="1">0</definedName>
    <definedName name="solver_rhs3" localSheetId="10" hidden="1">binary</definedName>
    <definedName name="solver_rlx" localSheetId="10" hidden="1">2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2</definedName>
    <definedName name="solver_val" localSheetId="10" hidden="1">0</definedName>
    <definedName name="solver_ver" localSheetId="10" hidden="1">2</definedName>
    <definedName name="WBBINsets" localSheetId="10">MIP!$C$13:$N$13</definedName>
    <definedName name="WBBINsets">#REF!</definedName>
    <definedName name="WBBINsets2" localSheetId="10">MIP!#REF!</definedName>
    <definedName name="WBBINsets2">#REF!</definedName>
    <definedName name="WBMIN" localSheetId="10">MIP!$C$1</definedName>
    <definedName name="WBMIN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4" l="1"/>
  <c r="E22" i="14"/>
  <c r="F22" i="14"/>
  <c r="G22" i="14"/>
  <c r="H22" i="14"/>
  <c r="I22" i="14"/>
  <c r="J22" i="14"/>
  <c r="K22" i="14"/>
  <c r="L22" i="14"/>
  <c r="M22" i="14"/>
  <c r="N22" i="14"/>
  <c r="C22" i="14"/>
  <c r="D14" i="14"/>
  <c r="E14" i="14"/>
  <c r="F14" i="14"/>
  <c r="G14" i="14"/>
  <c r="H14" i="14"/>
  <c r="I14" i="14"/>
  <c r="J14" i="14"/>
  <c r="K14" i="14"/>
  <c r="L14" i="14"/>
  <c r="M14" i="14"/>
  <c r="N14" i="14"/>
  <c r="C14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F3" i="14"/>
  <c r="C15" i="14"/>
  <c r="C19" i="14"/>
  <c r="D11" i="14"/>
  <c r="D15" i="14"/>
  <c r="D19" i="14"/>
  <c r="E11" i="14"/>
  <c r="E15" i="14"/>
  <c r="E19" i="14"/>
  <c r="F11" i="14"/>
  <c r="F15" i="14"/>
  <c r="F19" i="14"/>
  <c r="G11" i="14"/>
  <c r="G15" i="14"/>
  <c r="G19" i="14"/>
  <c r="H11" i="14"/>
  <c r="H15" i="14"/>
  <c r="H19" i="14"/>
  <c r="I11" i="14"/>
  <c r="I15" i="14"/>
  <c r="I19" i="14"/>
  <c r="J11" i="14"/>
  <c r="J15" i="14"/>
  <c r="J19" i="14"/>
  <c r="K11" i="14"/>
  <c r="K15" i="14"/>
  <c r="K19" i="14"/>
  <c r="L11" i="14"/>
  <c r="L15" i="14"/>
  <c r="L19" i="14"/>
  <c r="M11" i="14"/>
  <c r="M15" i="14"/>
  <c r="M19" i="14"/>
  <c r="N11" i="14"/>
  <c r="N15" i="14"/>
  <c r="N19" i="14"/>
  <c r="F4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F5" i="14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F16" i="12"/>
  <c r="H16" i="12"/>
  <c r="D16" i="12"/>
  <c r="C16" i="12"/>
  <c r="F15" i="12"/>
  <c r="H15" i="12"/>
  <c r="F14" i="12"/>
  <c r="H14" i="12"/>
  <c r="F13" i="12"/>
  <c r="H13" i="12"/>
  <c r="F12" i="12"/>
  <c r="H12" i="12"/>
  <c r="F11" i="12"/>
  <c r="H11" i="12"/>
  <c r="F10" i="12"/>
  <c r="H10" i="12"/>
  <c r="F9" i="12"/>
  <c r="H9" i="12"/>
  <c r="F8" i="12"/>
  <c r="H8" i="12"/>
  <c r="F7" i="12"/>
  <c r="H7" i="12"/>
  <c r="F6" i="12"/>
  <c r="H6" i="12"/>
  <c r="F5" i="12"/>
  <c r="H5" i="12"/>
  <c r="F4" i="12"/>
  <c r="H4" i="1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4" i="8"/>
  <c r="G5" i="8"/>
  <c r="G6" i="8"/>
  <c r="G7" i="8"/>
  <c r="G8" i="8"/>
  <c r="G9" i="8"/>
  <c r="G10" i="8"/>
  <c r="G11" i="8"/>
  <c r="G12" i="8"/>
  <c r="G13" i="8"/>
  <c r="G14" i="8"/>
  <c r="G15" i="8"/>
  <c r="G16" i="8"/>
  <c r="D4" i="9"/>
  <c r="G4" i="9"/>
  <c r="G5" i="9"/>
  <c r="G6" i="9"/>
  <c r="D7" i="9"/>
  <c r="G7" i="9"/>
  <c r="G8" i="9"/>
  <c r="G9" i="9"/>
  <c r="D10" i="9"/>
  <c r="G10" i="9"/>
  <c r="G11" i="9"/>
  <c r="G12" i="9"/>
  <c r="D13" i="9"/>
  <c r="G13" i="9"/>
  <c r="G14" i="9"/>
  <c r="G15" i="9"/>
  <c r="G16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D16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F16" i="10"/>
  <c r="H16" i="10"/>
  <c r="C16" i="10"/>
  <c r="F15" i="10"/>
  <c r="H15" i="10"/>
  <c r="F14" i="10"/>
  <c r="H14" i="10"/>
  <c r="F13" i="10"/>
  <c r="H13" i="10"/>
  <c r="F12" i="10"/>
  <c r="H12" i="10"/>
  <c r="F11" i="10"/>
  <c r="H11" i="10"/>
  <c r="F10" i="10"/>
  <c r="H10" i="10"/>
  <c r="F9" i="10"/>
  <c r="H9" i="10"/>
  <c r="F8" i="10"/>
  <c r="H8" i="10"/>
  <c r="F7" i="10"/>
  <c r="H7" i="10"/>
  <c r="F6" i="10"/>
  <c r="H6" i="10"/>
  <c r="F5" i="10"/>
  <c r="H5" i="10"/>
  <c r="F4" i="10"/>
  <c r="H4" i="10"/>
  <c r="C16" i="9"/>
  <c r="D16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F16" i="8"/>
  <c r="H16" i="8"/>
  <c r="C16" i="8"/>
  <c r="F15" i="8"/>
  <c r="H15" i="8"/>
  <c r="F14" i="8"/>
  <c r="H14" i="8"/>
  <c r="F13" i="8"/>
  <c r="H13" i="8"/>
  <c r="F12" i="8"/>
  <c r="H12" i="8"/>
  <c r="F11" i="8"/>
  <c r="H11" i="8"/>
  <c r="F10" i="8"/>
  <c r="H10" i="8"/>
  <c r="F9" i="8"/>
  <c r="H9" i="8"/>
  <c r="F8" i="8"/>
  <c r="H8" i="8"/>
  <c r="F7" i="8"/>
  <c r="H7" i="8"/>
  <c r="F6" i="8"/>
  <c r="H6" i="8"/>
  <c r="F5" i="8"/>
  <c r="H5" i="8"/>
  <c r="F4" i="8"/>
  <c r="H4" i="8"/>
  <c r="D16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16" i="7"/>
  <c r="H16" i="7"/>
  <c r="C16" i="7"/>
  <c r="F15" i="7"/>
  <c r="H15" i="7"/>
  <c r="F14" i="7"/>
  <c r="H14" i="7"/>
  <c r="F13" i="7"/>
  <c r="H13" i="7"/>
  <c r="F12" i="7"/>
  <c r="H12" i="7"/>
  <c r="F11" i="7"/>
  <c r="H11" i="7"/>
  <c r="F10" i="7"/>
  <c r="H10" i="7"/>
  <c r="F9" i="7"/>
  <c r="H9" i="7"/>
  <c r="F8" i="7"/>
  <c r="H8" i="7"/>
  <c r="F7" i="7"/>
  <c r="H7" i="7"/>
  <c r="F6" i="7"/>
  <c r="H6" i="7"/>
  <c r="F5" i="7"/>
  <c r="H5" i="7"/>
  <c r="F4" i="7"/>
  <c r="H4" i="7"/>
  <c r="E4" i="5"/>
  <c r="E5" i="5"/>
  <c r="F5" i="5"/>
  <c r="H5" i="5"/>
  <c r="E6" i="5"/>
  <c r="F6" i="5"/>
  <c r="H6" i="5"/>
  <c r="E7" i="5"/>
  <c r="F7" i="5"/>
  <c r="H7" i="5"/>
  <c r="E8" i="5"/>
  <c r="F8" i="5"/>
  <c r="H8" i="5"/>
  <c r="E9" i="5"/>
  <c r="F9" i="5"/>
  <c r="H9" i="5"/>
  <c r="E10" i="5"/>
  <c r="F10" i="5"/>
  <c r="H10" i="5"/>
  <c r="E11" i="5"/>
  <c r="F11" i="5"/>
  <c r="H11" i="5"/>
  <c r="E12" i="5"/>
  <c r="F12" i="5"/>
  <c r="H12" i="5"/>
  <c r="E13" i="5"/>
  <c r="F13" i="5"/>
  <c r="H13" i="5"/>
  <c r="E14" i="5"/>
  <c r="F14" i="5"/>
  <c r="H14" i="5"/>
  <c r="E15" i="5"/>
  <c r="F15" i="5"/>
  <c r="H15" i="5"/>
  <c r="E16" i="5"/>
  <c r="F16" i="5"/>
  <c r="H16" i="5"/>
  <c r="F4" i="5"/>
  <c r="D16" i="5"/>
  <c r="H4" i="5"/>
  <c r="C16" i="5"/>
  <c r="D6" i="3"/>
  <c r="E6" i="3"/>
  <c r="F6" i="3"/>
  <c r="G6" i="3"/>
  <c r="H6" i="3"/>
  <c r="I6" i="3"/>
  <c r="D6" i="2"/>
  <c r="E6" i="2"/>
  <c r="F6" i="2"/>
  <c r="G6" i="2"/>
  <c r="H6" i="2"/>
  <c r="I6" i="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F16" i="9"/>
  <c r="D16" i="9"/>
  <c r="H16" i="9"/>
  <c r="F15" i="9"/>
  <c r="H15" i="9"/>
  <c r="F14" i="9"/>
  <c r="H14" i="9"/>
  <c r="F13" i="9"/>
  <c r="H13" i="9"/>
  <c r="F12" i="9"/>
  <c r="H12" i="9"/>
  <c r="F11" i="9"/>
  <c r="H11" i="9"/>
  <c r="F10" i="9"/>
  <c r="H10" i="9"/>
  <c r="F9" i="9"/>
  <c r="H9" i="9"/>
  <c r="F8" i="9"/>
  <c r="H8" i="9"/>
  <c r="F7" i="9"/>
  <c r="H7" i="9"/>
  <c r="F6" i="9"/>
  <c r="H6" i="9"/>
  <c r="F5" i="9"/>
  <c r="H5" i="9"/>
  <c r="F4" i="9"/>
  <c r="H4" i="9"/>
</calcChain>
</file>

<file path=xl/sharedStrings.xml><?xml version="1.0" encoding="utf-8"?>
<sst xmlns="http://schemas.openxmlformats.org/spreadsheetml/2006/main" count="110" uniqueCount="46">
  <si>
    <t>Time Period</t>
  </si>
  <si>
    <t>Forecast</t>
  </si>
  <si>
    <t>Projected Available Balance</t>
  </si>
  <si>
    <t>Production Plan</t>
  </si>
  <si>
    <t>Chase Strategy -  Production Plan</t>
  </si>
  <si>
    <t>Level Strategy - Production Plan</t>
  </si>
  <si>
    <t>Time Phased Record</t>
  </si>
  <si>
    <t>Queenstown Gyroscopes</t>
  </si>
  <si>
    <t>Month</t>
  </si>
  <si>
    <t>Demand</t>
  </si>
  <si>
    <t>Total:</t>
  </si>
  <si>
    <t>Production</t>
  </si>
  <si>
    <t>Holding Cost</t>
  </si>
  <si>
    <t>Set-Up Costs</t>
  </si>
  <si>
    <t>Total Cost</t>
  </si>
  <si>
    <t>Total</t>
  </si>
  <si>
    <t>IOH</t>
  </si>
  <si>
    <t xml:space="preserve"> </t>
  </si>
  <si>
    <t>Silver Meal</t>
  </si>
  <si>
    <t>Cells can be changed</t>
  </si>
  <si>
    <t>Decision Variables</t>
  </si>
  <si>
    <t>DO NOT CHANGE - formula</t>
  </si>
  <si>
    <t>Lead Time</t>
  </si>
  <si>
    <t>Set Up Cost</t>
  </si>
  <si>
    <t>Setup</t>
  </si>
  <si>
    <t>Holding</t>
  </si>
  <si>
    <t>Capacity</t>
  </si>
  <si>
    <t>Period</t>
  </si>
  <si>
    <t>Beg Inv</t>
  </si>
  <si>
    <t>End Inv</t>
  </si>
  <si>
    <t>Setup cost</t>
  </si>
  <si>
    <t>Holding cost</t>
  </si>
  <si>
    <t>Totalcost</t>
  </si>
  <si>
    <t>FPH MILP</t>
  </si>
  <si>
    <t>$/run</t>
  </si>
  <si>
    <t>$/item/month</t>
  </si>
  <si>
    <t>M</t>
  </si>
  <si>
    <t>units/month</t>
  </si>
  <si>
    <t>logical constraints</t>
  </si>
  <si>
    <t>Quantity to Make</t>
  </si>
  <si>
    <t>Order Setup</t>
  </si>
  <si>
    <t>GQ_1TR</t>
  </si>
  <si>
    <t>QG-L4L</t>
  </si>
  <si>
    <t>FOQ</t>
  </si>
  <si>
    <t>POQ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</si>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</sst>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&quot;$&quot;* #,##0_-;\-&quot;$&quot;* #,##0_-;_-&quot;$&quot;* &quot;-&quot;??_-;_-@_-"/>
    <numFmt numFmtId="168" formatCode="_(&quot;$&quot;* #,##0_);_(&quot;$&quot;* \(#,##0\);_(&quot;$&quot;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0"/>
      <name val="Arial"/>
    </font>
    <font>
      <b/>
      <sz val="10"/>
      <name val="Arial"/>
      <family val="2"/>
    </font>
    <font>
      <b/>
      <sz val="11"/>
      <color rgb="FFFF0000"/>
      <name val="Arial"/>
    </font>
    <font>
      <sz val="10"/>
      <color indexed="12"/>
      <name val="Arial"/>
      <family val="2"/>
    </font>
    <font>
      <b/>
      <sz val="10"/>
      <color indexed="12"/>
      <name val="Arial"/>
    </font>
    <font>
      <b/>
      <sz val="10"/>
      <color rgb="FF0000FF"/>
      <name val="Arial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12" fillId="0" borderId="0" applyNumberFormat="0" applyFill="0" applyBorder="0" applyAlignment="0">
      <protection locked="0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6" fillId="0" borderId="0" xfId="0" applyFont="1" applyFill="1" applyBorder="1"/>
    <xf numFmtId="1" fontId="1" fillId="0" borderId="0" xfId="3" applyNumberFormat="1" applyFont="1" applyFill="1" applyBorder="1"/>
    <xf numFmtId="1" fontId="7" fillId="0" borderId="0" xfId="3" applyNumberFormat="1" applyFont="1" applyFill="1" applyBorder="1" applyAlignment="1">
      <alignment horizontal="center" vertical="center" wrapText="1"/>
    </xf>
    <xf numFmtId="1" fontId="8" fillId="0" borderId="0" xfId="3" applyNumberFormat="1" applyFont="1" applyFill="1" applyBorder="1" applyAlignment="1">
      <alignment horizontal="center" vertical="center" wrapText="1"/>
    </xf>
    <xf numFmtId="166" fontId="1" fillId="0" borderId="0" xfId="3" applyNumberFormat="1" applyFont="1" applyFill="1" applyBorder="1"/>
    <xf numFmtId="166" fontId="7" fillId="0" borderId="0" xfId="3" applyNumberFormat="1" applyFont="1" applyFill="1" applyBorder="1" applyAlignment="1">
      <alignment horizontal="center" vertical="center" wrapText="1"/>
    </xf>
    <xf numFmtId="166" fontId="8" fillId="0" borderId="0" xfId="3" applyNumberFormat="1" applyFont="1" applyFill="1" applyBorder="1" applyAlignment="1">
      <alignment horizontal="center" vertical="center" wrapText="1"/>
    </xf>
    <xf numFmtId="0" fontId="6" fillId="3" borderId="0" xfId="0" applyFont="1" applyFill="1" applyBorder="1"/>
    <xf numFmtId="164" fontId="0" fillId="0" borderId="0" xfId="4" applyFont="1"/>
    <xf numFmtId="164" fontId="0" fillId="3" borderId="0" xfId="4" applyFont="1" applyFill="1"/>
    <xf numFmtId="0" fontId="0" fillId="3" borderId="1" xfId="0" applyFill="1" applyBorder="1"/>
    <xf numFmtId="167" fontId="0" fillId="3" borderId="1" xfId="4" applyNumberFormat="1" applyFont="1" applyFill="1" applyBorder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167" fontId="2" fillId="3" borderId="1" xfId="4" applyNumberFormat="1" applyFont="1" applyFill="1" applyBorder="1"/>
    <xf numFmtId="164" fontId="2" fillId="3" borderId="1" xfId="4" applyFont="1" applyFill="1" applyBorder="1" applyAlignment="1">
      <alignment horizontal="center"/>
    </xf>
    <xf numFmtId="0" fontId="9" fillId="0" borderId="0" xfId="21"/>
    <xf numFmtId="0" fontId="9" fillId="0" borderId="0" xfId="21" applyAlignment="1">
      <alignment horizontal="center"/>
    </xf>
    <xf numFmtId="0" fontId="9" fillId="4" borderId="1" xfId="21" applyFill="1" applyBorder="1" applyAlignment="1">
      <alignment horizontal="center"/>
    </xf>
    <xf numFmtId="0" fontId="9" fillId="0" borderId="0" xfId="21" applyAlignment="1">
      <alignment horizontal="left"/>
    </xf>
    <xf numFmtId="0" fontId="9" fillId="5" borderId="1" xfId="21" applyFill="1" applyBorder="1" applyAlignment="1">
      <alignment horizontal="center"/>
    </xf>
    <xf numFmtId="0" fontId="10" fillId="0" borderId="0" xfId="21" applyFont="1"/>
    <xf numFmtId="0" fontId="9" fillId="3" borderId="1" xfId="21" applyFill="1" applyBorder="1" applyAlignment="1">
      <alignment horizontal="center"/>
    </xf>
    <xf numFmtId="0" fontId="10" fillId="0" borderId="2" xfId="21" applyFont="1" applyBorder="1" applyAlignment="1">
      <alignment horizontal="right"/>
    </xf>
    <xf numFmtId="168" fontId="9" fillId="0" borderId="4" xfId="21" applyNumberFormat="1" applyBorder="1" applyAlignment="1">
      <alignment horizontal="center"/>
    </xf>
    <xf numFmtId="0" fontId="9" fillId="0" borderId="5" xfId="21" applyBorder="1" applyAlignment="1">
      <alignment horizontal="left"/>
    </xf>
    <xf numFmtId="0" fontId="9" fillId="0" borderId="6" xfId="21" applyBorder="1" applyAlignment="1">
      <alignment horizontal="center"/>
    </xf>
    <xf numFmtId="168" fontId="9" fillId="4" borderId="3" xfId="22" applyNumberFormat="1" applyFont="1" applyFill="1" applyBorder="1" applyAlignment="1">
      <alignment horizontal="center"/>
    </xf>
    <xf numFmtId="168" fontId="9" fillId="0" borderId="7" xfId="21" applyNumberFormat="1" applyBorder="1" applyAlignment="1">
      <alignment horizontal="center"/>
    </xf>
    <xf numFmtId="0" fontId="9" fillId="0" borderId="8" xfId="21" applyBorder="1" applyAlignment="1">
      <alignment horizontal="left"/>
    </xf>
    <xf numFmtId="0" fontId="9" fillId="0" borderId="9" xfId="21" applyBorder="1" applyAlignment="1">
      <alignment horizontal="center"/>
    </xf>
    <xf numFmtId="44" fontId="9" fillId="4" borderId="3" xfId="22" applyFont="1" applyFill="1" applyBorder="1" applyAlignment="1">
      <alignment horizontal="center"/>
    </xf>
    <xf numFmtId="168" fontId="11" fillId="0" borderId="10" xfId="21" applyNumberFormat="1" applyFont="1" applyBorder="1" applyAlignment="1">
      <alignment horizontal="center"/>
    </xf>
    <xf numFmtId="0" fontId="10" fillId="0" borderId="11" xfId="21" applyFont="1" applyBorder="1" applyAlignment="1">
      <alignment horizontal="center"/>
    </xf>
    <xf numFmtId="0" fontId="9" fillId="0" borderId="12" xfId="21" applyBorder="1" applyAlignment="1">
      <alignment horizontal="center"/>
    </xf>
    <xf numFmtId="0" fontId="10" fillId="0" borderId="13" xfId="21" applyFont="1" applyBorder="1" applyAlignment="1">
      <alignment horizontal="right"/>
    </xf>
    <xf numFmtId="0" fontId="9" fillId="4" borderId="14" xfId="21" applyFont="1" applyFill="1" applyBorder="1" applyAlignment="1">
      <alignment horizontal="center"/>
    </xf>
    <xf numFmtId="0" fontId="10" fillId="0" borderId="0" xfId="21" applyFont="1" applyAlignment="1">
      <alignment horizontal="center"/>
    </xf>
    <xf numFmtId="44" fontId="10" fillId="0" borderId="0" xfId="22" applyFont="1" applyAlignment="1">
      <alignment horizontal="center"/>
    </xf>
    <xf numFmtId="0" fontId="10" fillId="0" borderId="10" xfId="21" applyFont="1" applyBorder="1" applyAlignment="1">
      <alignment horizontal="right"/>
    </xf>
    <xf numFmtId="0" fontId="10" fillId="0" borderId="15" xfId="21" applyFont="1" applyBorder="1" applyAlignment="1">
      <alignment horizontal="center"/>
    </xf>
    <xf numFmtId="0" fontId="10" fillId="0" borderId="16" xfId="21" applyFont="1" applyBorder="1" applyAlignment="1">
      <alignment horizontal="center"/>
    </xf>
    <xf numFmtId="0" fontId="10" fillId="0" borderId="17" xfId="21" applyFont="1" applyBorder="1" applyAlignment="1">
      <alignment horizontal="right"/>
    </xf>
    <xf numFmtId="1" fontId="9" fillId="4" borderId="10" xfId="21" applyNumberFormat="1" applyFill="1" applyBorder="1" applyAlignment="1">
      <alignment horizontal="center"/>
    </xf>
    <xf numFmtId="1" fontId="9" fillId="4" borderId="18" xfId="21" applyNumberFormat="1" applyFill="1" applyBorder="1" applyAlignment="1">
      <alignment horizontal="center"/>
    </xf>
    <xf numFmtId="1" fontId="9" fillId="4" borderId="19" xfId="21" applyNumberFormat="1" applyFill="1" applyBorder="1" applyAlignment="1">
      <alignment horizontal="center"/>
    </xf>
    <xf numFmtId="1" fontId="9" fillId="0" borderId="2" xfId="21" applyNumberFormat="1" applyBorder="1" applyAlignment="1">
      <alignment horizontal="center"/>
    </xf>
    <xf numFmtId="1" fontId="9" fillId="0" borderId="1" xfId="21" applyNumberFormat="1" applyBorder="1" applyAlignment="1">
      <alignment horizontal="center"/>
    </xf>
    <xf numFmtId="1" fontId="9" fillId="0" borderId="3" xfId="21" applyNumberFormat="1" applyBorder="1" applyAlignment="1">
      <alignment horizontal="center"/>
    </xf>
    <xf numFmtId="1" fontId="13" fillId="5" borderId="2" xfId="23" applyNumberFormat="1" applyFont="1" applyFill="1" applyBorder="1" applyAlignment="1">
      <alignment horizontal="center"/>
      <protection locked="0"/>
    </xf>
    <xf numFmtId="1" fontId="13" fillId="5" borderId="1" xfId="23" applyNumberFormat="1" applyFont="1" applyFill="1" applyBorder="1" applyAlignment="1">
      <alignment horizontal="center"/>
      <protection locked="0"/>
    </xf>
    <xf numFmtId="1" fontId="13" fillId="5" borderId="3" xfId="23" applyNumberFormat="1" applyFont="1" applyFill="1" applyBorder="1" applyAlignment="1">
      <alignment horizontal="center"/>
      <protection locked="0"/>
    </xf>
    <xf numFmtId="1" fontId="9" fillId="4" borderId="2" xfId="21" applyNumberFormat="1" applyFill="1" applyBorder="1" applyAlignment="1">
      <alignment horizontal="center"/>
    </xf>
    <xf numFmtId="1" fontId="9" fillId="4" borderId="1" xfId="21" applyNumberFormat="1" applyFill="1" applyBorder="1" applyAlignment="1">
      <alignment horizontal="center"/>
    </xf>
    <xf numFmtId="1" fontId="9" fillId="4" borderId="3" xfId="21" applyNumberFormat="1" applyFill="1" applyBorder="1" applyAlignment="1">
      <alignment horizontal="center"/>
    </xf>
    <xf numFmtId="1" fontId="9" fillId="0" borderId="2" xfId="21" applyNumberFormat="1" applyFont="1" applyBorder="1" applyAlignment="1">
      <alignment horizontal="center"/>
    </xf>
    <xf numFmtId="1" fontId="9" fillId="0" borderId="1" xfId="21" applyNumberFormat="1" applyFont="1" applyBorder="1" applyAlignment="1">
      <alignment horizontal="center"/>
    </xf>
    <xf numFmtId="1" fontId="9" fillId="0" borderId="3" xfId="21" applyNumberFormat="1" applyFont="1" applyBorder="1" applyAlignment="1">
      <alignment horizontal="center"/>
    </xf>
    <xf numFmtId="0" fontId="10" fillId="0" borderId="0" xfId="21" applyFont="1" applyBorder="1" applyAlignment="1">
      <alignment horizontal="right"/>
    </xf>
    <xf numFmtId="0" fontId="10" fillId="0" borderId="20" xfId="21" applyFont="1" applyBorder="1" applyAlignment="1">
      <alignment horizontal="right"/>
    </xf>
    <xf numFmtId="0" fontId="14" fillId="5" borderId="1" xfId="23" applyFont="1" applyFill="1" applyBorder="1" applyAlignment="1">
      <alignment horizontal="center"/>
      <protection locked="0"/>
    </xf>
    <xf numFmtId="168" fontId="9" fillId="0" borderId="1" xfId="21" applyNumberFormat="1" applyBorder="1" applyAlignment="1">
      <alignment horizontal="center"/>
    </xf>
    <xf numFmtId="168" fontId="9" fillId="0" borderId="3" xfId="21" applyNumberFormat="1" applyBorder="1" applyAlignment="1">
      <alignment horizontal="center"/>
    </xf>
    <xf numFmtId="0" fontId="10" fillId="0" borderId="8" xfId="21" applyFont="1" applyBorder="1" applyAlignment="1">
      <alignment horizontal="right"/>
    </xf>
    <xf numFmtId="168" fontId="9" fillId="0" borderId="21" xfId="21" applyNumberFormat="1" applyBorder="1" applyAlignment="1">
      <alignment horizontal="center"/>
    </xf>
    <xf numFmtId="168" fontId="9" fillId="0" borderId="14" xfId="21" applyNumberFormat="1" applyBorder="1" applyAlignment="1">
      <alignment horizontal="center"/>
    </xf>
    <xf numFmtId="168" fontId="9" fillId="0" borderId="0" xfId="21" applyNumberFormat="1" applyBorder="1" applyAlignment="1">
      <alignment horizontal="center"/>
    </xf>
    <xf numFmtId="168" fontId="11" fillId="0" borderId="0" xfId="21" applyNumberFormat="1" applyFont="1" applyBorder="1" applyAlignment="1">
      <alignment horizontal="center"/>
    </xf>
    <xf numFmtId="0" fontId="10" fillId="0" borderId="0" xfId="21" applyFont="1" applyBorder="1" applyAlignment="1">
      <alignment horizontal="center"/>
    </xf>
    <xf numFmtId="0" fontId="9" fillId="0" borderId="0" xfId="21" applyBorder="1" applyAlignment="1">
      <alignment horizontal="center"/>
    </xf>
    <xf numFmtId="0" fontId="9" fillId="4" borderId="19" xfId="21" applyFont="1" applyFill="1" applyBorder="1" applyAlignment="1">
      <alignment horizontal="center"/>
    </xf>
    <xf numFmtId="166" fontId="9" fillId="4" borderId="3" xfId="3" applyNumberFormat="1" applyFont="1" applyFill="1" applyBorder="1" applyAlignment="1">
      <alignment horizontal="center"/>
    </xf>
    <xf numFmtId="0" fontId="9" fillId="0" borderId="1" xfId="21" applyFont="1" applyBorder="1" applyAlignment="1">
      <alignment horizontal="right"/>
    </xf>
    <xf numFmtId="0" fontId="9" fillId="0" borderId="0" xfId="21" applyBorder="1"/>
    <xf numFmtId="0" fontId="10" fillId="3" borderId="0" xfId="23" applyFont="1" applyFill="1" applyBorder="1" applyAlignment="1">
      <alignment horizontal="center"/>
      <protection locked="0"/>
    </xf>
    <xf numFmtId="0" fontId="14" fillId="5" borderId="3" xfId="23" applyFont="1" applyFill="1" applyBorder="1" applyAlignment="1">
      <alignment horizontal="center"/>
      <protection locked="0"/>
    </xf>
    <xf numFmtId="44" fontId="9" fillId="0" borderId="0" xfId="21" applyNumberFormat="1" applyBorder="1" applyAlignment="1">
      <alignment horizontal="center"/>
    </xf>
    <xf numFmtId="1" fontId="15" fillId="0" borderId="1" xfId="22" applyNumberFormat="1" applyFont="1" applyBorder="1" applyAlignment="1">
      <alignment horizontal="right"/>
    </xf>
  </cellXfs>
  <cellStyles count="44">
    <cellStyle name="Adjustable" xfId="23"/>
    <cellStyle name="Comma" xfId="3" builtinId="3"/>
    <cellStyle name="Currency" xfId="4" builtinId="4"/>
    <cellStyle name="Currency 2" xfId="22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rmal 2" xf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MPS_level!$B$4</c:f>
              <c:strCache>
                <c:ptCount val="1"/>
                <c:pt idx="0">
                  <c:v>Forecast</c:v>
                </c:pt>
              </c:strCache>
            </c:strRef>
          </c:tx>
          <c:xVal>
            <c:numRef>
              <c:f>MPS_level!$C$3:$I$3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MPS_level!$C$4:$I$4</c:f>
              <c:numCache>
                <c:formatCode>General</c:formatCode>
                <c:ptCount val="7"/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MPS_level!$B$5</c:f>
              <c:strCache>
                <c:ptCount val="1"/>
                <c:pt idx="0">
                  <c:v>Production Plan</c:v>
                </c:pt>
              </c:strCache>
            </c:strRef>
          </c:tx>
          <c:xVal>
            <c:numRef>
              <c:f>MPS_level!$C$3:$I$3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MPS_level!$C$5:$I$5</c:f>
              <c:numCache>
                <c:formatCode>General</c:formatCode>
                <c:ptCount val="7"/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MPS_level!$B$6</c:f>
              <c:strCache>
                <c:ptCount val="1"/>
                <c:pt idx="0">
                  <c:v>Projected Available Balance</c:v>
                </c:pt>
              </c:strCache>
            </c:strRef>
          </c:tx>
          <c:xVal>
            <c:numRef>
              <c:f>MPS_level!$C$3:$I$3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MPS_level!$C$6:$I$6</c:f>
              <c:numCache>
                <c:formatCode>General</c:formatCode>
                <c:ptCount val="7"/>
                <c:pt idx="0">
                  <c:v>30.0</c:v>
                </c:pt>
                <c:pt idx="1">
                  <c:v>35.0</c:v>
                </c:pt>
                <c:pt idx="2">
                  <c:v>35.0</c:v>
                </c:pt>
                <c:pt idx="3">
                  <c:v>30.0</c:v>
                </c:pt>
                <c:pt idx="4">
                  <c:v>23.0</c:v>
                </c:pt>
                <c:pt idx="5">
                  <c:v>13.0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16192"/>
        <c:axId val="2018956944"/>
      </c:scatterChart>
      <c:valAx>
        <c:axId val="2018916192"/>
        <c:scaling>
          <c:orientation val="minMax"/>
          <c:max val="6.0"/>
        </c:scaling>
        <c:delete val="0"/>
        <c:axPos val="b"/>
        <c:numFmt formatCode="General" sourceLinked="1"/>
        <c:majorTickMark val="out"/>
        <c:minorTickMark val="none"/>
        <c:tickLblPos val="nextTo"/>
        <c:crossAx val="2018956944"/>
        <c:crosses val="autoZero"/>
        <c:crossBetween val="midCat"/>
      </c:valAx>
      <c:valAx>
        <c:axId val="201895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916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MPSchase!$B$4</c:f>
              <c:strCache>
                <c:ptCount val="1"/>
                <c:pt idx="0">
                  <c:v>Forecast</c:v>
                </c:pt>
              </c:strCache>
            </c:strRef>
          </c:tx>
          <c:xVal>
            <c:numRef>
              <c:f>MPSchase!$C$3:$I$3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MPSchase!$C$4:$I$4</c:f>
              <c:numCache>
                <c:formatCode>General</c:formatCode>
                <c:ptCount val="7"/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MPSchase!$B$5</c:f>
              <c:strCache>
                <c:ptCount val="1"/>
                <c:pt idx="0">
                  <c:v>Production Plan</c:v>
                </c:pt>
              </c:strCache>
            </c:strRef>
          </c:tx>
          <c:xVal>
            <c:numRef>
              <c:f>MPSchase!$C$3:$I$3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MPSchase!$C$5:$I$5</c:f>
              <c:numCache>
                <c:formatCode>General</c:formatCode>
                <c:ptCount val="7"/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22.0</c:v>
                </c:pt>
                <c:pt idx="5">
                  <c:v>25.0</c:v>
                </c:pt>
                <c:pt idx="6">
                  <c:v>28.0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MPSchase!$B$6</c:f>
              <c:strCache>
                <c:ptCount val="1"/>
                <c:pt idx="0">
                  <c:v>Projected Available Balance</c:v>
                </c:pt>
              </c:strCache>
            </c:strRef>
          </c:tx>
          <c:xVal>
            <c:numRef>
              <c:f>MPSchase!$C$3:$I$3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MPSchase!$C$6:$I$6</c:f>
              <c:numCache>
                <c:formatCode>General</c:formatCode>
                <c:ptCount val="7"/>
                <c:pt idx="0">
                  <c:v>30.0</c:v>
                </c:pt>
                <c:pt idx="1">
                  <c:v>20.0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69776"/>
        <c:axId val="2018473360"/>
      </c:scatterChart>
      <c:valAx>
        <c:axId val="2017769776"/>
        <c:scaling>
          <c:orientation val="minMax"/>
          <c:max val="6.0"/>
        </c:scaling>
        <c:delete val="0"/>
        <c:axPos val="b"/>
        <c:numFmt formatCode="General" sourceLinked="1"/>
        <c:majorTickMark val="out"/>
        <c:minorTickMark val="none"/>
        <c:tickLblPos val="nextTo"/>
        <c:crossAx val="2018473360"/>
        <c:crosses val="autoZero"/>
        <c:crossBetween val="midCat"/>
      </c:valAx>
      <c:valAx>
        <c:axId val="2018473360"/>
        <c:scaling>
          <c:orientation val="minMax"/>
          <c:max val="4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697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QGyros_Data!$C$3</c:f>
              <c:strCache>
                <c:ptCount val="1"/>
                <c:pt idx="0">
                  <c:v>Demand</c:v>
                </c:pt>
              </c:strCache>
            </c:strRef>
          </c:tx>
          <c:invertIfNegative val="0"/>
          <c:val>
            <c:numRef>
              <c:f>QGyros_Data!$C$4:$C$15</c:f>
              <c:numCache>
                <c:formatCode>_-* #,##0_-;\-* #,##0_-;_-* "-"??_-;_-@_-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427408"/>
        <c:axId val="2011429728"/>
      </c:barChart>
      <c:catAx>
        <c:axId val="201142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429728"/>
        <c:crosses val="autoZero"/>
        <c:auto val="1"/>
        <c:lblAlgn val="ctr"/>
        <c:lblOffset val="100"/>
        <c:noMultiLvlLbl val="0"/>
      </c:catAx>
      <c:valAx>
        <c:axId val="201142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1142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QG_1TR!$C$3</c:f>
              <c:strCache>
                <c:ptCount val="1"/>
                <c:pt idx="0">
                  <c:v>Forecast</c:v>
                </c:pt>
              </c:strCache>
            </c:strRef>
          </c:tx>
          <c:spPr>
            <a:ln w="47625">
              <a:noFill/>
            </a:ln>
          </c:spPr>
          <c:xVal>
            <c:numRef>
              <c:f>QG_1TR!$B$4:$B$15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QG_1TR!$C$4:$C$15</c:f>
              <c:numCache>
                <c:formatCode>General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QG_1TR!$D$3</c:f>
              <c:strCache>
                <c:ptCount val="1"/>
                <c:pt idx="0">
                  <c:v>Production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QG_1TR!$B$4:$B$15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QG_1TR!$D$4:$D$15</c:f>
              <c:numCache>
                <c:formatCode>General</c:formatCode>
                <c:ptCount val="12"/>
                <c:pt idx="0">
                  <c:v>2000.0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QG_1TR!$E$3</c:f>
              <c:strCache>
                <c:ptCount val="1"/>
                <c:pt idx="0">
                  <c:v>IOH</c:v>
                </c:pt>
              </c:strCache>
            </c:strRef>
          </c:tx>
          <c:spPr>
            <a:ln w="47625">
              <a:noFill/>
            </a:ln>
          </c:spPr>
          <c:xVal>
            <c:numRef>
              <c:f>QG_1TR!$B$4:$B$15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QG_1TR!$E$4:$E$15</c:f>
              <c:numCache>
                <c:formatCode>General</c:formatCode>
                <c:ptCount val="12"/>
                <c:pt idx="0">
                  <c:v>1800.0</c:v>
                </c:pt>
                <c:pt idx="1">
                  <c:v>1650.0</c:v>
                </c:pt>
                <c:pt idx="2">
                  <c:v>1550.0</c:v>
                </c:pt>
                <c:pt idx="3">
                  <c:v>1500.0</c:v>
                </c:pt>
                <c:pt idx="4">
                  <c:v>1450.0</c:v>
                </c:pt>
                <c:pt idx="5">
                  <c:v>1350.0</c:v>
                </c:pt>
                <c:pt idx="6">
                  <c:v>1200.0</c:v>
                </c:pt>
                <c:pt idx="7">
                  <c:v>1000.0</c:v>
                </c:pt>
                <c:pt idx="8">
                  <c:v>800.0</c:v>
                </c:pt>
                <c:pt idx="9">
                  <c:v>550.0</c:v>
                </c:pt>
                <c:pt idx="10">
                  <c:v>250.0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2144"/>
        <c:axId val="2020784192"/>
      </c:scatterChart>
      <c:valAx>
        <c:axId val="2020782144"/>
        <c:scaling>
          <c:orientation val="minMax"/>
          <c:max val="12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784192"/>
        <c:crosses val="autoZero"/>
        <c:crossBetween val="midCat"/>
        <c:majorUnit val="1.0"/>
      </c:valAx>
      <c:valAx>
        <c:axId val="2020784192"/>
        <c:scaling>
          <c:orientation val="minMax"/>
          <c:max val="2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782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QG_L4L!$C$3</c:f>
              <c:strCache>
                <c:ptCount val="1"/>
                <c:pt idx="0">
                  <c:v>Forecast</c:v>
                </c:pt>
              </c:strCache>
            </c:strRef>
          </c:tx>
          <c:spPr>
            <a:ln w="47625">
              <a:noFill/>
            </a:ln>
          </c:spPr>
          <c:xVal>
            <c:numRef>
              <c:f>QG_L4L!$B$4:$B$15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QG_L4L!$C$4:$C$15</c:f>
              <c:numCache>
                <c:formatCode>General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QG_L4L!$D$3</c:f>
              <c:strCache>
                <c:ptCount val="1"/>
                <c:pt idx="0">
                  <c:v>Production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QG_L4L!$B$4:$B$15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QG_L4L!$D$4:$D$15</c:f>
              <c:numCache>
                <c:formatCode>General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QG_L4L!$E$3</c:f>
              <c:strCache>
                <c:ptCount val="1"/>
                <c:pt idx="0">
                  <c:v>IOH</c:v>
                </c:pt>
              </c:strCache>
            </c:strRef>
          </c:tx>
          <c:spPr>
            <a:ln w="47625">
              <a:noFill/>
            </a:ln>
          </c:spPr>
          <c:xVal>
            <c:numRef>
              <c:f>QG_L4L!$B$4:$B$15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QG_L4L!$E$4:$E$15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98736"/>
        <c:axId val="2020707456"/>
      </c:scatterChart>
      <c:valAx>
        <c:axId val="2020698736"/>
        <c:scaling>
          <c:orientation val="minMax"/>
          <c:max val="12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707456"/>
        <c:crosses val="autoZero"/>
        <c:crossBetween val="midCat"/>
        <c:majorUnit val="1.0"/>
      </c:valAx>
      <c:valAx>
        <c:axId val="2020707456"/>
        <c:scaling>
          <c:orientation val="minMax"/>
          <c:max val="5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698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QG_FOQ!$C$3</c:f>
              <c:strCache>
                <c:ptCount val="1"/>
                <c:pt idx="0">
                  <c:v>Forecast</c:v>
                </c:pt>
              </c:strCache>
            </c:strRef>
          </c:tx>
          <c:spPr>
            <a:ln w="47625">
              <a:noFill/>
            </a:ln>
          </c:spPr>
          <c:xVal>
            <c:numRef>
              <c:f>QG_FOQ!$B$4:$B$15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QG_FOQ!$C$4:$C$15</c:f>
              <c:numCache>
                <c:formatCode>General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QG_FOQ!$D$3</c:f>
              <c:strCache>
                <c:ptCount val="1"/>
                <c:pt idx="0">
                  <c:v>Production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QG_FOQ!$B$4:$B$15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QG_FOQ!$D$4:$D$15</c:f>
              <c:numCache>
                <c:formatCode>General</c:formatCode>
                <c:ptCount val="12"/>
                <c:pt idx="0">
                  <c:v>400.0</c:v>
                </c:pt>
                <c:pt idx="1">
                  <c:v>0.0</c:v>
                </c:pt>
                <c:pt idx="2">
                  <c:v>400.0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400.0</c:v>
                </c:pt>
                <c:pt idx="8">
                  <c:v>0.0</c:v>
                </c:pt>
                <c:pt idx="9">
                  <c:v>400.0</c:v>
                </c:pt>
                <c:pt idx="10">
                  <c:v>400.0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QG_FOQ!$E$3</c:f>
              <c:strCache>
                <c:ptCount val="1"/>
                <c:pt idx="0">
                  <c:v>IOH</c:v>
                </c:pt>
              </c:strCache>
            </c:strRef>
          </c:tx>
          <c:spPr>
            <a:ln w="47625">
              <a:noFill/>
            </a:ln>
          </c:spPr>
          <c:xVal>
            <c:numRef>
              <c:f>QG_FOQ!$B$4:$B$15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QG_FOQ!$E$4:$E$15</c:f>
              <c:numCache>
                <c:formatCode>General</c:formatCode>
                <c:ptCount val="12"/>
                <c:pt idx="0">
                  <c:v>200.0</c:v>
                </c:pt>
                <c:pt idx="1">
                  <c:v>50.0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150.0</c:v>
                </c:pt>
                <c:pt idx="6">
                  <c:v>0.0</c:v>
                </c:pt>
                <c:pt idx="7">
                  <c:v>200.0</c:v>
                </c:pt>
                <c:pt idx="8">
                  <c:v>0.0</c:v>
                </c:pt>
                <c:pt idx="9">
                  <c:v>150.0</c:v>
                </c:pt>
                <c:pt idx="10">
                  <c:v>250.0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44848"/>
        <c:axId val="2020647168"/>
      </c:scatterChart>
      <c:valAx>
        <c:axId val="2020644848"/>
        <c:scaling>
          <c:orientation val="minMax"/>
          <c:max val="12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647168"/>
        <c:crosses val="autoZero"/>
        <c:crossBetween val="midCat"/>
        <c:majorUnit val="1.0"/>
      </c:valAx>
      <c:valAx>
        <c:axId val="2020647168"/>
        <c:scaling>
          <c:orientation val="minMax"/>
          <c:max val="5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644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QG_POQ!$C$3</c:f>
              <c:strCache>
                <c:ptCount val="1"/>
                <c:pt idx="0">
                  <c:v>Forecast</c:v>
                </c:pt>
              </c:strCache>
            </c:strRef>
          </c:tx>
          <c:spPr>
            <a:ln w="47625">
              <a:noFill/>
            </a:ln>
          </c:spPr>
          <c:xVal>
            <c:numRef>
              <c:f>QG_POQ!$B$4:$B$15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QG_POQ!$C$4:$C$15</c:f>
              <c:numCache>
                <c:formatCode>General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QG_POQ!$D$3</c:f>
              <c:strCache>
                <c:ptCount val="1"/>
                <c:pt idx="0">
                  <c:v>Production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QG_POQ!$B$4:$B$15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QG_POQ!$D$4:$D$15</c:f>
              <c:numCache>
                <c:formatCode>General</c:formatCode>
                <c:ptCount val="12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200.0</c:v>
                </c:pt>
                <c:pt idx="4">
                  <c:v>0.0</c:v>
                </c:pt>
                <c:pt idx="5">
                  <c:v>0.0</c:v>
                </c:pt>
                <c:pt idx="6">
                  <c:v>550.0</c:v>
                </c:pt>
                <c:pt idx="7">
                  <c:v>0.0</c:v>
                </c:pt>
                <c:pt idx="8">
                  <c:v>0.0</c:v>
                </c:pt>
                <c:pt idx="9">
                  <c:v>800.0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QG_POQ!$E$3</c:f>
              <c:strCache>
                <c:ptCount val="1"/>
                <c:pt idx="0">
                  <c:v>IOH</c:v>
                </c:pt>
              </c:strCache>
            </c:strRef>
          </c:tx>
          <c:spPr>
            <a:ln w="47625">
              <a:noFill/>
            </a:ln>
          </c:spPr>
          <c:xVal>
            <c:numRef>
              <c:f>QG_POQ!$B$4:$B$15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QG_POQ!$E$4:$E$15</c:f>
              <c:numCache>
                <c:formatCode>General</c:formatCode>
                <c:ptCount val="12"/>
                <c:pt idx="0">
                  <c:v>250.0</c:v>
                </c:pt>
                <c:pt idx="1">
                  <c:v>100.0</c:v>
                </c:pt>
                <c:pt idx="2">
                  <c:v>0.0</c:v>
                </c:pt>
                <c:pt idx="3">
                  <c:v>150.0</c:v>
                </c:pt>
                <c:pt idx="4">
                  <c:v>100.0</c:v>
                </c:pt>
                <c:pt idx="5">
                  <c:v>0.0</c:v>
                </c:pt>
                <c:pt idx="6">
                  <c:v>400.0</c:v>
                </c:pt>
                <c:pt idx="7">
                  <c:v>200.0</c:v>
                </c:pt>
                <c:pt idx="8">
                  <c:v>0.0</c:v>
                </c:pt>
                <c:pt idx="9">
                  <c:v>550.0</c:v>
                </c:pt>
                <c:pt idx="10">
                  <c:v>250.0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12416"/>
        <c:axId val="2020814464"/>
      </c:scatterChart>
      <c:valAx>
        <c:axId val="2020812416"/>
        <c:scaling>
          <c:orientation val="minMax"/>
          <c:max val="12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814464"/>
        <c:crosses val="autoZero"/>
        <c:crossBetween val="midCat"/>
        <c:majorUnit val="1.0"/>
      </c:valAx>
      <c:valAx>
        <c:axId val="2020814464"/>
        <c:scaling>
          <c:orientation val="minMax"/>
          <c:max val="6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12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QG_SM!$C$3</c:f>
              <c:strCache>
                <c:ptCount val="1"/>
                <c:pt idx="0">
                  <c:v>Forecast</c:v>
                </c:pt>
              </c:strCache>
            </c:strRef>
          </c:tx>
          <c:spPr>
            <a:ln w="47625">
              <a:noFill/>
            </a:ln>
          </c:spPr>
          <c:xVal>
            <c:numRef>
              <c:f>QG_SM!$B$4:$B$15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QG_SM!$C$4:$C$15</c:f>
              <c:numCache>
                <c:formatCode>General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QG_SM!$D$3</c:f>
              <c:strCache>
                <c:ptCount val="1"/>
                <c:pt idx="0">
                  <c:v>Production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QG_SM!$B$4:$B$15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QG_SM!$D$4:$D$15</c:f>
              <c:numCache>
                <c:formatCode>General</c:formatCode>
                <c:ptCount val="12"/>
                <c:pt idx="0">
                  <c:v>550.0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250.0</c:v>
                </c:pt>
                <c:pt idx="6">
                  <c:v>0.0</c:v>
                </c:pt>
                <c:pt idx="7">
                  <c:v>400.0</c:v>
                </c:pt>
                <c:pt idx="8">
                  <c:v>0.0</c:v>
                </c:pt>
                <c:pt idx="9">
                  <c:v>550.0</c:v>
                </c:pt>
                <c:pt idx="10">
                  <c:v>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QG_SM!$E$3</c:f>
              <c:strCache>
                <c:ptCount val="1"/>
                <c:pt idx="0">
                  <c:v>IOH</c:v>
                </c:pt>
              </c:strCache>
            </c:strRef>
          </c:tx>
          <c:spPr>
            <a:ln w="47625">
              <a:noFill/>
            </a:ln>
          </c:spPr>
          <c:xVal>
            <c:numRef>
              <c:f>QG_SM!$B$4:$B$15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QG_SM!$E$4:$E$15</c:f>
              <c:numCache>
                <c:formatCode>General</c:formatCode>
                <c:ptCount val="12"/>
                <c:pt idx="0">
                  <c:v>350.0</c:v>
                </c:pt>
                <c:pt idx="1">
                  <c:v>200.0</c:v>
                </c:pt>
                <c:pt idx="2">
                  <c:v>100.0</c:v>
                </c:pt>
                <c:pt idx="3">
                  <c:v>50.0</c:v>
                </c:pt>
                <c:pt idx="4">
                  <c:v>0.0</c:v>
                </c:pt>
                <c:pt idx="5">
                  <c:v>150.0</c:v>
                </c:pt>
                <c:pt idx="6">
                  <c:v>0.0</c:v>
                </c:pt>
                <c:pt idx="7">
                  <c:v>200.0</c:v>
                </c:pt>
                <c:pt idx="8">
                  <c:v>0.0</c:v>
                </c:pt>
                <c:pt idx="9">
                  <c:v>300.0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38112"/>
        <c:axId val="2020840160"/>
      </c:scatterChart>
      <c:valAx>
        <c:axId val="2020838112"/>
        <c:scaling>
          <c:orientation val="minMax"/>
          <c:max val="12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840160"/>
        <c:crosses val="autoZero"/>
        <c:crossBetween val="midCat"/>
        <c:majorUnit val="1.0"/>
      </c:valAx>
      <c:valAx>
        <c:axId val="2020840160"/>
        <c:scaling>
          <c:orientation val="minMax"/>
          <c:max val="6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38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QG_WW!$C$3</c:f>
              <c:strCache>
                <c:ptCount val="1"/>
                <c:pt idx="0">
                  <c:v>Forecast</c:v>
                </c:pt>
              </c:strCache>
            </c:strRef>
          </c:tx>
          <c:spPr>
            <a:ln w="47625">
              <a:noFill/>
            </a:ln>
          </c:spPr>
          <c:xVal>
            <c:numRef>
              <c:f>QG_WW!$B$4:$B$15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QG_WW!$C$4:$C$15</c:f>
              <c:numCache>
                <c:formatCode>General</c:formatCode>
                <c:ptCount val="12"/>
                <c:pt idx="0">
                  <c:v>200.0</c:v>
                </c:pt>
                <c:pt idx="1">
                  <c:v>150.0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250.0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QG_WW!$D$3</c:f>
              <c:strCache>
                <c:ptCount val="1"/>
                <c:pt idx="0">
                  <c:v>Production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QG_WW!$B$4:$B$15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QG_WW!$D$4:$D$15</c:f>
              <c:numCache>
                <c:formatCode>General</c:formatCode>
                <c:ptCount val="12"/>
                <c:pt idx="0">
                  <c:v>550.0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450.0</c:v>
                </c:pt>
                <c:pt idx="6">
                  <c:v>0.0</c:v>
                </c:pt>
                <c:pt idx="7">
                  <c:v>0.0</c:v>
                </c:pt>
                <c:pt idx="8">
                  <c:v>450.0</c:v>
                </c:pt>
                <c:pt idx="9">
                  <c:v>0.0</c:v>
                </c:pt>
                <c:pt idx="10">
                  <c:v>550.0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QG_WW!$E$3</c:f>
              <c:strCache>
                <c:ptCount val="1"/>
                <c:pt idx="0">
                  <c:v>IOH</c:v>
                </c:pt>
              </c:strCache>
            </c:strRef>
          </c:tx>
          <c:spPr>
            <a:ln w="47625">
              <a:noFill/>
            </a:ln>
          </c:spPr>
          <c:xVal>
            <c:numRef>
              <c:f>QG_WW!$B$4:$B$15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QG_WW!$E$4:$E$15</c:f>
              <c:numCache>
                <c:formatCode>General</c:formatCode>
                <c:ptCount val="12"/>
                <c:pt idx="0">
                  <c:v>350.0</c:v>
                </c:pt>
                <c:pt idx="1">
                  <c:v>200.0</c:v>
                </c:pt>
                <c:pt idx="2">
                  <c:v>100.0</c:v>
                </c:pt>
                <c:pt idx="3">
                  <c:v>50.0</c:v>
                </c:pt>
                <c:pt idx="4">
                  <c:v>0.0</c:v>
                </c:pt>
                <c:pt idx="5">
                  <c:v>350.0</c:v>
                </c:pt>
                <c:pt idx="6">
                  <c:v>200.0</c:v>
                </c:pt>
                <c:pt idx="7">
                  <c:v>0.0</c:v>
                </c:pt>
                <c:pt idx="8">
                  <c:v>250.0</c:v>
                </c:pt>
                <c:pt idx="9">
                  <c:v>0.0</c:v>
                </c:pt>
                <c:pt idx="10">
                  <c:v>250.0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36624"/>
        <c:axId val="2020738944"/>
      </c:scatterChart>
      <c:valAx>
        <c:axId val="2020736624"/>
        <c:scaling>
          <c:orientation val="minMax"/>
          <c:max val="12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738944"/>
        <c:crosses val="autoZero"/>
        <c:crossBetween val="midCat"/>
        <c:majorUnit val="1.0"/>
      </c:valAx>
      <c:valAx>
        <c:axId val="2020738944"/>
        <c:scaling>
          <c:orientation val="minMax"/>
          <c:max val="6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7366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16934</xdr:colOff>
      <xdr:row>6</xdr:row>
      <xdr:rowOff>143934</xdr:rowOff>
    </xdr:from>
    <xdr:to>
      <xdr:col>8</xdr:col>
      <xdr:colOff>651934</xdr:colOff>
      <xdr:row>19</xdr:row>
      <xdr:rowOff>10160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16934</xdr:colOff>
      <xdr:row>6</xdr:row>
      <xdr:rowOff>143934</xdr:rowOff>
    </xdr:from>
    <xdr:to>
      <xdr:col>8</xdr:col>
      <xdr:colOff>651934</xdr:colOff>
      <xdr:row>19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1</xdr:row>
      <xdr:rowOff>196850</xdr:rowOff>
    </xdr:from>
    <xdr:to>
      <xdr:col>9</xdr:col>
      <xdr:colOff>368300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16</xdr:row>
      <xdr:rowOff>158750</xdr:rowOff>
    </xdr:from>
    <xdr:to>
      <xdr:col>8</xdr:col>
      <xdr:colOff>0</xdr:colOff>
      <xdr:row>31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16</xdr:row>
      <xdr:rowOff>158750</xdr:rowOff>
    </xdr:from>
    <xdr:to>
      <xdr:col>8</xdr:col>
      <xdr:colOff>0</xdr:colOff>
      <xdr:row>31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16</xdr:row>
      <xdr:rowOff>158750</xdr:rowOff>
    </xdr:from>
    <xdr:to>
      <xdr:col>8</xdr:col>
      <xdr:colOff>0</xdr:colOff>
      <xdr:row>31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16</xdr:row>
      <xdr:rowOff>158750</xdr:rowOff>
    </xdr:from>
    <xdr:to>
      <xdr:col>8</xdr:col>
      <xdr:colOff>0</xdr:colOff>
      <xdr:row>31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16</xdr:row>
      <xdr:rowOff>158750</xdr:rowOff>
    </xdr:from>
    <xdr:to>
      <xdr:col>8</xdr:col>
      <xdr:colOff>0</xdr:colOff>
      <xdr:row>31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16</xdr:row>
      <xdr:rowOff>158750</xdr:rowOff>
    </xdr:from>
    <xdr:to>
      <xdr:col>8</xdr:col>
      <xdr:colOff>0</xdr:colOff>
      <xdr:row>31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20" zoomScaleNormal="120" zoomScalePageLayoutView="120" workbookViewId="0">
      <selection activeCell="M34" sqref="M34"/>
    </sheetView>
  </sheetViews>
  <sheetFormatPr baseColWidth="10" defaultRowHeight="16" x14ac:dyDescent="0.2"/>
  <cols>
    <col min="2" max="2" width="23.6640625" bestFit="1" customWidth="1"/>
    <col min="3" max="9" width="9" style="1" customWidth="1"/>
  </cols>
  <sheetData>
    <row r="1" spans="1:10" x14ac:dyDescent="0.2">
      <c r="A1" t="s">
        <v>6</v>
      </c>
    </row>
    <row r="2" spans="1:10" x14ac:dyDescent="0.2">
      <c r="A2" s="3"/>
      <c r="B2" s="3"/>
      <c r="C2" s="4"/>
      <c r="D2" s="4"/>
      <c r="E2" s="4"/>
      <c r="F2" s="4"/>
      <c r="G2" s="4"/>
      <c r="H2" s="4"/>
      <c r="I2" s="4"/>
      <c r="J2" s="3"/>
    </row>
    <row r="3" spans="1:10" x14ac:dyDescent="0.2">
      <c r="A3" s="3"/>
      <c r="B3" s="3"/>
      <c r="C3" s="4"/>
      <c r="D3" s="4"/>
      <c r="E3" s="4"/>
      <c r="F3" s="4"/>
      <c r="G3" s="4"/>
      <c r="H3" s="4"/>
      <c r="I3" s="4"/>
      <c r="J3" s="3"/>
    </row>
    <row r="4" spans="1:10" x14ac:dyDescent="0.2">
      <c r="A4" s="3"/>
      <c r="B4" s="5" t="s">
        <v>0</v>
      </c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3"/>
    </row>
    <row r="5" spans="1:10" x14ac:dyDescent="0.2">
      <c r="A5" s="3"/>
      <c r="B5" s="7" t="s">
        <v>1</v>
      </c>
      <c r="C5" s="2"/>
      <c r="D5" s="8">
        <v>10</v>
      </c>
      <c r="E5" s="8">
        <v>15</v>
      </c>
      <c r="F5" s="8">
        <v>20</v>
      </c>
      <c r="G5" s="8">
        <v>22</v>
      </c>
      <c r="H5" s="8">
        <v>25</v>
      </c>
      <c r="I5" s="8">
        <v>28</v>
      </c>
      <c r="J5" s="3"/>
    </row>
    <row r="6" spans="1:10" x14ac:dyDescent="0.2">
      <c r="A6" s="3"/>
      <c r="B6" s="7" t="s">
        <v>3</v>
      </c>
      <c r="C6" s="2"/>
      <c r="D6" s="8"/>
      <c r="E6" s="8"/>
      <c r="F6" s="8"/>
      <c r="G6" s="8"/>
      <c r="H6" s="8"/>
      <c r="I6" s="8"/>
      <c r="J6" s="3"/>
    </row>
    <row r="7" spans="1:10" x14ac:dyDescent="0.2">
      <c r="A7" s="3"/>
      <c r="B7" s="7" t="s">
        <v>2</v>
      </c>
      <c r="C7" s="8">
        <v>30</v>
      </c>
      <c r="D7" s="8"/>
      <c r="E7" s="8"/>
      <c r="F7" s="8"/>
      <c r="G7" s="8"/>
      <c r="H7" s="8"/>
      <c r="I7" s="8"/>
      <c r="J7" s="3"/>
    </row>
    <row r="8" spans="1:10" x14ac:dyDescent="0.2">
      <c r="A8" s="3"/>
      <c r="B8" s="3"/>
      <c r="C8" s="4"/>
      <c r="D8" s="4"/>
      <c r="E8" s="4"/>
      <c r="F8" s="4"/>
      <c r="G8" s="4"/>
      <c r="H8" s="4"/>
      <c r="I8" s="4"/>
      <c r="J8" s="3"/>
    </row>
    <row r="9" spans="1:10" x14ac:dyDescent="0.2">
      <c r="A9" s="3"/>
      <c r="B9" s="3"/>
      <c r="C9" s="4"/>
      <c r="D9" s="4"/>
      <c r="E9" s="4"/>
      <c r="F9" s="4"/>
      <c r="G9" s="4"/>
      <c r="H9" s="4"/>
      <c r="I9" s="4"/>
      <c r="J9" s="3"/>
    </row>
    <row r="10" spans="1:10" x14ac:dyDescent="0.2">
      <c r="A10" s="3"/>
      <c r="B10" s="3"/>
      <c r="C10" s="4"/>
      <c r="D10" s="4"/>
      <c r="E10" s="4"/>
      <c r="F10" s="4"/>
      <c r="G10" s="4"/>
      <c r="H10" s="4"/>
      <c r="I10" s="4"/>
      <c r="J10" s="3"/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20" zoomScaleNormal="120" zoomScalePageLayoutView="120" workbookViewId="0">
      <selection activeCell="L18" sqref="L18"/>
    </sheetView>
  </sheetViews>
  <sheetFormatPr baseColWidth="10" defaultRowHeight="16" x14ac:dyDescent="0.2"/>
  <cols>
    <col min="2" max="2" width="6.83203125" bestFit="1" customWidth="1"/>
    <col min="3" max="3" width="8.1640625" bestFit="1" customWidth="1"/>
    <col min="4" max="4" width="10.1640625" bestFit="1" customWidth="1"/>
    <col min="5" max="5" width="9.1640625" bestFit="1" customWidth="1"/>
    <col min="6" max="6" width="12.6640625" style="17" bestFit="1" customWidth="1"/>
    <col min="7" max="7" width="12.83203125" style="17" bestFit="1" customWidth="1"/>
    <col min="8" max="8" width="9.33203125" bestFit="1" customWidth="1"/>
  </cols>
  <sheetData>
    <row r="1" spans="1:16" x14ac:dyDescent="0.2">
      <c r="A1" t="s">
        <v>45</v>
      </c>
      <c r="F1" s="17">
        <v>1</v>
      </c>
      <c r="G1" s="17">
        <v>500</v>
      </c>
    </row>
    <row r="2" spans="1:16" x14ac:dyDescent="0.2">
      <c r="A2" s="3"/>
      <c r="B2" s="3"/>
      <c r="C2" s="3"/>
      <c r="D2" s="3"/>
      <c r="E2" s="3"/>
      <c r="F2" s="18"/>
      <c r="G2" s="18"/>
      <c r="H2" s="3"/>
      <c r="I2" s="3"/>
    </row>
    <row r="3" spans="1:16" x14ac:dyDescent="0.2">
      <c r="A3" s="3"/>
      <c r="B3" s="22" t="s">
        <v>8</v>
      </c>
      <c r="C3" s="6" t="s">
        <v>1</v>
      </c>
      <c r="D3" s="6" t="s">
        <v>11</v>
      </c>
      <c r="E3" s="6" t="s">
        <v>16</v>
      </c>
      <c r="F3" s="24" t="s">
        <v>12</v>
      </c>
      <c r="G3" s="24" t="s">
        <v>13</v>
      </c>
      <c r="H3" s="6" t="s">
        <v>14</v>
      </c>
      <c r="I3" s="3"/>
    </row>
    <row r="4" spans="1:16" x14ac:dyDescent="0.2">
      <c r="A4" s="3"/>
      <c r="B4" s="6">
        <v>1</v>
      </c>
      <c r="C4" s="19">
        <v>200</v>
      </c>
      <c r="D4" s="19">
        <v>550</v>
      </c>
      <c r="E4" s="19">
        <f>D4-C4</f>
        <v>350</v>
      </c>
      <c r="F4" s="20">
        <f>E4*$F$1</f>
        <v>350</v>
      </c>
      <c r="G4" s="20">
        <f>IF(D4&gt;0,$G$1,0)</f>
        <v>500</v>
      </c>
      <c r="H4" s="20">
        <f>G4+F4</f>
        <v>850</v>
      </c>
      <c r="I4" s="3"/>
    </row>
    <row r="5" spans="1:16" x14ac:dyDescent="0.2">
      <c r="A5" s="3"/>
      <c r="B5" s="6">
        <v>2</v>
      </c>
      <c r="C5" s="19">
        <v>150</v>
      </c>
      <c r="D5" s="19">
        <v>0</v>
      </c>
      <c r="E5" s="19">
        <f>E4+D5-C5</f>
        <v>200</v>
      </c>
      <c r="F5" s="20">
        <f t="shared" ref="F5:F16" si="0">E5*$F$1</f>
        <v>200</v>
      </c>
      <c r="G5" s="20">
        <f t="shared" ref="G5:G15" si="1">IF(D5&gt;0,$G$1,0)</f>
        <v>0</v>
      </c>
      <c r="H5" s="20">
        <f t="shared" ref="H5:H16" si="2">G5+F5</f>
        <v>200</v>
      </c>
      <c r="I5" s="3"/>
    </row>
    <row r="6" spans="1:16" x14ac:dyDescent="0.2">
      <c r="A6" s="3"/>
      <c r="B6" s="6">
        <v>3</v>
      </c>
      <c r="C6" s="19">
        <v>100</v>
      </c>
      <c r="D6" s="19">
        <v>0</v>
      </c>
      <c r="E6" s="19">
        <f t="shared" ref="E6:E15" si="3">E5+D6-C6</f>
        <v>100</v>
      </c>
      <c r="F6" s="20">
        <f t="shared" si="0"/>
        <v>100</v>
      </c>
      <c r="G6" s="20">
        <f t="shared" si="1"/>
        <v>0</v>
      </c>
      <c r="H6" s="20">
        <f t="shared" si="2"/>
        <v>100</v>
      </c>
      <c r="I6" s="3"/>
    </row>
    <row r="7" spans="1:16" x14ac:dyDescent="0.2">
      <c r="A7" s="3"/>
      <c r="B7" s="6">
        <v>4</v>
      </c>
      <c r="C7" s="19">
        <v>50</v>
      </c>
      <c r="D7" s="19">
        <v>0</v>
      </c>
      <c r="E7" s="19">
        <f t="shared" si="3"/>
        <v>50</v>
      </c>
      <c r="F7" s="20">
        <f t="shared" si="0"/>
        <v>50</v>
      </c>
      <c r="G7" s="20">
        <f t="shared" si="1"/>
        <v>0</v>
      </c>
      <c r="H7" s="20">
        <f t="shared" si="2"/>
        <v>50</v>
      </c>
      <c r="I7" s="3"/>
    </row>
    <row r="8" spans="1:16" x14ac:dyDescent="0.2">
      <c r="A8" s="3"/>
      <c r="B8" s="6">
        <v>5</v>
      </c>
      <c r="C8" s="19">
        <v>50</v>
      </c>
      <c r="D8" s="19">
        <v>0</v>
      </c>
      <c r="E8" s="19">
        <f t="shared" si="3"/>
        <v>0</v>
      </c>
      <c r="F8" s="20">
        <f t="shared" si="0"/>
        <v>0</v>
      </c>
      <c r="G8" s="20">
        <f t="shared" si="1"/>
        <v>0</v>
      </c>
      <c r="H8" s="20">
        <f t="shared" si="2"/>
        <v>0</v>
      </c>
      <c r="I8" s="3"/>
    </row>
    <row r="9" spans="1:16" x14ac:dyDescent="0.2">
      <c r="A9" s="3"/>
      <c r="B9" s="6">
        <v>6</v>
      </c>
      <c r="C9" s="19">
        <v>100</v>
      </c>
      <c r="D9" s="19">
        <v>450</v>
      </c>
      <c r="E9" s="19">
        <f t="shared" si="3"/>
        <v>350</v>
      </c>
      <c r="F9" s="20">
        <f t="shared" si="0"/>
        <v>350</v>
      </c>
      <c r="G9" s="20">
        <f t="shared" si="1"/>
        <v>500</v>
      </c>
      <c r="H9" s="20">
        <f t="shared" si="2"/>
        <v>850</v>
      </c>
      <c r="I9" s="3"/>
    </row>
    <row r="10" spans="1:16" x14ac:dyDescent="0.2">
      <c r="A10" s="3"/>
      <c r="B10" s="6">
        <v>7</v>
      </c>
      <c r="C10" s="19">
        <v>150</v>
      </c>
      <c r="D10" s="19">
        <v>0</v>
      </c>
      <c r="E10" s="19">
        <f t="shared" si="3"/>
        <v>200</v>
      </c>
      <c r="F10" s="20">
        <f t="shared" si="0"/>
        <v>200</v>
      </c>
      <c r="G10" s="20">
        <f t="shared" si="1"/>
        <v>0</v>
      </c>
      <c r="H10" s="20">
        <f t="shared" si="2"/>
        <v>200</v>
      </c>
      <c r="I10" s="3"/>
    </row>
    <row r="11" spans="1:16" x14ac:dyDescent="0.2">
      <c r="A11" s="3"/>
      <c r="B11" s="6">
        <v>8</v>
      </c>
      <c r="C11" s="19">
        <v>200</v>
      </c>
      <c r="D11" s="19">
        <v>0</v>
      </c>
      <c r="E11" s="19">
        <f t="shared" si="3"/>
        <v>0</v>
      </c>
      <c r="F11" s="20">
        <f t="shared" si="0"/>
        <v>0</v>
      </c>
      <c r="G11" s="20">
        <f t="shared" si="1"/>
        <v>0</v>
      </c>
      <c r="H11" s="20">
        <f t="shared" si="2"/>
        <v>0</v>
      </c>
      <c r="I11" s="3"/>
    </row>
    <row r="12" spans="1:16" x14ac:dyDescent="0.2">
      <c r="A12" s="3"/>
      <c r="B12" s="6">
        <v>9</v>
      </c>
      <c r="C12" s="19">
        <v>200</v>
      </c>
      <c r="D12" s="19">
        <v>450</v>
      </c>
      <c r="E12" s="19">
        <f t="shared" si="3"/>
        <v>250</v>
      </c>
      <c r="F12" s="20">
        <f t="shared" si="0"/>
        <v>250</v>
      </c>
      <c r="G12" s="20">
        <f t="shared" si="1"/>
        <v>500</v>
      </c>
      <c r="H12" s="20">
        <f t="shared" si="2"/>
        <v>750</v>
      </c>
      <c r="I12" s="3"/>
    </row>
    <row r="13" spans="1:16" x14ac:dyDescent="0.2">
      <c r="A13" s="3"/>
      <c r="B13" s="6">
        <v>10</v>
      </c>
      <c r="C13" s="19">
        <v>250</v>
      </c>
      <c r="D13" s="19">
        <v>0</v>
      </c>
      <c r="E13" s="19">
        <f t="shared" si="3"/>
        <v>0</v>
      </c>
      <c r="F13" s="20">
        <f t="shared" si="0"/>
        <v>0</v>
      </c>
      <c r="G13" s="20">
        <f t="shared" si="1"/>
        <v>0</v>
      </c>
      <c r="H13" s="20">
        <f t="shared" si="2"/>
        <v>0</v>
      </c>
      <c r="I13" s="3"/>
    </row>
    <row r="14" spans="1:16" x14ac:dyDescent="0.2">
      <c r="A14" s="3"/>
      <c r="B14" s="6">
        <v>11</v>
      </c>
      <c r="C14" s="19">
        <v>300</v>
      </c>
      <c r="D14" s="19">
        <v>550</v>
      </c>
      <c r="E14" s="19">
        <f t="shared" si="3"/>
        <v>250</v>
      </c>
      <c r="F14" s="20">
        <f t="shared" si="0"/>
        <v>250</v>
      </c>
      <c r="G14" s="20">
        <f t="shared" si="1"/>
        <v>500</v>
      </c>
      <c r="H14" s="20">
        <f t="shared" si="2"/>
        <v>750</v>
      </c>
      <c r="I14" s="3"/>
    </row>
    <row r="15" spans="1:16" x14ac:dyDescent="0.2">
      <c r="A15" s="3"/>
      <c r="B15" s="8">
        <v>12</v>
      </c>
      <c r="C15" s="19">
        <v>250</v>
      </c>
      <c r="D15" s="19">
        <v>0</v>
      </c>
      <c r="E15" s="19">
        <f t="shared" si="3"/>
        <v>0</v>
      </c>
      <c r="F15" s="20">
        <f t="shared" si="0"/>
        <v>0</v>
      </c>
      <c r="G15" s="20">
        <f t="shared" si="1"/>
        <v>0</v>
      </c>
      <c r="H15" s="20">
        <f t="shared" si="2"/>
        <v>0</v>
      </c>
      <c r="I15" s="3"/>
    </row>
    <row r="16" spans="1:16" x14ac:dyDescent="0.2">
      <c r="A16" s="3"/>
      <c r="B16" s="21" t="s">
        <v>15</v>
      </c>
      <c r="C16" s="22">
        <f>SUM(C4:C15)</f>
        <v>2000</v>
      </c>
      <c r="D16" s="22">
        <f t="shared" ref="D16:E16" si="4">SUM(D4:D15)</f>
        <v>2000</v>
      </c>
      <c r="E16" s="22">
        <f t="shared" si="4"/>
        <v>1750</v>
      </c>
      <c r="F16" s="23">
        <f t="shared" si="0"/>
        <v>1750</v>
      </c>
      <c r="G16" s="23">
        <f>SUM(G4:G15)</f>
        <v>2000</v>
      </c>
      <c r="H16" s="23">
        <f t="shared" si="2"/>
        <v>3750</v>
      </c>
      <c r="I16" s="3"/>
      <c r="P16" t="s">
        <v>17</v>
      </c>
    </row>
    <row r="17" spans="1:15" x14ac:dyDescent="0.2">
      <c r="A17" s="3"/>
      <c r="B17" s="3"/>
      <c r="C17" s="3"/>
      <c r="D17" s="3"/>
      <c r="E17" s="3"/>
      <c r="F17" s="18"/>
      <c r="G17" s="18"/>
      <c r="H17" s="3"/>
      <c r="I17" s="3"/>
      <c r="O17" t="s">
        <v>17</v>
      </c>
    </row>
    <row r="18" spans="1:15" x14ac:dyDescent="0.2">
      <c r="A18" s="3"/>
      <c r="B18" s="3"/>
      <c r="C18" s="3"/>
      <c r="D18" s="3"/>
      <c r="E18" s="3"/>
      <c r="F18" s="18"/>
      <c r="G18" s="18"/>
      <c r="H18" s="3"/>
      <c r="I18" s="3"/>
    </row>
    <row r="19" spans="1:15" x14ac:dyDescent="0.2">
      <c r="A19" s="3"/>
      <c r="B19" s="3"/>
      <c r="C19" s="3"/>
      <c r="D19" s="3"/>
      <c r="E19" s="3"/>
      <c r="F19" s="18"/>
      <c r="G19" s="18"/>
      <c r="H19" s="3"/>
      <c r="I19" s="3"/>
    </row>
    <row r="20" spans="1:15" x14ac:dyDescent="0.2">
      <c r="A20" s="3"/>
      <c r="B20" s="3"/>
      <c r="C20" s="3"/>
      <c r="D20" s="3"/>
      <c r="E20" s="3"/>
      <c r="F20" s="18"/>
      <c r="G20" s="18"/>
      <c r="H20" s="3"/>
      <c r="I20" s="3"/>
    </row>
    <row r="21" spans="1:15" x14ac:dyDescent="0.2">
      <c r="A21" s="3"/>
      <c r="B21" s="3"/>
      <c r="C21" s="3"/>
      <c r="D21" s="3"/>
      <c r="E21" s="3"/>
      <c r="F21" s="18"/>
      <c r="G21" s="18"/>
      <c r="H21" s="3"/>
      <c r="I21" s="3"/>
    </row>
    <row r="22" spans="1:15" x14ac:dyDescent="0.2">
      <c r="A22" s="3"/>
      <c r="B22" s="3"/>
      <c r="C22" s="3"/>
      <c r="D22" s="3"/>
      <c r="E22" s="3"/>
      <c r="F22" s="18"/>
      <c r="G22" s="18"/>
      <c r="H22" s="3"/>
      <c r="I22" s="3"/>
    </row>
    <row r="23" spans="1:15" x14ac:dyDescent="0.2">
      <c r="A23" s="3"/>
      <c r="B23" s="3"/>
      <c r="C23" s="3"/>
      <c r="D23" s="3"/>
      <c r="E23" s="3"/>
      <c r="F23" s="18"/>
      <c r="G23" s="18"/>
      <c r="H23" s="3"/>
      <c r="I23" s="3"/>
    </row>
    <row r="24" spans="1:15" x14ac:dyDescent="0.2">
      <c r="A24" s="3"/>
      <c r="B24" s="3"/>
      <c r="C24" s="3"/>
      <c r="D24" s="3"/>
      <c r="E24" s="3"/>
      <c r="F24" s="18"/>
      <c r="G24" s="18"/>
      <c r="H24" s="3"/>
      <c r="I24" s="3"/>
    </row>
    <row r="25" spans="1:15" x14ac:dyDescent="0.2">
      <c r="A25" s="3"/>
      <c r="B25" s="3"/>
      <c r="C25" s="3"/>
      <c r="D25" s="3"/>
      <c r="E25" s="3"/>
      <c r="F25" s="18"/>
      <c r="G25" s="18"/>
      <c r="H25" s="3"/>
      <c r="I25" s="3"/>
    </row>
    <row r="26" spans="1:15" x14ac:dyDescent="0.2">
      <c r="A26" s="3"/>
      <c r="B26" s="3"/>
      <c r="C26" s="3"/>
      <c r="D26" s="3"/>
      <c r="E26" s="3"/>
      <c r="F26" s="18"/>
      <c r="G26" s="18"/>
      <c r="H26" s="3"/>
      <c r="I26" s="3"/>
    </row>
    <row r="27" spans="1:15" x14ac:dyDescent="0.2">
      <c r="A27" s="3"/>
      <c r="B27" s="3"/>
      <c r="C27" s="3"/>
      <c r="D27" s="3"/>
      <c r="E27" s="3"/>
      <c r="F27" s="18"/>
      <c r="G27" s="18"/>
      <c r="H27" s="3"/>
      <c r="I27" s="3"/>
    </row>
    <row r="28" spans="1:15" x14ac:dyDescent="0.2">
      <c r="A28" s="3"/>
      <c r="B28" s="3"/>
      <c r="C28" s="3"/>
      <c r="D28" s="3"/>
      <c r="E28" s="3"/>
      <c r="F28" s="18"/>
      <c r="G28" s="18"/>
      <c r="H28" s="3"/>
      <c r="I28" s="3"/>
    </row>
    <row r="29" spans="1:15" x14ac:dyDescent="0.2">
      <c r="A29" s="3"/>
      <c r="B29" s="3"/>
      <c r="C29" s="3"/>
      <c r="D29" s="3"/>
      <c r="E29" s="3"/>
      <c r="F29" s="18"/>
      <c r="G29" s="18"/>
      <c r="H29" s="3"/>
      <c r="I29" s="3"/>
    </row>
    <row r="30" spans="1:15" x14ac:dyDescent="0.2">
      <c r="A30" s="3"/>
      <c r="B30" s="3"/>
      <c r="C30" s="3"/>
      <c r="D30" s="3"/>
      <c r="E30" s="3"/>
      <c r="F30" s="18"/>
      <c r="G30" s="18"/>
      <c r="H30" s="3"/>
      <c r="I30" s="3"/>
    </row>
    <row r="31" spans="1:15" x14ac:dyDescent="0.2">
      <c r="A31" s="3"/>
      <c r="B31" s="3"/>
      <c r="C31" s="3"/>
      <c r="D31" s="3"/>
      <c r="E31" s="3"/>
      <c r="F31" s="18"/>
      <c r="G31" s="18"/>
      <c r="H31" s="3"/>
      <c r="I31" s="3"/>
    </row>
    <row r="32" spans="1:15" x14ac:dyDescent="0.2">
      <c r="A32" s="3"/>
      <c r="B32" s="3"/>
      <c r="C32" s="3"/>
      <c r="D32" s="3"/>
      <c r="E32" s="3"/>
      <c r="F32" s="18"/>
      <c r="G32" s="18"/>
      <c r="H32" s="3"/>
      <c r="I32" s="3"/>
    </row>
    <row r="33" spans="1:9" x14ac:dyDescent="0.2">
      <c r="A33" s="3"/>
      <c r="B33" s="3"/>
      <c r="C33" s="3"/>
      <c r="D33" s="3"/>
      <c r="E33" s="3"/>
      <c r="F33" s="18"/>
      <c r="G33" s="18"/>
      <c r="H33" s="3"/>
      <c r="I33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" zoomScale="120" zoomScaleNormal="120" zoomScalePageLayoutView="120" workbookViewId="0">
      <selection activeCell="F5" sqref="F5"/>
    </sheetView>
  </sheetViews>
  <sheetFormatPr baseColWidth="10" defaultColWidth="8.83203125" defaultRowHeight="13" x14ac:dyDescent="0.15"/>
  <cols>
    <col min="1" max="1" width="2.1640625" style="25" customWidth="1"/>
    <col min="2" max="2" width="7.5" style="25" bestFit="1" customWidth="1"/>
    <col min="3" max="3" width="6.6640625" style="26" bestFit="1" customWidth="1"/>
    <col min="4" max="4" width="6.83203125" style="26" bestFit="1" customWidth="1"/>
    <col min="5" max="5" width="6.6640625" style="26" bestFit="1" customWidth="1"/>
    <col min="6" max="6" width="7.6640625" style="26" bestFit="1" customWidth="1"/>
    <col min="7" max="8" width="6.83203125" style="26" bestFit="1" customWidth="1"/>
    <col min="9" max="9" width="6.1640625" style="26" bestFit="1" customWidth="1"/>
    <col min="10" max="10" width="6.33203125" style="26" bestFit="1" customWidth="1"/>
    <col min="11" max="11" width="7.6640625" style="26" customWidth="1"/>
    <col min="12" max="12" width="6.5" style="26" bestFit="1" customWidth="1"/>
    <col min="13" max="13" width="7.33203125" style="26" bestFit="1" customWidth="1"/>
    <col min="14" max="14" width="6.83203125" style="26" bestFit="1" customWidth="1"/>
    <col min="15" max="16384" width="8.83203125" style="25"/>
  </cols>
  <sheetData>
    <row r="1" spans="1:15" x14ac:dyDescent="0.15">
      <c r="A1" s="25" t="s">
        <v>33</v>
      </c>
      <c r="C1" s="25"/>
      <c r="D1" s="25"/>
      <c r="E1" s="25"/>
      <c r="F1" s="25"/>
      <c r="G1" s="25"/>
      <c r="H1" s="25"/>
      <c r="I1" s="25"/>
      <c r="J1" s="27"/>
      <c r="K1" s="28" t="s">
        <v>19</v>
      </c>
      <c r="L1" s="25"/>
    </row>
    <row r="2" spans="1:15" ht="14" thickBot="1" x14ac:dyDescent="0.2">
      <c r="B2" s="30"/>
      <c r="J2" s="29"/>
      <c r="K2" s="28" t="s">
        <v>20</v>
      </c>
      <c r="L2" s="25"/>
    </row>
    <row r="3" spans="1:15" x14ac:dyDescent="0.15">
      <c r="B3" s="48" t="s">
        <v>22</v>
      </c>
      <c r="C3" s="79">
        <v>0</v>
      </c>
      <c r="F3" s="33">
        <f>SUM(C18:N18)</f>
        <v>2000</v>
      </c>
      <c r="G3" s="34" t="s">
        <v>23</v>
      </c>
      <c r="H3" s="35"/>
      <c r="J3" s="31"/>
      <c r="K3" s="28" t="s">
        <v>21</v>
      </c>
      <c r="L3" s="25"/>
    </row>
    <row r="4" spans="1:15" ht="14" thickBot="1" x14ac:dyDescent="0.2">
      <c r="B4" s="32" t="s">
        <v>24</v>
      </c>
      <c r="C4" s="36">
        <v>500</v>
      </c>
      <c r="D4" s="28" t="s">
        <v>34</v>
      </c>
      <c r="F4" s="37">
        <f>SUM(C19:N19)</f>
        <v>1750.0000000000009</v>
      </c>
      <c r="G4" s="38" t="s">
        <v>12</v>
      </c>
      <c r="H4" s="39"/>
    </row>
    <row r="5" spans="1:15" ht="15" thickBot="1" x14ac:dyDescent="0.2">
      <c r="A5" s="30"/>
      <c r="B5" s="32" t="s">
        <v>25</v>
      </c>
      <c r="C5" s="40">
        <v>1</v>
      </c>
      <c r="D5" s="28" t="s">
        <v>35</v>
      </c>
      <c r="F5" s="41">
        <f>SUM(C20:N20)</f>
        <v>3750.0000000000005</v>
      </c>
      <c r="G5" s="42" t="s">
        <v>15</v>
      </c>
      <c r="H5" s="43"/>
    </row>
    <row r="6" spans="1:15" ht="14" x14ac:dyDescent="0.15">
      <c r="A6" s="30"/>
      <c r="B6" s="32" t="s">
        <v>36</v>
      </c>
      <c r="C6" s="80">
        <v>2000</v>
      </c>
      <c r="D6" s="28"/>
      <c r="F6" s="76"/>
      <c r="G6" s="77"/>
      <c r="H6" s="78"/>
    </row>
    <row r="7" spans="1:15" ht="15" thickBot="1" x14ac:dyDescent="0.2">
      <c r="A7" s="30"/>
      <c r="B7" s="44" t="s">
        <v>26</v>
      </c>
      <c r="C7" s="45">
        <v>99999</v>
      </c>
      <c r="D7" s="28" t="s">
        <v>37</v>
      </c>
      <c r="F7" s="76"/>
      <c r="G7" s="77"/>
      <c r="H7" s="78"/>
    </row>
    <row r="8" spans="1:15" ht="14" thickBot="1" x14ac:dyDescent="0.2">
      <c r="A8" s="30"/>
      <c r="B8" s="30"/>
      <c r="C8" s="46"/>
      <c r="E8" s="46"/>
      <c r="F8" s="47"/>
      <c r="G8" s="46"/>
      <c r="I8" s="46"/>
      <c r="K8" s="46"/>
      <c r="M8" s="46"/>
      <c r="N8" s="46"/>
    </row>
    <row r="9" spans="1:15" ht="14" thickBot="1" x14ac:dyDescent="0.2">
      <c r="A9" s="30"/>
      <c r="B9" s="48" t="s">
        <v>27</v>
      </c>
      <c r="C9" s="49">
        <v>1</v>
      </c>
      <c r="D9" s="49">
        <v>2</v>
      </c>
      <c r="E9" s="49">
        <v>3</v>
      </c>
      <c r="F9" s="49">
        <v>4</v>
      </c>
      <c r="G9" s="49">
        <v>5</v>
      </c>
      <c r="H9" s="49">
        <v>6</v>
      </c>
      <c r="I9" s="49">
        <v>7</v>
      </c>
      <c r="J9" s="49">
        <v>8</v>
      </c>
      <c r="K9" s="49">
        <v>9</v>
      </c>
      <c r="L9" s="49">
        <v>10</v>
      </c>
      <c r="M9" s="49">
        <v>11</v>
      </c>
      <c r="N9" s="50">
        <v>12</v>
      </c>
    </row>
    <row r="10" spans="1:15" x14ac:dyDescent="0.15">
      <c r="A10" s="30"/>
      <c r="B10" s="51" t="s">
        <v>9</v>
      </c>
      <c r="C10" s="52">
        <v>200</v>
      </c>
      <c r="D10" s="53">
        <v>150</v>
      </c>
      <c r="E10" s="53">
        <v>100</v>
      </c>
      <c r="F10" s="53">
        <v>50</v>
      </c>
      <c r="G10" s="53">
        <v>50</v>
      </c>
      <c r="H10" s="53">
        <v>100</v>
      </c>
      <c r="I10" s="53">
        <v>150</v>
      </c>
      <c r="J10" s="53">
        <v>200</v>
      </c>
      <c r="K10" s="53">
        <v>200</v>
      </c>
      <c r="L10" s="53">
        <v>250</v>
      </c>
      <c r="M10" s="53">
        <v>300</v>
      </c>
      <c r="N10" s="54">
        <v>250</v>
      </c>
    </row>
    <row r="11" spans="1:15" x14ac:dyDescent="0.15">
      <c r="A11" s="30"/>
      <c r="B11" s="51" t="s">
        <v>28</v>
      </c>
      <c r="C11" s="55">
        <v>0</v>
      </c>
      <c r="D11" s="56">
        <f t="shared" ref="D11:M11" si="0">C15</f>
        <v>350.00000000000011</v>
      </c>
      <c r="E11" s="56">
        <f t="shared" si="0"/>
        <v>200.00000000000011</v>
      </c>
      <c r="F11" s="56">
        <f t="shared" si="0"/>
        <v>100.00000000000011</v>
      </c>
      <c r="G11" s="56">
        <f t="shared" si="0"/>
        <v>50.000000000000114</v>
      </c>
      <c r="H11" s="56">
        <f t="shared" si="0"/>
        <v>1.1368683772161603E-13</v>
      </c>
      <c r="I11" s="56">
        <f t="shared" si="0"/>
        <v>350.00000000000011</v>
      </c>
      <c r="J11" s="56">
        <f t="shared" si="0"/>
        <v>200.00000000000011</v>
      </c>
      <c r="K11" s="56">
        <f t="shared" si="0"/>
        <v>0</v>
      </c>
      <c r="L11" s="56">
        <f t="shared" si="0"/>
        <v>250</v>
      </c>
      <c r="M11" s="56">
        <f t="shared" si="0"/>
        <v>0</v>
      </c>
      <c r="N11" s="57">
        <f>M15</f>
        <v>250</v>
      </c>
    </row>
    <row r="12" spans="1:15" x14ac:dyDescent="0.15">
      <c r="A12" s="30"/>
      <c r="B12" s="51" t="s">
        <v>39</v>
      </c>
      <c r="C12" s="58">
        <v>550.00000000000011</v>
      </c>
      <c r="D12" s="59">
        <v>0</v>
      </c>
      <c r="E12" s="59">
        <v>0</v>
      </c>
      <c r="F12" s="59">
        <v>0</v>
      </c>
      <c r="G12" s="59">
        <v>0</v>
      </c>
      <c r="H12" s="59">
        <v>450</v>
      </c>
      <c r="I12" s="59">
        <v>0</v>
      </c>
      <c r="J12" s="59">
        <v>0</v>
      </c>
      <c r="K12" s="59">
        <v>450</v>
      </c>
      <c r="L12" s="59">
        <v>0</v>
      </c>
      <c r="M12" s="59">
        <v>550</v>
      </c>
      <c r="N12" s="60">
        <v>0</v>
      </c>
    </row>
    <row r="13" spans="1:15" x14ac:dyDescent="0.15">
      <c r="A13" s="30"/>
      <c r="B13" s="68" t="s">
        <v>40</v>
      </c>
      <c r="C13" s="69">
        <v>1</v>
      </c>
      <c r="D13" s="69">
        <v>0</v>
      </c>
      <c r="E13" s="69">
        <v>0</v>
      </c>
      <c r="F13" s="69">
        <v>0</v>
      </c>
      <c r="G13" s="69">
        <v>0</v>
      </c>
      <c r="H13" s="69">
        <v>1</v>
      </c>
      <c r="I13" s="69">
        <v>0</v>
      </c>
      <c r="J13" s="69">
        <v>0</v>
      </c>
      <c r="K13" s="69">
        <v>1</v>
      </c>
      <c r="L13" s="69">
        <v>0</v>
      </c>
      <c r="M13" s="69">
        <v>1</v>
      </c>
      <c r="N13" s="84">
        <v>0</v>
      </c>
      <c r="O13" s="83"/>
    </row>
    <row r="14" spans="1:15" x14ac:dyDescent="0.15">
      <c r="A14" s="30"/>
      <c r="B14" s="51" t="s">
        <v>26</v>
      </c>
      <c r="C14" s="61">
        <f t="shared" ref="C14:N14" si="1">$C$7</f>
        <v>99999</v>
      </c>
      <c r="D14" s="62">
        <f t="shared" si="1"/>
        <v>99999</v>
      </c>
      <c r="E14" s="62">
        <f t="shared" si="1"/>
        <v>99999</v>
      </c>
      <c r="F14" s="62">
        <f t="shared" si="1"/>
        <v>99999</v>
      </c>
      <c r="G14" s="62">
        <f t="shared" si="1"/>
        <v>99999</v>
      </c>
      <c r="H14" s="62">
        <f t="shared" si="1"/>
        <v>99999</v>
      </c>
      <c r="I14" s="62">
        <f t="shared" si="1"/>
        <v>99999</v>
      </c>
      <c r="J14" s="62">
        <f t="shared" si="1"/>
        <v>99999</v>
      </c>
      <c r="K14" s="62">
        <f t="shared" si="1"/>
        <v>99999</v>
      </c>
      <c r="L14" s="62">
        <f t="shared" si="1"/>
        <v>99999</v>
      </c>
      <c r="M14" s="62">
        <f t="shared" si="1"/>
        <v>99999</v>
      </c>
      <c r="N14" s="63">
        <f t="shared" si="1"/>
        <v>99999</v>
      </c>
    </row>
    <row r="15" spans="1:15" x14ac:dyDescent="0.15">
      <c r="A15" s="30"/>
      <c r="B15" s="51" t="s">
        <v>29</v>
      </c>
      <c r="C15" s="64">
        <f t="shared" ref="C15:N15" si="2">C11+C12-C10</f>
        <v>350.00000000000011</v>
      </c>
      <c r="D15" s="65">
        <f t="shared" si="2"/>
        <v>200.00000000000011</v>
      </c>
      <c r="E15" s="65">
        <f t="shared" si="2"/>
        <v>100.00000000000011</v>
      </c>
      <c r="F15" s="65">
        <f t="shared" si="2"/>
        <v>50.000000000000114</v>
      </c>
      <c r="G15" s="65">
        <f t="shared" si="2"/>
        <v>1.1368683772161603E-13</v>
      </c>
      <c r="H15" s="65">
        <f t="shared" si="2"/>
        <v>350.00000000000011</v>
      </c>
      <c r="I15" s="65">
        <f t="shared" si="2"/>
        <v>200.00000000000011</v>
      </c>
      <c r="J15" s="65">
        <f t="shared" si="2"/>
        <v>0</v>
      </c>
      <c r="K15" s="65">
        <f t="shared" si="2"/>
        <v>250</v>
      </c>
      <c r="L15" s="65">
        <f t="shared" si="2"/>
        <v>0</v>
      </c>
      <c r="M15" s="65">
        <f t="shared" si="2"/>
        <v>250</v>
      </c>
      <c r="N15" s="66">
        <f t="shared" si="2"/>
        <v>0</v>
      </c>
    </row>
    <row r="16" spans="1:15" ht="14" thickBot="1" x14ac:dyDescent="0.2">
      <c r="A16" s="30"/>
      <c r="B16" s="30"/>
    </row>
    <row r="17" spans="1:15" x14ac:dyDescent="0.15">
      <c r="A17" s="30"/>
      <c r="B17" s="48" t="s">
        <v>27</v>
      </c>
      <c r="C17" s="49">
        <v>1</v>
      </c>
      <c r="D17" s="49">
        <v>2</v>
      </c>
      <c r="E17" s="49">
        <v>3</v>
      </c>
      <c r="F17" s="49">
        <v>4</v>
      </c>
      <c r="G17" s="49">
        <v>5</v>
      </c>
      <c r="H17" s="49">
        <v>6</v>
      </c>
      <c r="I17" s="49">
        <v>7</v>
      </c>
      <c r="J17" s="49">
        <v>8</v>
      </c>
      <c r="K17" s="49">
        <v>9</v>
      </c>
      <c r="L17" s="49">
        <v>10</v>
      </c>
      <c r="M17" s="49">
        <v>11</v>
      </c>
      <c r="N17" s="50">
        <v>12</v>
      </c>
      <c r="O17" s="82"/>
    </row>
    <row r="18" spans="1:15" x14ac:dyDescent="0.15">
      <c r="A18" s="30"/>
      <c r="B18" s="68" t="s">
        <v>30</v>
      </c>
      <c r="C18" s="70">
        <f t="shared" ref="C18:N18" si="3">$C$4*C13</f>
        <v>500</v>
      </c>
      <c r="D18" s="70">
        <f t="shared" si="3"/>
        <v>0</v>
      </c>
      <c r="E18" s="70">
        <f t="shared" si="3"/>
        <v>0</v>
      </c>
      <c r="F18" s="70">
        <f t="shared" si="3"/>
        <v>0</v>
      </c>
      <c r="G18" s="70">
        <f t="shared" si="3"/>
        <v>0</v>
      </c>
      <c r="H18" s="70">
        <f t="shared" si="3"/>
        <v>500</v>
      </c>
      <c r="I18" s="70">
        <f t="shared" si="3"/>
        <v>0</v>
      </c>
      <c r="J18" s="70">
        <f t="shared" si="3"/>
        <v>0</v>
      </c>
      <c r="K18" s="70">
        <f t="shared" si="3"/>
        <v>500</v>
      </c>
      <c r="L18" s="70">
        <f t="shared" si="3"/>
        <v>0</v>
      </c>
      <c r="M18" s="70">
        <f t="shared" si="3"/>
        <v>500</v>
      </c>
      <c r="N18" s="71">
        <f t="shared" si="3"/>
        <v>0</v>
      </c>
      <c r="O18" s="82"/>
    </row>
    <row r="19" spans="1:15" x14ac:dyDescent="0.15">
      <c r="A19" s="30"/>
      <c r="B19" s="68" t="s">
        <v>31</v>
      </c>
      <c r="C19" s="70">
        <f t="shared" ref="C19:N19" si="4">C15*$C$5</f>
        <v>350.00000000000011</v>
      </c>
      <c r="D19" s="70">
        <f t="shared" si="4"/>
        <v>200.00000000000011</v>
      </c>
      <c r="E19" s="70">
        <f t="shared" si="4"/>
        <v>100.00000000000011</v>
      </c>
      <c r="F19" s="70">
        <f t="shared" si="4"/>
        <v>50.000000000000114</v>
      </c>
      <c r="G19" s="70">
        <f t="shared" si="4"/>
        <v>1.1368683772161603E-13</v>
      </c>
      <c r="H19" s="70">
        <f t="shared" si="4"/>
        <v>350.00000000000011</v>
      </c>
      <c r="I19" s="70">
        <f t="shared" si="4"/>
        <v>200.00000000000011</v>
      </c>
      <c r="J19" s="70">
        <f t="shared" si="4"/>
        <v>0</v>
      </c>
      <c r="K19" s="70">
        <f t="shared" si="4"/>
        <v>250</v>
      </c>
      <c r="L19" s="70">
        <f t="shared" si="4"/>
        <v>0</v>
      </c>
      <c r="M19" s="70">
        <f t="shared" si="4"/>
        <v>250</v>
      </c>
      <c r="N19" s="71">
        <f t="shared" si="4"/>
        <v>0</v>
      </c>
      <c r="O19" s="82"/>
    </row>
    <row r="20" spans="1:15" ht="14" thickBot="1" x14ac:dyDescent="0.2">
      <c r="A20" s="30"/>
      <c r="B20" s="72" t="s">
        <v>32</v>
      </c>
      <c r="C20" s="73">
        <f t="shared" ref="C20:N20" si="5">C18+C19</f>
        <v>850.00000000000011</v>
      </c>
      <c r="D20" s="73">
        <f t="shared" si="5"/>
        <v>200.00000000000011</v>
      </c>
      <c r="E20" s="73">
        <f t="shared" si="5"/>
        <v>100.00000000000011</v>
      </c>
      <c r="F20" s="73">
        <f t="shared" si="5"/>
        <v>50.000000000000114</v>
      </c>
      <c r="G20" s="73">
        <f t="shared" si="5"/>
        <v>1.1368683772161603E-13</v>
      </c>
      <c r="H20" s="73">
        <f t="shared" si="5"/>
        <v>850.00000000000011</v>
      </c>
      <c r="I20" s="73">
        <f t="shared" si="5"/>
        <v>200.00000000000011</v>
      </c>
      <c r="J20" s="73">
        <f t="shared" si="5"/>
        <v>0</v>
      </c>
      <c r="K20" s="73">
        <f t="shared" si="5"/>
        <v>750</v>
      </c>
      <c r="L20" s="73">
        <f t="shared" si="5"/>
        <v>0</v>
      </c>
      <c r="M20" s="73">
        <f t="shared" si="5"/>
        <v>750</v>
      </c>
      <c r="N20" s="74">
        <f t="shared" si="5"/>
        <v>0</v>
      </c>
      <c r="O20" s="82"/>
    </row>
    <row r="21" spans="1:15" x14ac:dyDescent="0.15">
      <c r="A21" s="30"/>
      <c r="B21" s="67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82"/>
    </row>
    <row r="22" spans="1:15" ht="15" x14ac:dyDescent="0.2">
      <c r="A22" s="30"/>
      <c r="B22" s="81" t="s">
        <v>38</v>
      </c>
      <c r="C22" s="86">
        <f t="shared" ref="C22:N22" si="6">$C$6*C13-C12</f>
        <v>1450</v>
      </c>
      <c r="D22" s="86">
        <f t="shared" si="6"/>
        <v>0</v>
      </c>
      <c r="E22" s="86">
        <f t="shared" si="6"/>
        <v>0</v>
      </c>
      <c r="F22" s="86">
        <f t="shared" si="6"/>
        <v>0</v>
      </c>
      <c r="G22" s="86">
        <f t="shared" si="6"/>
        <v>0</v>
      </c>
      <c r="H22" s="86">
        <f t="shared" si="6"/>
        <v>1550</v>
      </c>
      <c r="I22" s="86">
        <f t="shared" si="6"/>
        <v>0</v>
      </c>
      <c r="J22" s="86">
        <f t="shared" si="6"/>
        <v>0</v>
      </c>
      <c r="K22" s="86">
        <f t="shared" si="6"/>
        <v>1550</v>
      </c>
      <c r="L22" s="86">
        <f t="shared" si="6"/>
        <v>0</v>
      </c>
      <c r="M22" s="86">
        <f t="shared" si="6"/>
        <v>1450</v>
      </c>
      <c r="N22" s="86">
        <f t="shared" si="6"/>
        <v>0</v>
      </c>
      <c r="O22" s="82"/>
    </row>
    <row r="23" spans="1:15" x14ac:dyDescent="0.15">
      <c r="A23" s="30"/>
      <c r="B23" s="67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82"/>
    </row>
    <row r="24" spans="1:15" x14ac:dyDescent="0.15">
      <c r="B24" s="82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</row>
    <row r="25" spans="1:15" x14ac:dyDescent="0.15">
      <c r="B25" s="82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20" zoomScaleNormal="120" zoomScalePageLayoutView="120" workbookViewId="0">
      <selection activeCell="M34" sqref="M34"/>
    </sheetView>
  </sheetViews>
  <sheetFormatPr baseColWidth="10" defaultRowHeight="16" x14ac:dyDescent="0.2"/>
  <cols>
    <col min="1" max="1" width="7.1640625" customWidth="1"/>
    <col min="2" max="2" width="23.6640625" bestFit="1" customWidth="1"/>
    <col min="3" max="9" width="9" style="1" customWidth="1"/>
  </cols>
  <sheetData>
    <row r="1" spans="1:11" x14ac:dyDescent="0.2">
      <c r="A1" s="3"/>
      <c r="B1" s="3" t="s">
        <v>5</v>
      </c>
      <c r="C1" s="4"/>
      <c r="D1" s="4"/>
      <c r="E1" s="4"/>
      <c r="F1" s="4"/>
      <c r="G1" s="4"/>
      <c r="H1" s="4"/>
      <c r="I1" s="4"/>
      <c r="J1" s="3"/>
      <c r="K1" s="3"/>
    </row>
    <row r="2" spans="1:11" x14ac:dyDescent="0.2">
      <c r="A2" s="3"/>
      <c r="B2" s="3"/>
      <c r="C2" s="4"/>
      <c r="D2" s="4"/>
      <c r="E2" s="4"/>
      <c r="F2" s="4"/>
      <c r="G2" s="4"/>
      <c r="H2" s="4"/>
      <c r="I2" s="4"/>
      <c r="J2" s="3"/>
      <c r="K2" s="3"/>
    </row>
    <row r="3" spans="1:11" x14ac:dyDescent="0.2">
      <c r="A3" s="3"/>
      <c r="B3" s="5" t="s">
        <v>0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3"/>
      <c r="K3" s="3"/>
    </row>
    <row r="4" spans="1:11" x14ac:dyDescent="0.2">
      <c r="A4" s="3"/>
      <c r="B4" s="7" t="s">
        <v>1</v>
      </c>
      <c r="C4" s="2"/>
      <c r="D4" s="8">
        <v>10</v>
      </c>
      <c r="E4" s="8">
        <v>15</v>
      </c>
      <c r="F4" s="8">
        <v>20</v>
      </c>
      <c r="G4" s="8">
        <v>22</v>
      </c>
      <c r="H4" s="8">
        <v>25</v>
      </c>
      <c r="I4" s="8">
        <v>28</v>
      </c>
      <c r="J4" s="3"/>
      <c r="K4" s="3"/>
    </row>
    <row r="5" spans="1:11" x14ac:dyDescent="0.2">
      <c r="A5" s="3"/>
      <c r="B5" s="7" t="s">
        <v>3</v>
      </c>
      <c r="C5" s="2"/>
      <c r="D5" s="8">
        <v>15</v>
      </c>
      <c r="E5" s="8">
        <v>15</v>
      </c>
      <c r="F5" s="8">
        <v>15</v>
      </c>
      <c r="G5" s="8">
        <v>15</v>
      </c>
      <c r="H5" s="8">
        <v>15</v>
      </c>
      <c r="I5" s="8">
        <v>15</v>
      </c>
      <c r="J5" s="3"/>
      <c r="K5" s="3"/>
    </row>
    <row r="6" spans="1:11" x14ac:dyDescent="0.2">
      <c r="A6" s="3"/>
      <c r="B6" s="7" t="s">
        <v>2</v>
      </c>
      <c r="C6" s="8">
        <v>30</v>
      </c>
      <c r="D6" s="8">
        <f>C6+D5-D4</f>
        <v>35</v>
      </c>
      <c r="E6" s="8">
        <f t="shared" ref="E6:I6" si="0">D6+E5-E4</f>
        <v>35</v>
      </c>
      <c r="F6" s="8">
        <f t="shared" si="0"/>
        <v>30</v>
      </c>
      <c r="G6" s="8">
        <f t="shared" si="0"/>
        <v>23</v>
      </c>
      <c r="H6" s="8">
        <f t="shared" si="0"/>
        <v>13</v>
      </c>
      <c r="I6" s="8">
        <f t="shared" si="0"/>
        <v>0</v>
      </c>
      <c r="J6" s="3"/>
      <c r="K6" s="3"/>
    </row>
    <row r="7" spans="1:11" x14ac:dyDescent="0.2">
      <c r="A7" s="3"/>
      <c r="B7" s="3"/>
      <c r="C7" s="4"/>
      <c r="D7" s="4"/>
      <c r="E7" s="4"/>
      <c r="F7" s="4"/>
      <c r="G7" s="4"/>
      <c r="H7" s="4"/>
      <c r="I7" s="4"/>
      <c r="J7" s="3"/>
      <c r="K7" s="3"/>
    </row>
    <row r="8" spans="1:11" x14ac:dyDescent="0.2">
      <c r="A8" s="3"/>
      <c r="B8" s="3"/>
      <c r="C8" s="4"/>
      <c r="D8" s="4"/>
      <c r="E8" s="4"/>
      <c r="F8" s="4"/>
      <c r="G8" s="4"/>
      <c r="H8" s="4"/>
      <c r="I8" s="4"/>
      <c r="J8" s="3"/>
      <c r="K8" s="3"/>
    </row>
    <row r="9" spans="1:11" x14ac:dyDescent="0.2">
      <c r="A9" s="3"/>
      <c r="B9" s="3"/>
      <c r="C9" s="4"/>
      <c r="D9" s="4"/>
      <c r="E9" s="4"/>
      <c r="F9" s="4"/>
      <c r="G9" s="4"/>
      <c r="H9" s="4"/>
      <c r="I9" s="4"/>
      <c r="J9" s="3"/>
      <c r="K9" s="3"/>
    </row>
    <row r="10" spans="1:11" x14ac:dyDescent="0.2">
      <c r="A10" s="3"/>
      <c r="B10" s="3"/>
      <c r="C10" s="4"/>
      <c r="D10" s="4"/>
      <c r="E10" s="4"/>
      <c r="F10" s="4"/>
      <c r="G10" s="4"/>
      <c r="H10" s="4"/>
      <c r="I10" s="4"/>
      <c r="J10" s="3"/>
      <c r="K10" s="3"/>
    </row>
    <row r="11" spans="1:11" x14ac:dyDescent="0.2">
      <c r="A11" s="3"/>
      <c r="B11" s="3"/>
      <c r="C11" s="4"/>
      <c r="D11" s="4"/>
      <c r="E11" s="4"/>
      <c r="F11" s="4"/>
      <c r="G11" s="4"/>
      <c r="H11" s="4"/>
      <c r="I11" s="4"/>
      <c r="J11" s="3"/>
      <c r="K11" s="3"/>
    </row>
    <row r="12" spans="1:11" x14ac:dyDescent="0.2">
      <c r="A12" s="3"/>
      <c r="B12" s="3"/>
      <c r="C12" s="4"/>
      <c r="D12" s="4"/>
      <c r="E12" s="4"/>
      <c r="F12" s="4"/>
      <c r="G12" s="4"/>
      <c r="H12" s="4"/>
      <c r="I12" s="4"/>
      <c r="J12" s="3"/>
      <c r="K12" s="3"/>
    </row>
    <row r="13" spans="1:11" x14ac:dyDescent="0.2">
      <c r="A13" s="3"/>
      <c r="B13" s="3"/>
      <c r="C13" s="4"/>
      <c r="D13" s="4"/>
      <c r="E13" s="4"/>
      <c r="F13" s="4"/>
      <c r="G13" s="4"/>
      <c r="H13" s="4"/>
      <c r="I13" s="4"/>
      <c r="J13" s="3"/>
      <c r="K13" s="3"/>
    </row>
    <row r="14" spans="1:11" x14ac:dyDescent="0.2">
      <c r="A14" s="3"/>
      <c r="B14" s="3"/>
      <c r="C14" s="4"/>
      <c r="D14" s="4"/>
      <c r="E14" s="4"/>
      <c r="F14" s="4"/>
      <c r="G14" s="4"/>
      <c r="H14" s="4"/>
      <c r="I14" s="4"/>
      <c r="J14" s="3"/>
      <c r="K14" s="3"/>
    </row>
    <row r="15" spans="1:11" x14ac:dyDescent="0.2">
      <c r="A15" s="3"/>
      <c r="B15" s="3"/>
      <c r="C15" s="4"/>
      <c r="D15" s="4"/>
      <c r="E15" s="4"/>
      <c r="F15" s="4"/>
      <c r="G15" s="4"/>
      <c r="H15" s="4"/>
      <c r="I15" s="4"/>
      <c r="J15" s="3"/>
      <c r="K15" s="3"/>
    </row>
    <row r="16" spans="1:11" x14ac:dyDescent="0.2">
      <c r="A16" s="3"/>
      <c r="B16" s="3"/>
      <c r="C16" s="4"/>
      <c r="D16" s="4"/>
      <c r="E16" s="4"/>
      <c r="F16" s="4"/>
      <c r="G16" s="4"/>
      <c r="H16" s="4"/>
      <c r="I16" s="4"/>
      <c r="J16" s="3"/>
      <c r="K16" s="3"/>
    </row>
    <row r="17" spans="1:11" x14ac:dyDescent="0.2">
      <c r="A17" s="3"/>
      <c r="B17" s="3"/>
      <c r="C17" s="4"/>
      <c r="D17" s="4"/>
      <c r="E17" s="4"/>
      <c r="F17" s="4"/>
      <c r="G17" s="4"/>
      <c r="H17" s="4"/>
      <c r="I17" s="4"/>
      <c r="J17" s="3"/>
      <c r="K17" s="3"/>
    </row>
    <row r="18" spans="1:11" x14ac:dyDescent="0.2">
      <c r="A18" s="3"/>
      <c r="B18" s="3"/>
      <c r="C18" s="4"/>
      <c r="D18" s="4"/>
      <c r="E18" s="4"/>
      <c r="F18" s="4"/>
      <c r="G18" s="4"/>
      <c r="H18" s="4"/>
      <c r="I18" s="4"/>
      <c r="J18" s="3"/>
      <c r="K18" s="3"/>
    </row>
    <row r="19" spans="1:11" x14ac:dyDescent="0.2">
      <c r="A19" s="3"/>
      <c r="B19" s="3"/>
      <c r="C19" s="4"/>
      <c r="D19" s="4"/>
      <c r="E19" s="4"/>
      <c r="F19" s="4"/>
      <c r="G19" s="4"/>
      <c r="H19" s="4"/>
      <c r="I19" s="4"/>
      <c r="J19" s="3"/>
      <c r="K19" s="3"/>
    </row>
    <row r="20" spans="1:11" x14ac:dyDescent="0.2">
      <c r="A20" s="3"/>
      <c r="B20" s="3"/>
      <c r="C20" s="4"/>
      <c r="D20" s="4"/>
      <c r="E20" s="4"/>
      <c r="F20" s="4"/>
      <c r="G20" s="4"/>
      <c r="H20" s="4"/>
      <c r="I20" s="4"/>
      <c r="J20" s="3"/>
      <c r="K20" s="3"/>
    </row>
    <row r="21" spans="1:11" x14ac:dyDescent="0.2">
      <c r="A21" s="3"/>
      <c r="B21" s="3"/>
      <c r="C21" s="4"/>
      <c r="D21" s="4"/>
      <c r="E21" s="4"/>
      <c r="F21" s="4"/>
      <c r="G21" s="4"/>
      <c r="H21" s="4"/>
      <c r="I21" s="4"/>
      <c r="J21" s="3"/>
      <c r="K21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20" zoomScaleNormal="120" zoomScalePageLayoutView="120" workbookViewId="0">
      <selection activeCell="M34" sqref="M34"/>
    </sheetView>
  </sheetViews>
  <sheetFormatPr baseColWidth="10" defaultRowHeight="16" x14ac:dyDescent="0.2"/>
  <cols>
    <col min="1" max="1" width="5.83203125" customWidth="1"/>
    <col min="2" max="2" width="23.6640625" bestFit="1" customWidth="1"/>
    <col min="3" max="9" width="9" style="1" customWidth="1"/>
  </cols>
  <sheetData>
    <row r="1" spans="1:11" x14ac:dyDescent="0.2">
      <c r="A1" s="3"/>
      <c r="B1" s="3" t="s">
        <v>4</v>
      </c>
      <c r="C1" s="4"/>
      <c r="D1" s="4"/>
      <c r="E1" s="4"/>
      <c r="F1" s="4"/>
      <c r="G1" s="4"/>
      <c r="H1" s="4"/>
      <c r="I1" s="4"/>
      <c r="J1" s="3"/>
      <c r="K1" s="3"/>
    </row>
    <row r="2" spans="1:11" x14ac:dyDescent="0.2">
      <c r="A2" s="3"/>
      <c r="B2" s="3"/>
      <c r="C2" s="4"/>
      <c r="D2" s="4"/>
      <c r="E2" s="4"/>
      <c r="F2" s="4"/>
      <c r="G2" s="4"/>
      <c r="H2" s="4"/>
      <c r="I2" s="4"/>
      <c r="J2" s="3"/>
      <c r="K2" s="3"/>
    </row>
    <row r="3" spans="1:11" x14ac:dyDescent="0.2">
      <c r="A3" s="3"/>
      <c r="B3" s="5" t="s">
        <v>0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3"/>
      <c r="K3" s="3"/>
    </row>
    <row r="4" spans="1:11" x14ac:dyDescent="0.2">
      <c r="A4" s="3"/>
      <c r="B4" s="7" t="s">
        <v>1</v>
      </c>
      <c r="C4" s="2"/>
      <c r="D4" s="8">
        <v>10</v>
      </c>
      <c r="E4" s="8">
        <v>15</v>
      </c>
      <c r="F4" s="8">
        <v>20</v>
      </c>
      <c r="G4" s="8">
        <v>22</v>
      </c>
      <c r="H4" s="8">
        <v>25</v>
      </c>
      <c r="I4" s="8">
        <v>28</v>
      </c>
      <c r="J4" s="3"/>
      <c r="K4" s="3"/>
    </row>
    <row r="5" spans="1:11" x14ac:dyDescent="0.2">
      <c r="A5" s="3"/>
      <c r="B5" s="7" t="s">
        <v>3</v>
      </c>
      <c r="C5" s="2"/>
      <c r="D5" s="8">
        <v>0</v>
      </c>
      <c r="E5" s="8">
        <v>0</v>
      </c>
      <c r="F5" s="8">
        <v>20</v>
      </c>
      <c r="G5" s="8">
        <v>22</v>
      </c>
      <c r="H5" s="8">
        <v>25</v>
      </c>
      <c r="I5" s="8">
        <v>28</v>
      </c>
      <c r="J5" s="3"/>
      <c r="K5" s="3"/>
    </row>
    <row r="6" spans="1:11" x14ac:dyDescent="0.2">
      <c r="A6" s="3"/>
      <c r="B6" s="7" t="s">
        <v>2</v>
      </c>
      <c r="C6" s="8">
        <v>30</v>
      </c>
      <c r="D6" s="8">
        <f>C6+D5-D4</f>
        <v>20</v>
      </c>
      <c r="E6" s="8">
        <f t="shared" ref="E6:I6" si="0">D6+E5-E4</f>
        <v>5</v>
      </c>
      <c r="F6" s="8">
        <f t="shared" si="0"/>
        <v>5</v>
      </c>
      <c r="G6" s="8">
        <f t="shared" si="0"/>
        <v>5</v>
      </c>
      <c r="H6" s="8">
        <f t="shared" si="0"/>
        <v>5</v>
      </c>
      <c r="I6" s="8">
        <f t="shared" si="0"/>
        <v>5</v>
      </c>
      <c r="J6" s="3"/>
      <c r="K6" s="3"/>
    </row>
    <row r="7" spans="1:11" x14ac:dyDescent="0.2">
      <c r="A7" s="3"/>
      <c r="B7" s="3"/>
      <c r="C7" s="4"/>
      <c r="D7" s="4"/>
      <c r="E7" s="4"/>
      <c r="F7" s="4"/>
      <c r="G7" s="4"/>
      <c r="H7" s="4"/>
      <c r="I7" s="4"/>
      <c r="J7" s="3"/>
      <c r="K7" s="3"/>
    </row>
    <row r="8" spans="1:11" x14ac:dyDescent="0.2">
      <c r="A8" s="3"/>
      <c r="B8" s="3"/>
      <c r="C8" s="4"/>
      <c r="D8" s="4"/>
      <c r="E8" s="4"/>
      <c r="F8" s="4"/>
      <c r="G8" s="4"/>
      <c r="H8" s="4"/>
      <c r="I8" s="4"/>
      <c r="J8" s="3"/>
      <c r="K8" s="3"/>
    </row>
    <row r="9" spans="1:11" x14ac:dyDescent="0.2">
      <c r="A9" s="3"/>
      <c r="B9" s="3"/>
      <c r="C9" s="4"/>
      <c r="D9" s="4"/>
      <c r="E9" s="4"/>
      <c r="F9" s="4"/>
      <c r="G9" s="4"/>
      <c r="H9" s="4"/>
      <c r="I9" s="4"/>
      <c r="J9" s="3"/>
      <c r="K9" s="3"/>
    </row>
    <row r="10" spans="1:11" x14ac:dyDescent="0.2">
      <c r="A10" s="3"/>
      <c r="B10" s="3"/>
      <c r="C10" s="4"/>
      <c r="D10" s="4"/>
      <c r="E10" s="4"/>
      <c r="F10" s="4"/>
      <c r="G10" s="4"/>
      <c r="H10" s="4"/>
      <c r="I10" s="4"/>
      <c r="J10" s="3"/>
      <c r="K10" s="3"/>
    </row>
    <row r="11" spans="1:11" x14ac:dyDescent="0.2">
      <c r="A11" s="3"/>
      <c r="B11" s="3"/>
      <c r="C11" s="4"/>
      <c r="D11" s="4"/>
      <c r="E11" s="4"/>
      <c r="F11" s="4"/>
      <c r="G11" s="4"/>
      <c r="H11" s="4"/>
      <c r="I11" s="4"/>
      <c r="J11" s="3"/>
      <c r="K11" s="3"/>
    </row>
    <row r="12" spans="1:11" x14ac:dyDescent="0.2">
      <c r="A12" s="3"/>
      <c r="B12" s="3"/>
      <c r="C12" s="4"/>
      <c r="D12" s="4"/>
      <c r="E12" s="4"/>
      <c r="F12" s="4"/>
      <c r="G12" s="4"/>
      <c r="H12" s="4"/>
      <c r="I12" s="4"/>
      <c r="J12" s="3"/>
      <c r="K12" s="3"/>
    </row>
    <row r="13" spans="1:11" x14ac:dyDescent="0.2">
      <c r="A13" s="3"/>
      <c r="B13" s="3"/>
      <c r="C13" s="4"/>
      <c r="D13" s="4"/>
      <c r="E13" s="4"/>
      <c r="F13" s="4"/>
      <c r="G13" s="4"/>
      <c r="H13" s="4"/>
      <c r="I13" s="4"/>
      <c r="J13" s="3"/>
      <c r="K13" s="3"/>
    </row>
    <row r="14" spans="1:11" x14ac:dyDescent="0.2">
      <c r="A14" s="3"/>
      <c r="B14" s="3"/>
      <c r="C14" s="4"/>
      <c r="D14" s="4"/>
      <c r="E14" s="4"/>
      <c r="F14" s="4"/>
      <c r="G14" s="4"/>
      <c r="H14" s="4"/>
      <c r="I14" s="4"/>
      <c r="J14" s="3"/>
      <c r="K14" s="3"/>
    </row>
    <row r="15" spans="1:11" x14ac:dyDescent="0.2">
      <c r="A15" s="3"/>
      <c r="B15" s="3"/>
      <c r="C15" s="4"/>
      <c r="D15" s="4"/>
      <c r="E15" s="4"/>
      <c r="F15" s="4"/>
      <c r="G15" s="4"/>
      <c r="H15" s="4"/>
      <c r="I15" s="4"/>
      <c r="J15" s="3"/>
      <c r="K15" s="3"/>
    </row>
    <row r="16" spans="1:11" x14ac:dyDescent="0.2">
      <c r="A16" s="3"/>
      <c r="B16" s="3"/>
      <c r="C16" s="4"/>
      <c r="D16" s="4"/>
      <c r="E16" s="4"/>
      <c r="F16" s="4"/>
      <c r="G16" s="4"/>
      <c r="H16" s="4"/>
      <c r="I16" s="4"/>
      <c r="J16" s="3"/>
      <c r="K16" s="3"/>
    </row>
    <row r="17" spans="1:11" x14ac:dyDescent="0.2">
      <c r="A17" s="3"/>
      <c r="B17" s="3"/>
      <c r="C17" s="4"/>
      <c r="D17" s="4"/>
      <c r="E17" s="4"/>
      <c r="F17" s="4"/>
      <c r="G17" s="4"/>
      <c r="H17" s="4"/>
      <c r="I17" s="4"/>
      <c r="J17" s="3"/>
      <c r="K17" s="3"/>
    </row>
    <row r="18" spans="1:11" x14ac:dyDescent="0.2">
      <c r="A18" s="3"/>
      <c r="B18" s="3"/>
      <c r="C18" s="4"/>
      <c r="D18" s="4"/>
      <c r="E18" s="4"/>
      <c r="F18" s="4"/>
      <c r="G18" s="4"/>
      <c r="H18" s="4"/>
      <c r="I18" s="4"/>
      <c r="J18" s="3"/>
      <c r="K18" s="3"/>
    </row>
    <row r="19" spans="1:11" x14ac:dyDescent="0.2">
      <c r="A19" s="3"/>
      <c r="B19" s="3"/>
      <c r="C19" s="4"/>
      <c r="D19" s="4"/>
      <c r="E19" s="4"/>
      <c r="F19" s="4"/>
      <c r="G19" s="4"/>
      <c r="H19" s="4"/>
      <c r="I19" s="4"/>
      <c r="J19" s="3"/>
      <c r="K19" s="3"/>
    </row>
    <row r="20" spans="1:11" x14ac:dyDescent="0.2">
      <c r="A20" s="3"/>
      <c r="B20" s="3"/>
      <c r="C20" s="4"/>
      <c r="D20" s="4"/>
      <c r="E20" s="4"/>
      <c r="F20" s="4"/>
      <c r="G20" s="4"/>
      <c r="H20" s="4"/>
      <c r="I20" s="4"/>
      <c r="J20" s="3"/>
      <c r="K20" s="3"/>
    </row>
    <row r="21" spans="1:11" x14ac:dyDescent="0.2">
      <c r="A21" s="3"/>
      <c r="B21" s="3"/>
      <c r="C21" s="4"/>
      <c r="D21" s="4"/>
      <c r="E21" s="4"/>
      <c r="F21" s="4"/>
      <c r="G21" s="4"/>
      <c r="H21" s="4"/>
      <c r="I21" s="4"/>
      <c r="J21" s="3"/>
      <c r="K21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20" zoomScaleNormal="120" zoomScalePageLayoutView="120" workbookViewId="0">
      <selection activeCell="M34" sqref="M34"/>
    </sheetView>
  </sheetViews>
  <sheetFormatPr baseColWidth="10" defaultRowHeight="16" x14ac:dyDescent="0.2"/>
  <cols>
    <col min="1" max="1" width="10.83203125" style="9"/>
    <col min="2" max="2" width="11" style="10" bestFit="1" customWidth="1"/>
    <col min="3" max="3" width="11.83203125" style="13" bestFit="1" customWidth="1"/>
    <col min="4" max="16384" width="10.83203125" style="9"/>
  </cols>
  <sheetData>
    <row r="1" spans="1:10" x14ac:dyDescent="0.2">
      <c r="A1" s="9" t="s">
        <v>7</v>
      </c>
      <c r="D1" s="16"/>
      <c r="E1" s="16"/>
      <c r="F1" s="16"/>
      <c r="G1" s="16"/>
      <c r="H1" s="16"/>
      <c r="I1" s="16"/>
      <c r="J1" s="16"/>
    </row>
    <row r="2" spans="1:10" x14ac:dyDescent="0.2">
      <c r="D2" s="16"/>
      <c r="E2" s="16"/>
      <c r="F2" s="16"/>
      <c r="G2" s="16"/>
      <c r="H2" s="16"/>
      <c r="I2" s="16"/>
      <c r="J2" s="16"/>
    </row>
    <row r="3" spans="1:10" x14ac:dyDescent="0.2">
      <c r="B3" s="11" t="s">
        <v>8</v>
      </c>
      <c r="C3" s="14" t="s">
        <v>9</v>
      </c>
      <c r="D3" s="16"/>
      <c r="E3" s="16"/>
      <c r="F3" s="16"/>
      <c r="G3" s="16"/>
      <c r="H3" s="16"/>
      <c r="I3" s="16"/>
      <c r="J3" s="16"/>
    </row>
    <row r="4" spans="1:10" x14ac:dyDescent="0.2">
      <c r="B4" s="12">
        <v>1</v>
      </c>
      <c r="C4" s="15">
        <v>200</v>
      </c>
      <c r="D4" s="16"/>
      <c r="E4" s="16"/>
      <c r="F4" s="16"/>
      <c r="G4" s="16"/>
      <c r="H4" s="16"/>
      <c r="I4" s="16"/>
      <c r="J4" s="16"/>
    </row>
    <row r="5" spans="1:10" x14ac:dyDescent="0.2">
      <c r="B5" s="12">
        <v>2</v>
      </c>
      <c r="C5" s="15">
        <v>150</v>
      </c>
      <c r="D5" s="16"/>
      <c r="E5" s="16"/>
      <c r="F5" s="16"/>
      <c r="G5" s="16"/>
      <c r="H5" s="16"/>
      <c r="I5" s="16"/>
      <c r="J5" s="16"/>
    </row>
    <row r="6" spans="1:10" x14ac:dyDescent="0.2">
      <c r="B6" s="12">
        <v>3</v>
      </c>
      <c r="C6" s="15">
        <v>100</v>
      </c>
      <c r="D6" s="16"/>
      <c r="E6" s="16"/>
      <c r="F6" s="16"/>
      <c r="G6" s="16"/>
      <c r="H6" s="16"/>
      <c r="I6" s="16"/>
      <c r="J6" s="16"/>
    </row>
    <row r="7" spans="1:10" x14ac:dyDescent="0.2">
      <c r="B7" s="12">
        <v>4</v>
      </c>
      <c r="C7" s="15">
        <v>50</v>
      </c>
      <c r="D7" s="16"/>
      <c r="E7" s="16"/>
      <c r="F7" s="16"/>
      <c r="G7" s="16"/>
      <c r="H7" s="16"/>
      <c r="I7" s="16"/>
      <c r="J7" s="16"/>
    </row>
    <row r="8" spans="1:10" x14ac:dyDescent="0.2">
      <c r="B8" s="12">
        <v>5</v>
      </c>
      <c r="C8" s="15">
        <v>50</v>
      </c>
      <c r="D8" s="16"/>
      <c r="E8" s="16"/>
      <c r="F8" s="16"/>
      <c r="G8" s="16"/>
      <c r="H8" s="16"/>
      <c r="I8" s="16"/>
      <c r="J8" s="16"/>
    </row>
    <row r="9" spans="1:10" x14ac:dyDescent="0.2">
      <c r="B9" s="12">
        <v>6</v>
      </c>
      <c r="C9" s="15">
        <v>100</v>
      </c>
      <c r="D9" s="16"/>
      <c r="E9" s="16"/>
      <c r="F9" s="16"/>
      <c r="G9" s="16"/>
      <c r="H9" s="16"/>
      <c r="I9" s="16"/>
      <c r="J9" s="16"/>
    </row>
    <row r="10" spans="1:10" x14ac:dyDescent="0.2">
      <c r="B10" s="12">
        <v>7</v>
      </c>
      <c r="C10" s="15">
        <v>150</v>
      </c>
      <c r="D10" s="16"/>
      <c r="E10" s="16"/>
      <c r="F10" s="16"/>
      <c r="G10" s="16"/>
      <c r="H10" s="16"/>
      <c r="I10" s="16"/>
      <c r="J10" s="16"/>
    </row>
    <row r="11" spans="1:10" x14ac:dyDescent="0.2">
      <c r="B11" s="12">
        <v>8</v>
      </c>
      <c r="C11" s="15">
        <v>200</v>
      </c>
      <c r="D11" s="16"/>
      <c r="E11" s="16"/>
      <c r="F11" s="16"/>
      <c r="G11" s="16"/>
      <c r="H11" s="16"/>
      <c r="I11" s="16"/>
      <c r="J11" s="16"/>
    </row>
    <row r="12" spans="1:10" x14ac:dyDescent="0.2">
      <c r="B12" s="12">
        <v>9</v>
      </c>
      <c r="C12" s="15">
        <v>200</v>
      </c>
      <c r="D12" s="16"/>
      <c r="E12" s="16"/>
      <c r="F12" s="16"/>
      <c r="G12" s="16"/>
      <c r="H12" s="16"/>
      <c r="I12" s="16"/>
      <c r="J12" s="16"/>
    </row>
    <row r="13" spans="1:10" x14ac:dyDescent="0.2">
      <c r="B13" s="12">
        <v>10</v>
      </c>
      <c r="C13" s="15">
        <v>250</v>
      </c>
      <c r="D13" s="16"/>
      <c r="E13" s="16"/>
      <c r="F13" s="16"/>
      <c r="G13" s="16"/>
      <c r="H13" s="16"/>
      <c r="I13" s="16"/>
      <c r="J13" s="16"/>
    </row>
    <row r="14" spans="1:10" x14ac:dyDescent="0.2">
      <c r="B14" s="12">
        <v>11</v>
      </c>
      <c r="C14" s="15">
        <v>300</v>
      </c>
      <c r="D14" s="16"/>
      <c r="E14" s="16"/>
      <c r="F14" s="16"/>
      <c r="G14" s="16"/>
      <c r="H14" s="16"/>
      <c r="I14" s="16"/>
      <c r="J14" s="16"/>
    </row>
    <row r="15" spans="1:10" x14ac:dyDescent="0.2">
      <c r="B15" s="12">
        <v>12</v>
      </c>
      <c r="C15" s="15">
        <v>250</v>
      </c>
      <c r="D15" s="16"/>
      <c r="E15" s="16"/>
      <c r="F15" s="16"/>
      <c r="G15" s="16"/>
      <c r="H15" s="16"/>
      <c r="I15" s="16"/>
      <c r="J15" s="16"/>
    </row>
    <row r="16" spans="1:10" x14ac:dyDescent="0.2">
      <c r="B16" s="12" t="s">
        <v>10</v>
      </c>
      <c r="C16" s="15">
        <v>2000</v>
      </c>
      <c r="D16" s="16"/>
      <c r="E16" s="16"/>
      <c r="F16" s="16"/>
      <c r="G16" s="16"/>
      <c r="H16" s="16"/>
      <c r="I16" s="16"/>
      <c r="J16" s="16"/>
    </row>
    <row r="17" spans="4:10" x14ac:dyDescent="0.2">
      <c r="D17" s="16"/>
      <c r="E17" s="16"/>
      <c r="F17" s="16"/>
      <c r="G17" s="16"/>
      <c r="H17" s="16"/>
      <c r="I17" s="16"/>
      <c r="J17" s="16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20" zoomScaleNormal="120" zoomScalePageLayoutView="120" workbookViewId="0">
      <selection activeCell="F10" sqref="F10"/>
    </sheetView>
  </sheetViews>
  <sheetFormatPr baseColWidth="10" defaultRowHeight="16" x14ac:dyDescent="0.2"/>
  <cols>
    <col min="2" max="2" width="6.83203125" bestFit="1" customWidth="1"/>
    <col min="3" max="3" width="8.1640625" bestFit="1" customWidth="1"/>
    <col min="4" max="4" width="10.1640625" bestFit="1" customWidth="1"/>
    <col min="5" max="5" width="9.1640625" bestFit="1" customWidth="1"/>
    <col min="6" max="6" width="12.6640625" style="17" bestFit="1" customWidth="1"/>
    <col min="7" max="7" width="12.83203125" style="17" bestFit="1" customWidth="1"/>
    <col min="8" max="8" width="9.33203125" bestFit="1" customWidth="1"/>
  </cols>
  <sheetData>
    <row r="1" spans="1:9" x14ac:dyDescent="0.2">
      <c r="A1" t="s">
        <v>41</v>
      </c>
      <c r="F1" s="17">
        <v>1</v>
      </c>
      <c r="G1" s="17">
        <v>500</v>
      </c>
    </row>
    <row r="2" spans="1:9" x14ac:dyDescent="0.2">
      <c r="A2" s="3"/>
      <c r="B2" s="3"/>
      <c r="C2" s="3"/>
      <c r="D2" s="3"/>
      <c r="E2" s="3"/>
      <c r="F2" s="18"/>
      <c r="G2" s="18"/>
      <c r="H2" s="3"/>
      <c r="I2" s="3"/>
    </row>
    <row r="3" spans="1:9" x14ac:dyDescent="0.2">
      <c r="A3" s="3"/>
      <c r="B3" s="22" t="s">
        <v>8</v>
      </c>
      <c r="C3" s="6" t="s">
        <v>1</v>
      </c>
      <c r="D3" s="6" t="s">
        <v>11</v>
      </c>
      <c r="E3" s="6" t="s">
        <v>16</v>
      </c>
      <c r="F3" s="24" t="s">
        <v>12</v>
      </c>
      <c r="G3" s="24" t="s">
        <v>13</v>
      </c>
      <c r="H3" s="6" t="s">
        <v>14</v>
      </c>
      <c r="I3" s="3"/>
    </row>
    <row r="4" spans="1:9" x14ac:dyDescent="0.2">
      <c r="A4" s="3"/>
      <c r="B4" s="6">
        <v>1</v>
      </c>
      <c r="C4" s="19">
        <v>200</v>
      </c>
      <c r="D4" s="19">
        <v>2000</v>
      </c>
      <c r="E4" s="19">
        <f>D4-C4</f>
        <v>1800</v>
      </c>
      <c r="F4" s="20">
        <f>E4*$F$1</f>
        <v>1800</v>
      </c>
      <c r="G4" s="20">
        <f>IF(D4&gt;0,$G$1,0)</f>
        <v>500</v>
      </c>
      <c r="H4" s="20">
        <f>G4+F4</f>
        <v>2300</v>
      </c>
      <c r="I4" s="3"/>
    </row>
    <row r="5" spans="1:9" x14ac:dyDescent="0.2">
      <c r="A5" s="3"/>
      <c r="B5" s="6">
        <v>2</v>
      </c>
      <c r="C5" s="19">
        <v>150</v>
      </c>
      <c r="D5" s="19">
        <v>0</v>
      </c>
      <c r="E5" s="19">
        <f>E4+D5-C5</f>
        <v>1650</v>
      </c>
      <c r="F5" s="20">
        <f t="shared" ref="F5:F16" si="0">E5*$F$1</f>
        <v>1650</v>
      </c>
      <c r="G5" s="20">
        <f t="shared" ref="G5:G15" si="1">IF(D5&gt;0,$G$1,0)</f>
        <v>0</v>
      </c>
      <c r="H5" s="20">
        <f t="shared" ref="H5:H16" si="2">G5+F5</f>
        <v>1650</v>
      </c>
      <c r="I5" s="3"/>
    </row>
    <row r="6" spans="1:9" x14ac:dyDescent="0.2">
      <c r="A6" s="3"/>
      <c r="B6" s="6">
        <v>3</v>
      </c>
      <c r="C6" s="19">
        <v>100</v>
      </c>
      <c r="D6" s="19">
        <v>0</v>
      </c>
      <c r="E6" s="19">
        <f t="shared" ref="E6:E15" si="3">E5+D6-C6</f>
        <v>1550</v>
      </c>
      <c r="F6" s="20">
        <f t="shared" si="0"/>
        <v>1550</v>
      </c>
      <c r="G6" s="20">
        <f t="shared" si="1"/>
        <v>0</v>
      </c>
      <c r="H6" s="20">
        <f t="shared" si="2"/>
        <v>1550</v>
      </c>
      <c r="I6" s="3"/>
    </row>
    <row r="7" spans="1:9" x14ac:dyDescent="0.2">
      <c r="A7" s="3"/>
      <c r="B7" s="6">
        <v>4</v>
      </c>
      <c r="C7" s="19">
        <v>50</v>
      </c>
      <c r="D7" s="19">
        <v>0</v>
      </c>
      <c r="E7" s="19">
        <f t="shared" si="3"/>
        <v>1500</v>
      </c>
      <c r="F7" s="20">
        <f t="shared" si="0"/>
        <v>1500</v>
      </c>
      <c r="G7" s="20">
        <f t="shared" si="1"/>
        <v>0</v>
      </c>
      <c r="H7" s="20">
        <f t="shared" si="2"/>
        <v>1500</v>
      </c>
      <c r="I7" s="3"/>
    </row>
    <row r="8" spans="1:9" x14ac:dyDescent="0.2">
      <c r="A8" s="3"/>
      <c r="B8" s="6">
        <v>5</v>
      </c>
      <c r="C8" s="19">
        <v>50</v>
      </c>
      <c r="D8" s="19">
        <v>0</v>
      </c>
      <c r="E8" s="19">
        <f t="shared" si="3"/>
        <v>1450</v>
      </c>
      <c r="F8" s="20">
        <f t="shared" si="0"/>
        <v>1450</v>
      </c>
      <c r="G8" s="20">
        <f t="shared" si="1"/>
        <v>0</v>
      </c>
      <c r="H8" s="20">
        <f t="shared" si="2"/>
        <v>1450</v>
      </c>
      <c r="I8" s="3"/>
    </row>
    <row r="9" spans="1:9" x14ac:dyDescent="0.2">
      <c r="A9" s="3"/>
      <c r="B9" s="6">
        <v>6</v>
      </c>
      <c r="C9" s="19">
        <v>100</v>
      </c>
      <c r="D9" s="19">
        <v>0</v>
      </c>
      <c r="E9" s="19">
        <f t="shared" si="3"/>
        <v>1350</v>
      </c>
      <c r="F9" s="20">
        <f t="shared" si="0"/>
        <v>1350</v>
      </c>
      <c r="G9" s="20">
        <f t="shared" si="1"/>
        <v>0</v>
      </c>
      <c r="H9" s="20">
        <f t="shared" si="2"/>
        <v>1350</v>
      </c>
      <c r="I9" s="3"/>
    </row>
    <row r="10" spans="1:9" x14ac:dyDescent="0.2">
      <c r="A10" s="3"/>
      <c r="B10" s="6">
        <v>7</v>
      </c>
      <c r="C10" s="19">
        <v>150</v>
      </c>
      <c r="D10" s="19">
        <v>0</v>
      </c>
      <c r="E10" s="19">
        <f t="shared" si="3"/>
        <v>1200</v>
      </c>
      <c r="F10" s="20">
        <f t="shared" si="0"/>
        <v>1200</v>
      </c>
      <c r="G10" s="20">
        <f t="shared" si="1"/>
        <v>0</v>
      </c>
      <c r="H10" s="20">
        <f t="shared" si="2"/>
        <v>1200</v>
      </c>
      <c r="I10" s="3"/>
    </row>
    <row r="11" spans="1:9" x14ac:dyDescent="0.2">
      <c r="A11" s="3"/>
      <c r="B11" s="6">
        <v>8</v>
      </c>
      <c r="C11" s="19">
        <v>200</v>
      </c>
      <c r="D11" s="19">
        <v>0</v>
      </c>
      <c r="E11" s="19">
        <f t="shared" si="3"/>
        <v>1000</v>
      </c>
      <c r="F11" s="20">
        <f t="shared" si="0"/>
        <v>1000</v>
      </c>
      <c r="G11" s="20">
        <f t="shared" si="1"/>
        <v>0</v>
      </c>
      <c r="H11" s="20">
        <f t="shared" si="2"/>
        <v>1000</v>
      </c>
      <c r="I11" s="3"/>
    </row>
    <row r="12" spans="1:9" x14ac:dyDescent="0.2">
      <c r="A12" s="3"/>
      <c r="B12" s="6">
        <v>9</v>
      </c>
      <c r="C12" s="19">
        <v>200</v>
      </c>
      <c r="D12" s="19">
        <v>0</v>
      </c>
      <c r="E12" s="19">
        <f t="shared" si="3"/>
        <v>800</v>
      </c>
      <c r="F12" s="20">
        <f t="shared" si="0"/>
        <v>800</v>
      </c>
      <c r="G12" s="20">
        <f t="shared" si="1"/>
        <v>0</v>
      </c>
      <c r="H12" s="20">
        <f t="shared" si="2"/>
        <v>800</v>
      </c>
      <c r="I12" s="3"/>
    </row>
    <row r="13" spans="1:9" x14ac:dyDescent="0.2">
      <c r="A13" s="3"/>
      <c r="B13" s="6">
        <v>10</v>
      </c>
      <c r="C13" s="19">
        <v>250</v>
      </c>
      <c r="D13" s="19">
        <v>0</v>
      </c>
      <c r="E13" s="19">
        <f t="shared" si="3"/>
        <v>550</v>
      </c>
      <c r="F13" s="20">
        <f t="shared" si="0"/>
        <v>550</v>
      </c>
      <c r="G13" s="20">
        <f t="shared" si="1"/>
        <v>0</v>
      </c>
      <c r="H13" s="20">
        <f t="shared" si="2"/>
        <v>550</v>
      </c>
      <c r="I13" s="3"/>
    </row>
    <row r="14" spans="1:9" x14ac:dyDescent="0.2">
      <c r="A14" s="3"/>
      <c r="B14" s="6">
        <v>11</v>
      </c>
      <c r="C14" s="19">
        <v>300</v>
      </c>
      <c r="D14" s="19">
        <v>0</v>
      </c>
      <c r="E14" s="19">
        <f t="shared" si="3"/>
        <v>250</v>
      </c>
      <c r="F14" s="20">
        <f t="shared" si="0"/>
        <v>250</v>
      </c>
      <c r="G14" s="20">
        <f t="shared" si="1"/>
        <v>0</v>
      </c>
      <c r="H14" s="20">
        <f t="shared" si="2"/>
        <v>250</v>
      </c>
      <c r="I14" s="3"/>
    </row>
    <row r="15" spans="1:9" x14ac:dyDescent="0.2">
      <c r="A15" s="3"/>
      <c r="B15" s="8">
        <v>12</v>
      </c>
      <c r="C15" s="19">
        <v>250</v>
      </c>
      <c r="D15" s="19">
        <v>0</v>
      </c>
      <c r="E15" s="19">
        <f t="shared" si="3"/>
        <v>0</v>
      </c>
      <c r="F15" s="20">
        <f t="shared" si="0"/>
        <v>0</v>
      </c>
      <c r="G15" s="20">
        <f t="shared" si="1"/>
        <v>0</v>
      </c>
      <c r="H15" s="20">
        <f t="shared" si="2"/>
        <v>0</v>
      </c>
      <c r="I15" s="3"/>
    </row>
    <row r="16" spans="1:9" x14ac:dyDescent="0.2">
      <c r="A16" s="3"/>
      <c r="B16" s="21" t="s">
        <v>15</v>
      </c>
      <c r="C16" s="22">
        <f>SUM(C4:C15)</f>
        <v>2000</v>
      </c>
      <c r="D16" s="22">
        <f t="shared" ref="D16:E16" si="4">SUM(D4:D15)</f>
        <v>2000</v>
      </c>
      <c r="E16" s="22">
        <f t="shared" si="4"/>
        <v>13100</v>
      </c>
      <c r="F16" s="23">
        <f t="shared" si="0"/>
        <v>13100</v>
      </c>
      <c r="G16" s="23">
        <f>SUM(G4:G15)</f>
        <v>500</v>
      </c>
      <c r="H16" s="23">
        <f t="shared" si="2"/>
        <v>13600</v>
      </c>
      <c r="I16" s="3"/>
    </row>
    <row r="17" spans="1:9" x14ac:dyDescent="0.2">
      <c r="A17" s="3"/>
      <c r="B17" s="3"/>
      <c r="C17" s="3"/>
      <c r="D17" s="3"/>
      <c r="E17" s="3"/>
      <c r="F17" s="18"/>
      <c r="G17" s="18"/>
      <c r="H17" s="3"/>
      <c r="I17" s="3"/>
    </row>
    <row r="18" spans="1:9" x14ac:dyDescent="0.2">
      <c r="A18" s="3"/>
      <c r="B18" s="3"/>
      <c r="C18" s="3"/>
      <c r="D18" s="3"/>
      <c r="E18" s="3"/>
      <c r="F18" s="18"/>
      <c r="G18" s="18"/>
      <c r="H18" s="3"/>
      <c r="I18" s="3"/>
    </row>
    <row r="19" spans="1:9" x14ac:dyDescent="0.2">
      <c r="A19" s="3"/>
      <c r="B19" s="3"/>
      <c r="C19" s="3"/>
      <c r="D19" s="3"/>
      <c r="E19" s="3"/>
      <c r="F19" s="18"/>
      <c r="G19" s="18"/>
      <c r="H19" s="3"/>
      <c r="I19" s="3"/>
    </row>
    <row r="20" spans="1:9" x14ac:dyDescent="0.2">
      <c r="A20" s="3"/>
      <c r="B20" s="3"/>
      <c r="C20" s="3"/>
      <c r="D20" s="3"/>
      <c r="E20" s="3"/>
      <c r="F20" s="18"/>
      <c r="G20" s="18"/>
      <c r="H20" s="3"/>
      <c r="I20" s="3"/>
    </row>
    <row r="21" spans="1:9" x14ac:dyDescent="0.2">
      <c r="A21" s="3"/>
      <c r="B21" s="3"/>
      <c r="C21" s="3"/>
      <c r="D21" s="3"/>
      <c r="E21" s="3"/>
      <c r="F21" s="18"/>
      <c r="G21" s="18"/>
      <c r="H21" s="3"/>
      <c r="I21" s="3"/>
    </row>
    <row r="22" spans="1:9" x14ac:dyDescent="0.2">
      <c r="A22" s="3"/>
      <c r="B22" s="3"/>
      <c r="C22" s="3"/>
      <c r="D22" s="3"/>
      <c r="E22" s="3"/>
      <c r="F22" s="18"/>
      <c r="G22" s="18"/>
      <c r="H22" s="3"/>
      <c r="I22" s="3"/>
    </row>
    <row r="23" spans="1:9" x14ac:dyDescent="0.2">
      <c r="A23" s="3"/>
      <c r="B23" s="3"/>
      <c r="C23" s="3"/>
      <c r="D23" s="3"/>
      <c r="E23" s="3"/>
      <c r="F23" s="18"/>
      <c r="G23" s="18"/>
      <c r="H23" s="3"/>
      <c r="I23" s="3"/>
    </row>
    <row r="24" spans="1:9" x14ac:dyDescent="0.2">
      <c r="A24" s="3"/>
      <c r="B24" s="3"/>
      <c r="C24" s="3"/>
      <c r="D24" s="3"/>
      <c r="E24" s="3"/>
      <c r="F24" s="18"/>
      <c r="G24" s="18"/>
      <c r="H24" s="3"/>
      <c r="I24" s="3"/>
    </row>
    <row r="25" spans="1:9" x14ac:dyDescent="0.2">
      <c r="A25" s="3"/>
      <c r="B25" s="3"/>
      <c r="C25" s="3"/>
      <c r="D25" s="3"/>
      <c r="E25" s="3"/>
      <c r="F25" s="18"/>
      <c r="G25" s="18"/>
      <c r="H25" s="3"/>
      <c r="I25" s="3"/>
    </row>
    <row r="26" spans="1:9" x14ac:dyDescent="0.2">
      <c r="A26" s="3"/>
      <c r="B26" s="3"/>
      <c r="C26" s="3"/>
      <c r="D26" s="3"/>
      <c r="E26" s="3"/>
      <c r="F26" s="18"/>
      <c r="G26" s="18"/>
      <c r="H26" s="3"/>
      <c r="I26" s="3"/>
    </row>
    <row r="27" spans="1:9" x14ac:dyDescent="0.2">
      <c r="A27" s="3"/>
      <c r="B27" s="3"/>
      <c r="C27" s="3"/>
      <c r="D27" s="3"/>
      <c r="E27" s="3"/>
      <c r="F27" s="18"/>
      <c r="G27" s="18"/>
      <c r="H27" s="3"/>
      <c r="I27" s="3"/>
    </row>
    <row r="28" spans="1:9" x14ac:dyDescent="0.2">
      <c r="A28" s="3"/>
      <c r="B28" s="3"/>
      <c r="C28" s="3"/>
      <c r="D28" s="3"/>
      <c r="E28" s="3"/>
      <c r="F28" s="18"/>
      <c r="G28" s="18"/>
      <c r="H28" s="3"/>
      <c r="I28" s="3"/>
    </row>
    <row r="29" spans="1:9" x14ac:dyDescent="0.2">
      <c r="A29" s="3"/>
      <c r="B29" s="3"/>
      <c r="C29" s="3"/>
      <c r="D29" s="3"/>
      <c r="E29" s="3"/>
      <c r="F29" s="18"/>
      <c r="G29" s="18"/>
      <c r="H29" s="3"/>
      <c r="I29" s="3"/>
    </row>
    <row r="30" spans="1:9" x14ac:dyDescent="0.2">
      <c r="A30" s="3"/>
      <c r="B30" s="3"/>
      <c r="C30" s="3"/>
      <c r="D30" s="3"/>
      <c r="E30" s="3"/>
      <c r="F30" s="18"/>
      <c r="G30" s="18"/>
      <c r="H30" s="3"/>
      <c r="I30" s="3"/>
    </row>
    <row r="31" spans="1:9" x14ac:dyDescent="0.2">
      <c r="A31" s="3"/>
      <c r="B31" s="3"/>
      <c r="C31" s="3"/>
      <c r="D31" s="3"/>
      <c r="E31" s="3"/>
      <c r="F31" s="18"/>
      <c r="G31" s="18"/>
      <c r="H31" s="3"/>
      <c r="I31" s="3"/>
    </row>
    <row r="32" spans="1:9" x14ac:dyDescent="0.2">
      <c r="A32" s="3"/>
      <c r="B32" s="3"/>
      <c r="C32" s="3"/>
      <c r="D32" s="3"/>
      <c r="E32" s="3"/>
      <c r="F32" s="18"/>
      <c r="G32" s="18"/>
      <c r="H32" s="3"/>
      <c r="I32" s="3"/>
    </row>
    <row r="33" spans="1:9" x14ac:dyDescent="0.2">
      <c r="A33" s="3"/>
      <c r="B33" s="3"/>
      <c r="C33" s="3"/>
      <c r="D33" s="3"/>
      <c r="E33" s="3"/>
      <c r="F33" s="18"/>
      <c r="G33" s="18"/>
      <c r="H33" s="3"/>
      <c r="I33" s="3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20" zoomScaleNormal="120" zoomScalePageLayoutView="120" workbookViewId="0">
      <selection activeCell="G15" sqref="G15"/>
    </sheetView>
  </sheetViews>
  <sheetFormatPr baseColWidth="10" defaultRowHeight="16" x14ac:dyDescent="0.2"/>
  <cols>
    <col min="2" max="2" width="6.83203125" bestFit="1" customWidth="1"/>
    <col min="3" max="3" width="8.1640625" bestFit="1" customWidth="1"/>
    <col min="4" max="4" width="10.1640625" bestFit="1" customWidth="1"/>
    <col min="5" max="5" width="9.1640625" bestFit="1" customWidth="1"/>
    <col min="6" max="6" width="12.6640625" style="17" bestFit="1" customWidth="1"/>
    <col min="7" max="7" width="12.83203125" style="17" bestFit="1" customWidth="1"/>
    <col min="8" max="8" width="9.33203125" bestFit="1" customWidth="1"/>
  </cols>
  <sheetData>
    <row r="1" spans="1:9" x14ac:dyDescent="0.2">
      <c r="A1" t="s">
        <v>42</v>
      </c>
      <c r="F1" s="17">
        <v>1</v>
      </c>
      <c r="G1" s="17">
        <v>500</v>
      </c>
    </row>
    <row r="2" spans="1:9" x14ac:dyDescent="0.2">
      <c r="A2" s="3"/>
      <c r="B2" s="3"/>
      <c r="C2" s="3"/>
      <c r="D2" s="3"/>
      <c r="E2" s="3"/>
      <c r="F2" s="18"/>
      <c r="G2" s="18"/>
      <c r="H2" s="3"/>
      <c r="I2" s="3"/>
    </row>
    <row r="3" spans="1:9" x14ac:dyDescent="0.2">
      <c r="A3" s="3"/>
      <c r="B3" s="22" t="s">
        <v>8</v>
      </c>
      <c r="C3" s="6" t="s">
        <v>1</v>
      </c>
      <c r="D3" s="6" t="s">
        <v>11</v>
      </c>
      <c r="E3" s="6" t="s">
        <v>16</v>
      </c>
      <c r="F3" s="24" t="s">
        <v>12</v>
      </c>
      <c r="G3" s="24" t="s">
        <v>13</v>
      </c>
      <c r="H3" s="6" t="s">
        <v>14</v>
      </c>
      <c r="I3" s="3"/>
    </row>
    <row r="4" spans="1:9" x14ac:dyDescent="0.2">
      <c r="A4" s="3"/>
      <c r="B4" s="6">
        <v>1</v>
      </c>
      <c r="C4" s="19">
        <v>200</v>
      </c>
      <c r="D4" s="19">
        <v>200</v>
      </c>
      <c r="E4" s="19">
        <f>D4-C4</f>
        <v>0</v>
      </c>
      <c r="F4" s="20">
        <f>E4*$F$1</f>
        <v>0</v>
      </c>
      <c r="G4" s="20">
        <f>IF(D4&gt;0,$G$1,0)</f>
        <v>500</v>
      </c>
      <c r="H4" s="20">
        <f>G4+F4</f>
        <v>500</v>
      </c>
      <c r="I4" s="3"/>
    </row>
    <row r="5" spans="1:9" x14ac:dyDescent="0.2">
      <c r="A5" s="3"/>
      <c r="B5" s="6">
        <v>2</v>
      </c>
      <c r="C5" s="19">
        <v>150</v>
      </c>
      <c r="D5" s="19">
        <v>150</v>
      </c>
      <c r="E5" s="19">
        <f>E4+D5-C5</f>
        <v>0</v>
      </c>
      <c r="F5" s="20">
        <f t="shared" ref="F5:F16" si="0">E5*$F$1</f>
        <v>0</v>
      </c>
      <c r="G5" s="20">
        <f t="shared" ref="G5:G15" si="1">IF(D5&gt;0,$G$1,0)</f>
        <v>500</v>
      </c>
      <c r="H5" s="20">
        <f t="shared" ref="H5:H16" si="2">G5+F5</f>
        <v>500</v>
      </c>
      <c r="I5" s="3"/>
    </row>
    <row r="6" spans="1:9" x14ac:dyDescent="0.2">
      <c r="A6" s="3"/>
      <c r="B6" s="6">
        <v>3</v>
      </c>
      <c r="C6" s="19">
        <v>100</v>
      </c>
      <c r="D6" s="19">
        <v>100</v>
      </c>
      <c r="E6" s="19">
        <f t="shared" ref="E6:E15" si="3">E5+D6-C6</f>
        <v>0</v>
      </c>
      <c r="F6" s="20">
        <f t="shared" si="0"/>
        <v>0</v>
      </c>
      <c r="G6" s="20">
        <f t="shared" si="1"/>
        <v>500</v>
      </c>
      <c r="H6" s="20">
        <f t="shared" si="2"/>
        <v>500</v>
      </c>
      <c r="I6" s="3"/>
    </row>
    <row r="7" spans="1:9" x14ac:dyDescent="0.2">
      <c r="A7" s="3"/>
      <c r="B7" s="6">
        <v>4</v>
      </c>
      <c r="C7" s="19">
        <v>50</v>
      </c>
      <c r="D7" s="19">
        <v>50</v>
      </c>
      <c r="E7" s="19">
        <f t="shared" si="3"/>
        <v>0</v>
      </c>
      <c r="F7" s="20">
        <f t="shared" si="0"/>
        <v>0</v>
      </c>
      <c r="G7" s="20">
        <f t="shared" si="1"/>
        <v>500</v>
      </c>
      <c r="H7" s="20">
        <f t="shared" si="2"/>
        <v>500</v>
      </c>
      <c r="I7" s="3"/>
    </row>
    <row r="8" spans="1:9" x14ac:dyDescent="0.2">
      <c r="A8" s="3"/>
      <c r="B8" s="6">
        <v>5</v>
      </c>
      <c r="C8" s="19">
        <v>50</v>
      </c>
      <c r="D8" s="19">
        <v>50</v>
      </c>
      <c r="E8" s="19">
        <f t="shared" si="3"/>
        <v>0</v>
      </c>
      <c r="F8" s="20">
        <f t="shared" si="0"/>
        <v>0</v>
      </c>
      <c r="G8" s="20">
        <f t="shared" si="1"/>
        <v>500</v>
      </c>
      <c r="H8" s="20">
        <f t="shared" si="2"/>
        <v>500</v>
      </c>
      <c r="I8" s="3"/>
    </row>
    <row r="9" spans="1:9" x14ac:dyDescent="0.2">
      <c r="A9" s="3"/>
      <c r="B9" s="6">
        <v>6</v>
      </c>
      <c r="C9" s="19">
        <v>100</v>
      </c>
      <c r="D9" s="19">
        <v>100</v>
      </c>
      <c r="E9" s="19">
        <f t="shared" si="3"/>
        <v>0</v>
      </c>
      <c r="F9" s="20">
        <f t="shared" si="0"/>
        <v>0</v>
      </c>
      <c r="G9" s="20">
        <f t="shared" si="1"/>
        <v>500</v>
      </c>
      <c r="H9" s="20">
        <f t="shared" si="2"/>
        <v>500</v>
      </c>
      <c r="I9" s="3"/>
    </row>
    <row r="10" spans="1:9" x14ac:dyDescent="0.2">
      <c r="A10" s="3"/>
      <c r="B10" s="6">
        <v>7</v>
      </c>
      <c r="C10" s="19">
        <v>150</v>
      </c>
      <c r="D10" s="19">
        <v>150</v>
      </c>
      <c r="E10" s="19">
        <f t="shared" si="3"/>
        <v>0</v>
      </c>
      <c r="F10" s="20">
        <f t="shared" si="0"/>
        <v>0</v>
      </c>
      <c r="G10" s="20">
        <f t="shared" si="1"/>
        <v>500</v>
      </c>
      <c r="H10" s="20">
        <f t="shared" si="2"/>
        <v>500</v>
      </c>
      <c r="I10" s="3"/>
    </row>
    <row r="11" spans="1:9" x14ac:dyDescent="0.2">
      <c r="A11" s="3"/>
      <c r="B11" s="6">
        <v>8</v>
      </c>
      <c r="C11" s="19">
        <v>200</v>
      </c>
      <c r="D11" s="19">
        <v>200</v>
      </c>
      <c r="E11" s="19">
        <f t="shared" si="3"/>
        <v>0</v>
      </c>
      <c r="F11" s="20">
        <f t="shared" si="0"/>
        <v>0</v>
      </c>
      <c r="G11" s="20">
        <f t="shared" si="1"/>
        <v>500</v>
      </c>
      <c r="H11" s="20">
        <f t="shared" si="2"/>
        <v>500</v>
      </c>
      <c r="I11" s="3"/>
    </row>
    <row r="12" spans="1:9" x14ac:dyDescent="0.2">
      <c r="A12" s="3"/>
      <c r="B12" s="6">
        <v>9</v>
      </c>
      <c r="C12" s="19">
        <v>200</v>
      </c>
      <c r="D12" s="19">
        <v>200</v>
      </c>
      <c r="E12" s="19">
        <f t="shared" si="3"/>
        <v>0</v>
      </c>
      <c r="F12" s="20">
        <f t="shared" si="0"/>
        <v>0</v>
      </c>
      <c r="G12" s="20">
        <f t="shared" si="1"/>
        <v>500</v>
      </c>
      <c r="H12" s="20">
        <f t="shared" si="2"/>
        <v>500</v>
      </c>
      <c r="I12" s="3"/>
    </row>
    <row r="13" spans="1:9" x14ac:dyDescent="0.2">
      <c r="A13" s="3"/>
      <c r="B13" s="6">
        <v>10</v>
      </c>
      <c r="C13" s="19">
        <v>250</v>
      </c>
      <c r="D13" s="19">
        <v>250</v>
      </c>
      <c r="E13" s="19">
        <f t="shared" si="3"/>
        <v>0</v>
      </c>
      <c r="F13" s="20">
        <f t="shared" si="0"/>
        <v>0</v>
      </c>
      <c r="G13" s="20">
        <f t="shared" si="1"/>
        <v>500</v>
      </c>
      <c r="H13" s="20">
        <f t="shared" si="2"/>
        <v>500</v>
      </c>
      <c r="I13" s="3"/>
    </row>
    <row r="14" spans="1:9" x14ac:dyDescent="0.2">
      <c r="A14" s="3"/>
      <c r="B14" s="6">
        <v>11</v>
      </c>
      <c r="C14" s="19">
        <v>300</v>
      </c>
      <c r="D14" s="19">
        <v>300</v>
      </c>
      <c r="E14" s="19">
        <f t="shared" si="3"/>
        <v>0</v>
      </c>
      <c r="F14" s="20">
        <f t="shared" si="0"/>
        <v>0</v>
      </c>
      <c r="G14" s="20">
        <f t="shared" si="1"/>
        <v>500</v>
      </c>
      <c r="H14" s="20">
        <f t="shared" si="2"/>
        <v>500</v>
      </c>
      <c r="I14" s="3"/>
    </row>
    <row r="15" spans="1:9" x14ac:dyDescent="0.2">
      <c r="A15" s="3"/>
      <c r="B15" s="8">
        <v>12</v>
      </c>
      <c r="C15" s="19">
        <v>250</v>
      </c>
      <c r="D15" s="19">
        <v>250</v>
      </c>
      <c r="E15" s="19">
        <f t="shared" si="3"/>
        <v>0</v>
      </c>
      <c r="F15" s="20">
        <f t="shared" si="0"/>
        <v>0</v>
      </c>
      <c r="G15" s="20">
        <f t="shared" si="1"/>
        <v>500</v>
      </c>
      <c r="H15" s="20">
        <f t="shared" si="2"/>
        <v>500</v>
      </c>
      <c r="I15" s="3"/>
    </row>
    <row r="16" spans="1:9" x14ac:dyDescent="0.2">
      <c r="A16" s="3"/>
      <c r="B16" s="21" t="s">
        <v>15</v>
      </c>
      <c r="C16" s="22">
        <f>SUM(C4:C15)</f>
        <v>2000</v>
      </c>
      <c r="D16" s="22">
        <f t="shared" ref="D16:E16" si="4">SUM(D4:D15)</f>
        <v>2000</v>
      </c>
      <c r="E16" s="22">
        <f t="shared" si="4"/>
        <v>0</v>
      </c>
      <c r="F16" s="23">
        <f t="shared" si="0"/>
        <v>0</v>
      </c>
      <c r="G16" s="23">
        <f>SUM(G4:G15)</f>
        <v>6000</v>
      </c>
      <c r="H16" s="23">
        <f t="shared" si="2"/>
        <v>6000</v>
      </c>
      <c r="I16" s="3"/>
    </row>
    <row r="17" spans="1:15" x14ac:dyDescent="0.2">
      <c r="A17" s="3"/>
      <c r="B17" s="3"/>
      <c r="C17" s="3"/>
      <c r="D17" s="3"/>
      <c r="E17" s="3"/>
      <c r="F17" s="18"/>
      <c r="G17" s="18"/>
      <c r="H17" s="3"/>
      <c r="I17" s="3"/>
      <c r="O17" t="s">
        <v>17</v>
      </c>
    </row>
    <row r="18" spans="1:15" x14ac:dyDescent="0.2">
      <c r="A18" s="3"/>
      <c r="B18" s="3"/>
      <c r="C18" s="3"/>
      <c r="D18" s="3"/>
      <c r="E18" s="3"/>
      <c r="F18" s="18"/>
      <c r="G18" s="18"/>
      <c r="H18" s="3"/>
      <c r="I18" s="3"/>
    </row>
    <row r="19" spans="1:15" x14ac:dyDescent="0.2">
      <c r="A19" s="3"/>
      <c r="B19" s="3"/>
      <c r="C19" s="3"/>
      <c r="D19" s="3"/>
      <c r="E19" s="3"/>
      <c r="F19" s="18"/>
      <c r="G19" s="18"/>
      <c r="H19" s="3"/>
      <c r="I19" s="3"/>
    </row>
    <row r="20" spans="1:15" x14ac:dyDescent="0.2">
      <c r="A20" s="3"/>
      <c r="B20" s="3"/>
      <c r="C20" s="3"/>
      <c r="D20" s="3"/>
      <c r="E20" s="3"/>
      <c r="F20" s="18"/>
      <c r="G20" s="18"/>
      <c r="H20" s="3"/>
      <c r="I20" s="3"/>
    </row>
    <row r="21" spans="1:15" x14ac:dyDescent="0.2">
      <c r="A21" s="3"/>
      <c r="B21" s="3"/>
      <c r="C21" s="3"/>
      <c r="D21" s="3"/>
      <c r="E21" s="3"/>
      <c r="F21" s="18"/>
      <c r="G21" s="18"/>
      <c r="H21" s="3"/>
      <c r="I21" s="3"/>
    </row>
    <row r="22" spans="1:15" x14ac:dyDescent="0.2">
      <c r="A22" s="3"/>
      <c r="B22" s="3"/>
      <c r="C22" s="3"/>
      <c r="D22" s="3"/>
      <c r="E22" s="3"/>
      <c r="F22" s="18"/>
      <c r="G22" s="18"/>
      <c r="H22" s="3"/>
      <c r="I22" s="3"/>
    </row>
    <row r="23" spans="1:15" x14ac:dyDescent="0.2">
      <c r="A23" s="3"/>
      <c r="B23" s="3"/>
      <c r="C23" s="3"/>
      <c r="D23" s="3"/>
      <c r="E23" s="3"/>
      <c r="F23" s="18"/>
      <c r="G23" s="18"/>
      <c r="H23" s="3"/>
      <c r="I23" s="3"/>
    </row>
    <row r="24" spans="1:15" x14ac:dyDescent="0.2">
      <c r="A24" s="3"/>
      <c r="B24" s="3"/>
      <c r="C24" s="3"/>
      <c r="D24" s="3"/>
      <c r="E24" s="3"/>
      <c r="F24" s="18"/>
      <c r="G24" s="18"/>
      <c r="H24" s="3"/>
      <c r="I24" s="3"/>
    </row>
    <row r="25" spans="1:15" x14ac:dyDescent="0.2">
      <c r="A25" s="3"/>
      <c r="B25" s="3"/>
      <c r="C25" s="3"/>
      <c r="D25" s="3"/>
      <c r="E25" s="3"/>
      <c r="F25" s="18"/>
      <c r="G25" s="18"/>
      <c r="H25" s="3"/>
      <c r="I25" s="3"/>
    </row>
    <row r="26" spans="1:15" x14ac:dyDescent="0.2">
      <c r="A26" s="3"/>
      <c r="B26" s="3"/>
      <c r="C26" s="3"/>
      <c r="D26" s="3"/>
      <c r="E26" s="3"/>
      <c r="F26" s="18"/>
      <c r="G26" s="18"/>
      <c r="H26" s="3"/>
      <c r="I26" s="3"/>
    </row>
    <row r="27" spans="1:15" x14ac:dyDescent="0.2">
      <c r="A27" s="3"/>
      <c r="B27" s="3"/>
      <c r="C27" s="3"/>
      <c r="D27" s="3"/>
      <c r="E27" s="3"/>
      <c r="F27" s="18"/>
      <c r="G27" s="18"/>
      <c r="H27" s="3"/>
      <c r="I27" s="3"/>
    </row>
    <row r="28" spans="1:15" x14ac:dyDescent="0.2">
      <c r="A28" s="3"/>
      <c r="B28" s="3"/>
      <c r="C28" s="3"/>
      <c r="D28" s="3"/>
      <c r="E28" s="3"/>
      <c r="F28" s="18"/>
      <c r="G28" s="18"/>
      <c r="H28" s="3"/>
      <c r="I28" s="3"/>
    </row>
    <row r="29" spans="1:15" x14ac:dyDescent="0.2">
      <c r="A29" s="3"/>
      <c r="B29" s="3"/>
      <c r="C29" s="3"/>
      <c r="D29" s="3"/>
      <c r="E29" s="3"/>
      <c r="F29" s="18"/>
      <c r="G29" s="18"/>
      <c r="H29" s="3"/>
      <c r="I29" s="3"/>
    </row>
    <row r="30" spans="1:15" x14ac:dyDescent="0.2">
      <c r="A30" s="3"/>
      <c r="B30" s="3"/>
      <c r="C30" s="3"/>
      <c r="D30" s="3"/>
      <c r="E30" s="3"/>
      <c r="F30" s="18"/>
      <c r="G30" s="18"/>
      <c r="H30" s="3"/>
      <c r="I30" s="3"/>
    </row>
    <row r="31" spans="1:15" x14ac:dyDescent="0.2">
      <c r="A31" s="3"/>
      <c r="B31" s="3"/>
      <c r="C31" s="3"/>
      <c r="D31" s="3"/>
      <c r="E31" s="3"/>
      <c r="F31" s="18"/>
      <c r="G31" s="18"/>
      <c r="H31" s="3"/>
      <c r="I31" s="3"/>
    </row>
    <row r="32" spans="1:15" x14ac:dyDescent="0.2">
      <c r="A32" s="3"/>
      <c r="B32" s="3"/>
      <c r="C32" s="3"/>
      <c r="D32" s="3"/>
      <c r="E32" s="3"/>
      <c r="F32" s="18"/>
      <c r="G32" s="18"/>
      <c r="H32" s="3"/>
      <c r="I32" s="3"/>
    </row>
    <row r="33" spans="1:9" x14ac:dyDescent="0.2">
      <c r="A33" s="3"/>
      <c r="B33" s="3"/>
      <c r="C33" s="3"/>
      <c r="D33" s="3"/>
      <c r="E33" s="3"/>
      <c r="F33" s="18"/>
      <c r="G33" s="18"/>
      <c r="H33" s="3"/>
      <c r="I33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20" zoomScaleNormal="120" zoomScalePageLayoutView="120" workbookViewId="0">
      <selection activeCell="H11" sqref="H11"/>
    </sheetView>
  </sheetViews>
  <sheetFormatPr baseColWidth="10" defaultRowHeight="16" x14ac:dyDescent="0.2"/>
  <cols>
    <col min="2" max="2" width="6.83203125" bestFit="1" customWidth="1"/>
    <col min="3" max="3" width="8.1640625" bestFit="1" customWidth="1"/>
    <col min="4" max="4" width="10.1640625" bestFit="1" customWidth="1"/>
    <col min="5" max="5" width="9.1640625" bestFit="1" customWidth="1"/>
    <col min="6" max="6" width="12.6640625" style="17" bestFit="1" customWidth="1"/>
    <col min="7" max="7" width="12.83203125" style="17" bestFit="1" customWidth="1"/>
    <col min="8" max="8" width="9.33203125" bestFit="1" customWidth="1"/>
  </cols>
  <sheetData>
    <row r="1" spans="1:9" x14ac:dyDescent="0.2">
      <c r="A1" t="s">
        <v>43</v>
      </c>
      <c r="F1" s="17">
        <v>1</v>
      </c>
      <c r="G1" s="17">
        <v>500</v>
      </c>
    </row>
    <row r="2" spans="1:9" x14ac:dyDescent="0.2">
      <c r="A2" s="3"/>
      <c r="B2" s="3"/>
      <c r="C2" s="3"/>
      <c r="D2" s="3"/>
      <c r="E2" s="3"/>
      <c r="F2" s="18"/>
      <c r="G2" s="18"/>
      <c r="H2" s="3"/>
      <c r="I2" s="3"/>
    </row>
    <row r="3" spans="1:9" x14ac:dyDescent="0.2">
      <c r="A3" s="3"/>
      <c r="B3" s="22" t="s">
        <v>8</v>
      </c>
      <c r="C3" s="6" t="s">
        <v>1</v>
      </c>
      <c r="D3" s="6" t="s">
        <v>11</v>
      </c>
      <c r="E3" s="6" t="s">
        <v>16</v>
      </c>
      <c r="F3" s="24" t="s">
        <v>12</v>
      </c>
      <c r="G3" s="24" t="s">
        <v>13</v>
      </c>
      <c r="H3" s="6" t="s">
        <v>14</v>
      </c>
      <c r="I3" s="3"/>
    </row>
    <row r="4" spans="1:9" x14ac:dyDescent="0.2">
      <c r="A4" s="3"/>
      <c r="B4" s="6">
        <v>1</v>
      </c>
      <c r="C4" s="19">
        <v>200</v>
      </c>
      <c r="D4" s="19">
        <v>400</v>
      </c>
      <c r="E4" s="19">
        <f>D4-C4</f>
        <v>200</v>
      </c>
      <c r="F4" s="20">
        <f>E4*$F$1</f>
        <v>200</v>
      </c>
      <c r="G4" s="20">
        <f>IF(D4&gt;0,$G$1,0)</f>
        <v>500</v>
      </c>
      <c r="H4" s="20">
        <f>G4+F4</f>
        <v>700</v>
      </c>
      <c r="I4" s="3"/>
    </row>
    <row r="5" spans="1:9" x14ac:dyDescent="0.2">
      <c r="A5" s="3"/>
      <c r="B5" s="6">
        <v>2</v>
      </c>
      <c r="C5" s="19">
        <v>150</v>
      </c>
      <c r="D5" s="19">
        <v>0</v>
      </c>
      <c r="E5" s="19">
        <f>E4+D5-C5</f>
        <v>50</v>
      </c>
      <c r="F5" s="20">
        <f t="shared" ref="F5:F16" si="0">E5*$F$1</f>
        <v>50</v>
      </c>
      <c r="G5" s="20">
        <f t="shared" ref="G5:G15" si="1">IF(D5&gt;0,$G$1,0)</f>
        <v>0</v>
      </c>
      <c r="H5" s="20">
        <f t="shared" ref="H5:H16" si="2">G5+F5</f>
        <v>50</v>
      </c>
      <c r="I5" s="3"/>
    </row>
    <row r="6" spans="1:9" x14ac:dyDescent="0.2">
      <c r="A6" s="3"/>
      <c r="B6" s="6">
        <v>3</v>
      </c>
      <c r="C6" s="19">
        <v>100</v>
      </c>
      <c r="D6" s="19">
        <v>400</v>
      </c>
      <c r="E6" s="19">
        <f t="shared" ref="E6:E15" si="3">E5+D6-C6</f>
        <v>350</v>
      </c>
      <c r="F6" s="20">
        <f t="shared" si="0"/>
        <v>350</v>
      </c>
      <c r="G6" s="20">
        <f t="shared" si="1"/>
        <v>500</v>
      </c>
      <c r="H6" s="20">
        <f t="shared" si="2"/>
        <v>850</v>
      </c>
      <c r="I6" s="3"/>
    </row>
    <row r="7" spans="1:9" x14ac:dyDescent="0.2">
      <c r="A7" s="3"/>
      <c r="B7" s="6">
        <v>4</v>
      </c>
      <c r="C7" s="19">
        <v>50</v>
      </c>
      <c r="D7" s="19">
        <v>0</v>
      </c>
      <c r="E7" s="19">
        <f t="shared" si="3"/>
        <v>300</v>
      </c>
      <c r="F7" s="20">
        <f t="shared" si="0"/>
        <v>300</v>
      </c>
      <c r="G7" s="20">
        <f t="shared" si="1"/>
        <v>0</v>
      </c>
      <c r="H7" s="20">
        <f t="shared" si="2"/>
        <v>300</v>
      </c>
      <c r="I7" s="3"/>
    </row>
    <row r="8" spans="1:9" x14ac:dyDescent="0.2">
      <c r="A8" s="3"/>
      <c r="B8" s="6">
        <v>5</v>
      </c>
      <c r="C8" s="19">
        <v>50</v>
      </c>
      <c r="D8" s="19">
        <v>0</v>
      </c>
      <c r="E8" s="19">
        <f t="shared" si="3"/>
        <v>250</v>
      </c>
      <c r="F8" s="20">
        <f t="shared" si="0"/>
        <v>250</v>
      </c>
      <c r="G8" s="20">
        <f t="shared" si="1"/>
        <v>0</v>
      </c>
      <c r="H8" s="20">
        <f t="shared" si="2"/>
        <v>250</v>
      </c>
      <c r="I8" s="3"/>
    </row>
    <row r="9" spans="1:9" x14ac:dyDescent="0.2">
      <c r="A9" s="3"/>
      <c r="B9" s="6">
        <v>6</v>
      </c>
      <c r="C9" s="19">
        <v>100</v>
      </c>
      <c r="D9" s="19">
        <v>0</v>
      </c>
      <c r="E9" s="19">
        <f t="shared" si="3"/>
        <v>150</v>
      </c>
      <c r="F9" s="20">
        <f t="shared" si="0"/>
        <v>150</v>
      </c>
      <c r="G9" s="20">
        <f t="shared" si="1"/>
        <v>0</v>
      </c>
      <c r="H9" s="20">
        <f t="shared" si="2"/>
        <v>150</v>
      </c>
      <c r="I9" s="3"/>
    </row>
    <row r="10" spans="1:9" x14ac:dyDescent="0.2">
      <c r="A10" s="3"/>
      <c r="B10" s="6">
        <v>7</v>
      </c>
      <c r="C10" s="19">
        <v>150</v>
      </c>
      <c r="D10" s="19">
        <v>0</v>
      </c>
      <c r="E10" s="19">
        <f t="shared" si="3"/>
        <v>0</v>
      </c>
      <c r="F10" s="20">
        <f t="shared" si="0"/>
        <v>0</v>
      </c>
      <c r="G10" s="20">
        <f t="shared" si="1"/>
        <v>0</v>
      </c>
      <c r="H10" s="20">
        <f t="shared" si="2"/>
        <v>0</v>
      </c>
      <c r="I10" s="3"/>
    </row>
    <row r="11" spans="1:9" x14ac:dyDescent="0.2">
      <c r="A11" s="3"/>
      <c r="B11" s="6">
        <v>8</v>
      </c>
      <c r="C11" s="19">
        <v>200</v>
      </c>
      <c r="D11" s="19">
        <v>400</v>
      </c>
      <c r="E11" s="19">
        <f t="shared" si="3"/>
        <v>200</v>
      </c>
      <c r="F11" s="20">
        <f t="shared" si="0"/>
        <v>200</v>
      </c>
      <c r="G11" s="20">
        <f t="shared" si="1"/>
        <v>500</v>
      </c>
      <c r="H11" s="20">
        <f t="shared" si="2"/>
        <v>700</v>
      </c>
      <c r="I11" s="3"/>
    </row>
    <row r="12" spans="1:9" x14ac:dyDescent="0.2">
      <c r="A12" s="3"/>
      <c r="B12" s="6">
        <v>9</v>
      </c>
      <c r="C12" s="19">
        <v>200</v>
      </c>
      <c r="D12" s="19">
        <v>0</v>
      </c>
      <c r="E12" s="19">
        <f t="shared" si="3"/>
        <v>0</v>
      </c>
      <c r="F12" s="20">
        <f t="shared" si="0"/>
        <v>0</v>
      </c>
      <c r="G12" s="20">
        <f t="shared" si="1"/>
        <v>0</v>
      </c>
      <c r="H12" s="20">
        <f t="shared" si="2"/>
        <v>0</v>
      </c>
      <c r="I12" s="3"/>
    </row>
    <row r="13" spans="1:9" x14ac:dyDescent="0.2">
      <c r="A13" s="3"/>
      <c r="B13" s="6">
        <v>10</v>
      </c>
      <c r="C13" s="19">
        <v>250</v>
      </c>
      <c r="D13" s="19">
        <v>400</v>
      </c>
      <c r="E13" s="19">
        <f t="shared" si="3"/>
        <v>150</v>
      </c>
      <c r="F13" s="20">
        <f t="shared" si="0"/>
        <v>150</v>
      </c>
      <c r="G13" s="20">
        <f t="shared" si="1"/>
        <v>500</v>
      </c>
      <c r="H13" s="20">
        <f t="shared" si="2"/>
        <v>650</v>
      </c>
      <c r="I13" s="3"/>
    </row>
    <row r="14" spans="1:9" x14ac:dyDescent="0.2">
      <c r="A14" s="3"/>
      <c r="B14" s="6">
        <v>11</v>
      </c>
      <c r="C14" s="19">
        <v>300</v>
      </c>
      <c r="D14" s="19">
        <v>400</v>
      </c>
      <c r="E14" s="19">
        <f t="shared" si="3"/>
        <v>250</v>
      </c>
      <c r="F14" s="20">
        <f t="shared" si="0"/>
        <v>250</v>
      </c>
      <c r="G14" s="20">
        <f t="shared" si="1"/>
        <v>500</v>
      </c>
      <c r="H14" s="20">
        <f t="shared" si="2"/>
        <v>750</v>
      </c>
      <c r="I14" s="3"/>
    </row>
    <row r="15" spans="1:9" x14ac:dyDescent="0.2">
      <c r="A15" s="3"/>
      <c r="B15" s="8">
        <v>12</v>
      </c>
      <c r="C15" s="19">
        <v>250</v>
      </c>
      <c r="D15" s="19">
        <v>0</v>
      </c>
      <c r="E15" s="19">
        <f t="shared" si="3"/>
        <v>0</v>
      </c>
      <c r="F15" s="20">
        <f t="shared" si="0"/>
        <v>0</v>
      </c>
      <c r="G15" s="20">
        <f t="shared" si="1"/>
        <v>0</v>
      </c>
      <c r="H15" s="20">
        <f t="shared" si="2"/>
        <v>0</v>
      </c>
      <c r="I15" s="3"/>
    </row>
    <row r="16" spans="1:9" x14ac:dyDescent="0.2">
      <c r="A16" s="3"/>
      <c r="B16" s="21" t="s">
        <v>15</v>
      </c>
      <c r="C16" s="22">
        <f>SUM(C4:C15)</f>
        <v>2000</v>
      </c>
      <c r="D16" s="22">
        <f t="shared" ref="D16:E16" si="4">SUM(D4:D15)</f>
        <v>2000</v>
      </c>
      <c r="E16" s="22">
        <f t="shared" si="4"/>
        <v>1900</v>
      </c>
      <c r="F16" s="23">
        <f t="shared" si="0"/>
        <v>1900</v>
      </c>
      <c r="G16" s="23">
        <f>SUM(G4:G15)</f>
        <v>2500</v>
      </c>
      <c r="H16" s="23">
        <f t="shared" si="2"/>
        <v>4400</v>
      </c>
      <c r="I16" s="3"/>
    </row>
    <row r="17" spans="1:15" x14ac:dyDescent="0.2">
      <c r="A17" s="3"/>
      <c r="B17" s="3"/>
      <c r="C17" s="3"/>
      <c r="D17" s="3"/>
      <c r="E17" s="3"/>
      <c r="F17" s="18"/>
      <c r="G17" s="18"/>
      <c r="H17" s="3"/>
      <c r="I17" s="3"/>
      <c r="O17" t="s">
        <v>17</v>
      </c>
    </row>
    <row r="18" spans="1:15" x14ac:dyDescent="0.2">
      <c r="A18" s="3"/>
      <c r="B18" s="3"/>
      <c r="C18" s="3"/>
      <c r="D18" s="3"/>
      <c r="E18" s="3"/>
      <c r="F18" s="18"/>
      <c r="G18" s="18"/>
      <c r="H18" s="3"/>
      <c r="I18" s="3"/>
    </row>
    <row r="19" spans="1:15" x14ac:dyDescent="0.2">
      <c r="A19" s="3"/>
      <c r="B19" s="3"/>
      <c r="C19" s="3"/>
      <c r="D19" s="3"/>
      <c r="E19" s="3"/>
      <c r="F19" s="18"/>
      <c r="G19" s="18"/>
      <c r="H19" s="3"/>
      <c r="I19" s="3"/>
    </row>
    <row r="20" spans="1:15" x14ac:dyDescent="0.2">
      <c r="A20" s="3"/>
      <c r="B20" s="3"/>
      <c r="C20" s="3"/>
      <c r="D20" s="3"/>
      <c r="E20" s="3"/>
      <c r="F20" s="18"/>
      <c r="G20" s="18"/>
      <c r="H20" s="3"/>
      <c r="I20" s="3"/>
    </row>
    <row r="21" spans="1:15" x14ac:dyDescent="0.2">
      <c r="A21" s="3"/>
      <c r="B21" s="3"/>
      <c r="C21" s="3"/>
      <c r="D21" s="3"/>
      <c r="E21" s="3"/>
      <c r="F21" s="18"/>
      <c r="G21" s="18"/>
      <c r="H21" s="3"/>
      <c r="I21" s="3"/>
    </row>
    <row r="22" spans="1:15" x14ac:dyDescent="0.2">
      <c r="A22" s="3"/>
      <c r="B22" s="3"/>
      <c r="C22" s="3"/>
      <c r="D22" s="3"/>
      <c r="E22" s="3"/>
      <c r="F22" s="18"/>
      <c r="G22" s="18"/>
      <c r="H22" s="3"/>
      <c r="I22" s="3"/>
    </row>
    <row r="23" spans="1:15" x14ac:dyDescent="0.2">
      <c r="A23" s="3"/>
      <c r="B23" s="3"/>
      <c r="C23" s="3"/>
      <c r="D23" s="3"/>
      <c r="E23" s="3"/>
      <c r="F23" s="18"/>
      <c r="G23" s="18"/>
      <c r="H23" s="3"/>
      <c r="I23" s="3"/>
    </row>
    <row r="24" spans="1:15" x14ac:dyDescent="0.2">
      <c r="A24" s="3"/>
      <c r="B24" s="3"/>
      <c r="C24" s="3"/>
      <c r="D24" s="3"/>
      <c r="E24" s="3"/>
      <c r="F24" s="18"/>
      <c r="G24" s="18"/>
      <c r="H24" s="3"/>
      <c r="I24" s="3"/>
    </row>
    <row r="25" spans="1:15" x14ac:dyDescent="0.2">
      <c r="A25" s="3"/>
      <c r="B25" s="3"/>
      <c r="C25" s="3"/>
      <c r="D25" s="3"/>
      <c r="E25" s="3"/>
      <c r="F25" s="18"/>
      <c r="G25" s="18"/>
      <c r="H25" s="3"/>
      <c r="I25" s="3"/>
    </row>
    <row r="26" spans="1:15" x14ac:dyDescent="0.2">
      <c r="A26" s="3"/>
      <c r="B26" s="3"/>
      <c r="C26" s="3"/>
      <c r="D26" s="3"/>
      <c r="E26" s="3"/>
      <c r="F26" s="18"/>
      <c r="G26" s="18"/>
      <c r="H26" s="3"/>
      <c r="I26" s="3"/>
    </row>
    <row r="27" spans="1:15" x14ac:dyDescent="0.2">
      <c r="A27" s="3"/>
      <c r="B27" s="3"/>
      <c r="C27" s="3"/>
      <c r="D27" s="3"/>
      <c r="E27" s="3"/>
      <c r="F27" s="18"/>
      <c r="G27" s="18"/>
      <c r="H27" s="3"/>
      <c r="I27" s="3"/>
    </row>
    <row r="28" spans="1:15" x14ac:dyDescent="0.2">
      <c r="A28" s="3"/>
      <c r="B28" s="3"/>
      <c r="C28" s="3"/>
      <c r="D28" s="3"/>
      <c r="E28" s="3"/>
      <c r="F28" s="18"/>
      <c r="G28" s="18"/>
      <c r="H28" s="3"/>
      <c r="I28" s="3"/>
    </row>
    <row r="29" spans="1:15" x14ac:dyDescent="0.2">
      <c r="A29" s="3"/>
      <c r="B29" s="3"/>
      <c r="C29" s="3"/>
      <c r="D29" s="3"/>
      <c r="E29" s="3"/>
      <c r="F29" s="18"/>
      <c r="G29" s="18"/>
      <c r="H29" s="3"/>
      <c r="I29" s="3"/>
    </row>
    <row r="30" spans="1:15" x14ac:dyDescent="0.2">
      <c r="A30" s="3"/>
      <c r="B30" s="3"/>
      <c r="C30" s="3"/>
      <c r="D30" s="3"/>
      <c r="E30" s="3"/>
      <c r="F30" s="18"/>
      <c r="G30" s="18"/>
      <c r="H30" s="3"/>
      <c r="I30" s="3"/>
    </row>
    <row r="31" spans="1:15" x14ac:dyDescent="0.2">
      <c r="A31" s="3"/>
      <c r="B31" s="3"/>
      <c r="C31" s="3"/>
      <c r="D31" s="3"/>
      <c r="E31" s="3"/>
      <c r="F31" s="18"/>
      <c r="G31" s="18"/>
      <c r="H31" s="3"/>
      <c r="I31" s="3"/>
    </row>
    <row r="32" spans="1:15" x14ac:dyDescent="0.2">
      <c r="A32" s="3"/>
      <c r="B32" s="3"/>
      <c r="C32" s="3"/>
      <c r="D32" s="3"/>
      <c r="E32" s="3"/>
      <c r="F32" s="18"/>
      <c r="G32" s="18"/>
      <c r="H32" s="3"/>
      <c r="I32" s="3"/>
    </row>
    <row r="33" spans="1:9" x14ac:dyDescent="0.2">
      <c r="A33" s="3"/>
      <c r="B33" s="3"/>
      <c r="C33" s="3"/>
      <c r="D33" s="3"/>
      <c r="E33" s="3"/>
      <c r="F33" s="18"/>
      <c r="G33" s="18"/>
      <c r="H33" s="3"/>
      <c r="I33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20" zoomScaleNormal="120" zoomScalePageLayoutView="120" workbookViewId="0">
      <selection activeCell="J15" sqref="J15"/>
    </sheetView>
  </sheetViews>
  <sheetFormatPr baseColWidth="10" defaultRowHeight="16" x14ac:dyDescent="0.2"/>
  <cols>
    <col min="2" max="2" width="6.83203125" bestFit="1" customWidth="1"/>
    <col min="3" max="3" width="8.1640625" bestFit="1" customWidth="1"/>
    <col min="4" max="4" width="10.1640625" bestFit="1" customWidth="1"/>
    <col min="5" max="5" width="9.1640625" bestFit="1" customWidth="1"/>
    <col min="6" max="6" width="12.6640625" style="17" bestFit="1" customWidth="1"/>
    <col min="7" max="7" width="12.83203125" style="17" bestFit="1" customWidth="1"/>
    <col min="8" max="8" width="9.33203125" bestFit="1" customWidth="1"/>
  </cols>
  <sheetData>
    <row r="1" spans="1:16" x14ac:dyDescent="0.2">
      <c r="A1" t="s">
        <v>44</v>
      </c>
      <c r="F1" s="17">
        <v>1</v>
      </c>
      <c r="G1" s="17">
        <v>500</v>
      </c>
    </row>
    <row r="2" spans="1:16" x14ac:dyDescent="0.2">
      <c r="A2" s="3"/>
      <c r="B2" s="3"/>
      <c r="C2" s="3"/>
      <c r="D2" s="3"/>
      <c r="E2" s="3"/>
      <c r="F2" s="18"/>
      <c r="G2" s="18"/>
      <c r="H2" s="3"/>
      <c r="I2" s="3"/>
    </row>
    <row r="3" spans="1:16" x14ac:dyDescent="0.2">
      <c r="A3" s="3"/>
      <c r="B3" s="22" t="s">
        <v>8</v>
      </c>
      <c r="C3" s="6" t="s">
        <v>1</v>
      </c>
      <c r="D3" s="6" t="s">
        <v>11</v>
      </c>
      <c r="E3" s="6" t="s">
        <v>16</v>
      </c>
      <c r="F3" s="24" t="s">
        <v>12</v>
      </c>
      <c r="G3" s="24" t="s">
        <v>13</v>
      </c>
      <c r="H3" s="6" t="s">
        <v>14</v>
      </c>
      <c r="I3" s="3"/>
    </row>
    <row r="4" spans="1:16" x14ac:dyDescent="0.2">
      <c r="A4" s="3"/>
      <c r="B4" s="6">
        <v>1</v>
      </c>
      <c r="C4" s="19">
        <v>200</v>
      </c>
      <c r="D4" s="19">
        <f>SUM(C4:C6)</f>
        <v>450</v>
      </c>
      <c r="E4" s="19">
        <f>D4-C4</f>
        <v>250</v>
      </c>
      <c r="F4" s="20">
        <f>E4*$F$1</f>
        <v>250</v>
      </c>
      <c r="G4" s="20">
        <f>IF(D4&gt;0,$G$1,0)</f>
        <v>500</v>
      </c>
      <c r="H4" s="20">
        <f>G4+F4</f>
        <v>750</v>
      </c>
      <c r="I4" s="3"/>
    </row>
    <row r="5" spans="1:16" x14ac:dyDescent="0.2">
      <c r="A5" s="3"/>
      <c r="B5" s="6">
        <v>2</v>
      </c>
      <c r="C5" s="19">
        <v>150</v>
      </c>
      <c r="D5" s="19">
        <v>0</v>
      </c>
      <c r="E5" s="19">
        <f>E4+D5-C5</f>
        <v>100</v>
      </c>
      <c r="F5" s="20">
        <f t="shared" ref="F5:F16" si="0">E5*$F$1</f>
        <v>100</v>
      </c>
      <c r="G5" s="20">
        <f t="shared" ref="G5:G15" si="1">IF(D5&gt;0,$G$1,0)</f>
        <v>0</v>
      </c>
      <c r="H5" s="20">
        <f t="shared" ref="H5:H16" si="2">G5+F5</f>
        <v>100</v>
      </c>
      <c r="I5" s="3"/>
    </row>
    <row r="6" spans="1:16" x14ac:dyDescent="0.2">
      <c r="A6" s="3"/>
      <c r="B6" s="6">
        <v>3</v>
      </c>
      <c r="C6" s="19">
        <v>100</v>
      </c>
      <c r="D6" s="19">
        <v>0</v>
      </c>
      <c r="E6" s="19">
        <f t="shared" ref="E6:E15" si="3">E5+D6-C6</f>
        <v>0</v>
      </c>
      <c r="F6" s="20">
        <f t="shared" si="0"/>
        <v>0</v>
      </c>
      <c r="G6" s="20">
        <f t="shared" si="1"/>
        <v>0</v>
      </c>
      <c r="H6" s="20">
        <f t="shared" si="2"/>
        <v>0</v>
      </c>
      <c r="I6" s="3"/>
    </row>
    <row r="7" spans="1:16" x14ac:dyDescent="0.2">
      <c r="A7" s="3"/>
      <c r="B7" s="6">
        <v>4</v>
      </c>
      <c r="C7" s="19">
        <v>50</v>
      </c>
      <c r="D7" s="19">
        <f>SUM(C7:C9)</f>
        <v>200</v>
      </c>
      <c r="E7" s="19">
        <f t="shared" si="3"/>
        <v>150</v>
      </c>
      <c r="F7" s="20">
        <f t="shared" si="0"/>
        <v>150</v>
      </c>
      <c r="G7" s="20">
        <f t="shared" si="1"/>
        <v>500</v>
      </c>
      <c r="H7" s="20">
        <f t="shared" si="2"/>
        <v>650</v>
      </c>
      <c r="I7" s="3"/>
    </row>
    <row r="8" spans="1:16" x14ac:dyDescent="0.2">
      <c r="A8" s="3"/>
      <c r="B8" s="6">
        <v>5</v>
      </c>
      <c r="C8" s="19">
        <v>50</v>
      </c>
      <c r="D8" s="19">
        <v>0</v>
      </c>
      <c r="E8" s="19">
        <f t="shared" si="3"/>
        <v>100</v>
      </c>
      <c r="F8" s="20">
        <f t="shared" si="0"/>
        <v>100</v>
      </c>
      <c r="G8" s="20">
        <f t="shared" si="1"/>
        <v>0</v>
      </c>
      <c r="H8" s="20">
        <f t="shared" si="2"/>
        <v>100</v>
      </c>
      <c r="I8" s="3"/>
    </row>
    <row r="9" spans="1:16" x14ac:dyDescent="0.2">
      <c r="A9" s="3"/>
      <c r="B9" s="6">
        <v>6</v>
      </c>
      <c r="C9" s="19">
        <v>100</v>
      </c>
      <c r="D9" s="19">
        <v>0</v>
      </c>
      <c r="E9" s="19">
        <f t="shared" si="3"/>
        <v>0</v>
      </c>
      <c r="F9" s="20">
        <f t="shared" si="0"/>
        <v>0</v>
      </c>
      <c r="G9" s="20">
        <f t="shared" si="1"/>
        <v>0</v>
      </c>
      <c r="H9" s="20">
        <f t="shared" si="2"/>
        <v>0</v>
      </c>
      <c r="I9" s="3"/>
    </row>
    <row r="10" spans="1:16" x14ac:dyDescent="0.2">
      <c r="A10" s="3"/>
      <c r="B10" s="6">
        <v>7</v>
      </c>
      <c r="C10" s="19">
        <v>150</v>
      </c>
      <c r="D10" s="19">
        <f>SUM(C10:C12)</f>
        <v>550</v>
      </c>
      <c r="E10" s="19">
        <f t="shared" si="3"/>
        <v>400</v>
      </c>
      <c r="F10" s="20">
        <f t="shared" si="0"/>
        <v>400</v>
      </c>
      <c r="G10" s="20">
        <f t="shared" si="1"/>
        <v>500</v>
      </c>
      <c r="H10" s="20">
        <f t="shared" si="2"/>
        <v>900</v>
      </c>
      <c r="I10" s="3"/>
    </row>
    <row r="11" spans="1:16" x14ac:dyDescent="0.2">
      <c r="A11" s="3"/>
      <c r="B11" s="6">
        <v>8</v>
      </c>
      <c r="C11" s="19">
        <v>200</v>
      </c>
      <c r="D11" s="19">
        <v>0</v>
      </c>
      <c r="E11" s="19">
        <f t="shared" si="3"/>
        <v>200</v>
      </c>
      <c r="F11" s="20">
        <f t="shared" si="0"/>
        <v>200</v>
      </c>
      <c r="G11" s="20">
        <f t="shared" si="1"/>
        <v>0</v>
      </c>
      <c r="H11" s="20">
        <f t="shared" si="2"/>
        <v>200</v>
      </c>
      <c r="I11" s="3"/>
    </row>
    <row r="12" spans="1:16" x14ac:dyDescent="0.2">
      <c r="A12" s="3"/>
      <c r="B12" s="6">
        <v>9</v>
      </c>
      <c r="C12" s="19">
        <v>200</v>
      </c>
      <c r="D12" s="19">
        <v>0</v>
      </c>
      <c r="E12" s="19">
        <f t="shared" si="3"/>
        <v>0</v>
      </c>
      <c r="F12" s="20">
        <f t="shared" si="0"/>
        <v>0</v>
      </c>
      <c r="G12" s="20">
        <f t="shared" si="1"/>
        <v>0</v>
      </c>
      <c r="H12" s="20">
        <f t="shared" si="2"/>
        <v>0</v>
      </c>
      <c r="I12" s="3"/>
    </row>
    <row r="13" spans="1:16" x14ac:dyDescent="0.2">
      <c r="A13" s="3"/>
      <c r="B13" s="6">
        <v>10</v>
      </c>
      <c r="C13" s="19">
        <v>250</v>
      </c>
      <c r="D13" s="19">
        <f>SUM(C13:C15)</f>
        <v>800</v>
      </c>
      <c r="E13" s="19">
        <f t="shared" si="3"/>
        <v>550</v>
      </c>
      <c r="F13" s="20">
        <f t="shared" si="0"/>
        <v>550</v>
      </c>
      <c r="G13" s="20">
        <f t="shared" si="1"/>
        <v>500</v>
      </c>
      <c r="H13" s="20">
        <f t="shared" si="2"/>
        <v>1050</v>
      </c>
      <c r="I13" s="3"/>
    </row>
    <row r="14" spans="1:16" x14ac:dyDescent="0.2">
      <c r="A14" s="3"/>
      <c r="B14" s="6">
        <v>11</v>
      </c>
      <c r="C14" s="19">
        <v>300</v>
      </c>
      <c r="D14" s="19">
        <v>0</v>
      </c>
      <c r="E14" s="19">
        <f t="shared" si="3"/>
        <v>250</v>
      </c>
      <c r="F14" s="20">
        <f t="shared" si="0"/>
        <v>250</v>
      </c>
      <c r="G14" s="20">
        <f t="shared" si="1"/>
        <v>0</v>
      </c>
      <c r="H14" s="20">
        <f t="shared" si="2"/>
        <v>250</v>
      </c>
      <c r="I14" s="3"/>
    </row>
    <row r="15" spans="1:16" x14ac:dyDescent="0.2">
      <c r="A15" s="3"/>
      <c r="B15" s="8">
        <v>12</v>
      </c>
      <c r="C15" s="19">
        <v>250</v>
      </c>
      <c r="D15" s="19">
        <v>0</v>
      </c>
      <c r="E15" s="19">
        <f t="shared" si="3"/>
        <v>0</v>
      </c>
      <c r="F15" s="20">
        <f t="shared" si="0"/>
        <v>0</v>
      </c>
      <c r="G15" s="20">
        <f t="shared" si="1"/>
        <v>0</v>
      </c>
      <c r="H15" s="20">
        <f t="shared" si="2"/>
        <v>0</v>
      </c>
      <c r="I15" s="3"/>
    </row>
    <row r="16" spans="1:16" x14ac:dyDescent="0.2">
      <c r="A16" s="3"/>
      <c r="B16" s="21" t="s">
        <v>15</v>
      </c>
      <c r="C16" s="22">
        <f>SUM(C4:C15)</f>
        <v>2000</v>
      </c>
      <c r="D16" s="22">
        <f t="shared" ref="D16:E16" si="4">SUM(D4:D15)</f>
        <v>2000</v>
      </c>
      <c r="E16" s="22">
        <f t="shared" si="4"/>
        <v>2000</v>
      </c>
      <c r="F16" s="23">
        <f t="shared" si="0"/>
        <v>2000</v>
      </c>
      <c r="G16" s="23">
        <f>SUM(G4:G15)</f>
        <v>2000</v>
      </c>
      <c r="H16" s="23">
        <f t="shared" si="2"/>
        <v>4000</v>
      </c>
      <c r="I16" s="3"/>
      <c r="P16" t="s">
        <v>17</v>
      </c>
    </row>
    <row r="17" spans="1:15" x14ac:dyDescent="0.2">
      <c r="A17" s="3"/>
      <c r="B17" s="3"/>
      <c r="C17" s="3"/>
      <c r="D17" s="3"/>
      <c r="E17" s="3"/>
      <c r="F17" s="18"/>
      <c r="G17" s="18"/>
      <c r="H17" s="3"/>
      <c r="I17" s="3"/>
      <c r="O17" t="s">
        <v>17</v>
      </c>
    </row>
    <row r="18" spans="1:15" x14ac:dyDescent="0.2">
      <c r="A18" s="3"/>
      <c r="B18" s="3"/>
      <c r="C18" s="3"/>
      <c r="D18" s="3"/>
      <c r="E18" s="3"/>
      <c r="F18" s="18"/>
      <c r="G18" s="18"/>
      <c r="H18" s="3"/>
      <c r="I18" s="3"/>
    </row>
    <row r="19" spans="1:15" x14ac:dyDescent="0.2">
      <c r="A19" s="3"/>
      <c r="B19" s="3"/>
      <c r="C19" s="3"/>
      <c r="D19" s="3"/>
      <c r="E19" s="3"/>
      <c r="F19" s="18"/>
      <c r="G19" s="18"/>
      <c r="H19" s="3"/>
      <c r="I19" s="3"/>
    </row>
    <row r="20" spans="1:15" x14ac:dyDescent="0.2">
      <c r="A20" s="3"/>
      <c r="B20" s="3"/>
      <c r="C20" s="3"/>
      <c r="D20" s="3"/>
      <c r="E20" s="3"/>
      <c r="F20" s="18"/>
      <c r="G20" s="18"/>
      <c r="H20" s="3"/>
      <c r="I20" s="3"/>
    </row>
    <row r="21" spans="1:15" x14ac:dyDescent="0.2">
      <c r="A21" s="3"/>
      <c r="B21" s="3"/>
      <c r="C21" s="3"/>
      <c r="D21" s="3"/>
      <c r="E21" s="3"/>
      <c r="F21" s="18"/>
      <c r="G21" s="18"/>
      <c r="H21" s="3"/>
      <c r="I21" s="3"/>
    </row>
    <row r="22" spans="1:15" x14ac:dyDescent="0.2">
      <c r="A22" s="3"/>
      <c r="B22" s="3"/>
      <c r="C22" s="3"/>
      <c r="D22" s="3"/>
      <c r="E22" s="3"/>
      <c r="F22" s="18"/>
      <c r="G22" s="18"/>
      <c r="H22" s="3"/>
      <c r="I22" s="3"/>
    </row>
    <row r="23" spans="1:15" x14ac:dyDescent="0.2">
      <c r="A23" s="3"/>
      <c r="B23" s="3"/>
      <c r="C23" s="3"/>
      <c r="D23" s="3"/>
      <c r="E23" s="3"/>
      <c r="F23" s="18"/>
      <c r="G23" s="18"/>
      <c r="H23" s="3"/>
      <c r="I23" s="3"/>
    </row>
    <row r="24" spans="1:15" x14ac:dyDescent="0.2">
      <c r="A24" s="3"/>
      <c r="B24" s="3"/>
      <c r="C24" s="3"/>
      <c r="D24" s="3"/>
      <c r="E24" s="3"/>
      <c r="F24" s="18"/>
      <c r="G24" s="18"/>
      <c r="H24" s="3"/>
      <c r="I24" s="3"/>
    </row>
    <row r="25" spans="1:15" x14ac:dyDescent="0.2">
      <c r="A25" s="3"/>
      <c r="B25" s="3"/>
      <c r="C25" s="3"/>
      <c r="D25" s="3"/>
      <c r="E25" s="3"/>
      <c r="F25" s="18"/>
      <c r="G25" s="18"/>
      <c r="H25" s="3"/>
      <c r="I25" s="3"/>
    </row>
    <row r="26" spans="1:15" x14ac:dyDescent="0.2">
      <c r="A26" s="3"/>
      <c r="B26" s="3"/>
      <c r="C26" s="3"/>
      <c r="D26" s="3"/>
      <c r="E26" s="3"/>
      <c r="F26" s="18"/>
      <c r="G26" s="18"/>
      <c r="H26" s="3"/>
      <c r="I26" s="3"/>
    </row>
    <row r="27" spans="1:15" x14ac:dyDescent="0.2">
      <c r="A27" s="3"/>
      <c r="B27" s="3"/>
      <c r="C27" s="3"/>
      <c r="D27" s="3"/>
      <c r="E27" s="3"/>
      <c r="F27" s="18"/>
      <c r="G27" s="18"/>
      <c r="H27" s="3"/>
      <c r="I27" s="3"/>
    </row>
    <row r="28" spans="1:15" x14ac:dyDescent="0.2">
      <c r="A28" s="3"/>
      <c r="B28" s="3"/>
      <c r="C28" s="3"/>
      <c r="D28" s="3"/>
      <c r="E28" s="3"/>
      <c r="F28" s="18"/>
      <c r="G28" s="18"/>
      <c r="H28" s="3"/>
      <c r="I28" s="3"/>
    </row>
    <row r="29" spans="1:15" x14ac:dyDescent="0.2">
      <c r="A29" s="3"/>
      <c r="B29" s="3"/>
      <c r="C29" s="3"/>
      <c r="D29" s="3"/>
      <c r="E29" s="3"/>
      <c r="F29" s="18"/>
      <c r="G29" s="18"/>
      <c r="H29" s="3"/>
      <c r="I29" s="3"/>
      <c r="K29" t="s">
        <v>17</v>
      </c>
    </row>
    <row r="30" spans="1:15" x14ac:dyDescent="0.2">
      <c r="A30" s="3"/>
      <c r="B30" s="3"/>
      <c r="C30" s="3"/>
      <c r="D30" s="3"/>
      <c r="E30" s="3"/>
      <c r="F30" s="18"/>
      <c r="G30" s="18"/>
      <c r="H30" s="3"/>
      <c r="I30" s="3"/>
    </row>
    <row r="31" spans="1:15" x14ac:dyDescent="0.2">
      <c r="A31" s="3"/>
      <c r="B31" s="3"/>
      <c r="C31" s="3"/>
      <c r="D31" s="3"/>
      <c r="E31" s="3"/>
      <c r="F31" s="18"/>
      <c r="G31" s="18"/>
      <c r="H31" s="3"/>
      <c r="I31" s="3"/>
    </row>
    <row r="32" spans="1:15" x14ac:dyDescent="0.2">
      <c r="A32" s="3"/>
      <c r="B32" s="3"/>
      <c r="C32" s="3"/>
      <c r="D32" s="3"/>
      <c r="E32" s="3"/>
      <c r="F32" s="18"/>
      <c r="G32" s="18"/>
      <c r="H32" s="3"/>
      <c r="I32" s="3"/>
    </row>
    <row r="33" spans="1:9" x14ac:dyDescent="0.2">
      <c r="A33" s="3"/>
      <c r="B33" s="3"/>
      <c r="C33" s="3"/>
      <c r="D33" s="3"/>
      <c r="E33" s="3"/>
      <c r="F33" s="18"/>
      <c r="G33" s="18"/>
      <c r="H33" s="3"/>
      <c r="I33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zoomScale="120" zoomScaleNormal="120" zoomScalePageLayoutView="120" workbookViewId="0">
      <selection activeCell="F13" sqref="F13"/>
    </sheetView>
  </sheetViews>
  <sheetFormatPr baseColWidth="10" defaultRowHeight="16" x14ac:dyDescent="0.2"/>
  <cols>
    <col min="2" max="2" width="6.83203125" bestFit="1" customWidth="1"/>
    <col min="3" max="3" width="8.1640625" bestFit="1" customWidth="1"/>
    <col min="4" max="4" width="10.1640625" bestFit="1" customWidth="1"/>
    <col min="5" max="5" width="9.1640625" bestFit="1" customWidth="1"/>
    <col min="6" max="6" width="12.6640625" style="17" bestFit="1" customWidth="1"/>
    <col min="7" max="7" width="12.83203125" style="17" bestFit="1" customWidth="1"/>
    <col min="8" max="8" width="9.33203125" bestFit="1" customWidth="1"/>
  </cols>
  <sheetData>
    <row r="1" spans="1:16" x14ac:dyDescent="0.2">
      <c r="A1" t="s">
        <v>18</v>
      </c>
      <c r="F1" s="17">
        <v>1</v>
      </c>
      <c r="G1" s="17">
        <v>500</v>
      </c>
    </row>
    <row r="2" spans="1:16" x14ac:dyDescent="0.2">
      <c r="A2" s="3" t="s">
        <v>18</v>
      </c>
      <c r="B2" s="3"/>
      <c r="C2" s="3"/>
      <c r="D2" s="3"/>
      <c r="E2" s="3"/>
      <c r="F2" s="18"/>
      <c r="G2" s="18"/>
      <c r="H2" s="3"/>
      <c r="I2" s="3"/>
    </row>
    <row r="3" spans="1:16" x14ac:dyDescent="0.2">
      <c r="A3" s="3"/>
      <c r="B3" s="22" t="s">
        <v>8</v>
      </c>
      <c r="C3" s="6" t="s">
        <v>1</v>
      </c>
      <c r="D3" s="6" t="s">
        <v>11</v>
      </c>
      <c r="E3" s="6" t="s">
        <v>16</v>
      </c>
      <c r="F3" s="24" t="s">
        <v>12</v>
      </c>
      <c r="G3" s="24" t="s">
        <v>13</v>
      </c>
      <c r="H3" s="6" t="s">
        <v>14</v>
      </c>
      <c r="I3" s="3"/>
    </row>
    <row r="4" spans="1:16" x14ac:dyDescent="0.2">
      <c r="A4" s="3"/>
      <c r="B4" s="6">
        <v>1</v>
      </c>
      <c r="C4" s="19">
        <v>200</v>
      </c>
      <c r="D4" s="19">
        <v>550</v>
      </c>
      <c r="E4" s="19">
        <f>D4-C4</f>
        <v>350</v>
      </c>
      <c r="F4" s="20">
        <f>E4*$F$1</f>
        <v>350</v>
      </c>
      <c r="G4" s="20">
        <f>IF(D4&gt;0,$G$1,0)</f>
        <v>500</v>
      </c>
      <c r="H4" s="20">
        <f>G4+F4</f>
        <v>850</v>
      </c>
      <c r="I4" s="3"/>
    </row>
    <row r="5" spans="1:16" x14ac:dyDescent="0.2">
      <c r="A5" s="3"/>
      <c r="B5" s="6">
        <v>2</v>
      </c>
      <c r="C5" s="19">
        <v>150</v>
      </c>
      <c r="D5" s="19">
        <v>0</v>
      </c>
      <c r="E5" s="19">
        <f>E4+D5-C5</f>
        <v>200</v>
      </c>
      <c r="F5" s="20">
        <f t="shared" ref="F5:F16" si="0">E5*$F$1</f>
        <v>200</v>
      </c>
      <c r="G5" s="20">
        <f t="shared" ref="G5:G15" si="1">IF(D5&gt;0,$G$1,0)</f>
        <v>0</v>
      </c>
      <c r="H5" s="20">
        <f t="shared" ref="H5:H16" si="2">G5+F5</f>
        <v>200</v>
      </c>
      <c r="I5" s="3"/>
    </row>
    <row r="6" spans="1:16" x14ac:dyDescent="0.2">
      <c r="A6" s="3"/>
      <c r="B6" s="6">
        <v>3</v>
      </c>
      <c r="C6" s="19">
        <v>100</v>
      </c>
      <c r="D6" s="19">
        <v>0</v>
      </c>
      <c r="E6" s="19">
        <f t="shared" ref="E6:E15" si="3">E5+D6-C6</f>
        <v>100</v>
      </c>
      <c r="F6" s="20">
        <f t="shared" si="0"/>
        <v>100</v>
      </c>
      <c r="G6" s="20">
        <f t="shared" si="1"/>
        <v>0</v>
      </c>
      <c r="H6" s="20">
        <f t="shared" si="2"/>
        <v>100</v>
      </c>
      <c r="I6" s="3"/>
    </row>
    <row r="7" spans="1:16" x14ac:dyDescent="0.2">
      <c r="A7" s="3"/>
      <c r="B7" s="6">
        <v>4</v>
      </c>
      <c r="C7" s="19">
        <v>50</v>
      </c>
      <c r="D7" s="19">
        <v>0</v>
      </c>
      <c r="E7" s="19">
        <f t="shared" si="3"/>
        <v>50</v>
      </c>
      <c r="F7" s="20">
        <f t="shared" si="0"/>
        <v>50</v>
      </c>
      <c r="G7" s="20">
        <f t="shared" si="1"/>
        <v>0</v>
      </c>
      <c r="H7" s="20">
        <f t="shared" si="2"/>
        <v>50</v>
      </c>
      <c r="I7" s="3"/>
    </row>
    <row r="8" spans="1:16" x14ac:dyDescent="0.2">
      <c r="A8" s="3"/>
      <c r="B8" s="6">
        <v>5</v>
      </c>
      <c r="C8" s="19">
        <v>50</v>
      </c>
      <c r="D8" s="19">
        <v>0</v>
      </c>
      <c r="E8" s="19">
        <f t="shared" si="3"/>
        <v>0</v>
      </c>
      <c r="F8" s="20">
        <f t="shared" si="0"/>
        <v>0</v>
      </c>
      <c r="G8" s="20">
        <f t="shared" si="1"/>
        <v>0</v>
      </c>
      <c r="H8" s="20">
        <f t="shared" si="2"/>
        <v>0</v>
      </c>
      <c r="I8" s="3"/>
    </row>
    <row r="9" spans="1:16" x14ac:dyDescent="0.2">
      <c r="A9" s="3"/>
      <c r="B9" s="6">
        <v>6</v>
      </c>
      <c r="C9" s="19">
        <v>100</v>
      </c>
      <c r="D9" s="19">
        <v>250</v>
      </c>
      <c r="E9" s="19">
        <f t="shared" si="3"/>
        <v>150</v>
      </c>
      <c r="F9" s="20">
        <f t="shared" si="0"/>
        <v>150</v>
      </c>
      <c r="G9" s="20">
        <f t="shared" si="1"/>
        <v>500</v>
      </c>
      <c r="H9" s="20">
        <f t="shared" si="2"/>
        <v>650</v>
      </c>
      <c r="I9" s="3"/>
    </row>
    <row r="10" spans="1:16" x14ac:dyDescent="0.2">
      <c r="A10" s="3"/>
      <c r="B10" s="6">
        <v>7</v>
      </c>
      <c r="C10" s="19">
        <v>150</v>
      </c>
      <c r="D10" s="19">
        <v>0</v>
      </c>
      <c r="E10" s="19">
        <f t="shared" si="3"/>
        <v>0</v>
      </c>
      <c r="F10" s="20">
        <f t="shared" si="0"/>
        <v>0</v>
      </c>
      <c r="G10" s="20">
        <f t="shared" si="1"/>
        <v>0</v>
      </c>
      <c r="H10" s="20">
        <f t="shared" si="2"/>
        <v>0</v>
      </c>
      <c r="I10" s="3"/>
    </row>
    <row r="11" spans="1:16" x14ac:dyDescent="0.2">
      <c r="A11" s="3"/>
      <c r="B11" s="6">
        <v>8</v>
      </c>
      <c r="C11" s="19">
        <v>200</v>
      </c>
      <c r="D11" s="19">
        <v>400</v>
      </c>
      <c r="E11" s="19">
        <f t="shared" si="3"/>
        <v>200</v>
      </c>
      <c r="F11" s="20">
        <f t="shared" si="0"/>
        <v>200</v>
      </c>
      <c r="G11" s="20">
        <f t="shared" si="1"/>
        <v>500</v>
      </c>
      <c r="H11" s="20">
        <f t="shared" si="2"/>
        <v>700</v>
      </c>
      <c r="I11" s="3"/>
    </row>
    <row r="12" spans="1:16" x14ac:dyDescent="0.2">
      <c r="A12" s="3"/>
      <c r="B12" s="6">
        <v>9</v>
      </c>
      <c r="C12" s="19">
        <v>200</v>
      </c>
      <c r="D12" s="19">
        <v>0</v>
      </c>
      <c r="E12" s="19">
        <f t="shared" si="3"/>
        <v>0</v>
      </c>
      <c r="F12" s="20">
        <f t="shared" si="0"/>
        <v>0</v>
      </c>
      <c r="G12" s="20">
        <f t="shared" si="1"/>
        <v>0</v>
      </c>
      <c r="H12" s="20">
        <f t="shared" si="2"/>
        <v>0</v>
      </c>
      <c r="I12" s="3"/>
    </row>
    <row r="13" spans="1:16" x14ac:dyDescent="0.2">
      <c r="A13" s="3"/>
      <c r="B13" s="6">
        <v>10</v>
      </c>
      <c r="C13" s="19">
        <v>250</v>
      </c>
      <c r="D13" s="19">
        <v>550</v>
      </c>
      <c r="E13" s="19">
        <f t="shared" si="3"/>
        <v>300</v>
      </c>
      <c r="F13" s="20">
        <f t="shared" si="0"/>
        <v>300</v>
      </c>
      <c r="G13" s="20">
        <f t="shared" si="1"/>
        <v>500</v>
      </c>
      <c r="H13" s="20">
        <f t="shared" si="2"/>
        <v>800</v>
      </c>
      <c r="I13" s="3"/>
    </row>
    <row r="14" spans="1:16" x14ac:dyDescent="0.2">
      <c r="A14" s="3"/>
      <c r="B14" s="6">
        <v>11</v>
      </c>
      <c r="C14" s="19">
        <v>300</v>
      </c>
      <c r="D14" s="19">
        <v>0</v>
      </c>
      <c r="E14" s="19">
        <f t="shared" si="3"/>
        <v>0</v>
      </c>
      <c r="F14" s="20">
        <f t="shared" si="0"/>
        <v>0</v>
      </c>
      <c r="G14" s="20">
        <f t="shared" si="1"/>
        <v>0</v>
      </c>
      <c r="H14" s="20">
        <f t="shared" si="2"/>
        <v>0</v>
      </c>
      <c r="I14" s="3"/>
    </row>
    <row r="15" spans="1:16" x14ac:dyDescent="0.2">
      <c r="A15" s="3"/>
      <c r="B15" s="8">
        <v>12</v>
      </c>
      <c r="C15" s="19">
        <v>250</v>
      </c>
      <c r="D15" s="19">
        <v>250</v>
      </c>
      <c r="E15" s="19">
        <f t="shared" si="3"/>
        <v>0</v>
      </c>
      <c r="F15" s="20">
        <f t="shared" si="0"/>
        <v>0</v>
      </c>
      <c r="G15" s="20">
        <f t="shared" si="1"/>
        <v>500</v>
      </c>
      <c r="H15" s="20">
        <f t="shared" si="2"/>
        <v>500</v>
      </c>
      <c r="I15" s="3"/>
    </row>
    <row r="16" spans="1:16" x14ac:dyDescent="0.2">
      <c r="A16" s="3"/>
      <c r="B16" s="21" t="s">
        <v>15</v>
      </c>
      <c r="C16" s="22">
        <f>SUM(C4:C15)</f>
        <v>2000</v>
      </c>
      <c r="D16" s="22">
        <f t="shared" ref="D16:E16" si="4">SUM(D4:D15)</f>
        <v>2000</v>
      </c>
      <c r="E16" s="22">
        <f t="shared" si="4"/>
        <v>1350</v>
      </c>
      <c r="F16" s="23">
        <f t="shared" si="0"/>
        <v>1350</v>
      </c>
      <c r="G16" s="23">
        <f>SUM(G4:G15)</f>
        <v>2500</v>
      </c>
      <c r="H16" s="23">
        <f t="shared" si="2"/>
        <v>3850</v>
      </c>
      <c r="I16" s="3"/>
      <c r="P16" t="s">
        <v>17</v>
      </c>
    </row>
    <row r="17" spans="1:15" x14ac:dyDescent="0.2">
      <c r="A17" s="3"/>
      <c r="B17" s="3"/>
      <c r="C17" s="3"/>
      <c r="D17" s="3"/>
      <c r="E17" s="3"/>
      <c r="F17" s="18"/>
      <c r="G17" s="18"/>
      <c r="H17" s="3"/>
      <c r="I17" s="3"/>
      <c r="O17" t="s">
        <v>17</v>
      </c>
    </row>
    <row r="18" spans="1:15" x14ac:dyDescent="0.2">
      <c r="A18" s="3"/>
      <c r="B18" s="3"/>
      <c r="C18" s="3"/>
      <c r="D18" s="3"/>
      <c r="E18" s="3"/>
      <c r="F18" s="18"/>
      <c r="G18" s="18"/>
      <c r="H18" s="3"/>
      <c r="I18" s="3"/>
    </row>
    <row r="19" spans="1:15" x14ac:dyDescent="0.2">
      <c r="A19" s="3"/>
      <c r="B19" s="3"/>
      <c r="C19" s="3"/>
      <c r="D19" s="3"/>
      <c r="E19" s="3"/>
      <c r="F19" s="18"/>
      <c r="G19" s="18"/>
      <c r="H19" s="3"/>
      <c r="I19" s="3"/>
    </row>
    <row r="20" spans="1:15" x14ac:dyDescent="0.2">
      <c r="A20" s="3"/>
      <c r="B20" s="3"/>
      <c r="C20" s="3"/>
      <c r="D20" s="3"/>
      <c r="E20" s="3"/>
      <c r="F20" s="18"/>
      <c r="G20" s="18"/>
      <c r="H20" s="3"/>
      <c r="I20" s="3"/>
    </row>
    <row r="21" spans="1:15" x14ac:dyDescent="0.2">
      <c r="A21" s="3"/>
      <c r="B21" s="3"/>
      <c r="C21" s="3"/>
      <c r="D21" s="3"/>
      <c r="E21" s="3"/>
      <c r="F21" s="18"/>
      <c r="G21" s="18"/>
      <c r="H21" s="3"/>
      <c r="I21" s="3"/>
    </row>
    <row r="22" spans="1:15" x14ac:dyDescent="0.2">
      <c r="A22" s="3"/>
      <c r="B22" s="3"/>
      <c r="C22" s="3"/>
      <c r="D22" s="3"/>
      <c r="E22" s="3"/>
      <c r="F22" s="18"/>
      <c r="G22" s="18"/>
      <c r="H22" s="3"/>
      <c r="I22" s="3"/>
    </row>
    <row r="23" spans="1:15" x14ac:dyDescent="0.2">
      <c r="A23" s="3"/>
      <c r="B23" s="3"/>
      <c r="C23" s="3"/>
      <c r="D23" s="3"/>
      <c r="E23" s="3"/>
      <c r="F23" s="18"/>
      <c r="G23" s="18"/>
      <c r="H23" s="3"/>
      <c r="I23" s="3"/>
    </row>
    <row r="24" spans="1:15" x14ac:dyDescent="0.2">
      <c r="A24" s="3"/>
      <c r="B24" s="3"/>
      <c r="C24" s="3"/>
      <c r="D24" s="3"/>
      <c r="E24" s="3"/>
      <c r="F24" s="18"/>
      <c r="G24" s="18"/>
      <c r="H24" s="3"/>
      <c r="I24" s="3"/>
    </row>
    <row r="25" spans="1:15" x14ac:dyDescent="0.2">
      <c r="A25" s="3"/>
      <c r="B25" s="3"/>
      <c r="C25" s="3"/>
      <c r="D25" s="3"/>
      <c r="E25" s="3"/>
      <c r="F25" s="18"/>
      <c r="G25" s="18"/>
      <c r="H25" s="3"/>
      <c r="I25" s="3"/>
    </row>
    <row r="26" spans="1:15" x14ac:dyDescent="0.2">
      <c r="A26" s="3"/>
      <c r="B26" s="3"/>
      <c r="C26" s="3"/>
      <c r="D26" s="3"/>
      <c r="E26" s="3"/>
      <c r="F26" s="18"/>
      <c r="G26" s="18"/>
      <c r="H26" s="3"/>
      <c r="I26" s="3"/>
    </row>
    <row r="27" spans="1:15" x14ac:dyDescent="0.2">
      <c r="A27" s="3"/>
      <c r="B27" s="3"/>
      <c r="C27" s="3"/>
      <c r="D27" s="3"/>
      <c r="E27" s="3"/>
      <c r="F27" s="18"/>
      <c r="G27" s="18"/>
      <c r="H27" s="3"/>
      <c r="I27" s="3"/>
    </row>
    <row r="28" spans="1:15" x14ac:dyDescent="0.2">
      <c r="A28" s="3"/>
      <c r="B28" s="3"/>
      <c r="C28" s="3"/>
      <c r="D28" s="3"/>
      <c r="E28" s="3"/>
      <c r="F28" s="18"/>
      <c r="G28" s="18"/>
      <c r="H28" s="3"/>
      <c r="I28" s="3"/>
    </row>
    <row r="29" spans="1:15" x14ac:dyDescent="0.2">
      <c r="A29" s="3"/>
      <c r="B29" s="3"/>
      <c r="C29" s="3"/>
      <c r="D29" s="3"/>
      <c r="E29" s="3"/>
      <c r="F29" s="18"/>
      <c r="G29" s="18"/>
      <c r="H29" s="3"/>
      <c r="I29" s="3"/>
    </row>
    <row r="30" spans="1:15" x14ac:dyDescent="0.2">
      <c r="A30" s="3"/>
      <c r="B30" s="3"/>
      <c r="C30" s="3"/>
      <c r="D30" s="3"/>
      <c r="E30" s="3"/>
      <c r="F30" s="18"/>
      <c r="G30" s="18"/>
      <c r="H30" s="3"/>
      <c r="I30" s="3"/>
    </row>
    <row r="31" spans="1:15" x14ac:dyDescent="0.2">
      <c r="A31" s="3"/>
      <c r="B31" s="3"/>
      <c r="C31" s="3"/>
      <c r="D31" s="3"/>
      <c r="E31" s="3"/>
      <c r="F31" s="18"/>
      <c r="G31" s="18"/>
      <c r="H31" s="3"/>
      <c r="I31" s="3"/>
    </row>
    <row r="32" spans="1:15" x14ac:dyDescent="0.2">
      <c r="A32" s="3"/>
      <c r="B32" s="3"/>
      <c r="C32" s="3"/>
      <c r="D32" s="3"/>
      <c r="E32" s="3"/>
      <c r="F32" s="18"/>
      <c r="G32" s="18"/>
      <c r="H32" s="3"/>
      <c r="I32" s="3"/>
    </row>
    <row r="33" spans="1:9" x14ac:dyDescent="0.2">
      <c r="A33" s="3"/>
      <c r="B33" s="3"/>
      <c r="C33" s="3"/>
      <c r="D33" s="3"/>
      <c r="E33" s="3"/>
      <c r="F33" s="18"/>
      <c r="G33" s="18"/>
      <c r="H33" s="3"/>
      <c r="I33" s="3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MPS_clean</vt:lpstr>
      <vt:lpstr>MPS_level</vt:lpstr>
      <vt:lpstr>MPSchase</vt:lpstr>
      <vt:lpstr>QGyros_Data</vt:lpstr>
      <vt:lpstr>QG_1TR</vt:lpstr>
      <vt:lpstr>QG_L4L</vt:lpstr>
      <vt:lpstr>QG_FOQ</vt:lpstr>
      <vt:lpstr>QG_POQ</vt:lpstr>
      <vt:lpstr>QG_SM</vt:lpstr>
      <vt:lpstr>QG_WW</vt:lpstr>
      <vt:lpstr>MIP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Microsoft Office User</cp:lastModifiedBy>
  <dcterms:created xsi:type="dcterms:W3CDTF">2015-10-30T17:34:14Z</dcterms:created>
  <dcterms:modified xsi:type="dcterms:W3CDTF">2017-10-20T23:58:46Z</dcterms:modified>
</cp:coreProperties>
</file>