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Sergio/Dropbox (MIT)/MM_SCx_Staff/SC2x/Course Materials/Excel &amp; SAS Files/Week 7 - Supplier Management/Lesson 2 - Optimization Based Procurement/"/>
    </mc:Choice>
  </mc:AlternateContent>
  <bookViews>
    <workbookView xWindow="-48200" yWindow="2320" windowWidth="39940" windowHeight="20980"/>
  </bookViews>
  <sheets>
    <sheet name="Data" sheetId="1" r:id="rId1"/>
    <sheet name="Simple" sheetId="2" r:id="rId2"/>
    <sheet name="Min 2 w20%" sheetId="3" r:id="rId3"/>
    <sheet name="LOS" sheetId="4" r:id="rId4"/>
    <sheet name="Cap Const" sheetId="6" r:id="rId5"/>
    <sheet name="Supplier Const" sheetId="5" r:id="rId6"/>
    <sheet name="Min $$$" sheetId="10" r:id="rId7"/>
    <sheet name="Vol Discount" sheetId="7" r:id="rId8"/>
    <sheet name="Comb Auc" sheetId="8" r:id="rId9"/>
    <sheet name="Comb Auc &gt;2" sheetId="9" r:id="rId10"/>
  </sheets>
  <definedNames>
    <definedName name="solver_adj" localSheetId="4" hidden="1">'Cap Const'!$C$12:$D$15</definedName>
    <definedName name="solver_adj" localSheetId="8" hidden="1">'Comb Auc'!$C$11:$T$11</definedName>
    <definedName name="solver_adj" localSheetId="9" hidden="1">'Comb Auc &gt;2'!$C$11:$T$11</definedName>
    <definedName name="solver_adj" localSheetId="3" hidden="1">LOS!$C$12:$D$15</definedName>
    <definedName name="solver_adj" localSheetId="6" hidden="1">'Min $$$'!$D$12:$E$15</definedName>
    <definedName name="solver_adj" localSheetId="2" hidden="1">'Min 2 w20%'!$C$12:$D$15</definedName>
    <definedName name="solver_adj" localSheetId="1" hidden="1">Simple!$C$12:$D$15</definedName>
    <definedName name="solver_adj" localSheetId="5" hidden="1">'Supplier Const'!$D$12:$E$15</definedName>
    <definedName name="solver_adj" localSheetId="7" hidden="1">'Vol Discount'!$C$12:$E$15</definedName>
    <definedName name="solver_cvg" localSheetId="4" hidden="1">0.0001</definedName>
    <definedName name="solver_cvg" localSheetId="8" hidden="1">0.0001</definedName>
    <definedName name="solver_cvg" localSheetId="9" hidden="1">0.0001</definedName>
    <definedName name="solver_cvg" localSheetId="3" hidden="1">0.0001</definedName>
    <definedName name="solver_cvg" localSheetId="6" hidden="1">0.0001</definedName>
    <definedName name="solver_cvg" localSheetId="2" hidden="1">0.0001</definedName>
    <definedName name="solver_cvg" localSheetId="1" hidden="1">0.0001</definedName>
    <definedName name="solver_cvg" localSheetId="5" hidden="1">0.0001</definedName>
    <definedName name="solver_cvg" localSheetId="7" hidden="1">0.0001</definedName>
    <definedName name="solver_drv" localSheetId="4" hidden="1">1</definedName>
    <definedName name="solver_drv" localSheetId="8" hidden="1">1</definedName>
    <definedName name="solver_drv" localSheetId="9" hidden="1">1</definedName>
    <definedName name="solver_drv" localSheetId="3" hidden="1">1</definedName>
    <definedName name="solver_drv" localSheetId="6" hidden="1">1</definedName>
    <definedName name="solver_drv" localSheetId="2" hidden="1">1</definedName>
    <definedName name="solver_drv" localSheetId="1" hidden="1">1</definedName>
    <definedName name="solver_drv" localSheetId="5" hidden="1">1</definedName>
    <definedName name="solver_drv" localSheetId="7" hidden="1">1</definedName>
    <definedName name="solver_eng" localSheetId="4" hidden="1">2</definedName>
    <definedName name="solver_eng" localSheetId="8" hidden="1">2</definedName>
    <definedName name="solver_eng" localSheetId="9" hidden="1">2</definedName>
    <definedName name="solver_eng" localSheetId="3" hidden="1">2</definedName>
    <definedName name="solver_eng" localSheetId="6" hidden="1">2</definedName>
    <definedName name="solver_eng" localSheetId="2" hidden="1">2</definedName>
    <definedName name="solver_eng" localSheetId="1" hidden="1">2</definedName>
    <definedName name="solver_eng" localSheetId="5" hidden="1">2</definedName>
    <definedName name="solver_eng" localSheetId="7" hidden="1">1</definedName>
    <definedName name="solver_est" localSheetId="4" hidden="1">1</definedName>
    <definedName name="solver_est" localSheetId="8" hidden="1">1</definedName>
    <definedName name="solver_est" localSheetId="9" hidden="1">1</definedName>
    <definedName name="solver_est" localSheetId="3" hidden="1">1</definedName>
    <definedName name="solver_est" localSheetId="6" hidden="1">1</definedName>
    <definedName name="solver_est" localSheetId="2" hidden="1">1</definedName>
    <definedName name="solver_est" localSheetId="1" hidden="1">1</definedName>
    <definedName name="solver_est" localSheetId="5" hidden="1">1</definedName>
    <definedName name="solver_est" localSheetId="7" hidden="1">1</definedName>
    <definedName name="solver_itr" localSheetId="4" hidden="1">100</definedName>
    <definedName name="solver_itr" localSheetId="8" hidden="1">100</definedName>
    <definedName name="solver_itr" localSheetId="9" hidden="1">100</definedName>
    <definedName name="solver_itr" localSheetId="3" hidden="1">100</definedName>
    <definedName name="solver_itr" localSheetId="6" hidden="1">100</definedName>
    <definedName name="solver_itr" localSheetId="2" hidden="1">100</definedName>
    <definedName name="solver_itr" localSheetId="1" hidden="1">100</definedName>
    <definedName name="solver_itr" localSheetId="5" hidden="1">100</definedName>
    <definedName name="solver_itr" localSheetId="7" hidden="1">100</definedName>
    <definedName name="solver_lhs1" localSheetId="4" hidden="1">'Cap Const'!$C$12:$D$15</definedName>
    <definedName name="solver_lhs1" localSheetId="8" hidden="1">'Comb Auc'!$U$14:$U$17</definedName>
    <definedName name="solver_lhs1" localSheetId="9" hidden="1">'Comb Auc &gt;2'!$U$14:$U$17</definedName>
    <definedName name="solver_lhs1" localSheetId="3" hidden="1">LOS!$C$12:$D$15</definedName>
    <definedName name="solver_lhs1" localSheetId="6" hidden="1">'Min $$$'!$F$12:$F$15</definedName>
    <definedName name="solver_lhs1" localSheetId="2" hidden="1">'Min 2 w20%'!$C$12:$D$15</definedName>
    <definedName name="solver_lhs1" localSheetId="1" hidden="1">Simple!$C$12:$D$15</definedName>
    <definedName name="solver_lhs1" localSheetId="5" hidden="1">'Supplier Const'!$D$16:$E$16</definedName>
    <definedName name="solver_lhs1" localSheetId="7" hidden="1">'Vol Discount'!$J$12:$J$15</definedName>
    <definedName name="solver_lhs2" localSheetId="4" hidden="1">'Cap Const'!$C$12:$D$15</definedName>
    <definedName name="solver_lhs2" localSheetId="8" hidden="1">'Comb Auc'!$C$11:$T$11</definedName>
    <definedName name="solver_lhs2" localSheetId="9" hidden="1">'Comb Auc &gt;2'!$C$11:$T$11</definedName>
    <definedName name="solver_lhs2" localSheetId="3" hidden="1">LOS!$E$12:$E$15</definedName>
    <definedName name="solver_lhs2" localSheetId="6" hidden="1">'Min $$$'!$D$12:$E$15</definedName>
    <definedName name="solver_lhs2" localSheetId="2" hidden="1">'Min 2 w20%'!$C$12:$D$15</definedName>
    <definedName name="solver_lhs2" localSheetId="1" hidden="1">Simple!$C$12:$D$15</definedName>
    <definedName name="solver_lhs2" localSheetId="5" hidden="1">'Supplier Const'!$D$12:$E$15</definedName>
    <definedName name="solver_lhs2" localSheetId="7" hidden="1">'Vol Discount'!$C$12:$E$15</definedName>
    <definedName name="solver_lhs3" localSheetId="4" hidden="1">'Cap Const'!$C$12:$D$15</definedName>
    <definedName name="solver_lhs3" localSheetId="8" hidden="1">'Comb Auc'!$C$11:$T$11</definedName>
    <definedName name="solver_lhs3" localSheetId="9" hidden="1">'Comb Auc &gt;2'!$C$11:$T$11</definedName>
    <definedName name="solver_lhs3" localSheetId="6" hidden="1">'Min $$$'!$D$12:$E$15</definedName>
    <definedName name="solver_lhs3" localSheetId="2" hidden="1">'Min 2 w20%'!$E$12:$E$15</definedName>
    <definedName name="solver_lhs3" localSheetId="1" hidden="1">Simple!$E$12:$E$15</definedName>
    <definedName name="solver_lhs3" localSheetId="5" hidden="1">'Supplier Const'!$F$12:$F$15</definedName>
    <definedName name="solver_lhs3" localSheetId="7" hidden="1">'Vol Discount'!$C$12:$E$15</definedName>
    <definedName name="solver_lhs4" localSheetId="4" hidden="1">'Cap Const'!$E$12:$E$15</definedName>
    <definedName name="solver_lhs4" localSheetId="8" hidden="1">'Comb Auc'!$C$11:$T$11</definedName>
    <definedName name="solver_lhs4" localSheetId="9" hidden="1">'Comb Auc &gt;2'!$K$12</definedName>
    <definedName name="solver_lhs4" localSheetId="6" hidden="1">'Min $$$'!$D$17:$E$17</definedName>
    <definedName name="solver_lhs4" localSheetId="2" hidden="1">'Min 2 w20%'!$E$12:$E$15</definedName>
    <definedName name="solver_lhs4" localSheetId="5" hidden="1">'Supplier Const'!$D$12:$E$15</definedName>
    <definedName name="solver_lhs4" localSheetId="7" hidden="1">'Vol Discount'!$C$12:$E$15</definedName>
    <definedName name="solver_lhs5" localSheetId="9" hidden="1">'Comb Auc &gt;2'!$T$12</definedName>
    <definedName name="solver_lhs5" localSheetId="6" hidden="1">'Min $$$'!$D$12</definedName>
    <definedName name="solver_lhs5" localSheetId="7" hidden="1">'Vol Discount'!$C$12:$C$15</definedName>
    <definedName name="solver_lhs6" localSheetId="9" hidden="1">'Comb Auc &gt;2'!$U$14:$U$17</definedName>
    <definedName name="solver_lhs6" localSheetId="7" hidden="1">'Vol Discount'!$F$12:$F$15</definedName>
    <definedName name="solver_lin" localSheetId="4" hidden="1">1</definedName>
    <definedName name="solver_lin" localSheetId="8" hidden="1">2</definedName>
    <definedName name="solver_lin" localSheetId="9" hidden="1">1</definedName>
    <definedName name="solver_lin" localSheetId="3" hidden="1">1</definedName>
    <definedName name="solver_lin" localSheetId="6" hidden="1">1</definedName>
    <definedName name="solver_lin" localSheetId="2" hidden="1">1</definedName>
    <definedName name="solver_lin" localSheetId="1" hidden="1">1</definedName>
    <definedName name="solver_lin" localSheetId="5" hidden="1">2</definedName>
    <definedName name="solver_lin" localSheetId="7" hidden="1">2</definedName>
    <definedName name="solver_mip" localSheetId="4" hidden="1">2147483647</definedName>
    <definedName name="solver_mip" localSheetId="8" hidden="1">2147483647</definedName>
    <definedName name="solver_mip" localSheetId="9" hidden="1">2147483647</definedName>
    <definedName name="solver_mip" localSheetId="3" hidden="1">2147483647</definedName>
    <definedName name="solver_mip" localSheetId="6" hidden="1">2147483647</definedName>
    <definedName name="solver_mip" localSheetId="2" hidden="1">2147483647</definedName>
    <definedName name="solver_mip" localSheetId="1" hidden="1">2147483647</definedName>
    <definedName name="solver_mip" localSheetId="5" hidden="1">2147483647</definedName>
    <definedName name="solver_mip" localSheetId="7" hidden="1">2147483647</definedName>
    <definedName name="solver_mni" localSheetId="4" hidden="1">30</definedName>
    <definedName name="solver_mni" localSheetId="8" hidden="1">30</definedName>
    <definedName name="solver_mni" localSheetId="9" hidden="1">30</definedName>
    <definedName name="solver_mni" localSheetId="3" hidden="1">30</definedName>
    <definedName name="solver_mni" localSheetId="6" hidden="1">30</definedName>
    <definedName name="solver_mni" localSheetId="2" hidden="1">30</definedName>
    <definedName name="solver_mni" localSheetId="1" hidden="1">30</definedName>
    <definedName name="solver_mni" localSheetId="5" hidden="1">30</definedName>
    <definedName name="solver_mni" localSheetId="7" hidden="1">30</definedName>
    <definedName name="solver_mrt" localSheetId="4" hidden="1">0.075</definedName>
    <definedName name="solver_mrt" localSheetId="8" hidden="1">0.075</definedName>
    <definedName name="solver_mrt" localSheetId="9" hidden="1">0.075</definedName>
    <definedName name="solver_mrt" localSheetId="3" hidden="1">0.075</definedName>
    <definedName name="solver_mrt" localSheetId="6" hidden="1">0.075</definedName>
    <definedName name="solver_mrt" localSheetId="2" hidden="1">0.075</definedName>
    <definedName name="solver_mrt" localSheetId="1" hidden="1">0.075</definedName>
    <definedName name="solver_mrt" localSheetId="5" hidden="1">0.075</definedName>
    <definedName name="solver_mrt" localSheetId="7" hidden="1">0.075</definedName>
    <definedName name="solver_msl" localSheetId="4" hidden="1">2</definedName>
    <definedName name="solver_msl" localSheetId="8" hidden="1">2</definedName>
    <definedName name="solver_msl" localSheetId="9" hidden="1">2</definedName>
    <definedName name="solver_msl" localSheetId="3" hidden="1">2</definedName>
    <definedName name="solver_msl" localSheetId="6" hidden="1">2</definedName>
    <definedName name="solver_msl" localSheetId="2" hidden="1">2</definedName>
    <definedName name="solver_msl" localSheetId="1" hidden="1">2</definedName>
    <definedName name="solver_msl" localSheetId="5" hidden="1">2</definedName>
    <definedName name="solver_msl" localSheetId="7" hidden="1">2</definedName>
    <definedName name="solver_neg" localSheetId="4" hidden="1">1</definedName>
    <definedName name="solver_neg" localSheetId="8" hidden="1">1</definedName>
    <definedName name="solver_neg" localSheetId="9" hidden="1">1</definedName>
    <definedName name="solver_neg" localSheetId="3" hidden="1">1</definedName>
    <definedName name="solver_neg" localSheetId="6" hidden="1">1</definedName>
    <definedName name="solver_neg" localSheetId="2" hidden="1">1</definedName>
    <definedName name="solver_neg" localSheetId="1" hidden="1">1</definedName>
    <definedName name="solver_neg" localSheetId="5" hidden="1">2</definedName>
    <definedName name="solver_neg" localSheetId="7" hidden="1">1</definedName>
    <definedName name="solver_nod" localSheetId="4" hidden="1">2147483647</definedName>
    <definedName name="solver_nod" localSheetId="8" hidden="1">2147483647</definedName>
    <definedName name="solver_nod" localSheetId="9" hidden="1">2147483647</definedName>
    <definedName name="solver_nod" localSheetId="3" hidden="1">2147483647</definedName>
    <definedName name="solver_nod" localSheetId="6" hidden="1">2147483647</definedName>
    <definedName name="solver_nod" localSheetId="2" hidden="1">2147483647</definedName>
    <definedName name="solver_nod" localSheetId="1" hidden="1">2147483647</definedName>
    <definedName name="solver_nod" localSheetId="5" hidden="1">2147483647</definedName>
    <definedName name="solver_nod" localSheetId="7" hidden="1">2147483647</definedName>
    <definedName name="solver_num" localSheetId="4" hidden="1">4</definedName>
    <definedName name="solver_num" localSheetId="8" hidden="1">4</definedName>
    <definedName name="solver_num" localSheetId="9" hidden="1">5</definedName>
    <definedName name="solver_num" localSheetId="3" hidden="1">2</definedName>
    <definedName name="solver_num" localSheetId="6" hidden="1">4</definedName>
    <definedName name="solver_num" localSheetId="2" hidden="1">3</definedName>
    <definedName name="solver_num" localSheetId="1" hidden="1">3</definedName>
    <definedName name="solver_num" localSheetId="5" hidden="1">4</definedName>
    <definedName name="solver_num" localSheetId="7" hidden="1">6</definedName>
    <definedName name="solver_nwt" localSheetId="4" hidden="1">1</definedName>
    <definedName name="solver_nwt" localSheetId="8" hidden="1">1</definedName>
    <definedName name="solver_nwt" localSheetId="9" hidden="1">1</definedName>
    <definedName name="solver_nwt" localSheetId="3" hidden="1">1</definedName>
    <definedName name="solver_nwt" localSheetId="6" hidden="1">1</definedName>
    <definedName name="solver_nwt" localSheetId="2" hidden="1">1</definedName>
    <definedName name="solver_nwt" localSheetId="1" hidden="1">1</definedName>
    <definedName name="solver_nwt" localSheetId="5" hidden="1">1</definedName>
    <definedName name="solver_nwt" localSheetId="7" hidden="1">1</definedName>
    <definedName name="solver_opt" localSheetId="4" hidden="1">'Cap Const'!$C$19</definedName>
    <definedName name="solver_opt" localSheetId="8" hidden="1">'Comb Auc'!$U$18</definedName>
    <definedName name="solver_opt" localSheetId="9" hidden="1">'Comb Auc &gt;2'!$U$18</definedName>
    <definedName name="solver_opt" localSheetId="3" hidden="1">LOS!$C$19</definedName>
    <definedName name="solver_opt" localSheetId="6" hidden="1">'Min $$$'!$D$19</definedName>
    <definedName name="solver_opt" localSheetId="2" hidden="1">'Min 2 w20%'!$C$19</definedName>
    <definedName name="solver_opt" localSheetId="1" hidden="1">Simple!$C$19</definedName>
    <definedName name="solver_opt" localSheetId="5" hidden="1">'Supplier Const'!$D$19</definedName>
    <definedName name="solver_opt" localSheetId="7" hidden="1">'Vol Discount'!$C$19</definedName>
    <definedName name="solver_pre" localSheetId="4" hidden="1">0.000001</definedName>
    <definedName name="solver_pre" localSheetId="8" hidden="1">0.000001</definedName>
    <definedName name="solver_pre" localSheetId="9" hidden="1">0.000001</definedName>
    <definedName name="solver_pre" localSheetId="3" hidden="1">0.000001</definedName>
    <definedName name="solver_pre" localSheetId="6" hidden="1">0.000001</definedName>
    <definedName name="solver_pre" localSheetId="2" hidden="1">0.000001</definedName>
    <definedName name="solver_pre" localSheetId="1" hidden="1">0.000001</definedName>
    <definedName name="solver_pre" localSheetId="5" hidden="1">0.000001</definedName>
    <definedName name="solver_pre" localSheetId="7" hidden="1">0.000001</definedName>
    <definedName name="solver_rbv" localSheetId="4" hidden="1">1</definedName>
    <definedName name="solver_rbv" localSheetId="8" hidden="1">1</definedName>
    <definedName name="solver_rbv" localSheetId="9" hidden="1">1</definedName>
    <definedName name="solver_rbv" localSheetId="3" hidden="1">1</definedName>
    <definedName name="solver_rbv" localSheetId="6" hidden="1">1</definedName>
    <definedName name="solver_rbv" localSheetId="2" hidden="1">1</definedName>
    <definedName name="solver_rbv" localSheetId="1" hidden="1">1</definedName>
    <definedName name="solver_rbv" localSheetId="5" hidden="1">1</definedName>
    <definedName name="solver_rbv" localSheetId="7" hidden="1">1</definedName>
    <definedName name="solver_rel1" localSheetId="4" hidden="1">4</definedName>
    <definedName name="solver_rel1" localSheetId="8" hidden="1">2</definedName>
    <definedName name="solver_rel1" localSheetId="9" hidden="1">3</definedName>
    <definedName name="solver_rel1" localSheetId="3" hidden="1">4</definedName>
    <definedName name="solver_rel1" localSheetId="6" hidden="1">3</definedName>
    <definedName name="solver_rel1" localSheetId="2" hidden="1">4</definedName>
    <definedName name="solver_rel1" localSheetId="1" hidden="1">3</definedName>
    <definedName name="solver_rel1" localSheetId="5" hidden="1">1</definedName>
    <definedName name="solver_rel1" localSheetId="7" hidden="1">2</definedName>
    <definedName name="solver_rel2" localSheetId="4" hidden="1">1</definedName>
    <definedName name="solver_rel2" localSheetId="8" hidden="1">4</definedName>
    <definedName name="solver_rel2" localSheetId="9" hidden="1">4</definedName>
    <definedName name="solver_rel2" localSheetId="3" hidden="1">2</definedName>
    <definedName name="solver_rel2" localSheetId="6" hidden="1">4</definedName>
    <definedName name="solver_rel2" localSheetId="2" hidden="1">3</definedName>
    <definedName name="solver_rel2" localSheetId="1" hidden="1">4</definedName>
    <definedName name="solver_rel2" localSheetId="5" hidden="1">4</definedName>
    <definedName name="solver_rel2" localSheetId="7" hidden="1">4</definedName>
    <definedName name="solver_rel3" localSheetId="4" hidden="1">3</definedName>
    <definedName name="solver_rel3" localSheetId="8" hidden="1">1</definedName>
    <definedName name="solver_rel3" localSheetId="9" hidden="1">3</definedName>
    <definedName name="solver_rel3" localSheetId="6" hidden="1">3</definedName>
    <definedName name="solver_rel3" localSheetId="2" hidden="1">2</definedName>
    <definedName name="solver_rel3" localSheetId="1" hidden="1">2</definedName>
    <definedName name="solver_rel3" localSheetId="5" hidden="1">3</definedName>
    <definedName name="solver_rel3" localSheetId="7" hidden="1">1</definedName>
    <definedName name="solver_rel4" localSheetId="4" hidden="1">3</definedName>
    <definedName name="solver_rel4" localSheetId="8" hidden="1">3</definedName>
    <definedName name="solver_rel4" localSheetId="9" hidden="1">3</definedName>
    <definedName name="solver_rel4" localSheetId="6" hidden="1">3</definedName>
    <definedName name="solver_rel4" localSheetId="2" hidden="1">2</definedName>
    <definedName name="solver_rel4" localSheetId="5" hidden="1">3</definedName>
    <definedName name="solver_rel4" localSheetId="7" hidden="1">3</definedName>
    <definedName name="solver_rel5" localSheetId="9" hidden="1">3</definedName>
    <definedName name="solver_rel5" localSheetId="6" hidden="1">4</definedName>
    <definedName name="solver_rel5" localSheetId="7" hidden="1">1</definedName>
    <definedName name="solver_rel6" localSheetId="9" hidden="1">3</definedName>
    <definedName name="solver_rel6" localSheetId="7" hidden="1">3</definedName>
    <definedName name="solver_rhs1" localSheetId="4" hidden="1">integer</definedName>
    <definedName name="solver_rhs1" localSheetId="8" hidden="1">'Comb Auc'!$V$14:$V$17</definedName>
    <definedName name="solver_rhs1" localSheetId="9" hidden="1">'Comb Auc &gt;2'!$V$14:$V$17</definedName>
    <definedName name="solver_rhs1" localSheetId="3" hidden="1">integer</definedName>
    <definedName name="solver_rhs1" localSheetId="6" hidden="1">'Min $$$'!$G$12:$G$15</definedName>
    <definedName name="solver_rhs1" localSheetId="2" hidden="1">integer</definedName>
    <definedName name="solver_rhs1" localSheetId="1" hidden="1">0</definedName>
    <definedName name="solver_rhs1" localSheetId="5" hidden="1">'Supplier Const'!$J$8:$K$8</definedName>
    <definedName name="solver_rhs1" localSheetId="7" hidden="1">0</definedName>
    <definedName name="solver_rhs2" localSheetId="4" hidden="1">'Cap Const'!$I$4:$J$7</definedName>
    <definedName name="solver_rhs2" localSheetId="8" hidden="1">integer</definedName>
    <definedName name="solver_rhs2" localSheetId="9" hidden="1">integer</definedName>
    <definedName name="solver_rhs2" localSheetId="3" hidden="1">10</definedName>
    <definedName name="solver_rhs2" localSheetId="6" hidden="1">integer</definedName>
    <definedName name="solver_rhs2" localSheetId="2" hidden="1">2</definedName>
    <definedName name="solver_rhs2" localSheetId="1" hidden="1">integer</definedName>
    <definedName name="solver_rhs2" localSheetId="5" hidden="1">integer</definedName>
    <definedName name="solver_rhs2" localSheetId="7" hidden="1">integer</definedName>
    <definedName name="solver_rhs3" localSheetId="4" hidden="1">0</definedName>
    <definedName name="solver_rhs3" localSheetId="8" hidden="1">10</definedName>
    <definedName name="solver_rhs3" localSheetId="9" hidden="1">0</definedName>
    <definedName name="solver_rhs3" localSheetId="6" hidden="1">0</definedName>
    <definedName name="solver_rhs3" localSheetId="2" hidden="1">10</definedName>
    <definedName name="solver_rhs3" localSheetId="1" hidden="1">10</definedName>
    <definedName name="solver_rhs3" localSheetId="5" hidden="1">'Supplier Const'!$G$12:$G$15</definedName>
    <definedName name="solver_rhs3" localSheetId="7" hidden="1">'Vol Discount'!$J$4:$L$7</definedName>
    <definedName name="solver_rhs4" localSheetId="4" hidden="1">'Cap Const'!$F$12:$F$15</definedName>
    <definedName name="solver_rhs4" localSheetId="8" hidden="1">0</definedName>
    <definedName name="solver_rhs4" localSheetId="9" hidden="1">10</definedName>
    <definedName name="solver_rhs4" localSheetId="6" hidden="1">'Min $$$'!$J$8:$K$8</definedName>
    <definedName name="solver_rhs4" localSheetId="2" hidden="1">10</definedName>
    <definedName name="solver_rhs4" localSheetId="5" hidden="1">0</definedName>
    <definedName name="solver_rhs4" localSheetId="7" hidden="1">0</definedName>
    <definedName name="solver_rhs5" localSheetId="9" hidden="1">10</definedName>
    <definedName name="solver_rhs5" localSheetId="6" hidden="1">integer</definedName>
    <definedName name="solver_rhs5" localSheetId="7" hidden="1">'Vol Discount'!$J$4:$J$7</definedName>
    <definedName name="solver_rhs6" localSheetId="9" hidden="1">'Comb Auc &gt;2'!$V$14:$V$17</definedName>
    <definedName name="solver_rhs6" localSheetId="7" hidden="1">'Vol Discount'!$G$12:$G$15</definedName>
    <definedName name="solver_rlx" localSheetId="4" hidden="1">1</definedName>
    <definedName name="solver_rlx" localSheetId="8" hidden="1">1</definedName>
    <definedName name="solver_rlx" localSheetId="9" hidden="1">1</definedName>
    <definedName name="solver_rlx" localSheetId="3" hidden="1">1</definedName>
    <definedName name="solver_rlx" localSheetId="6" hidden="1">2</definedName>
    <definedName name="solver_rlx" localSheetId="2" hidden="1">1</definedName>
    <definedName name="solver_rlx" localSheetId="1" hidden="1">1</definedName>
    <definedName name="solver_rlx" localSheetId="5" hidden="1">1</definedName>
    <definedName name="solver_rlx" localSheetId="7" hidden="1">1</definedName>
    <definedName name="solver_rsd" localSheetId="4" hidden="1">0</definedName>
    <definedName name="solver_rsd" localSheetId="8" hidden="1">0</definedName>
    <definedName name="solver_rsd" localSheetId="9" hidden="1">0</definedName>
    <definedName name="solver_rsd" localSheetId="3" hidden="1">0</definedName>
    <definedName name="solver_rsd" localSheetId="6" hidden="1">0</definedName>
    <definedName name="solver_rsd" localSheetId="2" hidden="1">0</definedName>
    <definedName name="solver_rsd" localSheetId="1" hidden="1">0</definedName>
    <definedName name="solver_rsd" localSheetId="5" hidden="1">0</definedName>
    <definedName name="solver_rsd" localSheetId="7" hidden="1">0</definedName>
    <definedName name="solver_scl" localSheetId="4" hidden="1">1</definedName>
    <definedName name="solver_scl" localSheetId="8" hidden="1">1</definedName>
    <definedName name="solver_scl" localSheetId="9" hidden="1">1</definedName>
    <definedName name="solver_scl" localSheetId="3" hidden="1">1</definedName>
    <definedName name="solver_scl" localSheetId="6" hidden="1">1</definedName>
    <definedName name="solver_scl" localSheetId="2" hidden="1">1</definedName>
    <definedName name="solver_scl" localSheetId="1" hidden="1">1</definedName>
    <definedName name="solver_scl" localSheetId="5" hidden="1">2</definedName>
    <definedName name="solver_scl" localSheetId="7" hidden="1">1</definedName>
    <definedName name="solver_sho" localSheetId="4" hidden="1">2</definedName>
    <definedName name="solver_sho" localSheetId="8" hidden="1">2</definedName>
    <definedName name="solver_sho" localSheetId="9" hidden="1">2</definedName>
    <definedName name="solver_sho" localSheetId="3" hidden="1">2</definedName>
    <definedName name="solver_sho" localSheetId="6" hidden="1">2</definedName>
    <definedName name="solver_sho" localSheetId="2" hidden="1">2</definedName>
    <definedName name="solver_sho" localSheetId="1" hidden="1">2</definedName>
    <definedName name="solver_sho" localSheetId="5" hidden="1">2</definedName>
    <definedName name="solver_sho" localSheetId="7" hidden="1">2</definedName>
    <definedName name="solver_ssz" localSheetId="4" hidden="1">100</definedName>
    <definedName name="solver_ssz" localSheetId="8" hidden="1">100</definedName>
    <definedName name="solver_ssz" localSheetId="9" hidden="1">100</definedName>
    <definedName name="solver_ssz" localSheetId="3" hidden="1">100</definedName>
    <definedName name="solver_ssz" localSheetId="6" hidden="1">100</definedName>
    <definedName name="solver_ssz" localSheetId="2" hidden="1">100</definedName>
    <definedName name="solver_ssz" localSheetId="1" hidden="1">100</definedName>
    <definedName name="solver_ssz" localSheetId="5" hidden="1">100</definedName>
    <definedName name="solver_ssz" localSheetId="7" hidden="1">100</definedName>
    <definedName name="solver_tim" localSheetId="4" hidden="1">100</definedName>
    <definedName name="solver_tim" localSheetId="8" hidden="1">100</definedName>
    <definedName name="solver_tim" localSheetId="9" hidden="1">100</definedName>
    <definedName name="solver_tim" localSheetId="3" hidden="1">100</definedName>
    <definedName name="solver_tim" localSheetId="6" hidden="1">100</definedName>
    <definedName name="solver_tim" localSheetId="2" hidden="1">100</definedName>
    <definedName name="solver_tim" localSheetId="1" hidden="1">100</definedName>
    <definedName name="solver_tim" localSheetId="5" hidden="1">100</definedName>
    <definedName name="solver_tim" localSheetId="7" hidden="1">100</definedName>
    <definedName name="solver_tol" localSheetId="4" hidden="1">0.05</definedName>
    <definedName name="solver_tol" localSheetId="8" hidden="1">0.05</definedName>
    <definedName name="solver_tol" localSheetId="9" hidden="1">0.05</definedName>
    <definedName name="solver_tol" localSheetId="3" hidden="1">0.05</definedName>
    <definedName name="solver_tol" localSheetId="6" hidden="1">0.05</definedName>
    <definedName name="solver_tol" localSheetId="2" hidden="1">0.05</definedName>
    <definedName name="solver_tol" localSheetId="1" hidden="1">0.05</definedName>
    <definedName name="solver_tol" localSheetId="5" hidden="1">0.05</definedName>
    <definedName name="solver_tol" localSheetId="7" hidden="1">0.05</definedName>
    <definedName name="solver_typ" localSheetId="4" hidden="1">2</definedName>
    <definedName name="solver_typ" localSheetId="8" hidden="1">2</definedName>
    <definedName name="solver_typ" localSheetId="9" hidden="1">2</definedName>
    <definedName name="solver_typ" localSheetId="3" hidden="1">2</definedName>
    <definedName name="solver_typ" localSheetId="6" hidden="1">2</definedName>
    <definedName name="solver_typ" localSheetId="2" hidden="1">2</definedName>
    <definedName name="solver_typ" localSheetId="1" hidden="1">2</definedName>
    <definedName name="solver_typ" localSheetId="5" hidden="1">2</definedName>
    <definedName name="solver_typ" localSheetId="7" hidden="1">2</definedName>
    <definedName name="solver_val" localSheetId="4" hidden="1">0</definedName>
    <definedName name="solver_val" localSheetId="8" hidden="1">0</definedName>
    <definedName name="solver_val" localSheetId="9" hidden="1">0</definedName>
    <definedName name="solver_val" localSheetId="3" hidden="1">0</definedName>
    <definedName name="solver_val" localSheetId="6" hidden="1">0</definedName>
    <definedName name="solver_val" localSheetId="2" hidden="1">0</definedName>
    <definedName name="solver_val" localSheetId="1" hidden="1">0</definedName>
    <definedName name="solver_val" localSheetId="5" hidden="1">0</definedName>
    <definedName name="solver_val" localSheetId="7" hidden="1">0</definedName>
    <definedName name="solver_ver" localSheetId="4" hidden="1">3</definedName>
    <definedName name="solver_ver" localSheetId="8" hidden="1">3</definedName>
    <definedName name="solver_ver" localSheetId="9" hidden="1">3</definedName>
    <definedName name="solver_ver" localSheetId="3" hidden="1">3</definedName>
    <definedName name="solver_ver" localSheetId="6" hidden="1">3</definedName>
    <definedName name="solver_ver" localSheetId="2" hidden="1">3</definedName>
    <definedName name="solver_ver" localSheetId="1" hidden="1">3</definedName>
    <definedName name="solver_ver" localSheetId="5" hidden="1">3</definedName>
    <definedName name="solver_ver" localSheetId="7" hidden="1">3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4" l="1"/>
  <c r="L5" i="4"/>
  <c r="L6" i="4"/>
  <c r="L7" i="4"/>
  <c r="L4" i="4"/>
  <c r="E17" i="10"/>
  <c r="D17" i="10"/>
  <c r="D19" i="10"/>
  <c r="E16" i="10"/>
  <c r="D16" i="10"/>
  <c r="F15" i="10"/>
  <c r="F14" i="10"/>
  <c r="F13" i="10"/>
  <c r="F12" i="10"/>
  <c r="T12" i="9"/>
  <c r="K12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C18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C14" i="8"/>
  <c r="J13" i="7"/>
  <c r="J14" i="7"/>
  <c r="J15" i="7"/>
  <c r="J12" i="7"/>
  <c r="D16" i="7"/>
  <c r="C19" i="7"/>
  <c r="E16" i="7"/>
  <c r="C16" i="7"/>
  <c r="F15" i="7"/>
  <c r="F14" i="7"/>
  <c r="F13" i="7"/>
  <c r="F12" i="7"/>
  <c r="D19" i="5"/>
  <c r="E16" i="5"/>
  <c r="D16" i="5"/>
  <c r="F15" i="5"/>
  <c r="F14" i="5"/>
  <c r="F13" i="5"/>
  <c r="F12" i="5"/>
  <c r="C19" i="6"/>
  <c r="D16" i="6"/>
  <c r="C16" i="6"/>
  <c r="E15" i="6"/>
  <c r="E14" i="6"/>
  <c r="E13" i="6"/>
  <c r="E12" i="6"/>
  <c r="C19" i="4"/>
  <c r="D16" i="4"/>
  <c r="C16" i="4"/>
  <c r="E15" i="4"/>
  <c r="E14" i="4"/>
  <c r="E13" i="4"/>
  <c r="E12" i="4"/>
  <c r="C19" i="3"/>
  <c r="D16" i="3"/>
  <c r="C16" i="3"/>
  <c r="E15" i="3"/>
  <c r="E14" i="3"/>
  <c r="E13" i="3"/>
  <c r="E12" i="3"/>
  <c r="C19" i="2"/>
  <c r="D16" i="2"/>
  <c r="C16" i="2"/>
  <c r="E13" i="2"/>
  <c r="E14" i="2"/>
  <c r="E15" i="2"/>
  <c r="E12" i="2"/>
  <c r="U14" i="9"/>
  <c r="U15" i="9"/>
  <c r="U16" i="9"/>
  <c r="U17" i="9"/>
  <c r="U18" i="9"/>
  <c r="U17" i="8"/>
  <c r="U14" i="8"/>
  <c r="U15" i="8"/>
  <c r="U16" i="8"/>
  <c r="U18" i="8"/>
</calcChain>
</file>

<file path=xl/sharedStrings.xml><?xml version="1.0" encoding="utf-8"?>
<sst xmlns="http://schemas.openxmlformats.org/spreadsheetml/2006/main" count="218" uniqueCount="41">
  <si>
    <r>
      <t>A</t>
    </r>
    <r>
      <rPr>
        <sz val="11"/>
        <color theme="1"/>
        <rFont val="Calibri"/>
        <family val="2"/>
      </rPr>
      <t>→B</t>
    </r>
  </si>
  <si>
    <t>A→B</t>
  </si>
  <si>
    <t>B→C</t>
  </si>
  <si>
    <t>C→A</t>
  </si>
  <si>
    <t>C→B</t>
  </si>
  <si>
    <t>Carriers</t>
  </si>
  <si>
    <t>Lanes</t>
  </si>
  <si>
    <t>I</t>
  </si>
  <si>
    <t>II</t>
  </si>
  <si>
    <t>Sum</t>
  </si>
  <si>
    <t>Min:</t>
  </si>
  <si>
    <t>Loads</t>
  </si>
  <si>
    <t xml:space="preserve">1 percent service = </t>
  </si>
  <si>
    <t>Normalize on:</t>
  </si>
  <si>
    <t>Need</t>
  </si>
  <si>
    <t>I also</t>
  </si>
  <si>
    <t>Capacities</t>
  </si>
  <si>
    <t>Carrier I</t>
  </si>
  <si>
    <t>Carrier II</t>
  </si>
  <si>
    <t>Pack:</t>
  </si>
  <si>
    <r>
      <t xml:space="preserve">A </t>
    </r>
    <r>
      <rPr>
        <sz val="11"/>
        <color theme="1"/>
        <rFont val="Calibri"/>
        <family val="2"/>
      </rPr>
      <t>→ B</t>
    </r>
  </si>
  <si>
    <t>B → C</t>
  </si>
  <si>
    <t>C → A</t>
  </si>
  <si>
    <t>C → B</t>
  </si>
  <si>
    <t>Bid</t>
  </si>
  <si>
    <t>Variable: (assigned pack)</t>
  </si>
  <si>
    <t>Const</t>
  </si>
  <si>
    <t>Variable*Data</t>
  </si>
  <si>
    <t>Straight Forward Solution</t>
  </si>
  <si>
    <t>Each carrier at least 20%</t>
  </si>
  <si>
    <t>Level of Service</t>
  </si>
  <si>
    <t>Capacity Constraints (Lanes)</t>
  </si>
  <si>
    <t>Volume Discounts</t>
  </si>
  <si>
    <t>Comb Auctions with Constraint</t>
  </si>
  <si>
    <t>(Cap-S1)*(S1 also)</t>
  </si>
  <si>
    <t>$$$</t>
  </si>
  <si>
    <t>Obj Fn:</t>
  </si>
  <si>
    <t>Each cell: (J4 - C12) *D12 needs to be = 0</t>
  </si>
  <si>
    <t>Capacity Constrains (supplier)</t>
  </si>
  <si>
    <t>Combinatorial Auctions</t>
  </si>
  <si>
    <t>Real 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</si>
</sst>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/>
      <diagonal/>
    </border>
    <border>
      <left style="medium">
        <color auto="1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thin">
        <color rgb="FFB2B2B2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/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1" xfId="4" applyFont="1" applyBorder="1"/>
    <xf numFmtId="0" fontId="0" fillId="4" borderId="14" xfId="4" applyFont="1" applyBorder="1"/>
    <xf numFmtId="0" fontId="0" fillId="4" borderId="16" xfId="4" applyFont="1" applyBorder="1"/>
    <xf numFmtId="0" fontId="0" fillId="4" borderId="17" xfId="4" applyFont="1" applyBorder="1"/>
    <xf numFmtId="0" fontId="0" fillId="4" borderId="4" xfId="4" applyFont="1" applyBorder="1" applyAlignment="1">
      <alignment horizontal="center"/>
    </xf>
    <xf numFmtId="0" fontId="0" fillId="4" borderId="15" xfId="4" applyFont="1" applyBorder="1" applyAlignment="1">
      <alignment horizontal="center"/>
    </xf>
    <xf numFmtId="0" fontId="0" fillId="4" borderId="18" xfId="4" applyFont="1" applyBorder="1" applyAlignment="1">
      <alignment horizontal="center"/>
    </xf>
    <xf numFmtId="0" fontId="0" fillId="4" borderId="19" xfId="4" applyFont="1" applyBorder="1" applyAlignment="1">
      <alignment horizontal="center"/>
    </xf>
    <xf numFmtId="0" fontId="6" fillId="7" borderId="0" xfId="7"/>
    <xf numFmtId="0" fontId="0" fillId="4" borderId="12" xfId="4" applyFont="1" applyBorder="1" applyAlignment="1">
      <alignment horizontal="center"/>
    </xf>
    <xf numFmtId="0" fontId="3" fillId="3" borderId="20" xfId="3" applyBorder="1"/>
    <xf numFmtId="0" fontId="3" fillId="3" borderId="22" xfId="3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21" xfId="3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23" xfId="3" applyBorder="1" applyAlignment="1">
      <alignment horizontal="center"/>
    </xf>
    <xf numFmtId="0" fontId="3" fillId="3" borderId="24" xfId="3" applyBorder="1" applyAlignment="1">
      <alignment horizontal="center"/>
    </xf>
    <xf numFmtId="164" fontId="4" fillId="13" borderId="0" xfId="13" applyNumberFormat="1" applyFont="1"/>
    <xf numFmtId="0" fontId="6" fillId="6" borderId="0" xfId="6"/>
    <xf numFmtId="0" fontId="6" fillId="5" borderId="0" xfId="5"/>
    <xf numFmtId="0" fontId="4" fillId="13" borderId="0" xfId="13" applyFont="1"/>
    <xf numFmtId="0" fontId="0" fillId="4" borderId="25" xfId="4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Fill="1"/>
    <xf numFmtId="0" fontId="6" fillId="0" borderId="0" xfId="7" applyFill="1" applyAlignment="1">
      <alignment horizontal="left"/>
    </xf>
    <xf numFmtId="0" fontId="2" fillId="2" borderId="11" xfId="2" applyBorder="1"/>
    <xf numFmtId="0" fontId="2" fillId="2" borderId="16" xfId="2" applyBorder="1"/>
    <xf numFmtId="0" fontId="2" fillId="2" borderId="17" xfId="2" applyBorder="1"/>
    <xf numFmtId="0" fontId="2" fillId="2" borderId="18" xfId="2" applyBorder="1" applyAlignment="1">
      <alignment horizontal="center"/>
    </xf>
    <xf numFmtId="0" fontId="2" fillId="2" borderId="19" xfId="2" applyBorder="1" applyAlignment="1">
      <alignment horizontal="center"/>
    </xf>
    <xf numFmtId="0" fontId="0" fillId="14" borderId="28" xfId="0" applyFill="1" applyBorder="1"/>
    <xf numFmtId="0" fontId="0" fillId="14" borderId="29" xfId="0" applyFill="1" applyBorder="1"/>
    <xf numFmtId="0" fontId="0" fillId="15" borderId="30" xfId="0" applyFill="1" applyBorder="1" applyAlignment="1">
      <alignment horizontal="center"/>
    </xf>
    <xf numFmtId="165" fontId="0" fillId="15" borderId="30" xfId="1" applyNumberFormat="1" applyFont="1" applyFill="1" applyBorder="1" applyAlignment="1">
      <alignment horizontal="center"/>
    </xf>
    <xf numFmtId="0" fontId="6" fillId="12" borderId="11" xfId="12" applyBorder="1"/>
    <xf numFmtId="0" fontId="6" fillId="12" borderId="18" xfId="12" applyBorder="1" applyAlignment="1">
      <alignment horizontal="center"/>
    </xf>
    <xf numFmtId="0" fontId="6" fillId="12" borderId="19" xfId="12" applyBorder="1" applyAlignment="1">
      <alignment horizontal="center"/>
    </xf>
    <xf numFmtId="0" fontId="6" fillId="12" borderId="16" xfId="12" applyBorder="1"/>
    <xf numFmtId="0" fontId="6" fillId="12" borderId="17" xfId="12" applyBorder="1"/>
    <xf numFmtId="0" fontId="6" fillId="10" borderId="0" xfId="10"/>
    <xf numFmtId="164" fontId="6" fillId="10" borderId="0" xfId="10" applyNumberFormat="1"/>
    <xf numFmtId="0" fontId="0" fillId="0" borderId="0" xfId="0" applyFill="1" applyBorder="1"/>
    <xf numFmtId="165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8" borderId="11" xfId="8" applyFont="1" applyBorder="1"/>
    <xf numFmtId="0" fontId="8" fillId="8" borderId="16" xfId="8" applyFont="1" applyBorder="1"/>
    <xf numFmtId="0" fontId="8" fillId="8" borderId="17" xfId="8" applyFont="1" applyBorder="1"/>
    <xf numFmtId="0" fontId="8" fillId="8" borderId="18" xfId="8" applyFont="1" applyBorder="1" applyAlignment="1">
      <alignment horizontal="center"/>
    </xf>
    <xf numFmtId="0" fontId="8" fillId="8" borderId="19" xfId="8" applyFont="1" applyBorder="1" applyAlignment="1">
      <alignment horizontal="center"/>
    </xf>
    <xf numFmtId="0" fontId="8" fillId="8" borderId="0" xfId="8" applyFont="1" applyBorder="1" applyAlignment="1">
      <alignment horizontal="center"/>
    </xf>
    <xf numFmtId="164" fontId="6" fillId="7" borderId="0" xfId="7" applyNumberFormat="1"/>
    <xf numFmtId="0" fontId="6" fillId="6" borderId="22" xfId="6" applyBorder="1"/>
    <xf numFmtId="0" fontId="6" fillId="6" borderId="23" xfId="6" applyBorder="1" applyAlignment="1">
      <alignment horizontal="center"/>
    </xf>
    <xf numFmtId="0" fontId="6" fillId="6" borderId="24" xfId="6" applyBorder="1" applyAlignment="1">
      <alignment horizontal="center"/>
    </xf>
    <xf numFmtId="164" fontId="6" fillId="5" borderId="0" xfId="5" applyNumberFormat="1"/>
    <xf numFmtId="0" fontId="2" fillId="0" borderId="0" xfId="2" applyFill="1" applyBorder="1"/>
    <xf numFmtId="164" fontId="2" fillId="0" borderId="0" xfId="2" applyNumberFormat="1" applyFill="1" applyAlignment="1">
      <alignment horizontal="left"/>
    </xf>
    <xf numFmtId="0" fontId="0" fillId="4" borderId="31" xfId="4" applyFont="1" applyBorder="1" applyAlignment="1">
      <alignment horizontal="center"/>
    </xf>
    <xf numFmtId="0" fontId="0" fillId="0" borderId="0" xfId="0" applyBorder="1"/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3" xfId="0" applyBorder="1" applyAlignment="1">
      <alignment horizontal="center"/>
    </xf>
    <xf numFmtId="164" fontId="2" fillId="0" borderId="0" xfId="2" applyNumberFormat="1" applyFill="1" applyBorder="1" applyAlignment="1">
      <alignment horizontal="left"/>
    </xf>
    <xf numFmtId="0" fontId="8" fillId="0" borderId="0" xfId="9" applyFont="1" applyFill="1" applyAlignment="1">
      <alignment horizontal="center"/>
    </xf>
    <xf numFmtId="164" fontId="8" fillId="0" borderId="0" xfId="9" applyNumberFormat="1" applyFont="1" applyFill="1" applyAlignment="1">
      <alignment horizontal="center"/>
    </xf>
    <xf numFmtId="0" fontId="8" fillId="16" borderId="11" xfId="8" applyFont="1" applyFill="1" applyBorder="1"/>
    <xf numFmtId="0" fontId="8" fillId="16" borderId="18" xfId="8" applyFont="1" applyFill="1" applyBorder="1" applyAlignment="1">
      <alignment horizontal="center"/>
    </xf>
    <xf numFmtId="0" fontId="8" fillId="16" borderId="31" xfId="8" applyFont="1" applyFill="1" applyBorder="1" applyAlignment="1">
      <alignment horizontal="center"/>
    </xf>
    <xf numFmtId="0" fontId="8" fillId="16" borderId="19" xfId="8" applyFont="1" applyFill="1" applyBorder="1" applyAlignment="1">
      <alignment horizontal="center"/>
    </xf>
    <xf numFmtId="0" fontId="8" fillId="16" borderId="16" xfId="8" applyFont="1" applyFill="1" applyBorder="1"/>
    <xf numFmtId="0" fontId="8" fillId="16" borderId="17" xfId="8" applyFont="1" applyFill="1" applyBorder="1"/>
    <xf numFmtId="164" fontId="6" fillId="0" borderId="0" xfId="5" applyNumberFormat="1" applyFill="1"/>
    <xf numFmtId="0" fontId="8" fillId="16" borderId="0" xfId="5" applyFont="1" applyFill="1"/>
    <xf numFmtId="164" fontId="8" fillId="16" borderId="0" xfId="5" applyNumberFormat="1" applyFont="1" applyFill="1"/>
    <xf numFmtId="0" fontId="1" fillId="11" borderId="0" xfId="11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35" xfId="0" applyFill="1" applyBorder="1" applyAlignment="1">
      <alignment horizontal="center"/>
    </xf>
    <xf numFmtId="0" fontId="0" fillId="20" borderId="32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35" xfId="0" applyFill="1" applyBorder="1" applyAlignment="1">
      <alignment horizontal="center"/>
    </xf>
    <xf numFmtId="0" fontId="0" fillId="21" borderId="32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0" borderId="7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36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0" fillId="20" borderId="33" xfId="0" applyFill="1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0" fillId="21" borderId="37" xfId="0" applyFill="1" applyBorder="1" applyAlignment="1">
      <alignment horizontal="center"/>
    </xf>
    <xf numFmtId="0" fontId="0" fillId="21" borderId="33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2" borderId="9" xfId="0" applyFill="1" applyBorder="1"/>
    <xf numFmtId="0" fontId="0" fillId="22" borderId="33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18" borderId="28" xfId="0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15" borderId="38" xfId="0" applyFill="1" applyBorder="1" applyAlignment="1">
      <alignment horizontal="center"/>
    </xf>
    <xf numFmtId="0" fontId="0" fillId="15" borderId="26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5" fillId="24" borderId="3" xfId="0" applyFont="1" applyFill="1" applyBorder="1" applyAlignment="1">
      <alignment horizontal="center"/>
    </xf>
    <xf numFmtId="0" fontId="6" fillId="13" borderId="0" xfId="13" applyBorder="1" applyAlignment="1">
      <alignment horizontal="center"/>
    </xf>
    <xf numFmtId="0" fontId="0" fillId="4" borderId="12" xfId="4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1" fillId="0" borderId="0" xfId="0" applyFont="1"/>
    <xf numFmtId="0" fontId="9" fillId="0" borderId="0" xfId="0" applyFont="1" applyAlignment="1"/>
    <xf numFmtId="0" fontId="9" fillId="0" borderId="0" xfId="0" applyFont="1"/>
    <xf numFmtId="0" fontId="12" fillId="0" borderId="0" xfId="0" applyFont="1" applyAlignment="1"/>
    <xf numFmtId="0" fontId="2" fillId="25" borderId="0" xfId="2" applyFill="1" applyBorder="1"/>
    <xf numFmtId="164" fontId="2" fillId="25" borderId="0" xfId="2" applyNumberFormat="1" applyFill="1" applyAlignment="1">
      <alignment horizontal="left"/>
    </xf>
    <xf numFmtId="0" fontId="8" fillId="25" borderId="0" xfId="6" applyFont="1" applyFill="1" applyAlignment="1">
      <alignment horizontal="center"/>
    </xf>
    <xf numFmtId="164" fontId="8" fillId="25" borderId="0" xfId="14" applyNumberFormat="1" applyFont="1" applyFill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6" borderId="0" xfId="0" applyFill="1"/>
    <xf numFmtId="164" fontId="0" fillId="26" borderId="0" xfId="14" applyNumberFormat="1" applyFont="1" applyFill="1"/>
    <xf numFmtId="0" fontId="0" fillId="0" borderId="0" xfId="4" applyFont="1" applyFill="1" applyBorder="1"/>
    <xf numFmtId="0" fontId="0" fillId="0" borderId="0" xfId="4" applyFont="1" applyFill="1" applyBorder="1" applyAlignment="1">
      <alignment horizontal="center"/>
    </xf>
    <xf numFmtId="0" fontId="3" fillId="0" borderId="0" xfId="3" applyFill="1" applyBorder="1"/>
    <xf numFmtId="0" fontId="8" fillId="0" borderId="0" xfId="8" applyFont="1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6" fillId="0" borderId="0" xfId="6" applyFill="1" applyBorder="1"/>
    <xf numFmtId="0" fontId="6" fillId="0" borderId="0" xfId="6" applyFill="1" applyBorder="1" applyAlignment="1">
      <alignment horizontal="center"/>
    </xf>
    <xf numFmtId="0" fontId="6" fillId="0" borderId="0" xfId="5" applyFill="1" applyBorder="1"/>
    <xf numFmtId="164" fontId="6" fillId="0" borderId="0" xfId="5" applyNumberFormat="1" applyFill="1" applyBorder="1"/>
    <xf numFmtId="0" fontId="0" fillId="4" borderId="12" xfId="4" applyFont="1" applyBorder="1" applyAlignment="1">
      <alignment horizontal="center"/>
    </xf>
    <xf numFmtId="0" fontId="0" fillId="4" borderId="13" xfId="4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33" xfId="0" applyBorder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9" borderId="0" xfId="0" applyFill="1" applyBorder="1" applyAlignment="1">
      <alignment horizontal="center"/>
    </xf>
  </cellXfs>
  <cellStyles count="15">
    <cellStyle name="40% - Accent4" xfId="11" builtinId="43"/>
    <cellStyle name="60% - Accent1" xfId="6" builtinId="32"/>
    <cellStyle name="60% - Accent2" xfId="8" builtinId="36"/>
    <cellStyle name="60% - Accent3" xfId="9" builtinId="40"/>
    <cellStyle name="60% - Accent4" xfId="12" builtinId="44"/>
    <cellStyle name="Accent1" xfId="5" builtinId="29"/>
    <cellStyle name="Accent2" xfId="7" builtinId="33"/>
    <cellStyle name="Accent4" xfId="10" builtinId="41"/>
    <cellStyle name="Accent5" xfId="13" builtinId="45"/>
    <cellStyle name="Comma" xfId="14" builtinId="3"/>
    <cellStyle name="Currency" xfId="1" builtinId="4"/>
    <cellStyle name="Good" xfId="2" builtinId="26"/>
    <cellStyle name="Input" xfId="3" builtinId="20"/>
    <cellStyle name="Normal" xfId="0" builtinId="0"/>
    <cellStyle name="Note" xfId="4" builtinId="10"/>
  </cellStyles>
  <dxfs count="0"/>
  <tableStyles count="0" defaultTableStyle="TableStyleMedium9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F7"/>
  <sheetViews>
    <sheetView tabSelected="1" zoomScale="120" zoomScaleNormal="120" workbookViewId="0">
      <selection activeCell="B2" sqref="B2"/>
    </sheetView>
  </sheetViews>
  <sheetFormatPr baseColWidth="10" defaultColWidth="8.83203125" defaultRowHeight="15" x14ac:dyDescent="0.2"/>
  <sheetData>
    <row r="1" spans="2:6" ht="16" thickBot="1" x14ac:dyDescent="0.25"/>
    <row r="2" spans="2:6" ht="16" thickBot="1" x14ac:dyDescent="0.25">
      <c r="B2" s="8"/>
      <c r="C2" s="166" t="s">
        <v>5</v>
      </c>
      <c r="D2" s="167"/>
    </row>
    <row r="3" spans="2:6" ht="16" thickBot="1" x14ac:dyDescent="0.25">
      <c r="B3" s="9" t="s">
        <v>6</v>
      </c>
      <c r="C3" s="12" t="s">
        <v>7</v>
      </c>
      <c r="D3" s="13" t="s">
        <v>8</v>
      </c>
      <c r="F3" s="33" t="s">
        <v>11</v>
      </c>
    </row>
    <row r="4" spans="2:6" x14ac:dyDescent="0.2">
      <c r="B4" s="10" t="s">
        <v>0</v>
      </c>
      <c r="C4" s="2">
        <v>500</v>
      </c>
      <c r="D4" s="3">
        <v>525</v>
      </c>
      <c r="F4" s="34">
        <v>10</v>
      </c>
    </row>
    <row r="5" spans="2:6" x14ac:dyDescent="0.2">
      <c r="B5" s="10" t="s">
        <v>2</v>
      </c>
      <c r="C5" s="4">
        <v>500</v>
      </c>
      <c r="D5" s="5">
        <v>475</v>
      </c>
      <c r="F5" s="34">
        <v>10</v>
      </c>
    </row>
    <row r="6" spans="2:6" x14ac:dyDescent="0.2">
      <c r="B6" s="10" t="s">
        <v>3</v>
      </c>
      <c r="C6" s="4">
        <v>500</v>
      </c>
      <c r="D6" s="5">
        <v>525</v>
      </c>
      <c r="F6" s="34">
        <v>10</v>
      </c>
    </row>
    <row r="7" spans="2:6" ht="16" thickBot="1" x14ac:dyDescent="0.25">
      <c r="B7" s="11" t="s">
        <v>4</v>
      </c>
      <c r="C7" s="6">
        <v>475</v>
      </c>
      <c r="D7" s="7">
        <v>500</v>
      </c>
      <c r="F7" s="35">
        <v>10</v>
      </c>
    </row>
  </sheetData>
  <mergeCells count="1">
    <mergeCell ref="C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V18"/>
  <sheetViews>
    <sheetView zoomScale="120" zoomScaleNormal="120" workbookViewId="0">
      <selection activeCell="B2" sqref="B2"/>
    </sheetView>
  </sheetViews>
  <sheetFormatPr baseColWidth="10" defaultColWidth="8.83203125" defaultRowHeight="15" x14ac:dyDescent="0.2"/>
  <cols>
    <col min="1" max="1" width="16.6640625" customWidth="1"/>
    <col min="2" max="2" width="6.33203125" bestFit="1" customWidth="1"/>
    <col min="3" max="10" width="5" bestFit="1" customWidth="1"/>
    <col min="11" max="11" width="6" bestFit="1" customWidth="1"/>
    <col min="12" max="15" width="5" bestFit="1" customWidth="1"/>
    <col min="16" max="16" width="6" bestFit="1" customWidth="1"/>
    <col min="17" max="19" width="5" bestFit="1" customWidth="1"/>
    <col min="20" max="20" width="6" bestFit="1" customWidth="1"/>
    <col min="21" max="21" width="7" bestFit="1" customWidth="1"/>
    <col min="22" max="22" width="6" bestFit="1" customWidth="1"/>
  </cols>
  <sheetData>
    <row r="1" spans="1:22" ht="19" x14ac:dyDescent="0.25">
      <c r="H1" s="168" t="s">
        <v>33</v>
      </c>
      <c r="I1" s="168"/>
      <c r="J1" s="168"/>
      <c r="K1" s="168"/>
      <c r="L1" s="168"/>
      <c r="M1" s="168"/>
      <c r="N1" s="168"/>
    </row>
    <row r="3" spans="1:22" ht="16" thickBot="1" x14ac:dyDescent="0.25">
      <c r="B3" s="71"/>
      <c r="C3" s="171" t="s">
        <v>17</v>
      </c>
      <c r="D3" s="171"/>
      <c r="E3" s="171"/>
      <c r="F3" s="171"/>
      <c r="G3" s="171"/>
      <c r="H3" s="171"/>
      <c r="I3" s="171"/>
      <c r="J3" s="171"/>
      <c r="K3" s="171"/>
      <c r="L3" s="172" t="s">
        <v>18</v>
      </c>
      <c r="M3" s="172"/>
      <c r="N3" s="172"/>
      <c r="O3" s="172"/>
      <c r="P3" s="172"/>
      <c r="Q3" s="172"/>
      <c r="R3" s="172"/>
      <c r="S3" s="172"/>
      <c r="T3" s="172"/>
    </row>
    <row r="4" spans="1:22" ht="16" thickBot="1" x14ac:dyDescent="0.25">
      <c r="B4" s="88" t="s">
        <v>19</v>
      </c>
      <c r="C4" s="72">
        <v>1</v>
      </c>
      <c r="D4" s="89">
        <v>2</v>
      </c>
      <c r="E4" s="72">
        <v>3</v>
      </c>
      <c r="F4" s="89">
        <v>4</v>
      </c>
      <c r="G4" s="72">
        <v>5</v>
      </c>
      <c r="H4" s="89">
        <v>6</v>
      </c>
      <c r="I4" s="72">
        <v>7</v>
      </c>
      <c r="J4" s="89">
        <v>8</v>
      </c>
      <c r="K4" s="72">
        <v>9</v>
      </c>
      <c r="L4" s="90">
        <v>1</v>
      </c>
      <c r="M4" s="91">
        <v>2</v>
      </c>
      <c r="N4" s="92">
        <v>3</v>
      </c>
      <c r="O4" s="91">
        <v>4</v>
      </c>
      <c r="P4" s="92">
        <v>5</v>
      </c>
      <c r="Q4" s="91">
        <v>6</v>
      </c>
      <c r="R4" s="92">
        <v>7</v>
      </c>
      <c r="S4" s="91">
        <v>8</v>
      </c>
      <c r="T4" s="93">
        <v>9</v>
      </c>
      <c r="U4" s="1"/>
      <c r="V4" s="1"/>
    </row>
    <row r="5" spans="1:22" x14ac:dyDescent="0.2">
      <c r="B5" s="4" t="s">
        <v>20</v>
      </c>
      <c r="C5" s="94">
        <v>1</v>
      </c>
      <c r="D5" s="95"/>
      <c r="E5" s="96"/>
      <c r="F5" s="95"/>
      <c r="G5" s="96">
        <v>1</v>
      </c>
      <c r="H5" s="95"/>
      <c r="I5" s="96">
        <v>1</v>
      </c>
      <c r="J5" s="95"/>
      <c r="K5" s="96">
        <v>1</v>
      </c>
      <c r="L5" s="97">
        <v>1</v>
      </c>
      <c r="M5" s="98"/>
      <c r="N5" s="99"/>
      <c r="O5" s="98"/>
      <c r="P5" s="99">
        <v>1</v>
      </c>
      <c r="Q5" s="98"/>
      <c r="R5" s="99">
        <v>1</v>
      </c>
      <c r="S5" s="98"/>
      <c r="T5" s="100">
        <v>1</v>
      </c>
      <c r="U5" s="1"/>
      <c r="V5" s="56"/>
    </row>
    <row r="6" spans="1:22" x14ac:dyDescent="0.2">
      <c r="B6" s="4" t="s">
        <v>21</v>
      </c>
      <c r="C6" s="101"/>
      <c r="D6" s="102">
        <v>1</v>
      </c>
      <c r="E6" s="103"/>
      <c r="F6" s="102"/>
      <c r="G6" s="103">
        <v>1</v>
      </c>
      <c r="H6" s="102">
        <v>1</v>
      </c>
      <c r="I6" s="103"/>
      <c r="J6" s="102">
        <v>1</v>
      </c>
      <c r="K6" s="103">
        <v>1</v>
      </c>
      <c r="L6" s="104"/>
      <c r="M6" s="105">
        <v>1</v>
      </c>
      <c r="N6" s="106"/>
      <c r="O6" s="105"/>
      <c r="P6" s="106">
        <v>1</v>
      </c>
      <c r="Q6" s="105">
        <v>1</v>
      </c>
      <c r="R6" s="106"/>
      <c r="S6" s="105">
        <v>1</v>
      </c>
      <c r="T6" s="107">
        <v>1</v>
      </c>
      <c r="U6" s="1"/>
      <c r="V6" s="56"/>
    </row>
    <row r="7" spans="1:22" x14ac:dyDescent="0.2">
      <c r="B7" s="4" t="s">
        <v>22</v>
      </c>
      <c r="C7" s="101"/>
      <c r="D7" s="102"/>
      <c r="E7" s="103">
        <v>1</v>
      </c>
      <c r="F7" s="102"/>
      <c r="G7" s="103"/>
      <c r="H7" s="102">
        <v>1</v>
      </c>
      <c r="I7" s="103">
        <v>1</v>
      </c>
      <c r="J7" s="102"/>
      <c r="K7" s="103">
        <v>1</v>
      </c>
      <c r="L7" s="104"/>
      <c r="M7" s="105"/>
      <c r="N7" s="106">
        <v>1</v>
      </c>
      <c r="O7" s="105"/>
      <c r="P7" s="106"/>
      <c r="Q7" s="105">
        <v>1</v>
      </c>
      <c r="R7" s="106">
        <v>1</v>
      </c>
      <c r="S7" s="105"/>
      <c r="T7" s="107">
        <v>1</v>
      </c>
      <c r="U7" s="1"/>
      <c r="V7" s="56"/>
    </row>
    <row r="8" spans="1:22" ht="16" thickBot="1" x14ac:dyDescent="0.25">
      <c r="B8" s="4" t="s">
        <v>23</v>
      </c>
      <c r="C8" s="108"/>
      <c r="D8" s="109"/>
      <c r="E8" s="110"/>
      <c r="F8" s="109">
        <v>1</v>
      </c>
      <c r="G8" s="110"/>
      <c r="H8" s="109"/>
      <c r="I8" s="110"/>
      <c r="J8" s="109">
        <v>1</v>
      </c>
      <c r="K8" s="110"/>
      <c r="L8" s="111"/>
      <c r="M8" s="112"/>
      <c r="N8" s="113"/>
      <c r="O8" s="112">
        <v>1</v>
      </c>
      <c r="P8" s="113"/>
      <c r="Q8" s="112"/>
      <c r="R8" s="113"/>
      <c r="S8" s="112">
        <v>1</v>
      </c>
      <c r="T8" s="114"/>
      <c r="U8" s="1"/>
      <c r="V8" s="56"/>
    </row>
    <row r="9" spans="1:22" ht="16" thickBot="1" x14ac:dyDescent="0.25">
      <c r="B9" s="115" t="s">
        <v>24</v>
      </c>
      <c r="C9" s="116">
        <v>500</v>
      </c>
      <c r="D9" s="117">
        <v>500</v>
      </c>
      <c r="E9" s="116">
        <v>500</v>
      </c>
      <c r="F9" s="117">
        <v>475</v>
      </c>
      <c r="G9" s="116">
        <v>975</v>
      </c>
      <c r="H9" s="117">
        <v>950</v>
      </c>
      <c r="I9" s="116">
        <v>975</v>
      </c>
      <c r="J9" s="117">
        <v>900</v>
      </c>
      <c r="K9" s="116">
        <v>1325</v>
      </c>
      <c r="L9" s="118">
        <v>525</v>
      </c>
      <c r="M9" s="117">
        <v>525</v>
      </c>
      <c r="N9" s="116">
        <v>475</v>
      </c>
      <c r="O9" s="117">
        <v>525</v>
      </c>
      <c r="P9" s="116">
        <v>1000</v>
      </c>
      <c r="Q9" s="117">
        <v>925</v>
      </c>
      <c r="R9" s="116">
        <v>925</v>
      </c>
      <c r="S9" s="117">
        <v>900</v>
      </c>
      <c r="T9" s="119">
        <v>1375</v>
      </c>
      <c r="U9" s="1"/>
      <c r="V9" s="1"/>
    </row>
    <row r="10" spans="1:22" ht="16" thickBot="1" x14ac:dyDescent="0.25"/>
    <row r="11" spans="1:22" ht="16" thickBot="1" x14ac:dyDescent="0.25">
      <c r="A11" t="s">
        <v>25</v>
      </c>
      <c r="C11" s="120">
        <v>10</v>
      </c>
      <c r="D11" s="121">
        <v>10</v>
      </c>
      <c r="E11" s="121">
        <v>10</v>
      </c>
      <c r="F11" s="121">
        <v>10</v>
      </c>
      <c r="G11" s="121">
        <v>10</v>
      </c>
      <c r="H11" s="121">
        <v>10</v>
      </c>
      <c r="I11" s="121">
        <v>10</v>
      </c>
      <c r="J11" s="121">
        <v>10</v>
      </c>
      <c r="K11" s="121">
        <v>10</v>
      </c>
      <c r="L11" s="121">
        <v>10</v>
      </c>
      <c r="M11" s="121">
        <v>10</v>
      </c>
      <c r="N11" s="121">
        <v>10</v>
      </c>
      <c r="O11" s="121">
        <v>10</v>
      </c>
      <c r="P11" s="121">
        <v>10</v>
      </c>
      <c r="Q11" s="121">
        <v>10</v>
      </c>
      <c r="R11" s="121">
        <v>10</v>
      </c>
      <c r="S11" s="121">
        <v>10</v>
      </c>
      <c r="T11" s="122">
        <v>10</v>
      </c>
    </row>
    <row r="12" spans="1:22" x14ac:dyDescent="0.2">
      <c r="C12" s="73"/>
      <c r="D12" s="73"/>
      <c r="E12" s="73"/>
      <c r="F12" s="73"/>
      <c r="G12" s="73"/>
      <c r="H12" s="73"/>
      <c r="I12" s="73"/>
      <c r="J12" s="130" t="s">
        <v>9</v>
      </c>
      <c r="K12" s="130">
        <f>SUM(C11:K11)</f>
        <v>90</v>
      </c>
      <c r="L12" s="56"/>
      <c r="M12" s="56"/>
      <c r="N12" s="56"/>
      <c r="O12" s="56"/>
      <c r="P12" s="56"/>
      <c r="Q12" s="56"/>
      <c r="R12" s="56"/>
      <c r="S12" s="130" t="s">
        <v>9</v>
      </c>
      <c r="T12" s="130">
        <f>SUM(L11:T11)</f>
        <v>90</v>
      </c>
    </row>
    <row r="13" spans="1:22" ht="16" thickBot="1" x14ac:dyDescent="0.25">
      <c r="U13" s="1" t="s">
        <v>9</v>
      </c>
      <c r="V13" s="1" t="s">
        <v>26</v>
      </c>
    </row>
    <row r="14" spans="1:22" x14ac:dyDescent="0.2">
      <c r="A14" t="s">
        <v>27</v>
      </c>
      <c r="C14" s="124">
        <f>C$11*C5</f>
        <v>10</v>
      </c>
      <c r="D14" s="124">
        <f t="shared" ref="D14:T14" si="0">D$11*D5</f>
        <v>0</v>
      </c>
      <c r="E14" s="124">
        <f t="shared" si="0"/>
        <v>0</v>
      </c>
      <c r="F14" s="124">
        <f t="shared" si="0"/>
        <v>0</v>
      </c>
      <c r="G14" s="124">
        <f t="shared" si="0"/>
        <v>10</v>
      </c>
      <c r="H14" s="124">
        <f t="shared" si="0"/>
        <v>0</v>
      </c>
      <c r="I14" s="124">
        <f t="shared" si="0"/>
        <v>10</v>
      </c>
      <c r="J14" s="124">
        <f t="shared" si="0"/>
        <v>0</v>
      </c>
      <c r="K14" s="124">
        <f t="shared" si="0"/>
        <v>10</v>
      </c>
      <c r="L14" s="124">
        <f t="shared" si="0"/>
        <v>10</v>
      </c>
      <c r="M14" s="124">
        <f t="shared" si="0"/>
        <v>0</v>
      </c>
      <c r="N14" s="124">
        <f t="shared" si="0"/>
        <v>0</v>
      </c>
      <c r="O14" s="124">
        <f t="shared" si="0"/>
        <v>0</v>
      </c>
      <c r="P14" s="124">
        <f t="shared" si="0"/>
        <v>10</v>
      </c>
      <c r="Q14" s="124">
        <f t="shared" si="0"/>
        <v>0</v>
      </c>
      <c r="R14" s="124">
        <f t="shared" si="0"/>
        <v>10</v>
      </c>
      <c r="S14" s="124">
        <f t="shared" si="0"/>
        <v>0</v>
      </c>
      <c r="T14" s="124">
        <f t="shared" si="0"/>
        <v>10</v>
      </c>
      <c r="U14" s="125">
        <f t="shared" ref="U14:U17" si="1">SUM(C14:T14)</f>
        <v>80</v>
      </c>
      <c r="V14" s="123">
        <v>10</v>
      </c>
    </row>
    <row r="15" spans="1:22" x14ac:dyDescent="0.2">
      <c r="C15" s="124">
        <f t="shared" ref="C15:T17" si="2">C$11*C6</f>
        <v>0</v>
      </c>
      <c r="D15" s="124">
        <f t="shared" si="2"/>
        <v>10</v>
      </c>
      <c r="E15" s="124">
        <f t="shared" si="2"/>
        <v>0</v>
      </c>
      <c r="F15" s="124">
        <f t="shared" si="2"/>
        <v>0</v>
      </c>
      <c r="G15" s="124">
        <f t="shared" si="2"/>
        <v>10</v>
      </c>
      <c r="H15" s="124">
        <f t="shared" si="2"/>
        <v>10</v>
      </c>
      <c r="I15" s="124">
        <f t="shared" si="2"/>
        <v>0</v>
      </c>
      <c r="J15" s="124">
        <f t="shared" si="2"/>
        <v>10</v>
      </c>
      <c r="K15" s="124">
        <f t="shared" si="2"/>
        <v>10</v>
      </c>
      <c r="L15" s="124">
        <f t="shared" si="2"/>
        <v>0</v>
      </c>
      <c r="M15" s="124">
        <f t="shared" si="2"/>
        <v>10</v>
      </c>
      <c r="N15" s="124">
        <f t="shared" si="2"/>
        <v>0</v>
      </c>
      <c r="O15" s="124">
        <f t="shared" si="2"/>
        <v>0</v>
      </c>
      <c r="P15" s="124">
        <f t="shared" si="2"/>
        <v>10</v>
      </c>
      <c r="Q15" s="124">
        <f t="shared" si="2"/>
        <v>10</v>
      </c>
      <c r="R15" s="124">
        <f t="shared" si="2"/>
        <v>0</v>
      </c>
      <c r="S15" s="124">
        <f t="shared" si="2"/>
        <v>10</v>
      </c>
      <c r="T15" s="124">
        <f t="shared" si="2"/>
        <v>10</v>
      </c>
      <c r="U15" s="126">
        <f t="shared" si="1"/>
        <v>100</v>
      </c>
      <c r="V15" s="123">
        <v>10</v>
      </c>
    </row>
    <row r="16" spans="1:22" x14ac:dyDescent="0.2">
      <c r="C16" s="124">
        <f t="shared" si="2"/>
        <v>0</v>
      </c>
      <c r="D16" s="124">
        <f t="shared" si="2"/>
        <v>0</v>
      </c>
      <c r="E16" s="124">
        <f t="shared" si="2"/>
        <v>10</v>
      </c>
      <c r="F16" s="124">
        <f t="shared" si="2"/>
        <v>0</v>
      </c>
      <c r="G16" s="124">
        <f t="shared" si="2"/>
        <v>0</v>
      </c>
      <c r="H16" s="124">
        <f t="shared" si="2"/>
        <v>10</v>
      </c>
      <c r="I16" s="124">
        <f t="shared" si="2"/>
        <v>10</v>
      </c>
      <c r="J16" s="124">
        <f t="shared" si="2"/>
        <v>0</v>
      </c>
      <c r="K16" s="124">
        <f t="shared" si="2"/>
        <v>10</v>
      </c>
      <c r="L16" s="124">
        <f t="shared" si="2"/>
        <v>0</v>
      </c>
      <c r="M16" s="124">
        <f t="shared" si="2"/>
        <v>0</v>
      </c>
      <c r="N16" s="124">
        <f t="shared" si="2"/>
        <v>10</v>
      </c>
      <c r="O16" s="124">
        <f t="shared" si="2"/>
        <v>0</v>
      </c>
      <c r="P16" s="124">
        <f t="shared" si="2"/>
        <v>0</v>
      </c>
      <c r="Q16" s="124">
        <f t="shared" si="2"/>
        <v>10</v>
      </c>
      <c r="R16" s="124">
        <f t="shared" si="2"/>
        <v>10</v>
      </c>
      <c r="S16" s="124">
        <f t="shared" si="2"/>
        <v>0</v>
      </c>
      <c r="T16" s="124">
        <f t="shared" si="2"/>
        <v>10</v>
      </c>
      <c r="U16" s="126">
        <f t="shared" si="1"/>
        <v>80</v>
      </c>
      <c r="V16" s="123">
        <v>10</v>
      </c>
    </row>
    <row r="17" spans="3:22" ht="16" thickBot="1" x14ac:dyDescent="0.25">
      <c r="C17" s="124">
        <f t="shared" si="2"/>
        <v>0</v>
      </c>
      <c r="D17" s="124">
        <f t="shared" si="2"/>
        <v>0</v>
      </c>
      <c r="E17" s="124">
        <f t="shared" si="2"/>
        <v>0</v>
      </c>
      <c r="F17" s="124">
        <f t="shared" si="2"/>
        <v>10</v>
      </c>
      <c r="G17" s="124">
        <f t="shared" si="2"/>
        <v>0</v>
      </c>
      <c r="H17" s="124">
        <f t="shared" si="2"/>
        <v>0</v>
      </c>
      <c r="I17" s="124">
        <f t="shared" si="2"/>
        <v>0</v>
      </c>
      <c r="J17" s="124">
        <f t="shared" si="2"/>
        <v>10</v>
      </c>
      <c r="K17" s="124">
        <f t="shared" si="2"/>
        <v>0</v>
      </c>
      <c r="L17" s="124">
        <f t="shared" si="2"/>
        <v>0</v>
      </c>
      <c r="M17" s="124">
        <f t="shared" si="2"/>
        <v>0</v>
      </c>
      <c r="N17" s="124">
        <f t="shared" si="2"/>
        <v>0</v>
      </c>
      <c r="O17" s="124">
        <f t="shared" si="2"/>
        <v>10</v>
      </c>
      <c r="P17" s="124">
        <f t="shared" si="2"/>
        <v>0</v>
      </c>
      <c r="Q17" s="124">
        <f t="shared" si="2"/>
        <v>0</v>
      </c>
      <c r="R17" s="124">
        <f t="shared" si="2"/>
        <v>0</v>
      </c>
      <c r="S17" s="124">
        <f t="shared" si="2"/>
        <v>10</v>
      </c>
      <c r="T17" s="124">
        <f t="shared" si="2"/>
        <v>0</v>
      </c>
      <c r="U17" s="127">
        <f t="shared" si="1"/>
        <v>40</v>
      </c>
      <c r="V17" s="123">
        <v>10</v>
      </c>
    </row>
    <row r="18" spans="3:22" ht="16" thickBot="1" x14ac:dyDescent="0.25">
      <c r="C18" s="128">
        <f>C11*C9</f>
        <v>5000</v>
      </c>
      <c r="D18" s="128">
        <f t="shared" ref="D18:T18" si="3">D11*D9</f>
        <v>5000</v>
      </c>
      <c r="E18" s="128">
        <f t="shared" si="3"/>
        <v>5000</v>
      </c>
      <c r="F18" s="128">
        <f t="shared" si="3"/>
        <v>4750</v>
      </c>
      <c r="G18" s="128">
        <f t="shared" si="3"/>
        <v>9750</v>
      </c>
      <c r="H18" s="128">
        <f t="shared" si="3"/>
        <v>9500</v>
      </c>
      <c r="I18" s="128">
        <f t="shared" si="3"/>
        <v>9750</v>
      </c>
      <c r="J18" s="128">
        <f t="shared" si="3"/>
        <v>9000</v>
      </c>
      <c r="K18" s="128">
        <f t="shared" si="3"/>
        <v>13250</v>
      </c>
      <c r="L18" s="128">
        <f t="shared" si="3"/>
        <v>5250</v>
      </c>
      <c r="M18" s="128">
        <f t="shared" si="3"/>
        <v>5250</v>
      </c>
      <c r="N18" s="128">
        <f t="shared" si="3"/>
        <v>4750</v>
      </c>
      <c r="O18" s="128">
        <f t="shared" si="3"/>
        <v>5250</v>
      </c>
      <c r="P18" s="128">
        <f t="shared" si="3"/>
        <v>10000</v>
      </c>
      <c r="Q18" s="128">
        <f t="shared" si="3"/>
        <v>9250</v>
      </c>
      <c r="R18" s="128">
        <f t="shared" si="3"/>
        <v>9250</v>
      </c>
      <c r="S18" s="128">
        <f t="shared" si="3"/>
        <v>9000</v>
      </c>
      <c r="T18" s="128">
        <f t="shared" si="3"/>
        <v>13750</v>
      </c>
      <c r="U18" s="129">
        <f>SUM(C18:T18)</f>
        <v>142750</v>
      </c>
      <c r="V18" s="1"/>
    </row>
  </sheetData>
  <mergeCells count="3">
    <mergeCell ref="C3:K3"/>
    <mergeCell ref="L3:T3"/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1:I19"/>
  <sheetViews>
    <sheetView zoomScale="120" zoomScaleNormal="120" workbookViewId="0">
      <selection activeCell="B2" sqref="B2"/>
    </sheetView>
  </sheetViews>
  <sheetFormatPr baseColWidth="10" defaultColWidth="8.83203125" defaultRowHeight="15" x14ac:dyDescent="0.2"/>
  <cols>
    <col min="3" max="3" width="9.5" bestFit="1" customWidth="1"/>
  </cols>
  <sheetData>
    <row r="1" spans="2:9" ht="21" x14ac:dyDescent="0.25">
      <c r="F1" s="135"/>
      <c r="G1" s="136" t="s">
        <v>28</v>
      </c>
      <c r="H1" s="134"/>
      <c r="I1" s="134"/>
    </row>
    <row r="2" spans="2:9" ht="16" thickBot="1" x14ac:dyDescent="0.25"/>
    <row r="3" spans="2:9" ht="16" thickBot="1" x14ac:dyDescent="0.25">
      <c r="B3" s="8" t="s">
        <v>6</v>
      </c>
      <c r="C3" s="14" t="s">
        <v>7</v>
      </c>
      <c r="D3" s="15" t="s">
        <v>8</v>
      </c>
    </row>
    <row r="4" spans="2:9" x14ac:dyDescent="0.2">
      <c r="B4" s="10" t="s">
        <v>0</v>
      </c>
      <c r="C4" s="20">
        <v>500</v>
      </c>
      <c r="D4" s="21">
        <v>525</v>
      </c>
    </row>
    <row r="5" spans="2:9" x14ac:dyDescent="0.2">
      <c r="B5" s="10" t="s">
        <v>2</v>
      </c>
      <c r="C5" s="23">
        <v>500</v>
      </c>
      <c r="D5" s="24">
        <v>475</v>
      </c>
    </row>
    <row r="6" spans="2:9" x14ac:dyDescent="0.2">
      <c r="B6" s="10" t="s">
        <v>3</v>
      </c>
      <c r="C6" s="23">
        <v>500</v>
      </c>
      <c r="D6" s="24">
        <v>525</v>
      </c>
    </row>
    <row r="7" spans="2:9" ht="16" thickBot="1" x14ac:dyDescent="0.25">
      <c r="B7" s="11" t="s">
        <v>4</v>
      </c>
      <c r="C7" s="25">
        <v>475</v>
      </c>
      <c r="D7" s="26">
        <v>500</v>
      </c>
    </row>
    <row r="10" spans="2:9" ht="16" thickBot="1" x14ac:dyDescent="0.25"/>
    <row r="11" spans="2:9" ht="16" thickBot="1" x14ac:dyDescent="0.25">
      <c r="B11" s="8" t="s">
        <v>6</v>
      </c>
      <c r="C11" s="17" t="s">
        <v>7</v>
      </c>
      <c r="D11" s="17" t="s">
        <v>8</v>
      </c>
      <c r="E11" s="18" t="s">
        <v>9</v>
      </c>
      <c r="I11" s="133"/>
    </row>
    <row r="12" spans="2:9" x14ac:dyDescent="0.2">
      <c r="B12" s="10" t="s">
        <v>0</v>
      </c>
      <c r="C12" s="20">
        <v>10.000000000023306</v>
      </c>
      <c r="D12" s="21">
        <v>10</v>
      </c>
      <c r="E12" s="22">
        <f>SUM(C12:D12)</f>
        <v>20.000000000023306</v>
      </c>
    </row>
    <row r="13" spans="2:9" x14ac:dyDescent="0.2">
      <c r="B13" s="10" t="s">
        <v>2</v>
      </c>
      <c r="C13" s="23">
        <v>10</v>
      </c>
      <c r="D13" s="24">
        <v>10.000000000023306</v>
      </c>
      <c r="E13" s="22">
        <f t="shared" ref="E13:E15" si="0">SUM(C13:D13)</f>
        <v>20.000000000023306</v>
      </c>
    </row>
    <row r="14" spans="2:9" x14ac:dyDescent="0.2">
      <c r="B14" s="10" t="s">
        <v>3</v>
      </c>
      <c r="C14" s="23">
        <v>10.000000000023306</v>
      </c>
      <c r="D14" s="24">
        <v>10</v>
      </c>
      <c r="E14" s="22">
        <f t="shared" si="0"/>
        <v>20.000000000023306</v>
      </c>
    </row>
    <row r="15" spans="2:9" ht="16" thickBot="1" x14ac:dyDescent="0.25">
      <c r="B15" s="11" t="s">
        <v>4</v>
      </c>
      <c r="C15" s="25">
        <v>10.000000000023306</v>
      </c>
      <c r="D15" s="26">
        <v>10</v>
      </c>
      <c r="E15" s="22">
        <f t="shared" si="0"/>
        <v>20.000000000023306</v>
      </c>
    </row>
    <row r="16" spans="2:9" ht="16" thickBot="1" x14ac:dyDescent="0.25">
      <c r="B16" s="19" t="s">
        <v>9</v>
      </c>
      <c r="C16" s="27">
        <f>SUM(C12:C15)</f>
        <v>40.000000000069917</v>
      </c>
      <c r="D16" s="27">
        <f>SUM(D12:D15)</f>
        <v>40.000000000023306</v>
      </c>
      <c r="E16" s="28"/>
    </row>
    <row r="19" spans="2:3" x14ac:dyDescent="0.2">
      <c r="B19" s="32" t="s">
        <v>10</v>
      </c>
      <c r="C19" s="29">
        <f>SUMPRODUCT(C4:D7,C12:D15)</f>
        <v>40000.000000045446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J19"/>
  <sheetViews>
    <sheetView zoomScale="120" zoomScaleNormal="120" workbookViewId="0">
      <selection activeCell="B2" sqref="B2"/>
    </sheetView>
  </sheetViews>
  <sheetFormatPr baseColWidth="10" defaultColWidth="8.83203125" defaultRowHeight="15" x14ac:dyDescent="0.2"/>
  <sheetData>
    <row r="1" spans="2:10" ht="19" x14ac:dyDescent="0.25">
      <c r="F1" s="168" t="s">
        <v>29</v>
      </c>
      <c r="G1" s="168"/>
      <c r="H1" s="168"/>
      <c r="I1" s="168"/>
      <c r="J1" s="168"/>
    </row>
    <row r="2" spans="2:10" ht="16" thickBot="1" x14ac:dyDescent="0.25"/>
    <row r="3" spans="2:10" ht="16" thickBot="1" x14ac:dyDescent="0.25">
      <c r="B3" s="8" t="s">
        <v>6</v>
      </c>
      <c r="C3" s="14" t="s">
        <v>7</v>
      </c>
      <c r="D3" s="15" t="s">
        <v>8</v>
      </c>
    </row>
    <row r="4" spans="2:10" x14ac:dyDescent="0.2">
      <c r="B4" s="10" t="s">
        <v>0</v>
      </c>
      <c r="C4" s="20">
        <v>500</v>
      </c>
      <c r="D4" s="21">
        <v>525</v>
      </c>
    </row>
    <row r="5" spans="2:10" x14ac:dyDescent="0.2">
      <c r="B5" s="10" t="s">
        <v>2</v>
      </c>
      <c r="C5" s="23">
        <v>500</v>
      </c>
      <c r="D5" s="24">
        <v>475</v>
      </c>
    </row>
    <row r="6" spans="2:10" x14ac:dyDescent="0.2">
      <c r="B6" s="10" t="s">
        <v>3</v>
      </c>
      <c r="C6" s="23">
        <v>500</v>
      </c>
      <c r="D6" s="24">
        <v>525</v>
      </c>
    </row>
    <row r="7" spans="2:10" ht="16" thickBot="1" x14ac:dyDescent="0.25">
      <c r="B7" s="11" t="s">
        <v>4</v>
      </c>
      <c r="C7" s="25">
        <v>475</v>
      </c>
      <c r="D7" s="26">
        <v>500</v>
      </c>
    </row>
    <row r="10" spans="2:10" ht="16" thickBot="1" x14ac:dyDescent="0.25"/>
    <row r="11" spans="2:10" ht="16" thickBot="1" x14ac:dyDescent="0.25">
      <c r="B11" s="8" t="s">
        <v>6</v>
      </c>
      <c r="C11" s="17" t="s">
        <v>7</v>
      </c>
      <c r="D11" s="17" t="s">
        <v>8</v>
      </c>
      <c r="E11" s="18" t="s">
        <v>9</v>
      </c>
      <c r="F11" s="36"/>
    </row>
    <row r="12" spans="2:10" x14ac:dyDescent="0.2">
      <c r="B12" s="10" t="s">
        <v>0</v>
      </c>
      <c r="C12" s="20">
        <v>10</v>
      </c>
      <c r="D12" s="21">
        <v>10</v>
      </c>
      <c r="E12" s="22">
        <f>SUM(C12:D12)</f>
        <v>20</v>
      </c>
      <c r="F12" s="37"/>
    </row>
    <row r="13" spans="2:10" x14ac:dyDescent="0.2">
      <c r="B13" s="10" t="s">
        <v>2</v>
      </c>
      <c r="C13" s="23">
        <v>10</v>
      </c>
      <c r="D13" s="24">
        <v>10</v>
      </c>
      <c r="E13" s="22">
        <f t="shared" ref="E13:E15" si="0">SUM(C13:D13)</f>
        <v>20</v>
      </c>
      <c r="F13" s="37"/>
    </row>
    <row r="14" spans="2:10" x14ac:dyDescent="0.2">
      <c r="B14" s="10" t="s">
        <v>3</v>
      </c>
      <c r="C14" s="23">
        <v>10</v>
      </c>
      <c r="D14" s="24">
        <v>10</v>
      </c>
      <c r="E14" s="22">
        <f t="shared" si="0"/>
        <v>20</v>
      </c>
      <c r="F14" s="37"/>
    </row>
    <row r="15" spans="2:10" ht="16" thickBot="1" x14ac:dyDescent="0.25">
      <c r="B15" s="11" t="s">
        <v>4</v>
      </c>
      <c r="C15" s="25">
        <v>10</v>
      </c>
      <c r="D15" s="26">
        <v>10</v>
      </c>
      <c r="E15" s="22">
        <f t="shared" si="0"/>
        <v>20</v>
      </c>
      <c r="F15" s="37"/>
    </row>
    <row r="16" spans="2:10" ht="16" thickBot="1" x14ac:dyDescent="0.25">
      <c r="B16" s="19" t="s">
        <v>9</v>
      </c>
      <c r="C16" s="27">
        <f>SUM(C12:C15)</f>
        <v>40</v>
      </c>
      <c r="D16" s="27">
        <f>SUM(D12:D15)</f>
        <v>40</v>
      </c>
      <c r="E16" s="28"/>
      <c r="F16" s="36"/>
    </row>
    <row r="19" spans="2:3" x14ac:dyDescent="0.2">
      <c r="B19" s="32" t="s">
        <v>10</v>
      </c>
      <c r="C19" s="29">
        <f>SUMPRODUCT(C4:D7,C12:D15)</f>
        <v>40000</v>
      </c>
    </row>
  </sheetData>
  <mergeCells count="1">
    <mergeCell ref="F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1:M28"/>
  <sheetViews>
    <sheetView topLeftCell="A2" zoomScale="120" zoomScaleNormal="120" workbookViewId="0">
      <selection activeCell="B2" sqref="B2"/>
    </sheetView>
  </sheetViews>
  <sheetFormatPr baseColWidth="10" defaultColWidth="8.83203125" defaultRowHeight="15" x14ac:dyDescent="0.2"/>
  <cols>
    <col min="3" max="3" width="10.5" bestFit="1" customWidth="1"/>
  </cols>
  <sheetData>
    <row r="1" spans="2:13" ht="19" x14ac:dyDescent="0.25">
      <c r="F1" s="168" t="s">
        <v>30</v>
      </c>
      <c r="G1" s="168"/>
      <c r="H1" s="168"/>
      <c r="I1" s="168"/>
    </row>
    <row r="2" spans="2:13" ht="16" thickBot="1" x14ac:dyDescent="0.25"/>
    <row r="3" spans="2:13" ht="16" thickBot="1" x14ac:dyDescent="0.25">
      <c r="B3" s="8" t="s">
        <v>6</v>
      </c>
      <c r="C3" s="14" t="s">
        <v>7</v>
      </c>
      <c r="D3" s="15" t="s">
        <v>8</v>
      </c>
      <c r="G3" s="38" t="s">
        <v>6</v>
      </c>
      <c r="H3" s="41" t="s">
        <v>7</v>
      </c>
      <c r="I3" s="42" t="s">
        <v>8</v>
      </c>
      <c r="K3" s="47" t="s">
        <v>6</v>
      </c>
      <c r="L3" s="48" t="s">
        <v>7</v>
      </c>
      <c r="M3" s="49" t="s">
        <v>8</v>
      </c>
    </row>
    <row r="4" spans="2:13" x14ac:dyDescent="0.2">
      <c r="B4" s="10" t="s">
        <v>0</v>
      </c>
      <c r="C4" s="20">
        <v>500</v>
      </c>
      <c r="D4" s="21">
        <v>525</v>
      </c>
      <c r="G4" s="39" t="s">
        <v>1</v>
      </c>
      <c r="H4" s="20">
        <v>97</v>
      </c>
      <c r="I4" s="21">
        <v>95</v>
      </c>
      <c r="K4" s="50" t="s">
        <v>1</v>
      </c>
      <c r="L4" s="141">
        <f>($I$12-H4)*$I$11+C4</f>
        <v>450</v>
      </c>
      <c r="M4" s="142">
        <v>495</v>
      </c>
    </row>
    <row r="5" spans="2:13" x14ac:dyDescent="0.2">
      <c r="B5" s="10" t="s">
        <v>2</v>
      </c>
      <c r="C5" s="23">
        <v>500</v>
      </c>
      <c r="D5" s="24">
        <v>475</v>
      </c>
      <c r="G5" s="39" t="s">
        <v>2</v>
      </c>
      <c r="H5" s="23">
        <v>92</v>
      </c>
      <c r="I5" s="24">
        <v>88</v>
      </c>
      <c r="K5" s="50" t="s">
        <v>2</v>
      </c>
      <c r="L5" s="143">
        <f t="shared" ref="L5:L7" si="0">($I$12-H5)*$I$11+C5</f>
        <v>500</v>
      </c>
      <c r="M5" s="144">
        <v>515</v>
      </c>
    </row>
    <row r="6" spans="2:13" x14ac:dyDescent="0.2">
      <c r="B6" s="10" t="s">
        <v>3</v>
      </c>
      <c r="C6" s="23">
        <v>500</v>
      </c>
      <c r="D6" s="24">
        <v>525</v>
      </c>
      <c r="G6" s="39" t="s">
        <v>3</v>
      </c>
      <c r="H6" s="23">
        <v>90</v>
      </c>
      <c r="I6" s="24">
        <v>95</v>
      </c>
      <c r="K6" s="50" t="s">
        <v>3</v>
      </c>
      <c r="L6" s="143">
        <f t="shared" si="0"/>
        <v>520</v>
      </c>
      <c r="M6" s="144">
        <v>495</v>
      </c>
    </row>
    <row r="7" spans="2:13" ht="16" thickBot="1" x14ac:dyDescent="0.25">
      <c r="B7" s="11" t="s">
        <v>4</v>
      </c>
      <c r="C7" s="25">
        <v>475</v>
      </c>
      <c r="D7" s="26">
        <v>500</v>
      </c>
      <c r="G7" s="40" t="s">
        <v>4</v>
      </c>
      <c r="H7" s="25">
        <v>90</v>
      </c>
      <c r="I7" s="26">
        <v>85</v>
      </c>
      <c r="K7" s="51" t="s">
        <v>4</v>
      </c>
      <c r="L7" s="145">
        <f t="shared" si="0"/>
        <v>495</v>
      </c>
      <c r="M7" s="146">
        <v>570</v>
      </c>
    </row>
    <row r="10" spans="2:13" ht="16" thickBot="1" x14ac:dyDescent="0.25"/>
    <row r="11" spans="2:13" ht="16" thickBot="1" x14ac:dyDescent="0.25">
      <c r="B11" s="8" t="s">
        <v>6</v>
      </c>
      <c r="C11" s="17" t="s">
        <v>7</v>
      </c>
      <c r="D11" s="17" t="s">
        <v>8</v>
      </c>
      <c r="E11" s="18" t="s">
        <v>9</v>
      </c>
      <c r="G11" s="43" t="s">
        <v>12</v>
      </c>
      <c r="H11" s="44"/>
      <c r="I11" s="46">
        <v>10</v>
      </c>
    </row>
    <row r="12" spans="2:13" ht="16" thickBot="1" x14ac:dyDescent="0.25">
      <c r="B12" s="10" t="s">
        <v>0</v>
      </c>
      <c r="C12" s="20">
        <v>10</v>
      </c>
      <c r="D12" s="21">
        <v>10</v>
      </c>
      <c r="E12" s="22">
        <f>SUM(C12:D12)</f>
        <v>20</v>
      </c>
      <c r="G12" s="43" t="s">
        <v>13</v>
      </c>
      <c r="H12" s="44"/>
      <c r="I12" s="45">
        <v>92</v>
      </c>
    </row>
    <row r="13" spans="2:13" x14ac:dyDescent="0.2">
      <c r="B13" s="10" t="s">
        <v>2</v>
      </c>
      <c r="C13" s="23">
        <v>10</v>
      </c>
      <c r="D13" s="24">
        <v>10</v>
      </c>
      <c r="E13" s="22">
        <f t="shared" ref="E13:E15" si="1">SUM(C13:D13)</f>
        <v>20</v>
      </c>
    </row>
    <row r="14" spans="2:13" x14ac:dyDescent="0.2">
      <c r="B14" s="10" t="s">
        <v>3</v>
      </c>
      <c r="C14" s="23">
        <v>10</v>
      </c>
      <c r="D14" s="24">
        <v>10</v>
      </c>
      <c r="E14" s="22">
        <f t="shared" si="1"/>
        <v>20</v>
      </c>
    </row>
    <row r="15" spans="2:13" ht="16" thickBot="1" x14ac:dyDescent="0.25">
      <c r="B15" s="11" t="s">
        <v>4</v>
      </c>
      <c r="C15" s="25">
        <v>10</v>
      </c>
      <c r="D15" s="26">
        <v>10</v>
      </c>
      <c r="E15" s="22">
        <f t="shared" si="1"/>
        <v>20</v>
      </c>
    </row>
    <row r="16" spans="2:13" ht="16" thickBot="1" x14ac:dyDescent="0.25">
      <c r="B16" s="19" t="s">
        <v>9</v>
      </c>
      <c r="C16" s="27">
        <f>SUM(C12:C15)</f>
        <v>40</v>
      </c>
      <c r="D16" s="27">
        <f>SUM(D12:D15)</f>
        <v>40</v>
      </c>
      <c r="E16" s="28"/>
    </row>
    <row r="18" spans="2:3" x14ac:dyDescent="0.2">
      <c r="B18" s="155"/>
      <c r="C18" s="156"/>
    </row>
    <row r="19" spans="2:3" x14ac:dyDescent="0.2">
      <c r="B19" s="52" t="s">
        <v>36</v>
      </c>
      <c r="C19" s="53">
        <f>SUMPRODUCT(L4:M7,C12:D15)</f>
        <v>40400</v>
      </c>
    </row>
    <row r="28" spans="2:3" x14ac:dyDescent="0.2">
      <c r="B28" t="s">
        <v>40</v>
      </c>
      <c r="C28">
        <f>SUMPRODUCT(C4:D7,C12:D15)</f>
        <v>40000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J19"/>
  <sheetViews>
    <sheetView zoomScale="120" zoomScaleNormal="120" workbookViewId="0">
      <selection activeCell="B2" sqref="B2"/>
    </sheetView>
  </sheetViews>
  <sheetFormatPr baseColWidth="10" defaultColWidth="8.83203125" defaultRowHeight="15" x14ac:dyDescent="0.2"/>
  <sheetData>
    <row r="1" spans="2:10" ht="19" x14ac:dyDescent="0.25">
      <c r="F1" s="168" t="s">
        <v>31</v>
      </c>
      <c r="G1" s="168"/>
      <c r="H1" s="168"/>
      <c r="I1" s="168"/>
    </row>
    <row r="2" spans="2:10" ht="16" thickBot="1" x14ac:dyDescent="0.25"/>
    <row r="3" spans="2:10" ht="16" thickBot="1" x14ac:dyDescent="0.25">
      <c r="B3" s="8" t="s">
        <v>6</v>
      </c>
      <c r="C3" s="14" t="s">
        <v>7</v>
      </c>
      <c r="D3" s="15" t="s">
        <v>8</v>
      </c>
      <c r="H3" s="57" t="s">
        <v>6</v>
      </c>
      <c r="I3" s="60" t="s">
        <v>7</v>
      </c>
      <c r="J3" s="61" t="s">
        <v>8</v>
      </c>
    </row>
    <row r="4" spans="2:10" x14ac:dyDescent="0.2">
      <c r="B4" s="10" t="s">
        <v>0</v>
      </c>
      <c r="C4" s="2">
        <v>500</v>
      </c>
      <c r="D4" s="3">
        <v>525</v>
      </c>
      <c r="H4" s="58" t="s">
        <v>1</v>
      </c>
      <c r="I4" s="2">
        <v>5</v>
      </c>
      <c r="J4" s="3">
        <v>8</v>
      </c>
    </row>
    <row r="5" spans="2:10" x14ac:dyDescent="0.2">
      <c r="B5" s="10" t="s">
        <v>2</v>
      </c>
      <c r="C5" s="4">
        <v>500</v>
      </c>
      <c r="D5" s="5">
        <v>475</v>
      </c>
      <c r="H5" s="58" t="s">
        <v>2</v>
      </c>
      <c r="I5" s="4">
        <v>100</v>
      </c>
      <c r="J5" s="5">
        <v>6</v>
      </c>
    </row>
    <row r="6" spans="2:10" x14ac:dyDescent="0.2">
      <c r="B6" s="10" t="s">
        <v>3</v>
      </c>
      <c r="C6" s="4">
        <v>500</v>
      </c>
      <c r="D6" s="5">
        <v>525</v>
      </c>
      <c r="H6" s="58" t="s">
        <v>3</v>
      </c>
      <c r="I6" s="4">
        <v>4</v>
      </c>
      <c r="J6" s="5">
        <v>100</v>
      </c>
    </row>
    <row r="7" spans="2:10" ht="16" thickBot="1" x14ac:dyDescent="0.25">
      <c r="B7" s="11" t="s">
        <v>4</v>
      </c>
      <c r="C7" s="6">
        <v>475</v>
      </c>
      <c r="D7" s="7">
        <v>500</v>
      </c>
      <c r="H7" s="59" t="s">
        <v>4</v>
      </c>
      <c r="I7" s="6">
        <v>8</v>
      </c>
      <c r="J7" s="7">
        <v>100</v>
      </c>
    </row>
    <row r="10" spans="2:10" ht="16" thickBot="1" x14ac:dyDescent="0.25"/>
    <row r="11" spans="2:10" ht="16" thickBot="1" x14ac:dyDescent="0.25">
      <c r="B11" s="8" t="s">
        <v>6</v>
      </c>
      <c r="C11" s="17" t="s">
        <v>7</v>
      </c>
      <c r="D11" s="17" t="s">
        <v>8</v>
      </c>
      <c r="E11" s="18" t="s">
        <v>9</v>
      </c>
      <c r="F11" s="62" t="s">
        <v>14</v>
      </c>
      <c r="H11" s="54"/>
      <c r="I11" s="54"/>
      <c r="J11" s="55"/>
    </row>
    <row r="12" spans="2:10" x14ac:dyDescent="0.2">
      <c r="B12" s="10" t="s">
        <v>0</v>
      </c>
      <c r="C12" s="20">
        <v>10</v>
      </c>
      <c r="D12" s="21">
        <v>10</v>
      </c>
      <c r="E12" s="22">
        <f>SUM(C12:D12)</f>
        <v>20</v>
      </c>
      <c r="F12" s="62">
        <v>10</v>
      </c>
      <c r="H12" s="54"/>
      <c r="I12" s="54"/>
      <c r="J12" s="56"/>
    </row>
    <row r="13" spans="2:10" x14ac:dyDescent="0.2">
      <c r="B13" s="10" t="s">
        <v>2</v>
      </c>
      <c r="C13" s="23">
        <v>10</v>
      </c>
      <c r="D13" s="24">
        <v>10</v>
      </c>
      <c r="E13" s="22">
        <f t="shared" ref="E13:E15" si="0">SUM(C13:D13)</f>
        <v>20</v>
      </c>
      <c r="F13" s="62">
        <v>10</v>
      </c>
    </row>
    <row r="14" spans="2:10" x14ac:dyDescent="0.2">
      <c r="B14" s="10" t="s">
        <v>3</v>
      </c>
      <c r="C14" s="23">
        <v>10</v>
      </c>
      <c r="D14" s="24">
        <v>10</v>
      </c>
      <c r="E14" s="22">
        <f t="shared" si="0"/>
        <v>20</v>
      </c>
      <c r="F14" s="62">
        <v>10</v>
      </c>
    </row>
    <row r="15" spans="2:10" ht="16" thickBot="1" x14ac:dyDescent="0.25">
      <c r="B15" s="11" t="s">
        <v>4</v>
      </c>
      <c r="C15" s="25">
        <v>10</v>
      </c>
      <c r="D15" s="26">
        <v>10</v>
      </c>
      <c r="E15" s="22">
        <f t="shared" si="0"/>
        <v>20</v>
      </c>
      <c r="F15" s="62">
        <v>10</v>
      </c>
    </row>
    <row r="16" spans="2:10" ht="16" thickBot="1" x14ac:dyDescent="0.25">
      <c r="B16" s="19" t="s">
        <v>9</v>
      </c>
      <c r="C16" s="27">
        <f>SUM(C12:C15)</f>
        <v>40</v>
      </c>
      <c r="D16" s="27">
        <f>SUM(D12:D15)</f>
        <v>40</v>
      </c>
      <c r="E16" s="28"/>
      <c r="F16" s="62"/>
    </row>
    <row r="19" spans="2:3" x14ac:dyDescent="0.2">
      <c r="B19" s="16" t="s">
        <v>10</v>
      </c>
      <c r="C19" s="63">
        <f>SUMPRODUCT(C4:D7,C12:D15)</f>
        <v>40000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C1:S19"/>
  <sheetViews>
    <sheetView zoomScale="120" zoomScaleNormal="120" workbookViewId="0">
      <selection activeCell="B2" sqref="B2"/>
    </sheetView>
  </sheetViews>
  <sheetFormatPr baseColWidth="10" defaultColWidth="8.83203125" defaultRowHeight="15" x14ac:dyDescent="0.2"/>
  <cols>
    <col min="4" max="5" width="10.5" bestFit="1" customWidth="1"/>
  </cols>
  <sheetData>
    <row r="1" spans="3:19" ht="19" x14ac:dyDescent="0.25">
      <c r="G1" s="168" t="s">
        <v>38</v>
      </c>
      <c r="H1" s="168"/>
      <c r="I1" s="168"/>
      <c r="J1" s="168"/>
    </row>
    <row r="2" spans="3:19" ht="16" thickBot="1" x14ac:dyDescent="0.25"/>
    <row r="3" spans="3:19" ht="16" thickBot="1" x14ac:dyDescent="0.25">
      <c r="C3" s="8" t="s">
        <v>6</v>
      </c>
      <c r="D3" s="14" t="s">
        <v>7</v>
      </c>
      <c r="E3" s="15" t="s">
        <v>8</v>
      </c>
      <c r="I3" s="57" t="s">
        <v>6</v>
      </c>
      <c r="J3" s="60" t="s">
        <v>7</v>
      </c>
      <c r="K3" s="61" t="s">
        <v>8</v>
      </c>
    </row>
    <row r="4" spans="3:19" x14ac:dyDescent="0.2">
      <c r="C4" s="10" t="s">
        <v>0</v>
      </c>
      <c r="D4" s="2">
        <v>500</v>
      </c>
      <c r="E4" s="3">
        <v>525</v>
      </c>
      <c r="I4" s="58" t="s">
        <v>1</v>
      </c>
      <c r="J4" s="2"/>
      <c r="K4" s="3"/>
    </row>
    <row r="5" spans="3:19" x14ac:dyDescent="0.2">
      <c r="C5" s="10" t="s">
        <v>2</v>
      </c>
      <c r="D5" s="4">
        <v>500</v>
      </c>
      <c r="E5" s="5">
        <v>475</v>
      </c>
      <c r="I5" s="58" t="s">
        <v>2</v>
      </c>
      <c r="J5" s="4"/>
      <c r="K5" s="5"/>
    </row>
    <row r="6" spans="3:19" x14ac:dyDescent="0.2">
      <c r="C6" s="10" t="s">
        <v>3</v>
      </c>
      <c r="D6" s="4">
        <v>500</v>
      </c>
      <c r="E6" s="5">
        <v>525</v>
      </c>
      <c r="I6" s="58" t="s">
        <v>3</v>
      </c>
      <c r="J6" s="4"/>
      <c r="K6" s="5"/>
    </row>
    <row r="7" spans="3:19" ht="16" thickBot="1" x14ac:dyDescent="0.25">
      <c r="C7" s="11" t="s">
        <v>4</v>
      </c>
      <c r="D7" s="6">
        <v>475</v>
      </c>
      <c r="E7" s="7">
        <v>500</v>
      </c>
      <c r="I7" s="59" t="s">
        <v>4</v>
      </c>
      <c r="J7" s="6"/>
      <c r="K7" s="7"/>
    </row>
    <row r="8" spans="3:19" x14ac:dyDescent="0.2">
      <c r="J8" s="30">
        <v>25</v>
      </c>
      <c r="K8" s="30">
        <v>25</v>
      </c>
    </row>
    <row r="10" spans="3:19" ht="16" thickBot="1" x14ac:dyDescent="0.25"/>
    <row r="11" spans="3:19" ht="16" thickBot="1" x14ac:dyDescent="0.25">
      <c r="C11" s="8" t="s">
        <v>6</v>
      </c>
      <c r="D11" s="17" t="s">
        <v>7</v>
      </c>
      <c r="E11" s="17" t="s">
        <v>8</v>
      </c>
      <c r="F11" s="18" t="s">
        <v>9</v>
      </c>
      <c r="G11" s="62" t="s">
        <v>14</v>
      </c>
      <c r="I11" s="54"/>
      <c r="J11" s="54"/>
      <c r="K11" s="55"/>
      <c r="M11" s="54"/>
      <c r="N11" s="157"/>
      <c r="O11" s="158"/>
      <c r="P11" s="158"/>
      <c r="Q11" s="159"/>
      <c r="R11" s="160"/>
      <c r="S11" s="54"/>
    </row>
    <row r="12" spans="3:19" x14ac:dyDescent="0.2">
      <c r="C12" s="10" t="s">
        <v>0</v>
      </c>
      <c r="D12" s="20">
        <v>10</v>
      </c>
      <c r="E12" s="21">
        <v>10</v>
      </c>
      <c r="F12" s="22">
        <f>SUM(D12:E12)</f>
        <v>20</v>
      </c>
      <c r="G12" s="62">
        <v>10</v>
      </c>
      <c r="I12" s="54"/>
      <c r="J12" s="54"/>
      <c r="K12" s="56"/>
      <c r="M12" s="54"/>
      <c r="N12" s="157"/>
      <c r="O12" s="56"/>
      <c r="P12" s="56"/>
      <c r="Q12" s="161"/>
      <c r="R12" s="160"/>
      <c r="S12" s="54"/>
    </row>
    <row r="13" spans="3:19" x14ac:dyDescent="0.2">
      <c r="C13" s="10" t="s">
        <v>2</v>
      </c>
      <c r="D13" s="23">
        <v>10</v>
      </c>
      <c r="E13" s="24">
        <v>10</v>
      </c>
      <c r="F13" s="22">
        <f t="shared" ref="F13:F15" si="0">SUM(D13:E13)</f>
        <v>20</v>
      </c>
      <c r="G13" s="62">
        <v>10</v>
      </c>
      <c r="M13" s="54"/>
      <c r="N13" s="157"/>
      <c r="O13" s="56"/>
      <c r="P13" s="56"/>
      <c r="Q13" s="161"/>
      <c r="R13" s="160"/>
      <c r="S13" s="54"/>
    </row>
    <row r="14" spans="3:19" x14ac:dyDescent="0.2">
      <c r="C14" s="10" t="s">
        <v>3</v>
      </c>
      <c r="D14" s="23">
        <v>10</v>
      </c>
      <c r="E14" s="24">
        <v>10</v>
      </c>
      <c r="F14" s="22">
        <f t="shared" si="0"/>
        <v>20</v>
      </c>
      <c r="G14" s="62">
        <v>10</v>
      </c>
      <c r="M14" s="54"/>
      <c r="N14" s="157"/>
      <c r="O14" s="56"/>
      <c r="P14" s="56"/>
      <c r="Q14" s="161"/>
      <c r="R14" s="160"/>
      <c r="S14" s="54"/>
    </row>
    <row r="15" spans="3:19" ht="16" thickBot="1" x14ac:dyDescent="0.25">
      <c r="C15" s="11" t="s">
        <v>4</v>
      </c>
      <c r="D15" s="25">
        <v>10</v>
      </c>
      <c r="E15" s="26">
        <v>10</v>
      </c>
      <c r="F15" s="22">
        <f t="shared" si="0"/>
        <v>20</v>
      </c>
      <c r="G15" s="62">
        <v>10</v>
      </c>
      <c r="M15" s="54"/>
      <c r="N15" s="157"/>
      <c r="O15" s="56"/>
      <c r="P15" s="56"/>
      <c r="Q15" s="161"/>
      <c r="R15" s="160"/>
      <c r="S15" s="54"/>
    </row>
    <row r="16" spans="3:19" ht="16" thickBot="1" x14ac:dyDescent="0.25">
      <c r="C16" s="64" t="s">
        <v>9</v>
      </c>
      <c r="D16" s="65">
        <f>SUM(D12:D15)</f>
        <v>40</v>
      </c>
      <c r="E16" s="65">
        <f>SUM(E12:E15)</f>
        <v>40</v>
      </c>
      <c r="F16" s="66"/>
      <c r="G16" s="62"/>
      <c r="M16" s="54"/>
      <c r="N16" s="162"/>
      <c r="O16" s="163"/>
      <c r="P16" s="163"/>
      <c r="Q16" s="163"/>
      <c r="R16" s="160"/>
      <c r="S16" s="54"/>
    </row>
    <row r="17" spans="3:19" x14ac:dyDescent="0.2">
      <c r="C17" s="68"/>
      <c r="D17" s="69"/>
      <c r="E17" s="69"/>
      <c r="M17" s="54"/>
      <c r="N17" s="68"/>
      <c r="O17" s="75"/>
      <c r="P17" s="75"/>
      <c r="Q17" s="54"/>
      <c r="R17" s="54"/>
      <c r="S17" s="54"/>
    </row>
    <row r="18" spans="3:19" x14ac:dyDescent="0.2">
      <c r="M18" s="54"/>
      <c r="N18" s="54"/>
      <c r="O18" s="54"/>
      <c r="P18" s="54"/>
      <c r="Q18" s="54"/>
      <c r="R18" s="54"/>
      <c r="S18" s="54"/>
    </row>
    <row r="19" spans="3:19" x14ac:dyDescent="0.2">
      <c r="C19" s="31" t="s">
        <v>10</v>
      </c>
      <c r="D19" s="67">
        <f>SUMPRODUCT(D4:E7,D12:E15)</f>
        <v>40000</v>
      </c>
      <c r="M19" s="54"/>
      <c r="N19" s="164"/>
      <c r="O19" s="165"/>
      <c r="P19" s="54"/>
      <c r="Q19" s="54"/>
      <c r="R19" s="54"/>
      <c r="S19" s="54"/>
    </row>
  </sheetData>
  <mergeCells count="1"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C2:K19"/>
  <sheetViews>
    <sheetView zoomScale="120" zoomScaleNormal="120" workbookViewId="0">
      <selection activeCell="B2" sqref="B2"/>
    </sheetView>
  </sheetViews>
  <sheetFormatPr baseColWidth="10" defaultColWidth="8.83203125" defaultRowHeight="15" x14ac:dyDescent="0.2"/>
  <cols>
    <col min="11" max="11" width="10.5" bestFit="1" customWidth="1"/>
  </cols>
  <sheetData>
    <row r="2" spans="3:11" ht="16" thickBot="1" x14ac:dyDescent="0.25"/>
    <row r="3" spans="3:11" ht="16" thickBot="1" x14ac:dyDescent="0.25">
      <c r="C3" s="8" t="s">
        <v>6</v>
      </c>
      <c r="D3" s="14" t="s">
        <v>7</v>
      </c>
      <c r="E3" s="15" t="s">
        <v>8</v>
      </c>
      <c r="I3" s="57" t="s">
        <v>6</v>
      </c>
      <c r="J3" s="60" t="s">
        <v>7</v>
      </c>
      <c r="K3" s="61" t="s">
        <v>8</v>
      </c>
    </row>
    <row r="4" spans="3:11" x14ac:dyDescent="0.2">
      <c r="C4" s="10" t="s">
        <v>0</v>
      </c>
      <c r="D4" s="20">
        <v>500</v>
      </c>
      <c r="E4" s="21">
        <v>525</v>
      </c>
      <c r="I4" s="58" t="s">
        <v>1</v>
      </c>
      <c r="J4" s="2"/>
      <c r="K4" s="3"/>
    </row>
    <row r="5" spans="3:11" x14ac:dyDescent="0.2">
      <c r="C5" s="10" t="s">
        <v>2</v>
      </c>
      <c r="D5" s="23">
        <v>500</v>
      </c>
      <c r="E5" s="24">
        <v>475</v>
      </c>
      <c r="I5" s="58" t="s">
        <v>2</v>
      </c>
      <c r="J5" s="4"/>
      <c r="K5" s="5"/>
    </row>
    <row r="6" spans="3:11" x14ac:dyDescent="0.2">
      <c r="C6" s="10" t="s">
        <v>3</v>
      </c>
      <c r="D6" s="23">
        <v>500</v>
      </c>
      <c r="E6" s="24">
        <v>525</v>
      </c>
      <c r="I6" s="58" t="s">
        <v>3</v>
      </c>
      <c r="J6" s="4"/>
      <c r="K6" s="5"/>
    </row>
    <row r="7" spans="3:11" ht="16" thickBot="1" x14ac:dyDescent="0.25">
      <c r="C7" s="11" t="s">
        <v>4</v>
      </c>
      <c r="D7" s="25">
        <v>475</v>
      </c>
      <c r="E7" s="26">
        <v>500</v>
      </c>
      <c r="I7" s="59" t="s">
        <v>4</v>
      </c>
      <c r="J7" s="6"/>
      <c r="K7" s="7"/>
    </row>
    <row r="8" spans="3:11" x14ac:dyDescent="0.2">
      <c r="J8" s="139">
        <v>0</v>
      </c>
      <c r="K8" s="140">
        <v>13000</v>
      </c>
    </row>
    <row r="10" spans="3:11" ht="16" thickBot="1" x14ac:dyDescent="0.25"/>
    <row r="11" spans="3:11" ht="16" thickBot="1" x14ac:dyDescent="0.25">
      <c r="C11" s="8" t="s">
        <v>6</v>
      </c>
      <c r="D11" s="131" t="s">
        <v>7</v>
      </c>
      <c r="E11" s="131" t="s">
        <v>8</v>
      </c>
      <c r="F11" s="18" t="s">
        <v>9</v>
      </c>
      <c r="G11" s="62" t="s">
        <v>14</v>
      </c>
      <c r="I11" s="54"/>
      <c r="J11" s="54"/>
      <c r="K11" s="55"/>
    </row>
    <row r="12" spans="3:11" x14ac:dyDescent="0.2">
      <c r="C12" s="10" t="s">
        <v>0</v>
      </c>
      <c r="D12" s="20">
        <v>10</v>
      </c>
      <c r="E12" s="21">
        <v>10</v>
      </c>
      <c r="F12" s="22">
        <f>SUM(D12:E12)</f>
        <v>20</v>
      </c>
      <c r="G12" s="62">
        <v>10</v>
      </c>
      <c r="I12" s="54"/>
      <c r="J12" s="54"/>
      <c r="K12" s="56"/>
    </row>
    <row r="13" spans="3:11" x14ac:dyDescent="0.2">
      <c r="C13" s="10" t="s">
        <v>2</v>
      </c>
      <c r="D13" s="23">
        <v>10</v>
      </c>
      <c r="E13" s="24">
        <v>9.9999999999766942</v>
      </c>
      <c r="F13" s="22">
        <f t="shared" ref="F13:F15" si="0">SUM(D13:E13)</f>
        <v>19.999999999976694</v>
      </c>
      <c r="G13" s="62">
        <v>10</v>
      </c>
    </row>
    <row r="14" spans="3:11" x14ac:dyDescent="0.2">
      <c r="C14" s="10" t="s">
        <v>3</v>
      </c>
      <c r="D14" s="23">
        <v>10</v>
      </c>
      <c r="E14" s="24">
        <v>10</v>
      </c>
      <c r="F14" s="22">
        <f t="shared" si="0"/>
        <v>20</v>
      </c>
      <c r="G14" s="62">
        <v>10</v>
      </c>
    </row>
    <row r="15" spans="3:11" ht="16" thickBot="1" x14ac:dyDescent="0.25">
      <c r="C15" s="11" t="s">
        <v>4</v>
      </c>
      <c r="D15" s="25">
        <v>9.9999999999766942</v>
      </c>
      <c r="E15" s="26">
        <v>10</v>
      </c>
      <c r="F15" s="22">
        <f t="shared" si="0"/>
        <v>19.999999999976694</v>
      </c>
      <c r="G15" s="62">
        <v>10</v>
      </c>
    </row>
    <row r="16" spans="3:11" ht="16" thickBot="1" x14ac:dyDescent="0.25">
      <c r="C16" s="64" t="s">
        <v>9</v>
      </c>
      <c r="D16" s="65">
        <f>SUM(D12:D15)</f>
        <v>39.999999999976694</v>
      </c>
      <c r="E16" s="65">
        <f>SUM(E12:E15)</f>
        <v>39.999999999976694</v>
      </c>
      <c r="F16" s="66"/>
      <c r="G16" s="62"/>
    </row>
    <row r="17" spans="3:5" x14ac:dyDescent="0.2">
      <c r="C17" s="137" t="s">
        <v>35</v>
      </c>
      <c r="D17" s="138">
        <f>SUMPRODUCT(D4:D7,D12:D15)</f>
        <v>19749.99999998893</v>
      </c>
      <c r="E17" s="138">
        <f>SUMPRODUCT(E4:E7,E12:E15)</f>
        <v>20249.99999998893</v>
      </c>
    </row>
    <row r="19" spans="3:5" x14ac:dyDescent="0.2">
      <c r="C19" s="31" t="s">
        <v>10</v>
      </c>
      <c r="D19" s="67">
        <f>SUMPRODUCT(D4:E7,D12:E15)</f>
        <v>39999.999999977859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1:M19"/>
  <sheetViews>
    <sheetView zoomScale="120" zoomScaleNormal="120" workbookViewId="0">
      <selection activeCell="B2" sqref="B2"/>
    </sheetView>
  </sheetViews>
  <sheetFormatPr baseColWidth="10" defaultColWidth="8.83203125" defaultRowHeight="15" x14ac:dyDescent="0.2"/>
  <cols>
    <col min="12" max="12" width="10.5" bestFit="1" customWidth="1"/>
  </cols>
  <sheetData>
    <row r="1" spans="2:13" ht="19" x14ac:dyDescent="0.25">
      <c r="G1" s="168" t="s">
        <v>32</v>
      </c>
      <c r="H1" s="168"/>
      <c r="I1" s="168"/>
    </row>
    <row r="2" spans="2:13" ht="16" thickBot="1" x14ac:dyDescent="0.25">
      <c r="J2" s="169" t="s">
        <v>16</v>
      </c>
      <c r="K2" s="169"/>
    </row>
    <row r="3" spans="2:13" ht="16" thickBot="1" x14ac:dyDescent="0.25">
      <c r="B3" s="8" t="s">
        <v>6</v>
      </c>
      <c r="C3" s="14" t="s">
        <v>7</v>
      </c>
      <c r="D3" s="70" t="s">
        <v>15</v>
      </c>
      <c r="E3" s="15" t="s">
        <v>8</v>
      </c>
      <c r="I3" s="78" t="s">
        <v>6</v>
      </c>
      <c r="J3" s="79" t="s">
        <v>7</v>
      </c>
      <c r="K3" s="80" t="s">
        <v>15</v>
      </c>
      <c r="L3" s="81" t="s">
        <v>8</v>
      </c>
    </row>
    <row r="4" spans="2:13" x14ac:dyDescent="0.2">
      <c r="B4" s="10" t="s">
        <v>0</v>
      </c>
      <c r="C4" s="147">
        <v>520</v>
      </c>
      <c r="D4" s="148">
        <v>500</v>
      </c>
      <c r="E4" s="149">
        <v>525</v>
      </c>
      <c r="I4" s="82" t="s">
        <v>1</v>
      </c>
      <c r="J4" s="20">
        <v>5</v>
      </c>
      <c r="K4" s="72">
        <v>100</v>
      </c>
      <c r="L4" s="21">
        <v>8</v>
      </c>
    </row>
    <row r="5" spans="2:13" x14ac:dyDescent="0.2">
      <c r="B5" s="10" t="s">
        <v>2</v>
      </c>
      <c r="C5" s="150">
        <v>470</v>
      </c>
      <c r="D5" s="123">
        <v>460</v>
      </c>
      <c r="E5" s="151">
        <v>475</v>
      </c>
      <c r="I5" s="82" t="s">
        <v>2</v>
      </c>
      <c r="J5" s="23">
        <v>5</v>
      </c>
      <c r="K5" s="73">
        <v>100</v>
      </c>
      <c r="L5" s="24">
        <v>4</v>
      </c>
    </row>
    <row r="6" spans="2:13" x14ac:dyDescent="0.2">
      <c r="B6" s="10" t="s">
        <v>3</v>
      </c>
      <c r="C6" s="150">
        <v>500</v>
      </c>
      <c r="D6" s="123">
        <v>480</v>
      </c>
      <c r="E6" s="151">
        <v>525</v>
      </c>
      <c r="I6" s="82" t="s">
        <v>3</v>
      </c>
      <c r="J6" s="23">
        <v>5</v>
      </c>
      <c r="K6" s="73">
        <v>100</v>
      </c>
      <c r="L6" s="24">
        <v>3</v>
      </c>
    </row>
    <row r="7" spans="2:13" ht="16" thickBot="1" x14ac:dyDescent="0.25">
      <c r="B7" s="11" t="s">
        <v>4</v>
      </c>
      <c r="C7" s="152">
        <v>525</v>
      </c>
      <c r="D7" s="153">
        <v>510</v>
      </c>
      <c r="E7" s="154">
        <v>500</v>
      </c>
      <c r="I7" s="83" t="s">
        <v>4</v>
      </c>
      <c r="J7" s="25">
        <v>5</v>
      </c>
      <c r="K7" s="132">
        <v>100</v>
      </c>
      <c r="L7" s="26">
        <v>100</v>
      </c>
    </row>
    <row r="8" spans="2:13" x14ac:dyDescent="0.2">
      <c r="J8" s="76"/>
      <c r="K8" s="76"/>
      <c r="L8" s="77"/>
    </row>
    <row r="9" spans="2:13" x14ac:dyDescent="0.2">
      <c r="I9" s="170" t="s">
        <v>34</v>
      </c>
      <c r="J9" s="170"/>
      <c r="K9" s="170"/>
    </row>
    <row r="10" spans="2:13" ht="16" thickBot="1" x14ac:dyDescent="0.25"/>
    <row r="11" spans="2:13" ht="16" thickBot="1" x14ac:dyDescent="0.25">
      <c r="B11" s="8" t="s">
        <v>6</v>
      </c>
      <c r="C11" s="17" t="s">
        <v>7</v>
      </c>
      <c r="D11" s="17" t="s">
        <v>15</v>
      </c>
      <c r="E11" s="17" t="s">
        <v>8</v>
      </c>
      <c r="F11" s="18" t="s">
        <v>9</v>
      </c>
      <c r="G11" s="62" t="s">
        <v>14</v>
      </c>
      <c r="I11" s="54"/>
      <c r="J11" s="54"/>
      <c r="K11" s="54"/>
      <c r="L11" s="55"/>
    </row>
    <row r="12" spans="2:13" x14ac:dyDescent="0.2">
      <c r="B12" s="10" t="s">
        <v>0</v>
      </c>
      <c r="C12" s="20">
        <v>10</v>
      </c>
      <c r="D12" s="72">
        <v>10</v>
      </c>
      <c r="E12" s="21">
        <v>10</v>
      </c>
      <c r="F12" s="22">
        <f>SUM(C12:E12)</f>
        <v>30</v>
      </c>
      <c r="G12" s="62">
        <v>10</v>
      </c>
      <c r="I12" s="54"/>
      <c r="J12" s="87">
        <f>(J4-C12)*D12</f>
        <v>-50</v>
      </c>
      <c r="K12" s="54"/>
      <c r="L12" s="56"/>
      <c r="M12" s="56" t="s">
        <v>37</v>
      </c>
    </row>
    <row r="13" spans="2:13" x14ac:dyDescent="0.2">
      <c r="B13" s="10" t="s">
        <v>2</v>
      </c>
      <c r="C13" s="23">
        <v>10</v>
      </c>
      <c r="D13" s="73">
        <v>10</v>
      </c>
      <c r="E13" s="24">
        <v>10</v>
      </c>
      <c r="F13" s="22">
        <f t="shared" ref="F13:F15" si="0">SUM(C13:E13)</f>
        <v>30</v>
      </c>
      <c r="G13" s="62">
        <v>10</v>
      </c>
      <c r="J13" s="87">
        <f t="shared" ref="J13:J15" si="1">(J5-C13)*D13</f>
        <v>-50</v>
      </c>
    </row>
    <row r="14" spans="2:13" x14ac:dyDescent="0.2">
      <c r="B14" s="10" t="s">
        <v>3</v>
      </c>
      <c r="C14" s="23">
        <v>10</v>
      </c>
      <c r="D14" s="73">
        <v>10</v>
      </c>
      <c r="E14" s="24">
        <v>10</v>
      </c>
      <c r="F14" s="22">
        <f t="shared" si="0"/>
        <v>30</v>
      </c>
      <c r="G14" s="62">
        <v>10</v>
      </c>
      <c r="J14" s="87">
        <f t="shared" si="1"/>
        <v>-50</v>
      </c>
    </row>
    <row r="15" spans="2:13" ht="16" thickBot="1" x14ac:dyDescent="0.25">
      <c r="B15" s="11" t="s">
        <v>4</v>
      </c>
      <c r="C15" s="25">
        <v>10</v>
      </c>
      <c r="D15" s="74">
        <v>10</v>
      </c>
      <c r="E15" s="26">
        <v>10</v>
      </c>
      <c r="F15" s="22">
        <f t="shared" si="0"/>
        <v>30</v>
      </c>
      <c r="G15" s="62">
        <v>10</v>
      </c>
      <c r="J15" s="87">
        <f t="shared" si="1"/>
        <v>-50</v>
      </c>
    </row>
    <row r="16" spans="2:13" ht="16" thickBot="1" x14ac:dyDescent="0.25">
      <c r="B16" s="64" t="s">
        <v>9</v>
      </c>
      <c r="C16" s="65">
        <f>SUM(C12:C15)</f>
        <v>40</v>
      </c>
      <c r="D16" s="65">
        <f>SUM(D12:D15)</f>
        <v>40</v>
      </c>
      <c r="E16" s="65">
        <f>SUM(E12:E15)</f>
        <v>40</v>
      </c>
      <c r="F16" s="66"/>
      <c r="G16" s="62"/>
    </row>
    <row r="17" spans="2:5" x14ac:dyDescent="0.2">
      <c r="B17" s="68"/>
      <c r="C17" s="75"/>
      <c r="D17" s="75"/>
      <c r="E17" s="75"/>
    </row>
    <row r="19" spans="2:5" x14ac:dyDescent="0.2">
      <c r="B19" s="85" t="s">
        <v>10</v>
      </c>
      <c r="C19" s="86">
        <f>SUMPRODUCT(C4:E7,C12:E15)</f>
        <v>59900</v>
      </c>
      <c r="D19" s="84"/>
    </row>
  </sheetData>
  <mergeCells count="3">
    <mergeCell ref="J2:K2"/>
    <mergeCell ref="I9:K9"/>
    <mergeCell ref="G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V18"/>
  <sheetViews>
    <sheetView zoomScale="120" zoomScaleNormal="120" workbookViewId="0">
      <selection activeCell="B2" sqref="B2"/>
    </sheetView>
  </sheetViews>
  <sheetFormatPr baseColWidth="10" defaultColWidth="8.83203125" defaultRowHeight="15" x14ac:dyDescent="0.2"/>
  <cols>
    <col min="2" max="2" width="13.5" customWidth="1"/>
    <col min="3" max="6" width="5" bestFit="1" customWidth="1"/>
    <col min="7" max="11" width="6" bestFit="1" customWidth="1"/>
    <col min="12" max="15" width="5" bestFit="1" customWidth="1"/>
    <col min="16" max="20" width="6" bestFit="1" customWidth="1"/>
    <col min="21" max="21" width="7" bestFit="1" customWidth="1"/>
    <col min="22" max="22" width="6" bestFit="1" customWidth="1"/>
  </cols>
  <sheetData>
    <row r="1" spans="1:22" ht="19" x14ac:dyDescent="0.25">
      <c r="H1" s="168" t="s">
        <v>39</v>
      </c>
      <c r="I1" s="168"/>
      <c r="J1" s="168"/>
      <c r="K1" s="168"/>
      <c r="L1" s="168"/>
      <c r="M1" s="168"/>
      <c r="N1" s="168"/>
    </row>
    <row r="3" spans="1:22" ht="16" thickBot="1" x14ac:dyDescent="0.25">
      <c r="B3" s="71"/>
      <c r="C3" s="171" t="s">
        <v>17</v>
      </c>
      <c r="D3" s="171"/>
      <c r="E3" s="171"/>
      <c r="F3" s="171"/>
      <c r="G3" s="171"/>
      <c r="H3" s="171"/>
      <c r="I3" s="171"/>
      <c r="J3" s="171"/>
      <c r="K3" s="171"/>
      <c r="L3" s="172" t="s">
        <v>18</v>
      </c>
      <c r="M3" s="172"/>
      <c r="N3" s="172"/>
      <c r="O3" s="172"/>
      <c r="P3" s="172"/>
      <c r="Q3" s="172"/>
      <c r="R3" s="172"/>
      <c r="S3" s="172"/>
      <c r="T3" s="172"/>
    </row>
    <row r="4" spans="1:22" ht="16" thickBot="1" x14ac:dyDescent="0.25">
      <c r="B4" s="88" t="s">
        <v>19</v>
      </c>
      <c r="C4" s="72">
        <v>1</v>
      </c>
      <c r="D4" s="89">
        <v>2</v>
      </c>
      <c r="E4" s="72">
        <v>3</v>
      </c>
      <c r="F4" s="89">
        <v>4</v>
      </c>
      <c r="G4" s="72">
        <v>5</v>
      </c>
      <c r="H4" s="89">
        <v>6</v>
      </c>
      <c r="I4" s="72">
        <v>7</v>
      </c>
      <c r="J4" s="89">
        <v>8</v>
      </c>
      <c r="K4" s="72">
        <v>9</v>
      </c>
      <c r="L4" s="90">
        <v>1</v>
      </c>
      <c r="M4" s="91">
        <v>2</v>
      </c>
      <c r="N4" s="92">
        <v>3</v>
      </c>
      <c r="O4" s="91">
        <v>4</v>
      </c>
      <c r="P4" s="92">
        <v>5</v>
      </c>
      <c r="Q4" s="91">
        <v>6</v>
      </c>
      <c r="R4" s="92">
        <v>7</v>
      </c>
      <c r="S4" s="91">
        <v>8</v>
      </c>
      <c r="T4" s="93">
        <v>9</v>
      </c>
      <c r="U4" s="1"/>
      <c r="V4" s="1"/>
    </row>
    <row r="5" spans="1:22" x14ac:dyDescent="0.2">
      <c r="B5" s="4" t="s">
        <v>20</v>
      </c>
      <c r="C5" s="94">
        <v>1</v>
      </c>
      <c r="D5" s="95"/>
      <c r="E5" s="96"/>
      <c r="F5" s="95"/>
      <c r="G5" s="96">
        <v>1</v>
      </c>
      <c r="H5" s="95"/>
      <c r="I5" s="96">
        <v>1</v>
      </c>
      <c r="J5" s="95"/>
      <c r="K5" s="96">
        <v>1</v>
      </c>
      <c r="L5" s="97">
        <v>1</v>
      </c>
      <c r="M5" s="98"/>
      <c r="N5" s="99"/>
      <c r="O5" s="98"/>
      <c r="P5" s="99">
        <v>1</v>
      </c>
      <c r="Q5" s="98"/>
      <c r="R5" s="99">
        <v>1</v>
      </c>
      <c r="S5" s="98"/>
      <c r="T5" s="100">
        <v>1</v>
      </c>
      <c r="U5" s="1"/>
      <c r="V5" s="56"/>
    </row>
    <row r="6" spans="1:22" x14ac:dyDescent="0.2">
      <c r="B6" s="4" t="s">
        <v>21</v>
      </c>
      <c r="C6" s="101"/>
      <c r="D6" s="102">
        <v>1</v>
      </c>
      <c r="E6" s="103"/>
      <c r="F6" s="102"/>
      <c r="G6" s="103">
        <v>1</v>
      </c>
      <c r="H6" s="102">
        <v>1</v>
      </c>
      <c r="I6" s="103"/>
      <c r="J6" s="102">
        <v>1</v>
      </c>
      <c r="K6" s="103">
        <v>1</v>
      </c>
      <c r="L6" s="104"/>
      <c r="M6" s="105">
        <v>1</v>
      </c>
      <c r="N6" s="106"/>
      <c r="O6" s="105"/>
      <c r="P6" s="106">
        <v>1</v>
      </c>
      <c r="Q6" s="105">
        <v>1</v>
      </c>
      <c r="R6" s="106"/>
      <c r="S6" s="105">
        <v>1</v>
      </c>
      <c r="T6" s="107">
        <v>1</v>
      </c>
      <c r="U6" s="1"/>
      <c r="V6" s="56"/>
    </row>
    <row r="7" spans="1:22" x14ac:dyDescent="0.2">
      <c r="B7" s="4" t="s">
        <v>22</v>
      </c>
      <c r="C7" s="101"/>
      <c r="D7" s="102"/>
      <c r="E7" s="103">
        <v>1</v>
      </c>
      <c r="F7" s="102"/>
      <c r="G7" s="103"/>
      <c r="H7" s="102">
        <v>1</v>
      </c>
      <c r="I7" s="103">
        <v>1</v>
      </c>
      <c r="J7" s="102"/>
      <c r="K7" s="103">
        <v>1</v>
      </c>
      <c r="L7" s="104"/>
      <c r="M7" s="105"/>
      <c r="N7" s="106">
        <v>1</v>
      </c>
      <c r="O7" s="105"/>
      <c r="P7" s="106"/>
      <c r="Q7" s="105">
        <v>1</v>
      </c>
      <c r="R7" s="106">
        <v>1</v>
      </c>
      <c r="S7" s="105"/>
      <c r="T7" s="107">
        <v>1</v>
      </c>
      <c r="U7" s="1"/>
      <c r="V7" s="56"/>
    </row>
    <row r="8" spans="1:22" ht="16" thickBot="1" x14ac:dyDescent="0.25">
      <c r="B8" s="4" t="s">
        <v>23</v>
      </c>
      <c r="C8" s="108"/>
      <c r="D8" s="109"/>
      <c r="E8" s="110"/>
      <c r="F8" s="109">
        <v>1</v>
      </c>
      <c r="G8" s="110"/>
      <c r="H8" s="109"/>
      <c r="I8" s="110"/>
      <c r="J8" s="109">
        <v>1</v>
      </c>
      <c r="K8" s="110"/>
      <c r="L8" s="111"/>
      <c r="M8" s="112"/>
      <c r="N8" s="113"/>
      <c r="O8" s="112">
        <v>1</v>
      </c>
      <c r="P8" s="113"/>
      <c r="Q8" s="112"/>
      <c r="R8" s="113"/>
      <c r="S8" s="112">
        <v>1</v>
      </c>
      <c r="T8" s="114"/>
      <c r="U8" s="1"/>
      <c r="V8" s="56"/>
    </row>
    <row r="9" spans="1:22" ht="16" thickBot="1" x14ac:dyDescent="0.25">
      <c r="B9" s="115" t="s">
        <v>24</v>
      </c>
      <c r="C9" s="116">
        <v>500</v>
      </c>
      <c r="D9" s="117">
        <v>500</v>
      </c>
      <c r="E9" s="116">
        <v>500</v>
      </c>
      <c r="F9" s="117">
        <v>475</v>
      </c>
      <c r="G9" s="116">
        <v>975</v>
      </c>
      <c r="H9" s="117">
        <v>950</v>
      </c>
      <c r="I9" s="116">
        <v>975</v>
      </c>
      <c r="J9" s="117">
        <v>900</v>
      </c>
      <c r="K9" s="116">
        <v>1325</v>
      </c>
      <c r="L9" s="118">
        <v>525</v>
      </c>
      <c r="M9" s="117">
        <v>525</v>
      </c>
      <c r="N9" s="116">
        <v>475</v>
      </c>
      <c r="O9" s="117">
        <v>525</v>
      </c>
      <c r="P9" s="116">
        <v>1000</v>
      </c>
      <c r="Q9" s="117">
        <v>925</v>
      </c>
      <c r="R9" s="116">
        <v>925</v>
      </c>
      <c r="S9" s="117">
        <v>900</v>
      </c>
      <c r="T9" s="119">
        <v>1375</v>
      </c>
      <c r="U9" s="1"/>
      <c r="V9" s="1"/>
    </row>
    <row r="10" spans="1:22" ht="16" thickBot="1" x14ac:dyDescent="0.25"/>
    <row r="11" spans="1:22" ht="16" thickBot="1" x14ac:dyDescent="0.25">
      <c r="A11" t="s">
        <v>25</v>
      </c>
      <c r="C11" s="120">
        <v>10</v>
      </c>
      <c r="D11" s="121">
        <v>10</v>
      </c>
      <c r="E11" s="121">
        <v>10</v>
      </c>
      <c r="F11" s="121">
        <v>9.9999999999999982</v>
      </c>
      <c r="G11" s="121">
        <v>10</v>
      </c>
      <c r="H11" s="121">
        <v>10</v>
      </c>
      <c r="I11" s="121">
        <v>10</v>
      </c>
      <c r="J11" s="121">
        <v>10</v>
      </c>
      <c r="K11" s="121">
        <v>10</v>
      </c>
      <c r="L11" s="121">
        <v>10</v>
      </c>
      <c r="M11" s="121">
        <v>10</v>
      </c>
      <c r="N11" s="121">
        <v>10</v>
      </c>
      <c r="O11" s="121">
        <v>10</v>
      </c>
      <c r="P11" s="121">
        <v>10</v>
      </c>
      <c r="Q11" s="121">
        <v>10</v>
      </c>
      <c r="R11" s="121">
        <v>10</v>
      </c>
      <c r="S11" s="121">
        <v>10</v>
      </c>
      <c r="T11" s="122">
        <v>10</v>
      </c>
    </row>
    <row r="12" spans="1:22" x14ac:dyDescent="0.2">
      <c r="C12" s="73"/>
      <c r="D12" s="73"/>
      <c r="E12" s="73"/>
      <c r="F12" s="73"/>
      <c r="G12" s="73"/>
      <c r="H12" s="73"/>
      <c r="I12" s="73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</row>
    <row r="13" spans="1:22" ht="16" thickBot="1" x14ac:dyDescent="0.25">
      <c r="U13" s="1" t="s">
        <v>9</v>
      </c>
      <c r="V13" s="1" t="s">
        <v>26</v>
      </c>
    </row>
    <row r="14" spans="1:22" x14ac:dyDescent="0.2">
      <c r="A14" t="s">
        <v>27</v>
      </c>
      <c r="C14" s="124">
        <f>C$11*C5</f>
        <v>10</v>
      </c>
      <c r="D14" s="124">
        <f t="shared" ref="D14:T14" si="0">D$11*D5</f>
        <v>0</v>
      </c>
      <c r="E14" s="124">
        <f t="shared" si="0"/>
        <v>0</v>
      </c>
      <c r="F14" s="124">
        <f t="shared" si="0"/>
        <v>0</v>
      </c>
      <c r="G14" s="124">
        <f t="shared" si="0"/>
        <v>10</v>
      </c>
      <c r="H14" s="124">
        <f t="shared" si="0"/>
        <v>0</v>
      </c>
      <c r="I14" s="124">
        <f t="shared" si="0"/>
        <v>10</v>
      </c>
      <c r="J14" s="124">
        <f t="shared" si="0"/>
        <v>0</v>
      </c>
      <c r="K14" s="124">
        <f t="shared" si="0"/>
        <v>10</v>
      </c>
      <c r="L14" s="124">
        <f t="shared" si="0"/>
        <v>10</v>
      </c>
      <c r="M14" s="124">
        <f t="shared" si="0"/>
        <v>0</v>
      </c>
      <c r="N14" s="124">
        <f t="shared" si="0"/>
        <v>0</v>
      </c>
      <c r="O14" s="124">
        <f t="shared" si="0"/>
        <v>0</v>
      </c>
      <c r="P14" s="124">
        <f t="shared" si="0"/>
        <v>10</v>
      </c>
      <c r="Q14" s="124">
        <f t="shared" si="0"/>
        <v>0</v>
      </c>
      <c r="R14" s="124">
        <f t="shared" si="0"/>
        <v>10</v>
      </c>
      <c r="S14" s="124">
        <f t="shared" si="0"/>
        <v>0</v>
      </c>
      <c r="T14" s="124">
        <f t="shared" si="0"/>
        <v>10</v>
      </c>
      <c r="U14" s="125">
        <f t="shared" ref="U14:U17" si="1">SUM(C14:T14)</f>
        <v>80</v>
      </c>
      <c r="V14" s="123">
        <v>10</v>
      </c>
    </row>
    <row r="15" spans="1:22" x14ac:dyDescent="0.2">
      <c r="C15" s="124">
        <f t="shared" ref="C15:T15" si="2">C$11*C6</f>
        <v>0</v>
      </c>
      <c r="D15" s="124">
        <f t="shared" si="2"/>
        <v>10</v>
      </c>
      <c r="E15" s="124">
        <f t="shared" si="2"/>
        <v>0</v>
      </c>
      <c r="F15" s="124">
        <f t="shared" si="2"/>
        <v>0</v>
      </c>
      <c r="G15" s="124">
        <f t="shared" si="2"/>
        <v>10</v>
      </c>
      <c r="H15" s="124">
        <f t="shared" si="2"/>
        <v>10</v>
      </c>
      <c r="I15" s="124">
        <f t="shared" si="2"/>
        <v>0</v>
      </c>
      <c r="J15" s="124">
        <f t="shared" si="2"/>
        <v>10</v>
      </c>
      <c r="K15" s="124">
        <f t="shared" si="2"/>
        <v>10</v>
      </c>
      <c r="L15" s="124">
        <f t="shared" si="2"/>
        <v>0</v>
      </c>
      <c r="M15" s="124">
        <f t="shared" si="2"/>
        <v>10</v>
      </c>
      <c r="N15" s="124">
        <f t="shared" si="2"/>
        <v>0</v>
      </c>
      <c r="O15" s="124">
        <f t="shared" si="2"/>
        <v>0</v>
      </c>
      <c r="P15" s="124">
        <f t="shared" si="2"/>
        <v>10</v>
      </c>
      <c r="Q15" s="124">
        <f t="shared" si="2"/>
        <v>10</v>
      </c>
      <c r="R15" s="124">
        <f t="shared" si="2"/>
        <v>0</v>
      </c>
      <c r="S15" s="124">
        <f t="shared" si="2"/>
        <v>10</v>
      </c>
      <c r="T15" s="124">
        <f t="shared" si="2"/>
        <v>10</v>
      </c>
      <c r="U15" s="126">
        <f t="shared" si="1"/>
        <v>100</v>
      </c>
      <c r="V15" s="123">
        <v>10</v>
      </c>
    </row>
    <row r="16" spans="1:22" x14ac:dyDescent="0.2">
      <c r="C16" s="124">
        <f t="shared" ref="C16:T16" si="3">C$11*C7</f>
        <v>0</v>
      </c>
      <c r="D16" s="124">
        <f t="shared" si="3"/>
        <v>0</v>
      </c>
      <c r="E16" s="124">
        <f t="shared" si="3"/>
        <v>10</v>
      </c>
      <c r="F16" s="124">
        <f t="shared" si="3"/>
        <v>0</v>
      </c>
      <c r="G16" s="124">
        <f t="shared" si="3"/>
        <v>0</v>
      </c>
      <c r="H16" s="124">
        <f t="shared" si="3"/>
        <v>10</v>
      </c>
      <c r="I16" s="124">
        <f t="shared" si="3"/>
        <v>10</v>
      </c>
      <c r="J16" s="124">
        <f t="shared" si="3"/>
        <v>0</v>
      </c>
      <c r="K16" s="124">
        <f t="shared" si="3"/>
        <v>10</v>
      </c>
      <c r="L16" s="124">
        <f t="shared" si="3"/>
        <v>0</v>
      </c>
      <c r="M16" s="124">
        <f t="shared" si="3"/>
        <v>0</v>
      </c>
      <c r="N16" s="124">
        <f t="shared" si="3"/>
        <v>10</v>
      </c>
      <c r="O16" s="124">
        <f t="shared" si="3"/>
        <v>0</v>
      </c>
      <c r="P16" s="124">
        <f t="shared" si="3"/>
        <v>0</v>
      </c>
      <c r="Q16" s="124">
        <f t="shared" si="3"/>
        <v>10</v>
      </c>
      <c r="R16" s="124">
        <f t="shared" si="3"/>
        <v>10</v>
      </c>
      <c r="S16" s="124">
        <f t="shared" si="3"/>
        <v>0</v>
      </c>
      <c r="T16" s="124">
        <f t="shared" si="3"/>
        <v>10</v>
      </c>
      <c r="U16" s="126">
        <f t="shared" si="1"/>
        <v>80</v>
      </c>
      <c r="V16" s="123">
        <v>10</v>
      </c>
    </row>
    <row r="17" spans="3:22" ht="16" thickBot="1" x14ac:dyDescent="0.25">
      <c r="C17" s="124">
        <f t="shared" ref="C17:T17" si="4">C$11*C8</f>
        <v>0</v>
      </c>
      <c r="D17" s="124">
        <f t="shared" si="4"/>
        <v>0</v>
      </c>
      <c r="E17" s="124">
        <f t="shared" si="4"/>
        <v>0</v>
      </c>
      <c r="F17" s="124">
        <f t="shared" si="4"/>
        <v>9.9999999999999982</v>
      </c>
      <c r="G17" s="124">
        <f t="shared" si="4"/>
        <v>0</v>
      </c>
      <c r="H17" s="124">
        <f t="shared" si="4"/>
        <v>0</v>
      </c>
      <c r="I17" s="124">
        <f t="shared" si="4"/>
        <v>0</v>
      </c>
      <c r="J17" s="124">
        <f t="shared" si="4"/>
        <v>10</v>
      </c>
      <c r="K17" s="124">
        <f t="shared" si="4"/>
        <v>0</v>
      </c>
      <c r="L17" s="124">
        <f t="shared" si="4"/>
        <v>0</v>
      </c>
      <c r="M17" s="124">
        <f t="shared" si="4"/>
        <v>0</v>
      </c>
      <c r="N17" s="124">
        <f t="shared" si="4"/>
        <v>0</v>
      </c>
      <c r="O17" s="124">
        <f t="shared" si="4"/>
        <v>10</v>
      </c>
      <c r="P17" s="124">
        <f t="shared" si="4"/>
        <v>0</v>
      </c>
      <c r="Q17" s="124">
        <f t="shared" si="4"/>
        <v>0</v>
      </c>
      <c r="R17" s="124">
        <f t="shared" si="4"/>
        <v>0</v>
      </c>
      <c r="S17" s="124">
        <f t="shared" si="4"/>
        <v>10</v>
      </c>
      <c r="T17" s="124">
        <f t="shared" si="4"/>
        <v>0</v>
      </c>
      <c r="U17" s="127">
        <f t="shared" si="1"/>
        <v>40</v>
      </c>
      <c r="V17" s="123">
        <v>10</v>
      </c>
    </row>
    <row r="18" spans="3:22" ht="16" thickBot="1" x14ac:dyDescent="0.25">
      <c r="C18" s="128">
        <f>C11*C9</f>
        <v>5000</v>
      </c>
      <c r="D18" s="128">
        <f t="shared" ref="D18:T18" si="5">D11*D9</f>
        <v>5000</v>
      </c>
      <c r="E18" s="128">
        <f t="shared" si="5"/>
        <v>5000</v>
      </c>
      <c r="F18" s="128">
        <f t="shared" si="5"/>
        <v>4749.9999999999991</v>
      </c>
      <c r="G18" s="128">
        <f t="shared" si="5"/>
        <v>9750</v>
      </c>
      <c r="H18" s="128">
        <f t="shared" si="5"/>
        <v>9500</v>
      </c>
      <c r="I18" s="128">
        <f t="shared" si="5"/>
        <v>9750</v>
      </c>
      <c r="J18" s="128">
        <f t="shared" si="5"/>
        <v>9000</v>
      </c>
      <c r="K18" s="128">
        <f t="shared" si="5"/>
        <v>13250</v>
      </c>
      <c r="L18" s="128">
        <f t="shared" si="5"/>
        <v>5250</v>
      </c>
      <c r="M18" s="128">
        <f t="shared" si="5"/>
        <v>5250</v>
      </c>
      <c r="N18" s="128">
        <f t="shared" si="5"/>
        <v>4750</v>
      </c>
      <c r="O18" s="128">
        <f t="shared" si="5"/>
        <v>5250</v>
      </c>
      <c r="P18" s="128">
        <f t="shared" si="5"/>
        <v>10000</v>
      </c>
      <c r="Q18" s="128">
        <f t="shared" si="5"/>
        <v>9250</v>
      </c>
      <c r="R18" s="128">
        <f t="shared" si="5"/>
        <v>9250</v>
      </c>
      <c r="S18" s="128">
        <f t="shared" si="5"/>
        <v>9000</v>
      </c>
      <c r="T18" s="128">
        <f t="shared" si="5"/>
        <v>13750</v>
      </c>
      <c r="U18" s="129">
        <f>SUM(C18:T18)</f>
        <v>142750</v>
      </c>
      <c r="V18" s="1"/>
    </row>
  </sheetData>
  <mergeCells count="3">
    <mergeCell ref="C3:K3"/>
    <mergeCell ref="L3:T3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Simple</vt:lpstr>
      <vt:lpstr>Min 2 w20%</vt:lpstr>
      <vt:lpstr>LOS</vt:lpstr>
      <vt:lpstr>Cap Const</vt:lpstr>
      <vt:lpstr>Supplier Const</vt:lpstr>
      <vt:lpstr>Min $$$</vt:lpstr>
      <vt:lpstr>Vol Discount</vt:lpstr>
      <vt:lpstr>Comb Auc</vt:lpstr>
      <vt:lpstr>Comb Auc &gt;2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</dc:creator>
  <cp:lastModifiedBy>Microsoft Office User</cp:lastModifiedBy>
  <dcterms:created xsi:type="dcterms:W3CDTF">2012-04-28T20:32:28Z</dcterms:created>
  <dcterms:modified xsi:type="dcterms:W3CDTF">2017-10-20T13:30:00Z</dcterms:modified>
</cp:coreProperties>
</file>