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ergio/Dropbox (MIT)/MM_SCx_Staff/SC2x/Course Materials/Excel &amp; SAS Files/Week 9 - Supply Chain Finance II/"/>
    </mc:Choice>
  </mc:AlternateContent>
  <bookViews>
    <workbookView xWindow="0" yWindow="460" windowWidth="30300" windowHeight="17160" tabRatio="500"/>
  </bookViews>
  <sheets>
    <sheet name="White Nile salvage" sheetId="3" r:id="rId1"/>
    <sheet name="White Nile annuity" sheetId="4" r:id="rId2"/>
    <sheet name="White Nile perpetuity" sheetId="5" r:id="rId3"/>
    <sheet name="Yellow" sheetId="1" r:id="rId4"/>
    <sheet name="Yellow non-cap holding" sheetId="2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5" l="1"/>
  <c r="O9" i="5"/>
  <c r="O12" i="5"/>
  <c r="O13" i="5"/>
  <c r="O16" i="5"/>
  <c r="O17" i="5"/>
  <c r="O20" i="5"/>
  <c r="O21" i="5"/>
  <c r="O22" i="5"/>
  <c r="O26" i="5"/>
  <c r="O30" i="5"/>
  <c r="O27" i="5"/>
  <c r="O35" i="5"/>
  <c r="R7" i="5"/>
  <c r="R6" i="5"/>
  <c r="R10" i="5"/>
  <c r="R9" i="5"/>
  <c r="R12" i="5"/>
  <c r="R14" i="5"/>
  <c r="R15" i="5"/>
  <c r="R13" i="5"/>
  <c r="R16" i="5"/>
  <c r="R17" i="5"/>
  <c r="R20" i="5"/>
  <c r="R21" i="5"/>
  <c r="R22" i="5"/>
  <c r="R26" i="5"/>
  <c r="R30" i="5"/>
  <c r="R27" i="5"/>
  <c r="R35" i="5"/>
  <c r="O37" i="5"/>
  <c r="O39" i="5"/>
  <c r="N6" i="5"/>
  <c r="N9" i="5"/>
  <c r="N12" i="5"/>
  <c r="N13" i="5"/>
  <c r="N16" i="5"/>
  <c r="N17" i="5"/>
  <c r="N20" i="5"/>
  <c r="N21" i="5"/>
  <c r="N22" i="5"/>
  <c r="N26" i="5"/>
  <c r="N30" i="5"/>
  <c r="N27" i="5"/>
  <c r="N35" i="5"/>
  <c r="N39" i="5"/>
  <c r="M6" i="5"/>
  <c r="M9" i="5"/>
  <c r="M12" i="5"/>
  <c r="M13" i="5"/>
  <c r="M16" i="5"/>
  <c r="M17" i="5"/>
  <c r="M20" i="5"/>
  <c r="M21" i="5"/>
  <c r="M22" i="5"/>
  <c r="M26" i="5"/>
  <c r="M30" i="5"/>
  <c r="M27" i="5"/>
  <c r="M35" i="5"/>
  <c r="M39" i="5"/>
  <c r="L6" i="5"/>
  <c r="L9" i="5"/>
  <c r="L12" i="5"/>
  <c r="L13" i="5"/>
  <c r="L16" i="5"/>
  <c r="L17" i="5"/>
  <c r="L20" i="5"/>
  <c r="L21" i="5"/>
  <c r="L22" i="5"/>
  <c r="L26" i="5"/>
  <c r="L30" i="5"/>
  <c r="L27" i="5"/>
  <c r="L35" i="5"/>
  <c r="L39" i="5"/>
  <c r="K6" i="5"/>
  <c r="K9" i="5"/>
  <c r="K12" i="5"/>
  <c r="K13" i="5"/>
  <c r="K16" i="5"/>
  <c r="K17" i="5"/>
  <c r="K20" i="5"/>
  <c r="K21" i="5"/>
  <c r="K22" i="5"/>
  <c r="K26" i="5"/>
  <c r="K30" i="5"/>
  <c r="K27" i="5"/>
  <c r="K35" i="5"/>
  <c r="K39" i="5"/>
  <c r="J6" i="5"/>
  <c r="J9" i="5"/>
  <c r="J12" i="5"/>
  <c r="J13" i="5"/>
  <c r="J16" i="5"/>
  <c r="J17" i="5"/>
  <c r="J20" i="5"/>
  <c r="J21" i="5"/>
  <c r="J22" i="5"/>
  <c r="J26" i="5"/>
  <c r="J30" i="5"/>
  <c r="J27" i="5"/>
  <c r="J35" i="5"/>
  <c r="J39" i="5"/>
  <c r="I6" i="5"/>
  <c r="I9" i="5"/>
  <c r="I12" i="5"/>
  <c r="I13" i="5"/>
  <c r="I16" i="5"/>
  <c r="I17" i="5"/>
  <c r="I20" i="5"/>
  <c r="I21" i="5"/>
  <c r="I22" i="5"/>
  <c r="I26" i="5"/>
  <c r="I30" i="5"/>
  <c r="I27" i="5"/>
  <c r="I35" i="5"/>
  <c r="I39" i="5"/>
  <c r="H6" i="5"/>
  <c r="H9" i="5"/>
  <c r="H12" i="5"/>
  <c r="H13" i="5"/>
  <c r="H16" i="5"/>
  <c r="H17" i="5"/>
  <c r="H20" i="5"/>
  <c r="H21" i="5"/>
  <c r="H22" i="5"/>
  <c r="H26" i="5"/>
  <c r="H30" i="5"/>
  <c r="H27" i="5"/>
  <c r="H35" i="5"/>
  <c r="H39" i="5"/>
  <c r="G6" i="5"/>
  <c r="G9" i="5"/>
  <c r="G12" i="5"/>
  <c r="G13" i="5"/>
  <c r="G16" i="5"/>
  <c r="G17" i="5"/>
  <c r="G20" i="5"/>
  <c r="G21" i="5"/>
  <c r="G22" i="5"/>
  <c r="G26" i="5"/>
  <c r="G30" i="5"/>
  <c r="G27" i="5"/>
  <c r="G35" i="5"/>
  <c r="G39" i="5"/>
  <c r="F6" i="5"/>
  <c r="F9" i="5"/>
  <c r="F12" i="5"/>
  <c r="F13" i="5"/>
  <c r="F16" i="5"/>
  <c r="F17" i="5"/>
  <c r="F20" i="5"/>
  <c r="F21" i="5"/>
  <c r="F22" i="5"/>
  <c r="F26" i="5"/>
  <c r="F30" i="5"/>
  <c r="F27" i="5"/>
  <c r="F35" i="5"/>
  <c r="F39" i="5"/>
  <c r="E6" i="5"/>
  <c r="E9" i="5"/>
  <c r="E12" i="5"/>
  <c r="E13" i="5"/>
  <c r="E16" i="5"/>
  <c r="E17" i="5"/>
  <c r="E20" i="5"/>
  <c r="E21" i="5"/>
  <c r="E22" i="5"/>
  <c r="E30" i="5"/>
  <c r="E27" i="5"/>
  <c r="E35" i="5"/>
  <c r="E39" i="5"/>
  <c r="O6" i="4"/>
  <c r="O9" i="4"/>
  <c r="O12" i="4"/>
  <c r="O13" i="4"/>
  <c r="O16" i="4"/>
  <c r="O17" i="4"/>
  <c r="O20" i="4"/>
  <c r="O21" i="4"/>
  <c r="O22" i="4"/>
  <c r="O26" i="4"/>
  <c r="O30" i="4"/>
  <c r="O27" i="4"/>
  <c r="O35" i="4"/>
  <c r="Q7" i="4"/>
  <c r="Q6" i="4"/>
  <c r="Q10" i="4"/>
  <c r="Q9" i="4"/>
  <c r="Q12" i="4"/>
  <c r="Q14" i="4"/>
  <c r="Q15" i="4"/>
  <c r="Q13" i="4"/>
  <c r="Q16" i="4"/>
  <c r="Q17" i="4"/>
  <c r="Q20" i="4"/>
  <c r="Q21" i="4"/>
  <c r="Q22" i="4"/>
  <c r="Q26" i="4"/>
  <c r="Q30" i="4"/>
  <c r="Q27" i="4"/>
  <c r="Q35" i="4"/>
  <c r="R6" i="4"/>
  <c r="R9" i="4"/>
  <c r="R12" i="4"/>
  <c r="R13" i="4"/>
  <c r="R16" i="4"/>
  <c r="R17" i="4"/>
  <c r="R20" i="4"/>
  <c r="R21" i="4"/>
  <c r="R22" i="4"/>
  <c r="R26" i="4"/>
  <c r="R30" i="4"/>
  <c r="R27" i="4"/>
  <c r="R35" i="4"/>
  <c r="O37" i="4"/>
  <c r="O39" i="4"/>
  <c r="N6" i="4"/>
  <c r="N9" i="4"/>
  <c r="N12" i="4"/>
  <c r="N13" i="4"/>
  <c r="N16" i="4"/>
  <c r="N17" i="4"/>
  <c r="N20" i="4"/>
  <c r="N21" i="4"/>
  <c r="N22" i="4"/>
  <c r="N26" i="4"/>
  <c r="N30" i="4"/>
  <c r="N27" i="4"/>
  <c r="N35" i="4"/>
  <c r="N39" i="4"/>
  <c r="M6" i="4"/>
  <c r="M9" i="4"/>
  <c r="M12" i="4"/>
  <c r="M13" i="4"/>
  <c r="M16" i="4"/>
  <c r="M17" i="4"/>
  <c r="M20" i="4"/>
  <c r="M21" i="4"/>
  <c r="M22" i="4"/>
  <c r="M26" i="4"/>
  <c r="M30" i="4"/>
  <c r="M27" i="4"/>
  <c r="M35" i="4"/>
  <c r="M39" i="4"/>
  <c r="L6" i="4"/>
  <c r="L9" i="4"/>
  <c r="L12" i="4"/>
  <c r="L13" i="4"/>
  <c r="L16" i="4"/>
  <c r="L17" i="4"/>
  <c r="L20" i="4"/>
  <c r="L21" i="4"/>
  <c r="L22" i="4"/>
  <c r="L26" i="4"/>
  <c r="L30" i="4"/>
  <c r="L27" i="4"/>
  <c r="L35" i="4"/>
  <c r="L39" i="4"/>
  <c r="K6" i="4"/>
  <c r="K9" i="4"/>
  <c r="K12" i="4"/>
  <c r="K13" i="4"/>
  <c r="K16" i="4"/>
  <c r="K17" i="4"/>
  <c r="K20" i="4"/>
  <c r="K21" i="4"/>
  <c r="K22" i="4"/>
  <c r="K26" i="4"/>
  <c r="K30" i="4"/>
  <c r="K27" i="4"/>
  <c r="K35" i="4"/>
  <c r="K39" i="4"/>
  <c r="J6" i="4"/>
  <c r="J9" i="4"/>
  <c r="J12" i="4"/>
  <c r="J13" i="4"/>
  <c r="J16" i="4"/>
  <c r="J17" i="4"/>
  <c r="J20" i="4"/>
  <c r="J21" i="4"/>
  <c r="J22" i="4"/>
  <c r="J26" i="4"/>
  <c r="J30" i="4"/>
  <c r="J27" i="4"/>
  <c r="J35" i="4"/>
  <c r="J39" i="4"/>
  <c r="I6" i="4"/>
  <c r="I9" i="4"/>
  <c r="I12" i="4"/>
  <c r="I13" i="4"/>
  <c r="I16" i="4"/>
  <c r="I17" i="4"/>
  <c r="I20" i="4"/>
  <c r="I21" i="4"/>
  <c r="I22" i="4"/>
  <c r="I26" i="4"/>
  <c r="I30" i="4"/>
  <c r="I27" i="4"/>
  <c r="I35" i="4"/>
  <c r="I39" i="4"/>
  <c r="H6" i="4"/>
  <c r="H9" i="4"/>
  <c r="H12" i="4"/>
  <c r="H13" i="4"/>
  <c r="H16" i="4"/>
  <c r="H17" i="4"/>
  <c r="H20" i="4"/>
  <c r="H21" i="4"/>
  <c r="H22" i="4"/>
  <c r="H26" i="4"/>
  <c r="H30" i="4"/>
  <c r="H27" i="4"/>
  <c r="H35" i="4"/>
  <c r="H39" i="4"/>
  <c r="G6" i="4"/>
  <c r="G9" i="4"/>
  <c r="G12" i="4"/>
  <c r="G13" i="4"/>
  <c r="G16" i="4"/>
  <c r="G17" i="4"/>
  <c r="G20" i="4"/>
  <c r="G21" i="4"/>
  <c r="G22" i="4"/>
  <c r="G26" i="4"/>
  <c r="G30" i="4"/>
  <c r="G27" i="4"/>
  <c r="G35" i="4"/>
  <c r="G39" i="4"/>
  <c r="F6" i="4"/>
  <c r="F9" i="4"/>
  <c r="F12" i="4"/>
  <c r="F13" i="4"/>
  <c r="F16" i="4"/>
  <c r="F17" i="4"/>
  <c r="F20" i="4"/>
  <c r="F21" i="4"/>
  <c r="F22" i="4"/>
  <c r="F26" i="4"/>
  <c r="F30" i="4"/>
  <c r="F27" i="4"/>
  <c r="F35" i="4"/>
  <c r="F39" i="4"/>
  <c r="E6" i="4"/>
  <c r="E9" i="4"/>
  <c r="E12" i="4"/>
  <c r="E13" i="4"/>
  <c r="E16" i="4"/>
  <c r="E17" i="4"/>
  <c r="E20" i="4"/>
  <c r="E21" i="4"/>
  <c r="E22" i="4"/>
  <c r="E30" i="4"/>
  <c r="E27" i="4"/>
  <c r="E35" i="4"/>
  <c r="E39" i="4"/>
  <c r="H6" i="3"/>
  <c r="H15" i="3"/>
  <c r="H26" i="3"/>
  <c r="H27" i="3"/>
  <c r="H38" i="3"/>
  <c r="H39" i="3"/>
  <c r="H50" i="3"/>
  <c r="H51" i="3"/>
  <c r="H52" i="3"/>
  <c r="H56" i="3"/>
  <c r="H70" i="3"/>
  <c r="H68" i="3"/>
  <c r="H57" i="3"/>
  <c r="H73" i="3"/>
  <c r="G6" i="3"/>
  <c r="G15" i="3"/>
  <c r="G26" i="3"/>
  <c r="G27" i="3"/>
  <c r="G38" i="3"/>
  <c r="G39" i="3"/>
  <c r="G50" i="3"/>
  <c r="G51" i="3"/>
  <c r="G52" i="3"/>
  <c r="G56" i="3"/>
  <c r="G68" i="3"/>
  <c r="G57" i="3"/>
  <c r="G73" i="3"/>
  <c r="F6" i="3"/>
  <c r="F15" i="3"/>
  <c r="F26" i="3"/>
  <c r="F27" i="3"/>
  <c r="F38" i="3"/>
  <c r="F39" i="3"/>
  <c r="F50" i="3"/>
  <c r="F51" i="3"/>
  <c r="F52" i="3"/>
  <c r="F56" i="3"/>
  <c r="F68" i="3"/>
  <c r="F57" i="3"/>
  <c r="F73" i="3"/>
  <c r="E6" i="3"/>
  <c r="E15" i="3"/>
  <c r="E26" i="3"/>
  <c r="E27" i="3"/>
  <c r="E38" i="3"/>
  <c r="E39" i="3"/>
  <c r="E50" i="3"/>
  <c r="E51" i="3"/>
  <c r="E52" i="3"/>
  <c r="E68" i="3"/>
  <c r="E57" i="3"/>
  <c r="E73" i="3"/>
  <c r="F16" i="2"/>
  <c r="G16" i="2"/>
  <c r="H16" i="2"/>
  <c r="K16" i="2"/>
  <c r="F8" i="2"/>
  <c r="F12" i="2"/>
  <c r="F11" i="2"/>
  <c r="F14" i="2"/>
  <c r="F15" i="2"/>
  <c r="F18" i="2"/>
  <c r="F19" i="2"/>
  <c r="F22" i="2"/>
  <c r="F23" i="2"/>
  <c r="F24" i="2"/>
  <c r="F28" i="2"/>
  <c r="F32" i="2"/>
  <c r="F29" i="2"/>
  <c r="F37" i="2"/>
  <c r="F41" i="2"/>
  <c r="G9" i="2"/>
  <c r="G8" i="2"/>
  <c r="G12" i="2"/>
  <c r="G11" i="2"/>
  <c r="G14" i="2"/>
  <c r="G15" i="2"/>
  <c r="G18" i="2"/>
  <c r="G19" i="2"/>
  <c r="G22" i="2"/>
  <c r="G23" i="2"/>
  <c r="G24" i="2"/>
  <c r="G28" i="2"/>
  <c r="G32" i="2"/>
  <c r="G29" i="2"/>
  <c r="G37" i="2"/>
  <c r="G41" i="2"/>
  <c r="H9" i="2"/>
  <c r="H8" i="2"/>
  <c r="H12" i="2"/>
  <c r="H11" i="2"/>
  <c r="H14" i="2"/>
  <c r="H15" i="2"/>
  <c r="H18" i="2"/>
  <c r="H19" i="2"/>
  <c r="H22" i="2"/>
  <c r="H23" i="2"/>
  <c r="H24" i="2"/>
  <c r="H28" i="2"/>
  <c r="H32" i="2"/>
  <c r="H29" i="2"/>
  <c r="H37" i="2"/>
  <c r="J8" i="2"/>
  <c r="J11" i="2"/>
  <c r="J14" i="2"/>
  <c r="J15" i="2"/>
  <c r="J18" i="2"/>
  <c r="J19" i="2"/>
  <c r="J22" i="2"/>
  <c r="J23" i="2"/>
  <c r="J24" i="2"/>
  <c r="J28" i="2"/>
  <c r="J32" i="2"/>
  <c r="J29" i="2"/>
  <c r="J37" i="2"/>
  <c r="K9" i="2"/>
  <c r="K8" i="2"/>
  <c r="K12" i="2"/>
  <c r="K11" i="2"/>
  <c r="K14" i="2"/>
  <c r="K15" i="2"/>
  <c r="K18" i="2"/>
  <c r="K19" i="2"/>
  <c r="K22" i="2"/>
  <c r="K23" i="2"/>
  <c r="K24" i="2"/>
  <c r="K28" i="2"/>
  <c r="K32" i="2"/>
  <c r="K29" i="2"/>
  <c r="K37" i="2"/>
  <c r="H39" i="2"/>
  <c r="H41" i="2"/>
  <c r="E8" i="2"/>
  <c r="E11" i="2"/>
  <c r="E14" i="2"/>
  <c r="E15" i="2"/>
  <c r="E18" i="2"/>
  <c r="E19" i="2"/>
  <c r="E22" i="2"/>
  <c r="E23" i="2"/>
  <c r="E24" i="2"/>
  <c r="E32" i="2"/>
  <c r="E29" i="2"/>
  <c r="E37" i="2"/>
  <c r="E41" i="2"/>
  <c r="F12" i="1"/>
  <c r="G12" i="1"/>
  <c r="H12" i="1"/>
  <c r="K12" i="1"/>
  <c r="G9" i="1"/>
  <c r="H9" i="1"/>
  <c r="K9" i="1"/>
  <c r="F8" i="1"/>
  <c r="F11" i="1"/>
  <c r="F14" i="1"/>
  <c r="F15" i="1"/>
  <c r="F18" i="1"/>
  <c r="F19" i="1"/>
  <c r="F22" i="1"/>
  <c r="F23" i="1"/>
  <c r="F24" i="1"/>
  <c r="F28" i="1"/>
  <c r="F32" i="1"/>
  <c r="F29" i="1"/>
  <c r="F37" i="1"/>
  <c r="F41" i="1"/>
  <c r="G8" i="1"/>
  <c r="G11" i="1"/>
  <c r="G14" i="1"/>
  <c r="G15" i="1"/>
  <c r="G18" i="1"/>
  <c r="G19" i="1"/>
  <c r="G22" i="1"/>
  <c r="G23" i="1"/>
  <c r="G24" i="1"/>
  <c r="G28" i="1"/>
  <c r="G32" i="1"/>
  <c r="G29" i="1"/>
  <c r="G37" i="1"/>
  <c r="G41" i="1"/>
  <c r="H8" i="1"/>
  <c r="H11" i="1"/>
  <c r="H14" i="1"/>
  <c r="H15" i="1"/>
  <c r="H18" i="1"/>
  <c r="H19" i="1"/>
  <c r="H22" i="1"/>
  <c r="H23" i="1"/>
  <c r="H24" i="1"/>
  <c r="H28" i="1"/>
  <c r="H32" i="1"/>
  <c r="H29" i="1"/>
  <c r="H37" i="1"/>
  <c r="J8" i="1"/>
  <c r="J11" i="1"/>
  <c r="J14" i="1"/>
  <c r="J15" i="1"/>
  <c r="J18" i="1"/>
  <c r="J19" i="1"/>
  <c r="J22" i="1"/>
  <c r="J23" i="1"/>
  <c r="J24" i="1"/>
  <c r="J28" i="1"/>
  <c r="J32" i="1"/>
  <c r="J29" i="1"/>
  <c r="J37" i="1"/>
  <c r="K8" i="1"/>
  <c r="K11" i="1"/>
  <c r="K14" i="1"/>
  <c r="K15" i="1"/>
  <c r="K18" i="1"/>
  <c r="K19" i="1"/>
  <c r="K22" i="1"/>
  <c r="K23" i="1"/>
  <c r="K24" i="1"/>
  <c r="K28" i="1"/>
  <c r="K32" i="1"/>
  <c r="K29" i="1"/>
  <c r="K37" i="1"/>
  <c r="H39" i="1"/>
  <c r="H41" i="1"/>
  <c r="E8" i="1"/>
  <c r="E11" i="1"/>
  <c r="E14" i="1"/>
  <c r="E15" i="1"/>
  <c r="E18" i="1"/>
  <c r="E19" i="1"/>
  <c r="E22" i="1"/>
  <c r="E23" i="1"/>
  <c r="E24" i="1"/>
  <c r="E32" i="1"/>
  <c r="E29" i="1"/>
  <c r="E37" i="1"/>
  <c r="E41" i="1"/>
</calcChain>
</file>

<file path=xl/sharedStrings.xml><?xml version="1.0" encoding="utf-8"?>
<sst xmlns="http://schemas.openxmlformats.org/spreadsheetml/2006/main" count="293" uniqueCount="48">
  <si>
    <t>Assumptions</t>
  </si>
  <si>
    <t>Tax Rate</t>
  </si>
  <si>
    <t>Total Periods</t>
  </si>
  <si>
    <t>Discount Rate</t>
  </si>
  <si>
    <t>Incremental Income Statement</t>
  </si>
  <si>
    <t>Periods:</t>
  </si>
  <si>
    <t>Annuity</t>
  </si>
  <si>
    <t>Perpetuity</t>
  </si>
  <si>
    <t>Revenue</t>
  </si>
  <si>
    <t xml:space="preserve">line item </t>
  </si>
  <si>
    <t>-</t>
  </si>
  <si>
    <t>COGS</t>
  </si>
  <si>
    <t>line item (savings are negative values)</t>
  </si>
  <si>
    <t>=</t>
  </si>
  <si>
    <t>Gross Income</t>
  </si>
  <si>
    <t>Operating Expenses</t>
  </si>
  <si>
    <t>Operating Income (EBITDA)</t>
  </si>
  <si>
    <t>Depreciation &amp; Amortization</t>
  </si>
  <si>
    <t>line item (positive values)</t>
  </si>
  <si>
    <t>Operating Income (EBIT)</t>
  </si>
  <si>
    <t>Income Tax</t>
  </si>
  <si>
    <t>Net Operating Profit After Taxes (NOPAT)</t>
  </si>
  <si>
    <t>Adjustments</t>
  </si>
  <si>
    <t>+</t>
  </si>
  <si>
    <t>Depreciation (not a cash flow)</t>
  </si>
  <si>
    <t>Net Capital Expenditures</t>
  </si>
  <si>
    <t>line item (investments are positive values)</t>
  </si>
  <si>
    <t>Net Working Capital Investment</t>
  </si>
  <si>
    <t>Net Increase in Accounts Receivable</t>
  </si>
  <si>
    <t>Net Increase in Inventory</t>
  </si>
  <si>
    <t>Net Increase in Accounts Payable</t>
  </si>
  <si>
    <t>Free Cash Flow</t>
  </si>
  <si>
    <t>Terminal Value</t>
  </si>
  <si>
    <t>Evaluation Cash Flows</t>
  </si>
  <si>
    <t>Gross Margin</t>
  </si>
  <si>
    <t>Non-capital inventory holding cost</t>
  </si>
  <si>
    <t>lower sales</t>
  </si>
  <si>
    <t>lower COGS from lower sales</t>
  </si>
  <si>
    <t>non-capital inventory holding cost</t>
  </si>
  <si>
    <t>Periods</t>
  </si>
  <si>
    <t>increased sales from better service</t>
  </si>
  <si>
    <t>increased COGS from those sales</t>
  </si>
  <si>
    <t>lower transportation cost</t>
  </si>
  <si>
    <t>warehouse operations</t>
  </si>
  <si>
    <t>warehouse &amp; equip depreciation</t>
  </si>
  <si>
    <t>Salvage</t>
  </si>
  <si>
    <t>new warehouse &amp; equipment</t>
  </si>
  <si>
    <t>salvage warehouse &amp;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</si>
</sst>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20" x14ac:knownFonts="1">
    <font>
      <sz val="1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i/>
      <sz val="10"/>
      <color rgb="FF3366FF"/>
      <name val="Arial"/>
      <family val="2"/>
    </font>
    <font>
      <i/>
      <sz val="8"/>
      <color rgb="FF3366FF"/>
      <name val="Arial"/>
      <family val="2"/>
    </font>
    <font>
      <sz val="10"/>
      <color rgb="FF008000"/>
      <name val="Arial"/>
      <family val="2"/>
    </font>
    <font>
      <sz val="8"/>
      <color rgb="FF008000"/>
      <name val="Arial"/>
      <family val="2"/>
    </font>
    <font>
      <sz val="10"/>
      <color rgb="FF3366FF"/>
      <name val="Arial"/>
      <family val="2"/>
    </font>
    <font>
      <b/>
      <sz val="8"/>
      <color indexed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CFFCC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8">
    <xf numFmtId="0" fontId="0" fillId="0" borderId="0"/>
    <xf numFmtId="44" fontId="2" fillId="0" borderId="0" applyFont="0" applyFill="0" applyBorder="0" applyAlignment="0" applyProtection="0"/>
    <xf numFmtId="0" fontId="3" fillId="2" borderId="1" applyNumberFormat="0" applyAlignment="0" applyProtection="0"/>
    <xf numFmtId="0" fontId="4" fillId="0" borderId="0"/>
    <xf numFmtId="44" fontId="10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10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3">
    <xf numFmtId="0" fontId="0" fillId="0" borderId="0" xfId="0"/>
    <xf numFmtId="0" fontId="5" fillId="0" borderId="0" xfId="3" applyFont="1" applyAlignment="1">
      <alignment vertical="center"/>
    </xf>
    <xf numFmtId="0" fontId="4" fillId="0" borderId="0" xfId="3" applyAlignment="1">
      <alignment vertical="center"/>
    </xf>
    <xf numFmtId="0" fontId="0" fillId="0" borderId="0" xfId="0" applyAlignment="1">
      <alignment vertical="center"/>
    </xf>
    <xf numFmtId="9" fontId="3" fillId="2" borderId="1" xfId="2" applyNumberFormat="1" applyAlignment="1">
      <alignment vertical="center"/>
    </xf>
    <xf numFmtId="0" fontId="4" fillId="0" borderId="0" xfId="3" applyAlignment="1">
      <alignment horizontal="center" vertical="center"/>
    </xf>
    <xf numFmtId="1" fontId="3" fillId="2" borderId="1" xfId="2" applyNumberForma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4" fillId="0" borderId="0" xfId="3" applyAlignment="1">
      <alignment horizontal="right" vertical="center"/>
    </xf>
    <xf numFmtId="0" fontId="9" fillId="0" borderId="0" xfId="3" applyFont="1" applyAlignment="1">
      <alignment vertical="center"/>
    </xf>
    <xf numFmtId="164" fontId="10" fillId="0" borderId="2" xfId="4" applyNumberFormat="1" applyFont="1" applyBorder="1" applyAlignment="1">
      <alignment vertical="center"/>
    </xf>
    <xf numFmtId="164" fontId="10" fillId="0" borderId="3" xfId="4" applyNumberFormat="1" applyFont="1" applyBorder="1" applyAlignment="1">
      <alignment vertical="center"/>
    </xf>
    <xf numFmtId="164" fontId="10" fillId="0" borderId="0" xfId="4" applyNumberFormat="1" applyFont="1" applyBorder="1" applyAlignment="1">
      <alignment vertical="center"/>
    </xf>
    <xf numFmtId="164" fontId="10" fillId="3" borderId="0" xfId="4" applyNumberFormat="1" applyFont="1" applyFill="1" applyAlignment="1">
      <alignment vertical="center"/>
    </xf>
    <xf numFmtId="0" fontId="11" fillId="0" borderId="0" xfId="3" quotePrefix="1" applyFont="1" applyAlignment="1">
      <alignment horizontal="right" vertical="center"/>
    </xf>
    <xf numFmtId="0" fontId="11" fillId="0" borderId="0" xfId="3" applyFont="1" applyAlignment="1">
      <alignment vertical="center"/>
    </xf>
    <xf numFmtId="0" fontId="12" fillId="0" borderId="0" xfId="3" applyFont="1" applyAlignment="1">
      <alignment vertical="center"/>
    </xf>
    <xf numFmtId="164" fontId="11" fillId="0" borderId="2" xfId="4" applyNumberFormat="1" applyFont="1" applyBorder="1" applyAlignment="1">
      <alignment vertical="center"/>
    </xf>
    <xf numFmtId="164" fontId="11" fillId="0" borderId="3" xfId="4" applyNumberFormat="1" applyFont="1" applyBorder="1" applyAlignment="1">
      <alignment vertical="center"/>
    </xf>
    <xf numFmtId="164" fontId="11" fillId="0" borderId="0" xfId="4" applyNumberFormat="1" applyFont="1" applyBorder="1" applyAlignment="1">
      <alignment vertical="center"/>
    </xf>
    <xf numFmtId="164" fontId="11" fillId="3" borderId="0" xfId="4" applyNumberFormat="1" applyFont="1" applyFill="1" applyBorder="1" applyAlignment="1">
      <alignment vertical="center"/>
    </xf>
    <xf numFmtId="0" fontId="4" fillId="0" borderId="0" xfId="3" quotePrefix="1" applyAlignment="1">
      <alignment horizontal="right" vertical="center"/>
    </xf>
    <xf numFmtId="164" fontId="10" fillId="3" borderId="0" xfId="4" applyNumberFormat="1" applyFont="1" applyFill="1" applyBorder="1" applyAlignment="1">
      <alignment vertical="center"/>
    </xf>
    <xf numFmtId="0" fontId="13" fillId="0" borderId="0" xfId="3" quotePrefix="1" applyFont="1" applyAlignment="1">
      <alignment horizontal="right" vertical="center"/>
    </xf>
    <xf numFmtId="0" fontId="13" fillId="0" borderId="0" xfId="3" applyFont="1" applyAlignment="1">
      <alignment vertical="center"/>
    </xf>
    <xf numFmtId="0" fontId="14" fillId="0" borderId="0" xfId="3" applyFont="1" applyAlignment="1">
      <alignment vertical="center"/>
    </xf>
    <xf numFmtId="164" fontId="13" fillId="0" borderId="2" xfId="4" applyNumberFormat="1" applyFont="1" applyBorder="1" applyAlignment="1">
      <alignment vertical="center"/>
    </xf>
    <xf numFmtId="164" fontId="13" fillId="0" borderId="3" xfId="4" applyNumberFormat="1" applyFont="1" applyBorder="1" applyAlignment="1">
      <alignment vertical="center"/>
    </xf>
    <xf numFmtId="164" fontId="13" fillId="0" borderId="0" xfId="4" applyNumberFormat="1" applyFont="1" applyBorder="1" applyAlignment="1">
      <alignment vertical="center"/>
    </xf>
    <xf numFmtId="164" fontId="13" fillId="3" borderId="0" xfId="4" applyNumberFormat="1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164" fontId="13" fillId="0" borderId="2" xfId="3" applyNumberFormat="1" applyFont="1" applyBorder="1" applyAlignment="1">
      <alignment vertical="center"/>
    </xf>
    <xf numFmtId="164" fontId="13" fillId="0" borderId="3" xfId="3" applyNumberFormat="1" applyFont="1" applyBorder="1" applyAlignment="1">
      <alignment vertical="center"/>
    </xf>
    <xf numFmtId="164" fontId="13" fillId="0" borderId="0" xfId="3" applyNumberFormat="1" applyFont="1" applyBorder="1" applyAlignment="1">
      <alignment vertical="center"/>
    </xf>
    <xf numFmtId="164" fontId="13" fillId="3" borderId="0" xfId="3" applyNumberFormat="1" applyFont="1" applyFill="1" applyBorder="1" applyAlignment="1">
      <alignment vertical="center"/>
    </xf>
    <xf numFmtId="44" fontId="10" fillId="0" borderId="2" xfId="1" applyFont="1" applyBorder="1" applyAlignment="1">
      <alignment vertical="center"/>
    </xf>
    <xf numFmtId="164" fontId="10" fillId="0" borderId="2" xfId="1" applyNumberFormat="1" applyFont="1" applyBorder="1" applyAlignment="1">
      <alignment vertical="center"/>
    </xf>
    <xf numFmtId="164" fontId="10" fillId="0" borderId="3" xfId="1" applyNumberFormat="1" applyFont="1" applyBorder="1" applyAlignment="1">
      <alignment vertical="center"/>
    </xf>
    <xf numFmtId="164" fontId="10" fillId="0" borderId="0" xfId="1" applyNumberFormat="1" applyFont="1" applyBorder="1" applyAlignment="1">
      <alignment vertical="center"/>
    </xf>
    <xf numFmtId="164" fontId="10" fillId="3" borderId="0" xfId="5" applyNumberFormat="1" applyFont="1" applyFill="1" applyBorder="1" applyAlignment="1">
      <alignment vertical="center"/>
    </xf>
    <xf numFmtId="164" fontId="13" fillId="0" borderId="4" xfId="4" applyNumberFormat="1" applyFont="1" applyBorder="1" applyAlignment="1">
      <alignment vertical="center"/>
    </xf>
    <xf numFmtId="164" fontId="13" fillId="0" borderId="5" xfId="4" applyNumberFormat="1" applyFont="1" applyBorder="1" applyAlignment="1">
      <alignment vertical="center"/>
    </xf>
    <xf numFmtId="164" fontId="13" fillId="3" borderId="6" xfId="4" applyNumberFormat="1" applyFont="1" applyFill="1" applyBorder="1" applyAlignment="1">
      <alignment vertical="center"/>
    </xf>
    <xf numFmtId="0" fontId="4" fillId="0" borderId="2" xfId="3" applyBorder="1" applyAlignment="1">
      <alignment vertical="center"/>
    </xf>
    <xf numFmtId="164" fontId="4" fillId="0" borderId="2" xfId="3" applyNumberFormat="1" applyBorder="1" applyAlignment="1">
      <alignment vertical="center"/>
    </xf>
    <xf numFmtId="0" fontId="4" fillId="0" borderId="3" xfId="3" applyBorder="1" applyAlignment="1">
      <alignment vertical="center"/>
    </xf>
    <xf numFmtId="0" fontId="4" fillId="0" borderId="0" xfId="3" applyBorder="1" applyAlignment="1">
      <alignment vertical="center"/>
    </xf>
    <xf numFmtId="0" fontId="4" fillId="3" borderId="0" xfId="3" applyFill="1" applyAlignment="1">
      <alignment vertical="center"/>
    </xf>
    <xf numFmtId="164" fontId="4" fillId="0" borderId="3" xfId="3" applyNumberFormat="1" applyBorder="1" applyAlignment="1">
      <alignment vertical="center"/>
    </xf>
    <xf numFmtId="164" fontId="4" fillId="0" borderId="0" xfId="3" applyNumberFormat="1" applyBorder="1" applyAlignment="1">
      <alignment vertical="center"/>
    </xf>
    <xf numFmtId="164" fontId="4" fillId="3" borderId="0" xfId="3" applyNumberFormat="1" applyFill="1" applyAlignment="1">
      <alignment vertical="center"/>
    </xf>
    <xf numFmtId="0" fontId="15" fillId="0" borderId="0" xfId="3" quotePrefix="1" applyFont="1" applyAlignment="1">
      <alignment horizontal="right" vertical="center"/>
    </xf>
    <xf numFmtId="0" fontId="15" fillId="0" borderId="0" xfId="3" quotePrefix="1" applyFont="1" applyAlignment="1">
      <alignment vertical="center"/>
    </xf>
    <xf numFmtId="164" fontId="11" fillId="0" borderId="2" xfId="3" applyNumberFormat="1" applyFont="1" applyBorder="1" applyAlignment="1">
      <alignment vertical="center"/>
    </xf>
    <xf numFmtId="164" fontId="11" fillId="3" borderId="0" xfId="4" applyNumberFormat="1" applyFont="1" applyFill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3" applyFont="1" applyAlignment="1">
      <alignment vertical="center"/>
    </xf>
    <xf numFmtId="165" fontId="5" fillId="0" borderId="7" xfId="3" applyNumberFormat="1" applyFont="1" applyBorder="1" applyAlignment="1">
      <alignment vertical="center"/>
    </xf>
    <xf numFmtId="165" fontId="5" fillId="3" borderId="8" xfId="3" applyNumberFormat="1" applyFont="1" applyFill="1" applyBorder="1" applyAlignment="1">
      <alignment vertical="center"/>
    </xf>
    <xf numFmtId="164" fontId="11" fillId="0" borderId="9" xfId="4" applyNumberFormat="1" applyFont="1" applyBorder="1" applyAlignment="1">
      <alignment vertical="center"/>
    </xf>
    <xf numFmtId="165" fontId="7" fillId="3" borderId="3" xfId="0" applyNumberFormat="1" applyFont="1" applyFill="1" applyBorder="1" applyAlignment="1">
      <alignment vertical="center"/>
    </xf>
    <xf numFmtId="165" fontId="7" fillId="0" borderId="10" xfId="0" applyNumberFormat="1" applyFont="1" applyBorder="1" applyAlignment="1">
      <alignment vertical="center"/>
    </xf>
    <xf numFmtId="44" fontId="10" fillId="0" borderId="2" xfId="16" applyFont="1" applyBorder="1" applyAlignment="1">
      <alignment vertical="center"/>
    </xf>
    <xf numFmtId="164" fontId="10" fillId="0" borderId="2" xfId="16" applyNumberFormat="1" applyFont="1" applyBorder="1" applyAlignment="1">
      <alignment vertical="center"/>
    </xf>
    <xf numFmtId="164" fontId="10" fillId="0" borderId="3" xfId="16" applyNumberFormat="1" applyFont="1" applyBorder="1" applyAlignment="1">
      <alignment vertical="center"/>
    </xf>
    <xf numFmtId="0" fontId="19" fillId="3" borderId="3" xfId="3" applyFont="1" applyFill="1" applyBorder="1" applyAlignment="1">
      <alignment horizontal="center" vertical="center"/>
    </xf>
    <xf numFmtId="164" fontId="4" fillId="0" borderId="3" xfId="3" applyNumberFormat="1" applyFill="1" applyBorder="1" applyAlignment="1">
      <alignment vertical="center"/>
    </xf>
    <xf numFmtId="164" fontId="4" fillId="3" borderId="3" xfId="3" applyNumberFormat="1" applyFill="1" applyBorder="1" applyAlignment="1">
      <alignment vertical="center"/>
    </xf>
    <xf numFmtId="164" fontId="11" fillId="3" borderId="3" xfId="4" applyNumberFormat="1" applyFont="1" applyFill="1" applyBorder="1" applyAlignment="1">
      <alignment vertical="center"/>
    </xf>
    <xf numFmtId="0" fontId="4" fillId="3" borderId="3" xfId="3" applyFill="1" applyBorder="1" applyAlignment="1">
      <alignment vertical="center"/>
    </xf>
    <xf numFmtId="164" fontId="5" fillId="0" borderId="11" xfId="3" applyNumberFormat="1" applyFont="1" applyBorder="1" applyAlignment="1">
      <alignment vertical="center"/>
    </xf>
    <xf numFmtId="164" fontId="5" fillId="0" borderId="7" xfId="3" applyNumberFormat="1" applyFont="1" applyBorder="1" applyAlignment="1">
      <alignment vertical="center"/>
    </xf>
    <xf numFmtId="164" fontId="10" fillId="0" borderId="0" xfId="16" applyNumberFormat="1" applyFont="1" applyBorder="1" applyAlignment="1">
      <alignment vertical="center"/>
    </xf>
    <xf numFmtId="164" fontId="10" fillId="3" borderId="0" xfId="17" applyNumberFormat="1" applyFont="1" applyFill="1" applyBorder="1" applyAlignment="1">
      <alignment vertical="center"/>
    </xf>
    <xf numFmtId="44" fontId="10" fillId="0" borderId="2" xfId="17" applyFont="1" applyBorder="1" applyAlignment="1">
      <alignment vertical="center"/>
    </xf>
    <xf numFmtId="164" fontId="10" fillId="0" borderId="2" xfId="17" applyNumberFormat="1" applyFont="1" applyBorder="1" applyAlignment="1">
      <alignment vertical="center"/>
    </xf>
    <xf numFmtId="164" fontId="10" fillId="0" borderId="3" xfId="17" applyNumberFormat="1" applyFont="1" applyBorder="1" applyAlignment="1">
      <alignment vertical="center"/>
    </xf>
    <xf numFmtId="164" fontId="10" fillId="0" borderId="0" xfId="17" applyNumberFormat="1" applyFont="1" applyBorder="1" applyAlignment="1">
      <alignment vertical="center"/>
    </xf>
  </cellXfs>
  <cellStyles count="18">
    <cellStyle name="Currency" xfId="1" builtinId="4"/>
    <cellStyle name="Currency 2" xfId="4"/>
    <cellStyle name="Currency 3" xfId="5"/>
    <cellStyle name="Currency 3 2" xfId="7"/>
    <cellStyle name="Currency 3 3" xfId="8"/>
    <cellStyle name="Currency 3 4" xfId="17"/>
    <cellStyle name="Currency 4" xfId="9"/>
    <cellStyle name="Currency 5" xfId="10"/>
    <cellStyle name="Currency 5 2" xfId="16"/>
    <cellStyle name="Followed Hyperlink" xfId="13" builtinId="9" hidden="1"/>
    <cellStyle name="Followed Hyperlink" xfId="15" builtinId="9" hidden="1"/>
    <cellStyle name="Hyperlink" xfId="12" builtinId="8" hidden="1"/>
    <cellStyle name="Hyperlink" xfId="14" builtinId="8" hidden="1"/>
    <cellStyle name="Input" xfId="2" builtinId="20"/>
    <cellStyle name="Normal" xfId="0" builtinId="0"/>
    <cellStyle name="Normal 2" xfId="3"/>
    <cellStyle name="Percent 2" xfId="6"/>
    <cellStyle name="Percent 3" xfId="1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showGridLines="0" tabSelected="1" zoomScale="120" zoomScaleNormal="120" workbookViewId="0">
      <selection activeCell="A76" sqref="A76"/>
    </sheetView>
  </sheetViews>
  <sheetFormatPr baseColWidth="10" defaultColWidth="10.83203125" defaultRowHeight="13" x14ac:dyDescent="0.15"/>
  <cols>
    <col min="1" max="1" width="4.33203125" style="2" customWidth="1"/>
    <col min="2" max="2" width="2.5" style="2" customWidth="1"/>
    <col min="3" max="3" width="29.33203125" style="2" customWidth="1"/>
    <col min="4" max="4" width="5.83203125" style="3" customWidth="1"/>
    <col min="5" max="8" width="10.83203125" style="3" customWidth="1"/>
    <col min="9" max="16384" width="10.83203125" style="3"/>
  </cols>
  <sheetData>
    <row r="1" spans="1:8" x14ac:dyDescent="0.15">
      <c r="A1" s="1" t="s">
        <v>0</v>
      </c>
    </row>
    <row r="2" spans="1:8" ht="16" x14ac:dyDescent="0.15">
      <c r="A2" s="1"/>
      <c r="B2" s="2" t="s">
        <v>1</v>
      </c>
      <c r="D2" s="4">
        <v>0.3</v>
      </c>
    </row>
    <row r="3" spans="1:8" ht="16" x14ac:dyDescent="0.15">
      <c r="A3" s="1"/>
      <c r="B3" s="2" t="s">
        <v>3</v>
      </c>
      <c r="D3" s="4">
        <v>0.1</v>
      </c>
    </row>
    <row r="4" spans="1:8" x14ac:dyDescent="0.15">
      <c r="A4" s="1"/>
    </row>
    <row r="5" spans="1:8" x14ac:dyDescent="0.15">
      <c r="A5" s="1" t="s">
        <v>4</v>
      </c>
      <c r="D5" s="7" t="s">
        <v>39</v>
      </c>
      <c r="E5" s="9">
        <v>0</v>
      </c>
      <c r="F5" s="9">
        <v>1</v>
      </c>
      <c r="G5" s="9">
        <v>2</v>
      </c>
      <c r="H5" s="9">
        <v>3</v>
      </c>
    </row>
    <row r="6" spans="1:8" ht="13" customHeight="1" x14ac:dyDescent="0.15">
      <c r="A6" s="12"/>
      <c r="B6" s="2" t="s">
        <v>8</v>
      </c>
      <c r="D6" s="13"/>
      <c r="E6" s="14">
        <f>SUM(E7:E14)</f>
        <v>0</v>
      </c>
      <c r="F6" s="14">
        <f>SUM(F7:F14)</f>
        <v>6000</v>
      </c>
      <c r="G6" s="14">
        <f>SUM(G7:G14)</f>
        <v>6000</v>
      </c>
      <c r="H6" s="15">
        <f>SUM(H7:H14)</f>
        <v>6000</v>
      </c>
    </row>
    <row r="7" spans="1:8" x14ac:dyDescent="0.15">
      <c r="A7" s="18"/>
      <c r="B7" s="19"/>
      <c r="C7" s="19" t="s">
        <v>40</v>
      </c>
      <c r="D7" s="20"/>
      <c r="E7" s="21"/>
      <c r="F7" s="21">
        <v>6000</v>
      </c>
      <c r="G7" s="21">
        <v>6000</v>
      </c>
      <c r="H7" s="22">
        <v>6000</v>
      </c>
    </row>
    <row r="8" spans="1:8" hidden="1" x14ac:dyDescent="0.15">
      <c r="A8" s="18"/>
      <c r="B8" s="19"/>
      <c r="C8" s="19" t="s">
        <v>9</v>
      </c>
      <c r="D8" s="20"/>
      <c r="E8" s="21"/>
      <c r="F8" s="21"/>
      <c r="G8" s="21"/>
      <c r="H8" s="22"/>
    </row>
    <row r="9" spans="1:8" hidden="1" x14ac:dyDescent="0.15">
      <c r="A9" s="18"/>
      <c r="B9" s="19"/>
      <c r="C9" s="19" t="s">
        <v>9</v>
      </c>
      <c r="D9" s="20"/>
      <c r="E9" s="21"/>
      <c r="F9" s="21"/>
      <c r="G9" s="21"/>
      <c r="H9" s="22"/>
    </row>
    <row r="10" spans="1:8" hidden="1" x14ac:dyDescent="0.15">
      <c r="A10" s="18"/>
      <c r="B10" s="19"/>
      <c r="C10" s="19" t="s">
        <v>9</v>
      </c>
      <c r="D10" s="20"/>
      <c r="E10" s="21"/>
      <c r="F10" s="21"/>
      <c r="G10" s="21"/>
      <c r="H10" s="22"/>
    </row>
    <row r="11" spans="1:8" hidden="1" x14ac:dyDescent="0.15">
      <c r="A11" s="18"/>
      <c r="B11" s="19"/>
      <c r="C11" s="19" t="s">
        <v>9</v>
      </c>
      <c r="D11" s="20"/>
      <c r="E11" s="21"/>
      <c r="F11" s="21"/>
      <c r="G11" s="21"/>
      <c r="H11" s="22"/>
    </row>
    <row r="12" spans="1:8" hidden="1" x14ac:dyDescent="0.15">
      <c r="A12" s="18"/>
      <c r="B12" s="19"/>
      <c r="C12" s="19" t="s">
        <v>9</v>
      </c>
      <c r="D12" s="20"/>
      <c r="E12" s="21"/>
      <c r="F12" s="21"/>
      <c r="G12" s="21"/>
      <c r="H12" s="22"/>
    </row>
    <row r="13" spans="1:8" hidden="1" x14ac:dyDescent="0.15">
      <c r="A13" s="18"/>
      <c r="B13" s="19"/>
      <c r="C13" s="19" t="s">
        <v>9</v>
      </c>
      <c r="D13" s="20"/>
      <c r="E13" s="21"/>
      <c r="F13" s="21"/>
      <c r="G13" s="21"/>
      <c r="H13" s="22"/>
    </row>
    <row r="14" spans="1:8" hidden="1" x14ac:dyDescent="0.15">
      <c r="A14" s="18"/>
      <c r="B14" s="19"/>
      <c r="C14" s="19" t="s">
        <v>9</v>
      </c>
      <c r="D14" s="20"/>
      <c r="E14" s="21"/>
      <c r="F14" s="21"/>
      <c r="G14" s="21"/>
      <c r="H14" s="22"/>
    </row>
    <row r="15" spans="1:8" x14ac:dyDescent="0.15">
      <c r="A15" s="25" t="s">
        <v>10</v>
      </c>
      <c r="B15" s="2" t="s">
        <v>11</v>
      </c>
      <c r="D15" s="13"/>
      <c r="E15" s="14">
        <f>SUM(E16:E25)</f>
        <v>0</v>
      </c>
      <c r="F15" s="14">
        <f>SUM(F16:F25)</f>
        <v>4500</v>
      </c>
      <c r="G15" s="14">
        <f>SUM(G16:G25)</f>
        <v>4500</v>
      </c>
      <c r="H15" s="15">
        <f>SUM(H16:H25)</f>
        <v>4500</v>
      </c>
    </row>
    <row r="16" spans="1:8" x14ac:dyDescent="0.15">
      <c r="A16" s="18"/>
      <c r="B16" s="19"/>
      <c r="C16" s="19" t="s">
        <v>41</v>
      </c>
      <c r="D16" s="20"/>
      <c r="E16" s="21"/>
      <c r="F16" s="21">
        <v>4500</v>
      </c>
      <c r="G16" s="21">
        <v>4500</v>
      </c>
      <c r="H16" s="22">
        <v>4500</v>
      </c>
    </row>
    <row r="17" spans="1:8" hidden="1" x14ac:dyDescent="0.15">
      <c r="A17" s="18"/>
      <c r="B17" s="19"/>
      <c r="C17" s="19" t="s">
        <v>12</v>
      </c>
      <c r="D17" s="20"/>
      <c r="E17" s="21"/>
      <c r="F17" s="21"/>
      <c r="G17" s="21"/>
      <c r="H17" s="22"/>
    </row>
    <row r="18" spans="1:8" hidden="1" x14ac:dyDescent="0.15">
      <c r="A18" s="18"/>
      <c r="B18" s="19"/>
      <c r="C18" s="19" t="s">
        <v>12</v>
      </c>
      <c r="D18" s="20"/>
      <c r="E18" s="21"/>
      <c r="F18" s="21"/>
      <c r="G18" s="21"/>
      <c r="H18" s="22"/>
    </row>
    <row r="19" spans="1:8" hidden="1" x14ac:dyDescent="0.15">
      <c r="A19" s="18"/>
      <c r="B19" s="19"/>
      <c r="C19" s="19" t="s">
        <v>12</v>
      </c>
      <c r="D19" s="20"/>
      <c r="E19" s="21"/>
      <c r="F19" s="21"/>
      <c r="G19" s="21"/>
      <c r="H19" s="22"/>
    </row>
    <row r="20" spans="1:8" hidden="1" x14ac:dyDescent="0.15">
      <c r="A20" s="18"/>
      <c r="B20" s="19"/>
      <c r="C20" s="19" t="s">
        <v>12</v>
      </c>
      <c r="D20" s="20"/>
      <c r="E20" s="21"/>
      <c r="F20" s="21"/>
      <c r="G20" s="21"/>
      <c r="H20" s="22"/>
    </row>
    <row r="21" spans="1:8" hidden="1" x14ac:dyDescent="0.15">
      <c r="A21" s="18"/>
      <c r="B21" s="19"/>
      <c r="C21" s="19" t="s">
        <v>12</v>
      </c>
      <c r="D21" s="20"/>
      <c r="E21" s="21"/>
      <c r="F21" s="21"/>
      <c r="G21" s="21"/>
      <c r="H21" s="22"/>
    </row>
    <row r="22" spans="1:8" hidden="1" x14ac:dyDescent="0.15">
      <c r="A22" s="18"/>
      <c r="B22" s="19"/>
      <c r="C22" s="19" t="s">
        <v>12</v>
      </c>
      <c r="D22" s="20"/>
      <c r="E22" s="21"/>
      <c r="F22" s="21"/>
      <c r="G22" s="21"/>
      <c r="H22" s="22"/>
    </row>
    <row r="23" spans="1:8" hidden="1" x14ac:dyDescent="0.15">
      <c r="A23" s="18"/>
      <c r="B23" s="19"/>
      <c r="C23" s="19" t="s">
        <v>12</v>
      </c>
      <c r="D23" s="20"/>
      <c r="E23" s="21"/>
      <c r="F23" s="21"/>
      <c r="G23" s="21"/>
      <c r="H23" s="22"/>
    </row>
    <row r="24" spans="1:8" hidden="1" x14ac:dyDescent="0.15">
      <c r="A24" s="18"/>
      <c r="B24" s="19"/>
      <c r="C24" s="19" t="s">
        <v>12</v>
      </c>
      <c r="D24" s="20"/>
      <c r="E24" s="21"/>
      <c r="F24" s="21"/>
      <c r="G24" s="21"/>
      <c r="H24" s="22"/>
    </row>
    <row r="25" spans="1:8" hidden="1" x14ac:dyDescent="0.15">
      <c r="A25" s="18"/>
      <c r="B25" s="19"/>
      <c r="C25" s="19" t="s">
        <v>12</v>
      </c>
      <c r="D25" s="20"/>
      <c r="E25" s="21"/>
      <c r="F25" s="21"/>
      <c r="G25" s="21"/>
      <c r="H25" s="22"/>
    </row>
    <row r="26" spans="1:8" s="34" customFormat="1" ht="16" customHeight="1" x14ac:dyDescent="0.15">
      <c r="A26" s="27" t="s">
        <v>13</v>
      </c>
      <c r="B26" s="28" t="s">
        <v>14</v>
      </c>
      <c r="C26" s="28"/>
      <c r="D26" s="29"/>
      <c r="E26" s="30">
        <f>E6-E15</f>
        <v>0</v>
      </c>
      <c r="F26" s="30">
        <f>F6-F15</f>
        <v>1500</v>
      </c>
      <c r="G26" s="30">
        <f>G6-G15</f>
        <v>1500</v>
      </c>
      <c r="H26" s="31">
        <f>H6-H15</f>
        <v>1500</v>
      </c>
    </row>
    <row r="27" spans="1:8" x14ac:dyDescent="0.15">
      <c r="A27" s="25" t="s">
        <v>10</v>
      </c>
      <c r="B27" s="2" t="s">
        <v>15</v>
      </c>
      <c r="D27" s="13"/>
      <c r="E27" s="14">
        <f>SUM(E28:E37)</f>
        <v>0</v>
      </c>
      <c r="F27" s="14">
        <f>SUM(F28:F37)</f>
        <v>200</v>
      </c>
      <c r="G27" s="14">
        <f>SUM(G28:G37)</f>
        <v>200</v>
      </c>
      <c r="H27" s="15">
        <f>SUM(H28:H37)</f>
        <v>200</v>
      </c>
    </row>
    <row r="28" spans="1:8" s="35" customFormat="1" x14ac:dyDescent="0.15">
      <c r="A28" s="18"/>
      <c r="B28" s="19"/>
      <c r="C28" s="19" t="s">
        <v>42</v>
      </c>
      <c r="D28" s="20"/>
      <c r="E28" s="21"/>
      <c r="F28" s="21">
        <v>-200</v>
      </c>
      <c r="G28" s="21">
        <v>-200</v>
      </c>
      <c r="H28" s="22">
        <v>-200</v>
      </c>
    </row>
    <row r="29" spans="1:8" s="35" customFormat="1" x14ac:dyDescent="0.15">
      <c r="A29" s="18"/>
      <c r="B29" s="19"/>
      <c r="C29" s="19" t="s">
        <v>43</v>
      </c>
      <c r="D29" s="20"/>
      <c r="E29" s="21"/>
      <c r="F29" s="21">
        <v>400</v>
      </c>
      <c r="G29" s="21">
        <v>400</v>
      </c>
      <c r="H29" s="22">
        <v>400</v>
      </c>
    </row>
    <row r="30" spans="1:8" s="35" customFormat="1" hidden="1" x14ac:dyDescent="0.15">
      <c r="A30" s="18"/>
      <c r="B30" s="19"/>
      <c r="C30" s="19" t="s">
        <v>12</v>
      </c>
      <c r="D30" s="20"/>
      <c r="E30" s="21"/>
      <c r="F30" s="21"/>
      <c r="G30" s="21"/>
      <c r="H30" s="22"/>
    </row>
    <row r="31" spans="1:8" s="35" customFormat="1" hidden="1" x14ac:dyDescent="0.15">
      <c r="A31" s="18"/>
      <c r="B31" s="19"/>
      <c r="C31" s="19" t="s">
        <v>12</v>
      </c>
      <c r="D31" s="20"/>
      <c r="E31" s="21"/>
      <c r="F31" s="21"/>
      <c r="G31" s="21"/>
      <c r="H31" s="22"/>
    </row>
    <row r="32" spans="1:8" s="35" customFormat="1" hidden="1" x14ac:dyDescent="0.15">
      <c r="A32" s="18"/>
      <c r="B32" s="19"/>
      <c r="C32" s="19" t="s">
        <v>12</v>
      </c>
      <c r="D32" s="20"/>
      <c r="E32" s="21"/>
      <c r="F32" s="21"/>
      <c r="G32" s="21"/>
      <c r="H32" s="22"/>
    </row>
    <row r="33" spans="1:8" s="35" customFormat="1" hidden="1" x14ac:dyDescent="0.15">
      <c r="A33" s="18"/>
      <c r="B33" s="19"/>
      <c r="C33" s="19" t="s">
        <v>12</v>
      </c>
      <c r="D33" s="20"/>
      <c r="E33" s="21"/>
      <c r="F33" s="21"/>
      <c r="G33" s="21"/>
      <c r="H33" s="22"/>
    </row>
    <row r="34" spans="1:8" s="35" customFormat="1" hidden="1" x14ac:dyDescent="0.15">
      <c r="A34" s="18"/>
      <c r="B34" s="19"/>
      <c r="C34" s="19" t="s">
        <v>12</v>
      </c>
      <c r="D34" s="20"/>
      <c r="E34" s="21"/>
      <c r="F34" s="21"/>
      <c r="G34" s="21"/>
      <c r="H34" s="22"/>
    </row>
    <row r="35" spans="1:8" s="35" customFormat="1" hidden="1" x14ac:dyDescent="0.15">
      <c r="A35" s="18"/>
      <c r="B35" s="19"/>
      <c r="C35" s="19" t="s">
        <v>12</v>
      </c>
      <c r="D35" s="20"/>
      <c r="E35" s="21"/>
      <c r="F35" s="21"/>
      <c r="G35" s="21"/>
      <c r="H35" s="22"/>
    </row>
    <row r="36" spans="1:8" s="35" customFormat="1" hidden="1" x14ac:dyDescent="0.15">
      <c r="A36" s="18"/>
      <c r="B36" s="19"/>
      <c r="C36" s="19" t="s">
        <v>12</v>
      </c>
      <c r="D36" s="20"/>
      <c r="E36" s="21"/>
      <c r="F36" s="21"/>
      <c r="G36" s="21"/>
      <c r="H36" s="22"/>
    </row>
    <row r="37" spans="1:8" s="35" customFormat="1" hidden="1" x14ac:dyDescent="0.15">
      <c r="A37" s="18"/>
      <c r="B37" s="19"/>
      <c r="C37" s="19" t="s">
        <v>12</v>
      </c>
      <c r="D37" s="20"/>
      <c r="E37" s="21"/>
      <c r="F37" s="21"/>
      <c r="G37" s="21"/>
      <c r="H37" s="22"/>
    </row>
    <row r="38" spans="1:8" s="34" customFormat="1" ht="17" customHeight="1" x14ac:dyDescent="0.15">
      <c r="A38" s="27" t="s">
        <v>13</v>
      </c>
      <c r="B38" s="28" t="s">
        <v>16</v>
      </c>
      <c r="C38" s="28"/>
      <c r="D38" s="29"/>
      <c r="E38" s="36">
        <f>E26-E27</f>
        <v>0</v>
      </c>
      <c r="F38" s="36">
        <f>F26-F27</f>
        <v>1300</v>
      </c>
      <c r="G38" s="36">
        <f>G26-G27</f>
        <v>1300</v>
      </c>
      <c r="H38" s="37">
        <f>H26-H27</f>
        <v>1300</v>
      </c>
    </row>
    <row r="39" spans="1:8" x14ac:dyDescent="0.15">
      <c r="A39" s="25" t="s">
        <v>10</v>
      </c>
      <c r="B39" s="2" t="s">
        <v>17</v>
      </c>
      <c r="D39" s="13"/>
      <c r="E39" s="14">
        <f>SUM(E40:E49)</f>
        <v>0</v>
      </c>
      <c r="F39" s="14">
        <f>SUM(F40:F49)</f>
        <v>500</v>
      </c>
      <c r="G39" s="14">
        <f>SUM(G40:G49)</f>
        <v>500</v>
      </c>
      <c r="H39" s="15">
        <f>SUM(H40:H49)</f>
        <v>500</v>
      </c>
    </row>
    <row r="40" spans="1:8" s="35" customFormat="1" x14ac:dyDescent="0.15">
      <c r="A40" s="18"/>
      <c r="B40" s="19"/>
      <c r="C40" s="19" t="s">
        <v>44</v>
      </c>
      <c r="D40" s="20"/>
      <c r="E40" s="21"/>
      <c r="F40" s="21">
        <v>500</v>
      </c>
      <c r="G40" s="21">
        <v>500</v>
      </c>
      <c r="H40" s="22">
        <v>500</v>
      </c>
    </row>
    <row r="41" spans="1:8" s="35" customFormat="1" hidden="1" x14ac:dyDescent="0.15">
      <c r="A41" s="18"/>
      <c r="B41" s="19"/>
      <c r="C41" s="19" t="s">
        <v>18</v>
      </c>
      <c r="D41" s="20"/>
      <c r="E41" s="21"/>
      <c r="F41" s="21"/>
      <c r="G41" s="21"/>
      <c r="H41" s="22"/>
    </row>
    <row r="42" spans="1:8" s="35" customFormat="1" hidden="1" x14ac:dyDescent="0.15">
      <c r="A42" s="18"/>
      <c r="B42" s="19"/>
      <c r="C42" s="19" t="s">
        <v>18</v>
      </c>
      <c r="D42" s="20"/>
      <c r="E42" s="21"/>
      <c r="F42" s="21"/>
      <c r="G42" s="21"/>
      <c r="H42" s="22"/>
    </row>
    <row r="43" spans="1:8" s="35" customFormat="1" hidden="1" x14ac:dyDescent="0.15">
      <c r="A43" s="18"/>
      <c r="B43" s="19"/>
      <c r="C43" s="19" t="s">
        <v>18</v>
      </c>
      <c r="D43" s="20"/>
      <c r="E43" s="21"/>
      <c r="F43" s="21"/>
      <c r="G43" s="21"/>
      <c r="H43" s="22"/>
    </row>
    <row r="44" spans="1:8" s="35" customFormat="1" hidden="1" x14ac:dyDescent="0.15">
      <c r="A44" s="18"/>
      <c r="B44" s="19"/>
      <c r="C44" s="19" t="s">
        <v>18</v>
      </c>
      <c r="D44" s="20"/>
      <c r="E44" s="21"/>
      <c r="F44" s="21"/>
      <c r="G44" s="21"/>
      <c r="H44" s="22"/>
    </row>
    <row r="45" spans="1:8" s="35" customFormat="1" hidden="1" x14ac:dyDescent="0.15">
      <c r="A45" s="18"/>
      <c r="B45" s="19"/>
      <c r="C45" s="19" t="s">
        <v>18</v>
      </c>
      <c r="D45" s="20"/>
      <c r="E45" s="21"/>
      <c r="F45" s="21"/>
      <c r="G45" s="21"/>
      <c r="H45" s="22"/>
    </row>
    <row r="46" spans="1:8" s="35" customFormat="1" hidden="1" x14ac:dyDescent="0.15">
      <c r="A46" s="18"/>
      <c r="B46" s="19"/>
      <c r="C46" s="19" t="s">
        <v>18</v>
      </c>
      <c r="D46" s="20"/>
      <c r="E46" s="21"/>
      <c r="F46" s="21"/>
      <c r="G46" s="21"/>
      <c r="H46" s="22"/>
    </row>
    <row r="47" spans="1:8" s="35" customFormat="1" hidden="1" x14ac:dyDescent="0.15">
      <c r="A47" s="18"/>
      <c r="B47" s="19"/>
      <c r="C47" s="19" t="s">
        <v>18</v>
      </c>
      <c r="D47" s="20"/>
      <c r="E47" s="21"/>
      <c r="F47" s="21"/>
      <c r="G47" s="21"/>
      <c r="H47" s="22"/>
    </row>
    <row r="48" spans="1:8" s="35" customFormat="1" hidden="1" x14ac:dyDescent="0.15">
      <c r="A48" s="18"/>
      <c r="B48" s="19"/>
      <c r="C48" s="19" t="s">
        <v>18</v>
      </c>
      <c r="D48" s="20"/>
      <c r="E48" s="21"/>
      <c r="F48" s="21"/>
      <c r="G48" s="21"/>
      <c r="H48" s="22"/>
    </row>
    <row r="49" spans="1:8" s="35" customFormat="1" hidden="1" x14ac:dyDescent="0.15">
      <c r="A49" s="18"/>
      <c r="B49" s="19"/>
      <c r="C49" s="19" t="s">
        <v>18</v>
      </c>
      <c r="D49" s="20"/>
      <c r="E49" s="21"/>
      <c r="F49" s="21"/>
      <c r="G49" s="21"/>
      <c r="H49" s="22"/>
    </row>
    <row r="50" spans="1:8" s="34" customFormat="1" ht="19" customHeight="1" x14ac:dyDescent="0.15">
      <c r="A50" s="27" t="s">
        <v>13</v>
      </c>
      <c r="B50" s="28" t="s">
        <v>19</v>
      </c>
      <c r="C50" s="28"/>
      <c r="D50" s="29"/>
      <c r="E50" s="36">
        <f>E38-E39</f>
        <v>0</v>
      </c>
      <c r="F50" s="36">
        <f>F38-F39</f>
        <v>800</v>
      </c>
      <c r="G50" s="36">
        <f>G38-G39</f>
        <v>800</v>
      </c>
      <c r="H50" s="37">
        <f>H38-H39</f>
        <v>800</v>
      </c>
    </row>
    <row r="51" spans="1:8" x14ac:dyDescent="0.15">
      <c r="A51" s="25" t="s">
        <v>10</v>
      </c>
      <c r="B51" s="2" t="s">
        <v>20</v>
      </c>
      <c r="D51" s="13"/>
      <c r="E51" s="67">
        <f>E50*$D$2</f>
        <v>0</v>
      </c>
      <c r="F51" s="68">
        <f>F50*$D$2</f>
        <v>240</v>
      </c>
      <c r="G51" s="68">
        <f>G50*$D$2</f>
        <v>240</v>
      </c>
      <c r="H51" s="69">
        <f>H50*$D$2</f>
        <v>240</v>
      </c>
    </row>
    <row r="52" spans="1:8" s="34" customFormat="1" ht="19" customHeight="1" thickBot="1" x14ac:dyDescent="0.2">
      <c r="A52" s="27" t="s">
        <v>13</v>
      </c>
      <c r="B52" s="28" t="s">
        <v>21</v>
      </c>
      <c r="C52" s="28"/>
      <c r="D52" s="29"/>
      <c r="E52" s="45">
        <f>E50-E51</f>
        <v>0</v>
      </c>
      <c r="F52" s="45">
        <f>F50-F51</f>
        <v>560</v>
      </c>
      <c r="G52" s="45">
        <f>G50-G51</f>
        <v>560</v>
      </c>
      <c r="H52" s="46">
        <f>H50-H51</f>
        <v>560</v>
      </c>
    </row>
    <row r="53" spans="1:8" ht="14" thickTop="1" x14ac:dyDescent="0.15">
      <c r="D53" s="13"/>
      <c r="E53" s="48"/>
      <c r="F53" s="49"/>
      <c r="G53" s="49"/>
      <c r="H53" s="50"/>
    </row>
    <row r="54" spans="1:8" x14ac:dyDescent="0.15">
      <c r="D54" s="13"/>
      <c r="E54" s="48"/>
      <c r="F54" s="48"/>
      <c r="G54" s="48"/>
      <c r="H54" s="50"/>
    </row>
    <row r="55" spans="1:8" x14ac:dyDescent="0.15">
      <c r="A55" s="1" t="s">
        <v>22</v>
      </c>
      <c r="D55" s="13"/>
      <c r="E55" s="48"/>
      <c r="F55" s="48"/>
      <c r="G55" s="48"/>
      <c r="H55" s="70" t="s">
        <v>45</v>
      </c>
    </row>
    <row r="56" spans="1:8" x14ac:dyDescent="0.15">
      <c r="A56" s="25" t="s">
        <v>23</v>
      </c>
      <c r="B56" s="2" t="s">
        <v>24</v>
      </c>
      <c r="D56" s="13"/>
      <c r="E56" s="49"/>
      <c r="F56" s="49">
        <f>F39</f>
        <v>500</v>
      </c>
      <c r="G56" s="49">
        <f>G39</f>
        <v>500</v>
      </c>
      <c r="H56" s="71">
        <f>H39</f>
        <v>500</v>
      </c>
    </row>
    <row r="57" spans="1:8" x14ac:dyDescent="0.15">
      <c r="A57" s="25" t="s">
        <v>10</v>
      </c>
      <c r="B57" s="2" t="s">
        <v>25</v>
      </c>
      <c r="D57" s="13"/>
      <c r="E57" s="49">
        <f>SUM(E58:E67)</f>
        <v>5000</v>
      </c>
      <c r="F57" s="49">
        <f>SUM(F58:F67)</f>
        <v>0</v>
      </c>
      <c r="G57" s="49">
        <f>SUM(G58:G67)</f>
        <v>0</v>
      </c>
      <c r="H57" s="72">
        <f>SUM(H58:H67)</f>
        <v>-3500</v>
      </c>
    </row>
    <row r="58" spans="1:8" s="35" customFormat="1" x14ac:dyDescent="0.15">
      <c r="A58" s="18"/>
      <c r="B58" s="19"/>
      <c r="C58" s="19" t="s">
        <v>46</v>
      </c>
      <c r="D58" s="20"/>
      <c r="E58" s="21">
        <v>5000</v>
      </c>
      <c r="F58" s="21"/>
      <c r="G58" s="21"/>
      <c r="H58" s="73"/>
    </row>
    <row r="59" spans="1:8" s="35" customFormat="1" x14ac:dyDescent="0.15">
      <c r="A59" s="18"/>
      <c r="B59" s="19"/>
      <c r="C59" s="19" t="s">
        <v>47</v>
      </c>
      <c r="D59" s="20"/>
      <c r="E59" s="21"/>
      <c r="F59" s="21"/>
      <c r="G59" s="21"/>
      <c r="H59" s="73">
        <v>-3500</v>
      </c>
    </row>
    <row r="60" spans="1:8" s="35" customFormat="1" hidden="1" x14ac:dyDescent="0.15">
      <c r="A60" s="18"/>
      <c r="B60" s="19"/>
      <c r="C60" s="19" t="s">
        <v>26</v>
      </c>
      <c r="D60" s="20"/>
      <c r="E60" s="21"/>
      <c r="F60" s="21"/>
      <c r="G60" s="21"/>
      <c r="H60" s="73"/>
    </row>
    <row r="61" spans="1:8" s="35" customFormat="1" hidden="1" x14ac:dyDescent="0.15">
      <c r="A61" s="18"/>
      <c r="B61" s="19"/>
      <c r="C61" s="19" t="s">
        <v>26</v>
      </c>
      <c r="D61" s="20"/>
      <c r="E61" s="21"/>
      <c r="F61" s="21"/>
      <c r="G61" s="21"/>
      <c r="H61" s="73"/>
    </row>
    <row r="62" spans="1:8" s="35" customFormat="1" hidden="1" x14ac:dyDescent="0.15">
      <c r="A62" s="18"/>
      <c r="B62" s="19"/>
      <c r="C62" s="19" t="s">
        <v>26</v>
      </c>
      <c r="D62" s="20"/>
      <c r="E62" s="21"/>
      <c r="F62" s="21"/>
      <c r="G62" s="21"/>
      <c r="H62" s="73"/>
    </row>
    <row r="63" spans="1:8" s="35" customFormat="1" hidden="1" x14ac:dyDescent="0.15">
      <c r="A63" s="18"/>
      <c r="B63" s="19"/>
      <c r="C63" s="19" t="s">
        <v>26</v>
      </c>
      <c r="D63" s="20"/>
      <c r="E63" s="21"/>
      <c r="F63" s="21"/>
      <c r="G63" s="21"/>
      <c r="H63" s="73"/>
    </row>
    <row r="64" spans="1:8" s="35" customFormat="1" hidden="1" x14ac:dyDescent="0.15">
      <c r="A64" s="18"/>
      <c r="B64" s="19"/>
      <c r="C64" s="19" t="s">
        <v>26</v>
      </c>
      <c r="D64" s="20"/>
      <c r="E64" s="21"/>
      <c r="F64" s="21"/>
      <c r="G64" s="21"/>
      <c r="H64" s="73"/>
    </row>
    <row r="65" spans="1:8" s="35" customFormat="1" hidden="1" x14ac:dyDescent="0.15">
      <c r="A65" s="18"/>
      <c r="B65" s="19"/>
      <c r="C65" s="19" t="s">
        <v>26</v>
      </c>
      <c r="D65" s="20"/>
      <c r="E65" s="21"/>
      <c r="F65" s="21"/>
      <c r="G65" s="21"/>
      <c r="H65" s="73"/>
    </row>
    <row r="66" spans="1:8" s="35" customFormat="1" hidden="1" x14ac:dyDescent="0.15">
      <c r="A66" s="18"/>
      <c r="B66" s="19"/>
      <c r="C66" s="19" t="s">
        <v>26</v>
      </c>
      <c r="D66" s="20"/>
      <c r="E66" s="21"/>
      <c r="F66" s="21"/>
      <c r="G66" s="21"/>
      <c r="H66" s="73"/>
    </row>
    <row r="67" spans="1:8" s="35" customFormat="1" hidden="1" x14ac:dyDescent="0.15">
      <c r="A67" s="18"/>
      <c r="B67" s="19"/>
      <c r="C67" s="19" t="s">
        <v>26</v>
      </c>
      <c r="D67" s="20"/>
      <c r="E67" s="21"/>
      <c r="F67" s="21"/>
      <c r="G67" s="21"/>
      <c r="H67" s="73"/>
    </row>
    <row r="68" spans="1:8" x14ac:dyDescent="0.15">
      <c r="A68" s="25" t="s">
        <v>10</v>
      </c>
      <c r="B68" s="2" t="s">
        <v>27</v>
      </c>
      <c r="D68" s="13"/>
      <c r="E68" s="49">
        <f>E69+E70-E71</f>
        <v>600</v>
      </c>
      <c r="F68" s="49">
        <f>F69+F70-F71</f>
        <v>0</v>
      </c>
      <c r="G68" s="49">
        <f>G69+G70-G71</f>
        <v>0</v>
      </c>
      <c r="H68" s="72">
        <f>H69+H70-H71</f>
        <v>-600</v>
      </c>
    </row>
    <row r="69" spans="1:8" s="60" customFormat="1" x14ac:dyDescent="0.15">
      <c r="A69" s="56"/>
      <c r="B69" s="57" t="s">
        <v>23</v>
      </c>
      <c r="C69" s="19" t="s">
        <v>28</v>
      </c>
      <c r="D69" s="20"/>
      <c r="E69" s="58"/>
      <c r="F69" s="21"/>
      <c r="G69" s="21"/>
      <c r="H69" s="73"/>
    </row>
    <row r="70" spans="1:8" s="60" customFormat="1" x14ac:dyDescent="0.15">
      <c r="A70" s="56"/>
      <c r="B70" s="57" t="s">
        <v>23</v>
      </c>
      <c r="C70" s="19" t="s">
        <v>29</v>
      </c>
      <c r="D70" s="20"/>
      <c r="E70" s="21">
        <v>600</v>
      </c>
      <c r="F70" s="21"/>
      <c r="G70" s="21"/>
      <c r="H70" s="73">
        <f>-E70</f>
        <v>-600</v>
      </c>
    </row>
    <row r="71" spans="1:8" s="35" customFormat="1" x14ac:dyDescent="0.15">
      <c r="A71" s="18"/>
      <c r="B71" s="57" t="s">
        <v>10</v>
      </c>
      <c r="C71" s="19" t="s">
        <v>30</v>
      </c>
      <c r="D71" s="20"/>
      <c r="E71" s="21"/>
      <c r="F71" s="21"/>
      <c r="G71" s="21"/>
      <c r="H71" s="73"/>
    </row>
    <row r="72" spans="1:8" x14ac:dyDescent="0.15">
      <c r="D72" s="13"/>
      <c r="E72" s="48"/>
      <c r="F72" s="48"/>
      <c r="G72" s="48"/>
      <c r="H72" s="74"/>
    </row>
    <row r="73" spans="1:8" ht="19" customHeight="1" thickBot="1" x14ac:dyDescent="0.2">
      <c r="A73" s="1" t="s">
        <v>31</v>
      </c>
      <c r="D73" s="61"/>
      <c r="E73" s="75">
        <f>E52+E56-E68-E57</f>
        <v>-5600</v>
      </c>
      <c r="F73" s="75">
        <f>F52+F56-F68-F57</f>
        <v>1060</v>
      </c>
      <c r="G73" s="75">
        <f>G52+G56-G68-G57</f>
        <v>1060</v>
      </c>
      <c r="H73" s="76">
        <f>H52+H56-H68-H57</f>
        <v>5160</v>
      </c>
    </row>
    <row r="74" spans="1:8" x14ac:dyDescent="0.15">
      <c r="A74" s="1"/>
      <c r="D74" s="61"/>
    </row>
    <row r="75" spans="1:8" x14ac:dyDescent="0.15">
      <c r="B75" s="13"/>
      <c r="C75" s="13"/>
    </row>
    <row r="76" spans="1:8" x14ac:dyDescent="0.15">
      <c r="B76" s="13"/>
      <c r="C76" s="13"/>
    </row>
    <row r="77" spans="1:8" x14ac:dyDescent="0.15">
      <c r="B77" s="13"/>
      <c r="C77" s="13"/>
    </row>
    <row r="78" spans="1:8" x14ac:dyDescent="0.15">
      <c r="B78" s="13"/>
      <c r="C78" s="13"/>
    </row>
    <row r="79" spans="1:8" x14ac:dyDescent="0.15">
      <c r="B79" s="13"/>
      <c r="C79" s="13"/>
    </row>
    <row r="80" spans="1:8" x14ac:dyDescent="0.15">
      <c r="B80" s="13"/>
      <c r="C80" s="13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showGridLines="0" zoomScale="120" zoomScaleNormal="120" workbookViewId="0">
      <selection activeCell="A76" sqref="A76"/>
    </sheetView>
  </sheetViews>
  <sheetFormatPr baseColWidth="10" defaultColWidth="10.83203125" defaultRowHeight="13" x14ac:dyDescent="0.15"/>
  <cols>
    <col min="1" max="1" width="4.33203125" style="2" customWidth="1"/>
    <col min="2" max="2" width="2.5" style="2" customWidth="1"/>
    <col min="3" max="3" width="29.33203125" style="2" customWidth="1"/>
    <col min="4" max="4" width="5.83203125" style="3" customWidth="1"/>
    <col min="5" max="5" width="9.33203125" style="3" customWidth="1"/>
    <col min="6" max="14" width="8.5" style="3" customWidth="1"/>
    <col min="15" max="15" width="10.1640625" style="3" customWidth="1"/>
    <col min="16" max="16" width="3.5" style="3" customWidth="1"/>
    <col min="17" max="17" width="10.5" style="3" customWidth="1"/>
    <col min="18" max="18" width="8.5" style="3" customWidth="1"/>
    <col min="19" max="16384" width="10.83203125" style="3"/>
  </cols>
  <sheetData>
    <row r="1" spans="1:18" x14ac:dyDescent="0.15">
      <c r="A1" s="1" t="s">
        <v>0</v>
      </c>
    </row>
    <row r="2" spans="1:18" ht="16" x14ac:dyDescent="0.15">
      <c r="A2" s="1"/>
      <c r="B2" s="2" t="s">
        <v>1</v>
      </c>
      <c r="D2" s="4">
        <v>0.3</v>
      </c>
      <c r="Q2" s="5" t="s">
        <v>2</v>
      </c>
    </row>
    <row r="3" spans="1:18" ht="16" x14ac:dyDescent="0.15">
      <c r="A3" s="1"/>
      <c r="B3" s="2" t="s">
        <v>3</v>
      </c>
      <c r="D3" s="4">
        <v>0.1</v>
      </c>
      <c r="Q3" s="6">
        <v>20</v>
      </c>
    </row>
    <row r="4" spans="1:18" x14ac:dyDescent="0.15">
      <c r="A4" s="1"/>
    </row>
    <row r="5" spans="1:18" x14ac:dyDescent="0.15">
      <c r="A5" s="1" t="s">
        <v>4</v>
      </c>
      <c r="D5" s="7" t="s">
        <v>5</v>
      </c>
      <c r="E5" s="8">
        <v>0</v>
      </c>
      <c r="F5" s="8">
        <v>1</v>
      </c>
      <c r="G5" s="8">
        <v>2</v>
      </c>
      <c r="H5" s="8">
        <v>3</v>
      </c>
      <c r="I5" s="8">
        <v>4</v>
      </c>
      <c r="J5" s="8">
        <v>5</v>
      </c>
      <c r="K5" s="8">
        <v>6</v>
      </c>
      <c r="L5" s="8">
        <v>7</v>
      </c>
      <c r="M5" s="8">
        <v>8</v>
      </c>
      <c r="N5" s="8">
        <v>9</v>
      </c>
      <c r="O5" s="9">
        <v>10</v>
      </c>
      <c r="P5" s="10"/>
      <c r="Q5" s="11" t="s">
        <v>6</v>
      </c>
      <c r="R5" s="11" t="s">
        <v>7</v>
      </c>
    </row>
    <row r="6" spans="1:18" ht="13" customHeight="1" x14ac:dyDescent="0.15">
      <c r="A6" s="12"/>
      <c r="B6" s="2" t="s">
        <v>8</v>
      </c>
      <c r="D6" s="13"/>
      <c r="E6" s="14">
        <f>SUM(E7:E8)</f>
        <v>0</v>
      </c>
      <c r="F6" s="14">
        <f>SUM(F7:F8)</f>
        <v>6000</v>
      </c>
      <c r="G6" s="14">
        <f>SUM(G7:G8)</f>
        <v>6000</v>
      </c>
      <c r="H6" s="14">
        <f t="shared" ref="H6:N6" si="0">SUM(H7:H8)</f>
        <v>6000</v>
      </c>
      <c r="I6" s="14">
        <f t="shared" si="0"/>
        <v>6000</v>
      </c>
      <c r="J6" s="14">
        <f t="shared" si="0"/>
        <v>6000</v>
      </c>
      <c r="K6" s="14">
        <f t="shared" si="0"/>
        <v>6000</v>
      </c>
      <c r="L6" s="14">
        <f t="shared" si="0"/>
        <v>6000</v>
      </c>
      <c r="M6" s="14">
        <f t="shared" si="0"/>
        <v>6000</v>
      </c>
      <c r="N6" s="14">
        <f t="shared" si="0"/>
        <v>6000</v>
      </c>
      <c r="O6" s="15">
        <f>SUM(O7:O8)</f>
        <v>6000</v>
      </c>
      <c r="P6" s="16"/>
      <c r="Q6" s="17">
        <f>SUM(Q7:Q8)</f>
        <v>6000</v>
      </c>
      <c r="R6" s="17">
        <f>SUM(R7:R8)</f>
        <v>0</v>
      </c>
    </row>
    <row r="7" spans="1:18" x14ac:dyDescent="0.15">
      <c r="A7" s="18"/>
      <c r="B7" s="19"/>
      <c r="C7" s="19" t="s">
        <v>40</v>
      </c>
      <c r="D7" s="20"/>
      <c r="E7" s="21"/>
      <c r="F7" s="21">
        <v>6000</v>
      </c>
      <c r="G7" s="21">
        <v>6000</v>
      </c>
      <c r="H7" s="21">
        <v>6000</v>
      </c>
      <c r="I7" s="21">
        <v>6000</v>
      </c>
      <c r="J7" s="21">
        <v>6000</v>
      </c>
      <c r="K7" s="21">
        <v>6000</v>
      </c>
      <c r="L7" s="21">
        <v>6000</v>
      </c>
      <c r="M7" s="21">
        <v>6000</v>
      </c>
      <c r="N7" s="21">
        <v>6000</v>
      </c>
      <c r="O7" s="22">
        <v>6000</v>
      </c>
      <c r="P7" s="23"/>
      <c r="Q7" s="24">
        <f>O7</f>
        <v>6000</v>
      </c>
      <c r="R7" s="24"/>
    </row>
    <row r="8" spans="1:18" hidden="1" x14ac:dyDescent="0.15">
      <c r="A8" s="18"/>
      <c r="B8" s="19"/>
      <c r="C8" s="19" t="s">
        <v>9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2"/>
      <c r="P8" s="23"/>
      <c r="Q8" s="24"/>
      <c r="R8" s="24"/>
    </row>
    <row r="9" spans="1:18" x14ac:dyDescent="0.15">
      <c r="A9" s="25" t="s">
        <v>10</v>
      </c>
      <c r="B9" s="2" t="s">
        <v>11</v>
      </c>
      <c r="D9" s="13"/>
      <c r="E9" s="14">
        <f t="shared" ref="E9:O9" si="1">SUM(E10:E11)</f>
        <v>0</v>
      </c>
      <c r="F9" s="14">
        <f t="shared" si="1"/>
        <v>4500</v>
      </c>
      <c r="G9" s="14">
        <f t="shared" si="1"/>
        <v>4500</v>
      </c>
      <c r="H9" s="14">
        <f t="shared" si="1"/>
        <v>4500</v>
      </c>
      <c r="I9" s="14">
        <f t="shared" si="1"/>
        <v>4500</v>
      </c>
      <c r="J9" s="14">
        <f t="shared" si="1"/>
        <v>4500</v>
      </c>
      <c r="K9" s="14">
        <f t="shared" si="1"/>
        <v>4500</v>
      </c>
      <c r="L9" s="14">
        <f t="shared" si="1"/>
        <v>4500</v>
      </c>
      <c r="M9" s="14">
        <f t="shared" si="1"/>
        <v>4500</v>
      </c>
      <c r="N9" s="14">
        <f t="shared" si="1"/>
        <v>4500</v>
      </c>
      <c r="O9" s="15">
        <f t="shared" si="1"/>
        <v>4500</v>
      </c>
      <c r="P9" s="16"/>
      <c r="Q9" s="26">
        <f>SUM(Q10:Q11)</f>
        <v>4500</v>
      </c>
      <c r="R9" s="26">
        <f>SUM(R10:R11)</f>
        <v>0</v>
      </c>
    </row>
    <row r="10" spans="1:18" x14ac:dyDescent="0.15">
      <c r="A10" s="18"/>
      <c r="B10" s="19"/>
      <c r="C10" s="19" t="s">
        <v>41</v>
      </c>
      <c r="D10" s="20"/>
      <c r="E10" s="21"/>
      <c r="F10" s="21">
        <v>4500</v>
      </c>
      <c r="G10" s="21">
        <v>4500</v>
      </c>
      <c r="H10" s="21">
        <v>4500</v>
      </c>
      <c r="I10" s="21">
        <v>4500</v>
      </c>
      <c r="J10" s="21">
        <v>4500</v>
      </c>
      <c r="K10" s="21">
        <v>4500</v>
      </c>
      <c r="L10" s="21">
        <v>4500</v>
      </c>
      <c r="M10" s="21">
        <v>4500</v>
      </c>
      <c r="N10" s="21">
        <v>4500</v>
      </c>
      <c r="O10" s="22">
        <v>4500</v>
      </c>
      <c r="P10" s="23"/>
      <c r="Q10" s="24">
        <f>O10</f>
        <v>4500</v>
      </c>
      <c r="R10" s="24"/>
    </row>
    <row r="11" spans="1:18" hidden="1" x14ac:dyDescent="0.15">
      <c r="A11" s="18"/>
      <c r="B11" s="19"/>
      <c r="C11" s="19" t="s">
        <v>12</v>
      </c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2"/>
      <c r="P11" s="23"/>
      <c r="Q11" s="24"/>
      <c r="R11" s="24"/>
    </row>
    <row r="12" spans="1:18" s="34" customFormat="1" ht="16" customHeight="1" x14ac:dyDescent="0.15">
      <c r="A12" s="27" t="s">
        <v>13</v>
      </c>
      <c r="B12" s="28" t="s">
        <v>14</v>
      </c>
      <c r="C12" s="28"/>
      <c r="D12" s="29"/>
      <c r="E12" s="30">
        <f>E6-E9</f>
        <v>0</v>
      </c>
      <c r="F12" s="30">
        <f>F6-F9</f>
        <v>1500</v>
      </c>
      <c r="G12" s="30">
        <f>G6-G9</f>
        <v>1500</v>
      </c>
      <c r="H12" s="30">
        <f t="shared" ref="H12:N12" si="2">H6-H9</f>
        <v>1500</v>
      </c>
      <c r="I12" s="30">
        <f t="shared" si="2"/>
        <v>1500</v>
      </c>
      <c r="J12" s="30">
        <f t="shared" si="2"/>
        <v>1500</v>
      </c>
      <c r="K12" s="30">
        <f t="shared" si="2"/>
        <v>1500</v>
      </c>
      <c r="L12" s="30">
        <f t="shared" si="2"/>
        <v>1500</v>
      </c>
      <c r="M12" s="30">
        <f t="shared" si="2"/>
        <v>1500</v>
      </c>
      <c r="N12" s="30">
        <f t="shared" si="2"/>
        <v>1500</v>
      </c>
      <c r="O12" s="31">
        <f>O6-O9</f>
        <v>1500</v>
      </c>
      <c r="P12" s="32"/>
      <c r="Q12" s="33">
        <f>Q6-Q9</f>
        <v>1500</v>
      </c>
      <c r="R12" s="33">
        <f>R6-R9</f>
        <v>0</v>
      </c>
    </row>
    <row r="13" spans="1:18" x14ac:dyDescent="0.15">
      <c r="A13" s="25" t="s">
        <v>10</v>
      </c>
      <c r="B13" s="2" t="s">
        <v>15</v>
      </c>
      <c r="D13" s="13"/>
      <c r="E13" s="14">
        <f t="shared" ref="E13:O13" si="3">SUM(E14:E15)</f>
        <v>0</v>
      </c>
      <c r="F13" s="14">
        <f t="shared" si="3"/>
        <v>200</v>
      </c>
      <c r="G13" s="14">
        <f t="shared" si="3"/>
        <v>200</v>
      </c>
      <c r="H13" s="14">
        <f t="shared" si="3"/>
        <v>200</v>
      </c>
      <c r="I13" s="14">
        <f t="shared" si="3"/>
        <v>200</v>
      </c>
      <c r="J13" s="14">
        <f t="shared" si="3"/>
        <v>200</v>
      </c>
      <c r="K13" s="14">
        <f t="shared" si="3"/>
        <v>200</v>
      </c>
      <c r="L13" s="14">
        <f t="shared" si="3"/>
        <v>200</v>
      </c>
      <c r="M13" s="14">
        <f t="shared" si="3"/>
        <v>200</v>
      </c>
      <c r="N13" s="14">
        <f t="shared" si="3"/>
        <v>200</v>
      </c>
      <c r="O13" s="15">
        <f t="shared" si="3"/>
        <v>200</v>
      </c>
      <c r="P13" s="16"/>
      <c r="Q13" s="26">
        <f>SUM(Q14:Q15)</f>
        <v>200</v>
      </c>
      <c r="R13" s="26">
        <f>SUM(R14:R15)</f>
        <v>0</v>
      </c>
    </row>
    <row r="14" spans="1:18" s="35" customFormat="1" x14ac:dyDescent="0.15">
      <c r="A14" s="18"/>
      <c r="B14" s="19"/>
      <c r="C14" s="19" t="s">
        <v>42</v>
      </c>
      <c r="D14" s="20"/>
      <c r="E14" s="21"/>
      <c r="F14" s="21">
        <v>-200</v>
      </c>
      <c r="G14" s="21">
        <v>-200</v>
      </c>
      <c r="H14" s="21">
        <v>-200</v>
      </c>
      <c r="I14" s="21">
        <v>-200</v>
      </c>
      <c r="J14" s="21">
        <v>-200</v>
      </c>
      <c r="K14" s="21">
        <v>-200</v>
      </c>
      <c r="L14" s="21">
        <v>-200</v>
      </c>
      <c r="M14" s="21">
        <v>-200</v>
      </c>
      <c r="N14" s="21">
        <v>-200</v>
      </c>
      <c r="O14" s="22">
        <v>-200</v>
      </c>
      <c r="P14" s="23"/>
      <c r="Q14" s="24">
        <f>O14</f>
        <v>-200</v>
      </c>
      <c r="R14" s="24"/>
    </row>
    <row r="15" spans="1:18" s="35" customFormat="1" x14ac:dyDescent="0.15">
      <c r="A15" s="18"/>
      <c r="B15" s="19"/>
      <c r="C15" s="19" t="s">
        <v>43</v>
      </c>
      <c r="D15" s="20"/>
      <c r="E15" s="21"/>
      <c r="F15" s="21">
        <v>400</v>
      </c>
      <c r="G15" s="21">
        <v>400</v>
      </c>
      <c r="H15" s="21">
        <v>400</v>
      </c>
      <c r="I15" s="21">
        <v>400</v>
      </c>
      <c r="J15" s="21">
        <v>400</v>
      </c>
      <c r="K15" s="21">
        <v>400</v>
      </c>
      <c r="L15" s="21">
        <v>400</v>
      </c>
      <c r="M15" s="21">
        <v>400</v>
      </c>
      <c r="N15" s="21">
        <v>400</v>
      </c>
      <c r="O15" s="22">
        <v>400</v>
      </c>
      <c r="P15" s="23"/>
      <c r="Q15" s="24">
        <f>O15</f>
        <v>400</v>
      </c>
      <c r="R15" s="24"/>
    </row>
    <row r="16" spans="1:18" s="34" customFormat="1" ht="17" customHeight="1" x14ac:dyDescent="0.15">
      <c r="A16" s="27" t="s">
        <v>13</v>
      </c>
      <c r="B16" s="28" t="s">
        <v>16</v>
      </c>
      <c r="C16" s="28"/>
      <c r="D16" s="29"/>
      <c r="E16" s="36">
        <f>E12-E13</f>
        <v>0</v>
      </c>
      <c r="F16" s="36">
        <f>F12-F13</f>
        <v>1300</v>
      </c>
      <c r="G16" s="36">
        <f>G12-G13</f>
        <v>1300</v>
      </c>
      <c r="H16" s="36">
        <f t="shared" ref="H16:N16" si="4">H12-H13</f>
        <v>1300</v>
      </c>
      <c r="I16" s="36">
        <f t="shared" si="4"/>
        <v>1300</v>
      </c>
      <c r="J16" s="36">
        <f t="shared" si="4"/>
        <v>1300</v>
      </c>
      <c r="K16" s="36">
        <f t="shared" si="4"/>
        <v>1300</v>
      </c>
      <c r="L16" s="36">
        <f t="shared" si="4"/>
        <v>1300</v>
      </c>
      <c r="M16" s="36">
        <f t="shared" si="4"/>
        <v>1300</v>
      </c>
      <c r="N16" s="36">
        <f t="shared" si="4"/>
        <v>1300</v>
      </c>
      <c r="O16" s="37">
        <f>O12-O13</f>
        <v>1300</v>
      </c>
      <c r="P16" s="38"/>
      <c r="Q16" s="39">
        <f>Q12-Q13</f>
        <v>1300</v>
      </c>
      <c r="R16" s="39">
        <f>R12-R13</f>
        <v>0</v>
      </c>
    </row>
    <row r="17" spans="1:18" x14ac:dyDescent="0.15">
      <c r="A17" s="25" t="s">
        <v>10</v>
      </c>
      <c r="B17" s="2" t="s">
        <v>17</v>
      </c>
      <c r="D17" s="13"/>
      <c r="E17" s="14">
        <f>SUM(E18:E19)</f>
        <v>0</v>
      </c>
      <c r="F17" s="14">
        <f>SUM(F18:F19)</f>
        <v>500</v>
      </c>
      <c r="G17" s="14">
        <f>SUM(G18:G19)</f>
        <v>500</v>
      </c>
      <c r="H17" s="14">
        <f t="shared" ref="H17:N17" si="5">SUM(H18:H19)</f>
        <v>500</v>
      </c>
      <c r="I17" s="14">
        <f t="shared" si="5"/>
        <v>500</v>
      </c>
      <c r="J17" s="14">
        <f t="shared" si="5"/>
        <v>500</v>
      </c>
      <c r="K17" s="14">
        <f t="shared" si="5"/>
        <v>500</v>
      </c>
      <c r="L17" s="14">
        <f t="shared" si="5"/>
        <v>500</v>
      </c>
      <c r="M17" s="14">
        <f t="shared" si="5"/>
        <v>500</v>
      </c>
      <c r="N17" s="14">
        <f t="shared" si="5"/>
        <v>500</v>
      </c>
      <c r="O17" s="15">
        <f>SUM(O18:O19)</f>
        <v>500</v>
      </c>
      <c r="P17" s="16"/>
      <c r="Q17" s="26">
        <f>SUM(Q18:Q19)</f>
        <v>0</v>
      </c>
      <c r="R17" s="26">
        <f>SUM(R18:R19)</f>
        <v>0</v>
      </c>
    </row>
    <row r="18" spans="1:18" s="35" customFormat="1" x14ac:dyDescent="0.15">
      <c r="A18" s="18"/>
      <c r="B18" s="19"/>
      <c r="C18" s="19" t="s">
        <v>44</v>
      </c>
      <c r="D18" s="20"/>
      <c r="E18" s="21"/>
      <c r="F18" s="21">
        <v>500</v>
      </c>
      <c r="G18" s="21">
        <v>500</v>
      </c>
      <c r="H18" s="21">
        <v>500</v>
      </c>
      <c r="I18" s="21">
        <v>500</v>
      </c>
      <c r="J18" s="21">
        <v>500</v>
      </c>
      <c r="K18" s="21">
        <v>500</v>
      </c>
      <c r="L18" s="21">
        <v>500</v>
      </c>
      <c r="M18" s="21">
        <v>500</v>
      </c>
      <c r="N18" s="21">
        <v>500</v>
      </c>
      <c r="O18" s="22">
        <v>500</v>
      </c>
      <c r="P18" s="23"/>
      <c r="Q18" s="24"/>
      <c r="R18" s="24"/>
    </row>
    <row r="19" spans="1:18" s="35" customFormat="1" hidden="1" x14ac:dyDescent="0.15">
      <c r="A19" s="18"/>
      <c r="B19" s="19"/>
      <c r="C19" s="19" t="s">
        <v>18</v>
      </c>
      <c r="D19" s="20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2"/>
      <c r="P19" s="23"/>
      <c r="Q19" s="24"/>
      <c r="R19" s="24"/>
    </row>
    <row r="20" spans="1:18" s="34" customFormat="1" ht="19" customHeight="1" x14ac:dyDescent="0.15">
      <c r="A20" s="27" t="s">
        <v>13</v>
      </c>
      <c r="B20" s="28" t="s">
        <v>19</v>
      </c>
      <c r="C20" s="28"/>
      <c r="D20" s="29"/>
      <c r="E20" s="36">
        <f>E16-E17</f>
        <v>0</v>
      </c>
      <c r="F20" s="36">
        <f>F16-F17</f>
        <v>800</v>
      </c>
      <c r="G20" s="36">
        <f>G16-G17</f>
        <v>800</v>
      </c>
      <c r="H20" s="36">
        <f t="shared" ref="H20:N20" si="6">H16-H17</f>
        <v>800</v>
      </c>
      <c r="I20" s="36">
        <f t="shared" si="6"/>
        <v>800</v>
      </c>
      <c r="J20" s="36">
        <f t="shared" si="6"/>
        <v>800</v>
      </c>
      <c r="K20" s="36">
        <f t="shared" si="6"/>
        <v>800</v>
      </c>
      <c r="L20" s="36">
        <f t="shared" si="6"/>
        <v>800</v>
      </c>
      <c r="M20" s="36">
        <f t="shared" si="6"/>
        <v>800</v>
      </c>
      <c r="N20" s="36">
        <f t="shared" si="6"/>
        <v>800</v>
      </c>
      <c r="O20" s="37">
        <f>O16-O17</f>
        <v>800</v>
      </c>
      <c r="P20" s="38"/>
      <c r="Q20" s="39">
        <f>Q16-Q17</f>
        <v>1300</v>
      </c>
      <c r="R20" s="39">
        <f>R16-R17</f>
        <v>0</v>
      </c>
    </row>
    <row r="21" spans="1:18" x14ac:dyDescent="0.15">
      <c r="A21" s="25" t="s">
        <v>10</v>
      </c>
      <c r="B21" s="2" t="s">
        <v>20</v>
      </c>
      <c r="D21" s="13"/>
      <c r="E21" s="67">
        <f>E20*D2</f>
        <v>0</v>
      </c>
      <c r="F21" s="68">
        <f>F20*D2</f>
        <v>240</v>
      </c>
      <c r="G21" s="68">
        <f>G20*D2</f>
        <v>240</v>
      </c>
      <c r="H21" s="68">
        <f>H20*D2</f>
        <v>240</v>
      </c>
      <c r="I21" s="68">
        <f>I20*D2</f>
        <v>240</v>
      </c>
      <c r="J21" s="68">
        <f>J20*D2</f>
        <v>240</v>
      </c>
      <c r="K21" s="68">
        <f>K20*D2</f>
        <v>240</v>
      </c>
      <c r="L21" s="68">
        <f>L20*D2</f>
        <v>240</v>
      </c>
      <c r="M21" s="68">
        <f>M20*D2</f>
        <v>240</v>
      </c>
      <c r="N21" s="68">
        <f>N20*D2</f>
        <v>240</v>
      </c>
      <c r="O21" s="69">
        <f>O20*D2</f>
        <v>240</v>
      </c>
      <c r="P21" s="77"/>
      <c r="Q21" s="78">
        <f>Q20*D2</f>
        <v>390</v>
      </c>
      <c r="R21" s="78">
        <f>R20*D2</f>
        <v>0</v>
      </c>
    </row>
    <row r="22" spans="1:18" s="34" customFormat="1" ht="19" customHeight="1" thickBot="1" x14ac:dyDescent="0.2">
      <c r="A22" s="27" t="s">
        <v>13</v>
      </c>
      <c r="B22" s="28" t="s">
        <v>21</v>
      </c>
      <c r="C22" s="28"/>
      <c r="D22" s="29"/>
      <c r="E22" s="45">
        <f t="shared" ref="E22:R22" si="7">E20-E21</f>
        <v>0</v>
      </c>
      <c r="F22" s="45">
        <f t="shared" si="7"/>
        <v>560</v>
      </c>
      <c r="G22" s="45">
        <f t="shared" si="7"/>
        <v>560</v>
      </c>
      <c r="H22" s="45">
        <f t="shared" si="7"/>
        <v>560</v>
      </c>
      <c r="I22" s="45">
        <f t="shared" si="7"/>
        <v>560</v>
      </c>
      <c r="J22" s="45">
        <f t="shared" si="7"/>
        <v>560</v>
      </c>
      <c r="K22" s="45">
        <f t="shared" si="7"/>
        <v>560</v>
      </c>
      <c r="L22" s="45">
        <f t="shared" si="7"/>
        <v>560</v>
      </c>
      <c r="M22" s="45">
        <f t="shared" si="7"/>
        <v>560</v>
      </c>
      <c r="N22" s="45">
        <f t="shared" si="7"/>
        <v>560</v>
      </c>
      <c r="O22" s="46">
        <f t="shared" si="7"/>
        <v>560</v>
      </c>
      <c r="P22" s="32"/>
      <c r="Q22" s="47">
        <f>Q20-Q21</f>
        <v>910</v>
      </c>
      <c r="R22" s="47">
        <f t="shared" si="7"/>
        <v>0</v>
      </c>
    </row>
    <row r="23" spans="1:18" s="34" customFormat="1" ht="12" customHeight="1" thickTop="1" x14ac:dyDescent="0.15">
      <c r="A23" s="27"/>
      <c r="B23" s="28"/>
      <c r="C23" s="28"/>
      <c r="D23" s="29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1"/>
      <c r="P23" s="32"/>
      <c r="Q23" s="33"/>
      <c r="R23" s="33"/>
    </row>
    <row r="24" spans="1:18" ht="12" customHeight="1" x14ac:dyDescent="0.15">
      <c r="D24" s="13"/>
      <c r="E24" s="48"/>
      <c r="F24" s="49"/>
      <c r="G24" s="49"/>
      <c r="H24" s="49"/>
      <c r="I24" s="49"/>
      <c r="J24" s="49"/>
      <c r="K24" s="49"/>
      <c r="L24" s="49"/>
      <c r="M24" s="49"/>
      <c r="N24" s="49"/>
      <c r="O24" s="50"/>
      <c r="P24" s="51"/>
      <c r="Q24" s="52"/>
      <c r="R24" s="52"/>
    </row>
    <row r="25" spans="1:18" x14ac:dyDescent="0.15">
      <c r="A25" s="1" t="s">
        <v>22</v>
      </c>
      <c r="D25" s="13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50"/>
      <c r="P25" s="51"/>
      <c r="Q25" s="52"/>
      <c r="R25" s="52"/>
    </row>
    <row r="26" spans="1:18" x14ac:dyDescent="0.15">
      <c r="A26" s="25" t="s">
        <v>23</v>
      </c>
      <c r="B26" s="2" t="s">
        <v>24</v>
      </c>
      <c r="D26" s="13"/>
      <c r="E26" s="49"/>
      <c r="F26" s="49">
        <f>F17</f>
        <v>500</v>
      </c>
      <c r="G26" s="49">
        <f>G17</f>
        <v>500</v>
      </c>
      <c r="H26" s="49">
        <f t="shared" ref="H26:N26" si="8">H17</f>
        <v>500</v>
      </c>
      <c r="I26" s="49">
        <f t="shared" si="8"/>
        <v>500</v>
      </c>
      <c r="J26" s="49">
        <f t="shared" si="8"/>
        <v>500</v>
      </c>
      <c r="K26" s="49">
        <f t="shared" si="8"/>
        <v>500</v>
      </c>
      <c r="L26" s="49">
        <f t="shared" si="8"/>
        <v>500</v>
      </c>
      <c r="M26" s="49">
        <f t="shared" si="8"/>
        <v>500</v>
      </c>
      <c r="N26" s="49">
        <f t="shared" si="8"/>
        <v>500</v>
      </c>
      <c r="O26" s="53">
        <f>O17</f>
        <v>500</v>
      </c>
      <c r="P26" s="54"/>
      <c r="Q26" s="55">
        <f>Q17</f>
        <v>0</v>
      </c>
      <c r="R26" s="55">
        <f>R17</f>
        <v>0</v>
      </c>
    </row>
    <row r="27" spans="1:18" x14ac:dyDescent="0.15">
      <c r="A27" s="25" t="s">
        <v>10</v>
      </c>
      <c r="B27" s="2" t="s">
        <v>25</v>
      </c>
      <c r="D27" s="13"/>
      <c r="E27" s="49">
        <f>SUM(E28:E29)</f>
        <v>5000</v>
      </c>
      <c r="F27" s="49">
        <f>SUM(F28:F29)</f>
        <v>0</v>
      </c>
      <c r="G27" s="49">
        <f>SUM(G28:G29)</f>
        <v>0</v>
      </c>
      <c r="H27" s="49">
        <f t="shared" ref="H27:N27" si="9">SUM(H28:H29)</f>
        <v>0</v>
      </c>
      <c r="I27" s="49">
        <f t="shared" si="9"/>
        <v>0</v>
      </c>
      <c r="J27" s="49">
        <f t="shared" si="9"/>
        <v>0</v>
      </c>
      <c r="K27" s="49">
        <f t="shared" si="9"/>
        <v>0</v>
      </c>
      <c r="L27" s="49">
        <f t="shared" si="9"/>
        <v>0</v>
      </c>
      <c r="M27" s="49">
        <f t="shared" si="9"/>
        <v>0</v>
      </c>
      <c r="N27" s="49">
        <f t="shared" si="9"/>
        <v>0</v>
      </c>
      <c r="O27" s="53">
        <f>SUM(O28:O29)</f>
        <v>0</v>
      </c>
      <c r="P27" s="54"/>
      <c r="Q27" s="17">
        <f>SUM(Q28:Q29)</f>
        <v>0</v>
      </c>
      <c r="R27" s="17">
        <f>SUM(R28:R29)</f>
        <v>0</v>
      </c>
    </row>
    <row r="28" spans="1:18" s="35" customFormat="1" x14ac:dyDescent="0.15">
      <c r="A28" s="18"/>
      <c r="B28" s="19"/>
      <c r="C28" s="19" t="s">
        <v>46</v>
      </c>
      <c r="D28" s="20"/>
      <c r="E28" s="21">
        <v>5000</v>
      </c>
      <c r="F28" s="21"/>
      <c r="G28" s="21"/>
      <c r="H28" s="21"/>
      <c r="I28" s="21"/>
      <c r="J28" s="21"/>
      <c r="K28" s="21"/>
      <c r="L28" s="21"/>
      <c r="M28" s="21"/>
      <c r="N28" s="21"/>
      <c r="O28" s="22"/>
      <c r="P28" s="23"/>
      <c r="Q28" s="24"/>
      <c r="R28" s="24"/>
    </row>
    <row r="29" spans="1:18" s="35" customFormat="1" hidden="1" x14ac:dyDescent="0.15">
      <c r="A29" s="18"/>
      <c r="B29" s="19"/>
      <c r="C29" s="19" t="s">
        <v>26</v>
      </c>
      <c r="D29" s="20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2"/>
      <c r="P29" s="23"/>
      <c r="Q29" s="24"/>
      <c r="R29" s="24"/>
    </row>
    <row r="30" spans="1:18" x14ac:dyDescent="0.15">
      <c r="A30" s="25" t="s">
        <v>10</v>
      </c>
      <c r="B30" s="2" t="s">
        <v>27</v>
      </c>
      <c r="D30" s="13"/>
      <c r="E30" s="49">
        <f>E31+E32-E33</f>
        <v>600</v>
      </c>
      <c r="F30" s="49">
        <f>F31+F32-F33</f>
        <v>0</v>
      </c>
      <c r="G30" s="49">
        <f>G31+G32-G33</f>
        <v>0</v>
      </c>
      <c r="H30" s="49">
        <f t="shared" ref="H30:N30" si="10">H31+H32-H33</f>
        <v>0</v>
      </c>
      <c r="I30" s="49">
        <f t="shared" si="10"/>
        <v>0</v>
      </c>
      <c r="J30" s="49">
        <f t="shared" si="10"/>
        <v>0</v>
      </c>
      <c r="K30" s="49">
        <f t="shared" si="10"/>
        <v>0</v>
      </c>
      <c r="L30" s="49">
        <f t="shared" si="10"/>
        <v>0</v>
      </c>
      <c r="M30" s="49">
        <f t="shared" si="10"/>
        <v>0</v>
      </c>
      <c r="N30" s="49">
        <f t="shared" si="10"/>
        <v>0</v>
      </c>
      <c r="O30" s="53">
        <f>O31+O32-O33</f>
        <v>0</v>
      </c>
      <c r="P30" s="54"/>
      <c r="Q30" s="55">
        <f>Q31+Q32-Q33</f>
        <v>0</v>
      </c>
      <c r="R30" s="55">
        <f>R31+R32-R33</f>
        <v>0</v>
      </c>
    </row>
    <row r="31" spans="1:18" s="60" customFormat="1" x14ac:dyDescent="0.15">
      <c r="A31" s="56"/>
      <c r="B31" s="57" t="s">
        <v>23</v>
      </c>
      <c r="C31" s="19" t="s">
        <v>28</v>
      </c>
      <c r="D31" s="20"/>
      <c r="E31" s="58"/>
      <c r="F31" s="21"/>
      <c r="G31" s="21"/>
      <c r="H31" s="21"/>
      <c r="I31" s="21"/>
      <c r="J31" s="21"/>
      <c r="K31" s="21"/>
      <c r="L31" s="21"/>
      <c r="M31" s="21"/>
      <c r="N31" s="21"/>
      <c r="O31" s="22"/>
      <c r="P31" s="23"/>
      <c r="Q31" s="59"/>
      <c r="R31" s="59"/>
    </row>
    <row r="32" spans="1:18" s="60" customFormat="1" x14ac:dyDescent="0.15">
      <c r="A32" s="56"/>
      <c r="B32" s="57" t="s">
        <v>23</v>
      </c>
      <c r="C32" s="19" t="s">
        <v>29</v>
      </c>
      <c r="D32" s="20"/>
      <c r="E32" s="21">
        <v>600</v>
      </c>
      <c r="F32" s="21"/>
      <c r="G32" s="21"/>
      <c r="H32" s="21"/>
      <c r="I32" s="21"/>
      <c r="J32" s="21"/>
      <c r="K32" s="21"/>
      <c r="L32" s="21"/>
      <c r="M32" s="21"/>
      <c r="N32" s="21"/>
      <c r="O32" s="22"/>
      <c r="P32" s="23"/>
      <c r="Q32" s="59"/>
      <c r="R32" s="59"/>
    </row>
    <row r="33" spans="1:18" s="35" customFormat="1" x14ac:dyDescent="0.15">
      <c r="A33" s="18"/>
      <c r="B33" s="57" t="s">
        <v>10</v>
      </c>
      <c r="C33" s="19" t="s">
        <v>30</v>
      </c>
      <c r="D33" s="20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2"/>
      <c r="P33" s="23"/>
      <c r="Q33" s="24"/>
      <c r="R33" s="24"/>
    </row>
    <row r="34" spans="1:18" x14ac:dyDescent="0.15">
      <c r="A34" s="1"/>
      <c r="D34" s="13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50"/>
      <c r="P34" s="51"/>
      <c r="Q34" s="52"/>
      <c r="R34" s="52"/>
    </row>
    <row r="35" spans="1:18" ht="19" customHeight="1" thickBot="1" x14ac:dyDescent="0.2">
      <c r="A35" s="1" t="s">
        <v>31</v>
      </c>
      <c r="D35" s="61"/>
      <c r="E35" s="62">
        <f>E22+E26-E30-E27</f>
        <v>-5600</v>
      </c>
      <c r="F35" s="62">
        <f>F22+F26-F30-F27</f>
        <v>1060</v>
      </c>
      <c r="G35" s="62">
        <f>G22+G26-G30-G27</f>
        <v>1060</v>
      </c>
      <c r="H35" s="62">
        <f t="shared" ref="H35:N35" si="11">H22+H26-H30-H27</f>
        <v>1060</v>
      </c>
      <c r="I35" s="62">
        <f t="shared" si="11"/>
        <v>1060</v>
      </c>
      <c r="J35" s="62">
        <f t="shared" si="11"/>
        <v>1060</v>
      </c>
      <c r="K35" s="62">
        <f t="shared" si="11"/>
        <v>1060</v>
      </c>
      <c r="L35" s="62">
        <f t="shared" si="11"/>
        <v>1060</v>
      </c>
      <c r="M35" s="62">
        <f t="shared" si="11"/>
        <v>1060</v>
      </c>
      <c r="N35" s="62">
        <f t="shared" si="11"/>
        <v>1060</v>
      </c>
      <c r="O35" s="62">
        <f>O22+O26-O30-O27</f>
        <v>1060</v>
      </c>
      <c r="Q35" s="63">
        <f>Q22+Q26-Q30-Q27</f>
        <v>910</v>
      </c>
      <c r="R35" s="63">
        <f>R22+R26-R30-R27</f>
        <v>0</v>
      </c>
    </row>
    <row r="36" spans="1:18" s="35" customFormat="1" x14ac:dyDescent="0.15">
      <c r="A36" s="18"/>
      <c r="B36" s="57"/>
      <c r="C36" s="19"/>
      <c r="D36" s="20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64"/>
      <c r="P36" s="23"/>
      <c r="Q36" s="3"/>
      <c r="R36" s="3"/>
    </row>
    <row r="37" spans="1:18" ht="14" customHeight="1" x14ac:dyDescent="0.15">
      <c r="A37" s="1" t="s">
        <v>32</v>
      </c>
      <c r="D37" s="13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65">
        <f>-PV(D3,Q3-O5,Q35)+R35/D3</f>
        <v>5591.5560661912632</v>
      </c>
      <c r="P37" s="51"/>
    </row>
    <row r="38" spans="1:18" x14ac:dyDescent="0.15">
      <c r="A38" s="1"/>
      <c r="D38" s="13"/>
      <c r="E38" s="51"/>
      <c r="F38" s="51"/>
      <c r="G38" s="51"/>
      <c r="H38" s="51"/>
      <c r="I38" s="51"/>
      <c r="J38" s="51"/>
      <c r="K38" s="51"/>
      <c r="L38" s="51"/>
      <c r="M38" s="51"/>
      <c r="N38" s="51"/>
      <c r="P38" s="51"/>
    </row>
    <row r="39" spans="1:18" ht="14" customHeight="1" x14ac:dyDescent="0.15">
      <c r="A39" s="1" t="s">
        <v>33</v>
      </c>
      <c r="D39" s="61"/>
      <c r="E39" s="66">
        <f>E35</f>
        <v>-5600</v>
      </c>
      <c r="F39" s="66">
        <f>F35</f>
        <v>1060</v>
      </c>
      <c r="G39" s="66">
        <f>G35</f>
        <v>1060</v>
      </c>
      <c r="H39" s="66">
        <f t="shared" ref="H39:N39" si="12">H35</f>
        <v>1060</v>
      </c>
      <c r="I39" s="66">
        <f t="shared" si="12"/>
        <v>1060</v>
      </c>
      <c r="J39" s="66">
        <f t="shared" si="12"/>
        <v>1060</v>
      </c>
      <c r="K39" s="66">
        <f t="shared" si="12"/>
        <v>1060</v>
      </c>
      <c r="L39" s="66">
        <f t="shared" si="12"/>
        <v>1060</v>
      </c>
      <c r="M39" s="66">
        <f t="shared" si="12"/>
        <v>1060</v>
      </c>
      <c r="N39" s="66">
        <f t="shared" si="12"/>
        <v>1060</v>
      </c>
      <c r="O39" s="66">
        <f>O35+O37</f>
        <v>6651.5560661912632</v>
      </c>
    </row>
    <row r="40" spans="1:18" x14ac:dyDescent="0.15">
      <c r="B40" s="13"/>
      <c r="C40" s="13"/>
    </row>
    <row r="41" spans="1:18" x14ac:dyDescent="0.15">
      <c r="B41" s="13"/>
      <c r="C41" s="13"/>
    </row>
    <row r="42" spans="1:18" x14ac:dyDescent="0.15">
      <c r="B42" s="13"/>
      <c r="C42" s="13"/>
    </row>
    <row r="43" spans="1:18" x14ac:dyDescent="0.15">
      <c r="B43" s="13"/>
      <c r="C43" s="13"/>
    </row>
    <row r="44" spans="1:18" x14ac:dyDescent="0.15">
      <c r="B44" s="13"/>
      <c r="C44" s="13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showGridLines="0" zoomScale="120" zoomScaleNormal="120" workbookViewId="0">
      <selection activeCell="A76" sqref="A76"/>
    </sheetView>
  </sheetViews>
  <sheetFormatPr baseColWidth="10" defaultColWidth="10.83203125" defaultRowHeight="13" x14ac:dyDescent="0.15"/>
  <cols>
    <col min="1" max="1" width="4.33203125" style="2" customWidth="1"/>
    <col min="2" max="2" width="2.5" style="2" customWidth="1"/>
    <col min="3" max="3" width="29.33203125" style="2" customWidth="1"/>
    <col min="4" max="4" width="5.83203125" style="3" customWidth="1"/>
    <col min="5" max="5" width="9.33203125" style="3" customWidth="1"/>
    <col min="6" max="14" width="8.5" style="3" customWidth="1"/>
    <col min="15" max="15" width="10.1640625" style="3" customWidth="1"/>
    <col min="16" max="16" width="2.83203125" style="3" customWidth="1"/>
    <col min="17" max="17" width="9.33203125" style="3" customWidth="1"/>
    <col min="18" max="18" width="8.5" style="3" customWidth="1"/>
    <col min="19" max="16384" width="10.83203125" style="3"/>
  </cols>
  <sheetData>
    <row r="1" spans="1:18" x14ac:dyDescent="0.15">
      <c r="A1" s="1" t="s">
        <v>0</v>
      </c>
    </row>
    <row r="2" spans="1:18" ht="16" x14ac:dyDescent="0.15">
      <c r="A2" s="1"/>
      <c r="B2" s="2" t="s">
        <v>1</v>
      </c>
      <c r="D2" s="4">
        <v>0.3</v>
      </c>
      <c r="Q2" s="5" t="s">
        <v>2</v>
      </c>
    </row>
    <row r="3" spans="1:18" ht="16" x14ac:dyDescent="0.15">
      <c r="A3" s="1"/>
      <c r="B3" s="2" t="s">
        <v>3</v>
      </c>
      <c r="D3" s="4">
        <v>0.1</v>
      </c>
      <c r="Q3" s="6"/>
    </row>
    <row r="4" spans="1:18" x14ac:dyDescent="0.15">
      <c r="A4" s="1"/>
    </row>
    <row r="5" spans="1:18" x14ac:dyDescent="0.15">
      <c r="A5" s="1" t="s">
        <v>4</v>
      </c>
      <c r="D5" s="7" t="s">
        <v>5</v>
      </c>
      <c r="E5" s="8">
        <v>0</v>
      </c>
      <c r="F5" s="8">
        <v>1</v>
      </c>
      <c r="G5" s="8">
        <v>2</v>
      </c>
      <c r="H5" s="8">
        <v>3</v>
      </c>
      <c r="I5" s="8">
        <v>4</v>
      </c>
      <c r="J5" s="8">
        <v>5</v>
      </c>
      <c r="K5" s="8">
        <v>6</v>
      </c>
      <c r="L5" s="8">
        <v>7</v>
      </c>
      <c r="M5" s="8">
        <v>8</v>
      </c>
      <c r="N5" s="8">
        <v>9</v>
      </c>
      <c r="O5" s="9">
        <v>10</v>
      </c>
      <c r="P5" s="10"/>
      <c r="Q5" s="11" t="s">
        <v>6</v>
      </c>
      <c r="R5" s="11" t="s">
        <v>7</v>
      </c>
    </row>
    <row r="6" spans="1:18" ht="13" customHeight="1" x14ac:dyDescent="0.15">
      <c r="A6" s="12"/>
      <c r="B6" s="2" t="s">
        <v>8</v>
      </c>
      <c r="D6" s="13"/>
      <c r="E6" s="14">
        <f>SUM(E7:E8)</f>
        <v>0</v>
      </c>
      <c r="F6" s="14">
        <f>SUM(F7:F8)</f>
        <v>6000</v>
      </c>
      <c r="G6" s="14">
        <f>SUM(G7:G8)</f>
        <v>6000</v>
      </c>
      <c r="H6" s="14">
        <f t="shared" ref="H6:N6" si="0">SUM(H7:H8)</f>
        <v>6000</v>
      </c>
      <c r="I6" s="14">
        <f t="shared" si="0"/>
        <v>6000</v>
      </c>
      <c r="J6" s="14">
        <f t="shared" si="0"/>
        <v>6000</v>
      </c>
      <c r="K6" s="14">
        <f t="shared" si="0"/>
        <v>6000</v>
      </c>
      <c r="L6" s="14">
        <f t="shared" si="0"/>
        <v>6000</v>
      </c>
      <c r="M6" s="14">
        <f t="shared" si="0"/>
        <v>6000</v>
      </c>
      <c r="N6" s="14">
        <f t="shared" si="0"/>
        <v>6000</v>
      </c>
      <c r="O6" s="15">
        <f>SUM(O7:O8)</f>
        <v>6000</v>
      </c>
      <c r="P6" s="16"/>
      <c r="Q6" s="17"/>
      <c r="R6" s="17">
        <f>SUM(R7:R8)</f>
        <v>6000</v>
      </c>
    </row>
    <row r="7" spans="1:18" x14ac:dyDescent="0.15">
      <c r="A7" s="18"/>
      <c r="B7" s="19"/>
      <c r="C7" s="19" t="s">
        <v>40</v>
      </c>
      <c r="D7" s="20"/>
      <c r="E7" s="21"/>
      <c r="F7" s="21">
        <v>6000</v>
      </c>
      <c r="G7" s="21">
        <v>6000</v>
      </c>
      <c r="H7" s="21">
        <v>6000</v>
      </c>
      <c r="I7" s="21">
        <v>6000</v>
      </c>
      <c r="J7" s="21">
        <v>6000</v>
      </c>
      <c r="K7" s="21">
        <v>6000</v>
      </c>
      <c r="L7" s="21">
        <v>6000</v>
      </c>
      <c r="M7" s="21">
        <v>6000</v>
      </c>
      <c r="N7" s="21">
        <v>6000</v>
      </c>
      <c r="O7" s="22">
        <v>6000</v>
      </c>
      <c r="P7" s="23"/>
      <c r="Q7" s="24"/>
      <c r="R7" s="24">
        <f>O7</f>
        <v>6000</v>
      </c>
    </row>
    <row r="8" spans="1:18" hidden="1" x14ac:dyDescent="0.15">
      <c r="A8" s="18"/>
      <c r="B8" s="19"/>
      <c r="C8" s="19" t="s">
        <v>9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2"/>
      <c r="P8" s="23"/>
      <c r="Q8" s="24"/>
      <c r="R8" s="24"/>
    </row>
    <row r="9" spans="1:18" x14ac:dyDescent="0.15">
      <c r="A9" s="25" t="s">
        <v>10</v>
      </c>
      <c r="B9" s="2" t="s">
        <v>11</v>
      </c>
      <c r="D9" s="13"/>
      <c r="E9" s="14">
        <f t="shared" ref="E9:O9" si="1">SUM(E10:E11)</f>
        <v>0</v>
      </c>
      <c r="F9" s="14">
        <f t="shared" si="1"/>
        <v>4500</v>
      </c>
      <c r="G9" s="14">
        <f t="shared" si="1"/>
        <v>4500</v>
      </c>
      <c r="H9" s="14">
        <f t="shared" si="1"/>
        <v>4500</v>
      </c>
      <c r="I9" s="14">
        <f t="shared" si="1"/>
        <v>4500</v>
      </c>
      <c r="J9" s="14">
        <f t="shared" si="1"/>
        <v>4500</v>
      </c>
      <c r="K9" s="14">
        <f t="shared" si="1"/>
        <v>4500</v>
      </c>
      <c r="L9" s="14">
        <f t="shared" si="1"/>
        <v>4500</v>
      </c>
      <c r="M9" s="14">
        <f t="shared" si="1"/>
        <v>4500</v>
      </c>
      <c r="N9" s="14">
        <f t="shared" si="1"/>
        <v>4500</v>
      </c>
      <c r="O9" s="15">
        <f t="shared" si="1"/>
        <v>4500</v>
      </c>
      <c r="P9" s="16"/>
      <c r="Q9" s="26"/>
      <c r="R9" s="26">
        <f>SUM(R10:R11)</f>
        <v>4500</v>
      </c>
    </row>
    <row r="10" spans="1:18" x14ac:dyDescent="0.15">
      <c r="A10" s="18"/>
      <c r="B10" s="19"/>
      <c r="C10" s="19" t="s">
        <v>41</v>
      </c>
      <c r="D10" s="20"/>
      <c r="E10" s="21"/>
      <c r="F10" s="21">
        <v>4500</v>
      </c>
      <c r="G10" s="21">
        <v>4500</v>
      </c>
      <c r="H10" s="21">
        <v>4500</v>
      </c>
      <c r="I10" s="21">
        <v>4500</v>
      </c>
      <c r="J10" s="21">
        <v>4500</v>
      </c>
      <c r="K10" s="21">
        <v>4500</v>
      </c>
      <c r="L10" s="21">
        <v>4500</v>
      </c>
      <c r="M10" s="21">
        <v>4500</v>
      </c>
      <c r="N10" s="21">
        <v>4500</v>
      </c>
      <c r="O10" s="22">
        <v>4500</v>
      </c>
      <c r="P10" s="23"/>
      <c r="Q10" s="24"/>
      <c r="R10" s="24">
        <f>O10</f>
        <v>4500</v>
      </c>
    </row>
    <row r="11" spans="1:18" hidden="1" x14ac:dyDescent="0.15">
      <c r="A11" s="18"/>
      <c r="B11" s="19"/>
      <c r="C11" s="19" t="s">
        <v>12</v>
      </c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2"/>
      <c r="P11" s="23"/>
      <c r="Q11" s="24"/>
      <c r="R11" s="24"/>
    </row>
    <row r="12" spans="1:18" s="34" customFormat="1" ht="16" customHeight="1" x14ac:dyDescent="0.15">
      <c r="A12" s="27" t="s">
        <v>13</v>
      </c>
      <c r="B12" s="28" t="s">
        <v>14</v>
      </c>
      <c r="C12" s="28"/>
      <c r="D12" s="29"/>
      <c r="E12" s="30">
        <f>E6-E9</f>
        <v>0</v>
      </c>
      <c r="F12" s="30">
        <f>F6-F9</f>
        <v>1500</v>
      </c>
      <c r="G12" s="30">
        <f>G6-G9</f>
        <v>1500</v>
      </c>
      <c r="H12" s="30">
        <f t="shared" ref="H12:N12" si="2">H6-H9</f>
        <v>1500</v>
      </c>
      <c r="I12" s="30">
        <f t="shared" si="2"/>
        <v>1500</v>
      </c>
      <c r="J12" s="30">
        <f t="shared" si="2"/>
        <v>1500</v>
      </c>
      <c r="K12" s="30">
        <f t="shared" si="2"/>
        <v>1500</v>
      </c>
      <c r="L12" s="30">
        <f t="shared" si="2"/>
        <v>1500</v>
      </c>
      <c r="M12" s="30">
        <f t="shared" si="2"/>
        <v>1500</v>
      </c>
      <c r="N12" s="30">
        <f t="shared" si="2"/>
        <v>1500</v>
      </c>
      <c r="O12" s="31">
        <f>O6-O9</f>
        <v>1500</v>
      </c>
      <c r="P12" s="32"/>
      <c r="Q12" s="33"/>
      <c r="R12" s="33">
        <f>R6-R9</f>
        <v>1500</v>
      </c>
    </row>
    <row r="13" spans="1:18" x14ac:dyDescent="0.15">
      <c r="A13" s="25" t="s">
        <v>10</v>
      </c>
      <c r="B13" s="2" t="s">
        <v>15</v>
      </c>
      <c r="D13" s="13"/>
      <c r="E13" s="14">
        <f t="shared" ref="E13:O13" si="3">SUM(E14:E15)</f>
        <v>0</v>
      </c>
      <c r="F13" s="14">
        <f t="shared" si="3"/>
        <v>200</v>
      </c>
      <c r="G13" s="14">
        <f t="shared" si="3"/>
        <v>200</v>
      </c>
      <c r="H13" s="14">
        <f t="shared" si="3"/>
        <v>200</v>
      </c>
      <c r="I13" s="14">
        <f t="shared" si="3"/>
        <v>200</v>
      </c>
      <c r="J13" s="14">
        <f t="shared" si="3"/>
        <v>200</v>
      </c>
      <c r="K13" s="14">
        <f t="shared" si="3"/>
        <v>200</v>
      </c>
      <c r="L13" s="14">
        <f t="shared" si="3"/>
        <v>200</v>
      </c>
      <c r="M13" s="14">
        <f t="shared" si="3"/>
        <v>200</v>
      </c>
      <c r="N13" s="14">
        <f t="shared" si="3"/>
        <v>200</v>
      </c>
      <c r="O13" s="15">
        <f t="shared" si="3"/>
        <v>200</v>
      </c>
      <c r="P13" s="16"/>
      <c r="Q13" s="26"/>
      <c r="R13" s="26">
        <f>SUM(R14:R15)</f>
        <v>200</v>
      </c>
    </row>
    <row r="14" spans="1:18" s="35" customFormat="1" x14ac:dyDescent="0.15">
      <c r="A14" s="18"/>
      <c r="B14" s="19"/>
      <c r="C14" s="19" t="s">
        <v>42</v>
      </c>
      <c r="D14" s="20"/>
      <c r="E14" s="21"/>
      <c r="F14" s="21">
        <v>-200</v>
      </c>
      <c r="G14" s="21">
        <v>-200</v>
      </c>
      <c r="H14" s="21">
        <v>-200</v>
      </c>
      <c r="I14" s="21">
        <v>-200</v>
      </c>
      <c r="J14" s="21">
        <v>-200</v>
      </c>
      <c r="K14" s="21">
        <v>-200</v>
      </c>
      <c r="L14" s="21">
        <v>-200</v>
      </c>
      <c r="M14" s="21">
        <v>-200</v>
      </c>
      <c r="N14" s="21">
        <v>-200</v>
      </c>
      <c r="O14" s="22">
        <v>-200</v>
      </c>
      <c r="P14" s="23"/>
      <c r="Q14" s="24"/>
      <c r="R14" s="24">
        <f>O14</f>
        <v>-200</v>
      </c>
    </row>
    <row r="15" spans="1:18" s="35" customFormat="1" x14ac:dyDescent="0.15">
      <c r="A15" s="18"/>
      <c r="B15" s="19"/>
      <c r="C15" s="19" t="s">
        <v>43</v>
      </c>
      <c r="D15" s="20"/>
      <c r="E15" s="21"/>
      <c r="F15" s="21">
        <v>400</v>
      </c>
      <c r="G15" s="21">
        <v>400</v>
      </c>
      <c r="H15" s="21">
        <v>400</v>
      </c>
      <c r="I15" s="21">
        <v>400</v>
      </c>
      <c r="J15" s="21">
        <v>400</v>
      </c>
      <c r="K15" s="21">
        <v>400</v>
      </c>
      <c r="L15" s="21">
        <v>400</v>
      </c>
      <c r="M15" s="21">
        <v>400</v>
      </c>
      <c r="N15" s="21">
        <v>400</v>
      </c>
      <c r="O15" s="22">
        <v>400</v>
      </c>
      <c r="P15" s="23"/>
      <c r="Q15" s="24"/>
      <c r="R15" s="24">
        <f>O15</f>
        <v>400</v>
      </c>
    </row>
    <row r="16" spans="1:18" s="34" customFormat="1" ht="17" customHeight="1" x14ac:dyDescent="0.15">
      <c r="A16" s="27" t="s">
        <v>13</v>
      </c>
      <c r="B16" s="28" t="s">
        <v>16</v>
      </c>
      <c r="C16" s="28"/>
      <c r="D16" s="29"/>
      <c r="E16" s="36">
        <f>E12-E13</f>
        <v>0</v>
      </c>
      <c r="F16" s="36">
        <f>F12-F13</f>
        <v>1300</v>
      </c>
      <c r="G16" s="36">
        <f>G12-G13</f>
        <v>1300</v>
      </c>
      <c r="H16" s="36">
        <f t="shared" ref="H16:N16" si="4">H12-H13</f>
        <v>1300</v>
      </c>
      <c r="I16" s="36">
        <f t="shared" si="4"/>
        <v>1300</v>
      </c>
      <c r="J16" s="36">
        <f t="shared" si="4"/>
        <v>1300</v>
      </c>
      <c r="K16" s="36">
        <f t="shared" si="4"/>
        <v>1300</v>
      </c>
      <c r="L16" s="36">
        <f t="shared" si="4"/>
        <v>1300</v>
      </c>
      <c r="M16" s="36">
        <f t="shared" si="4"/>
        <v>1300</v>
      </c>
      <c r="N16" s="36">
        <f t="shared" si="4"/>
        <v>1300</v>
      </c>
      <c r="O16" s="37">
        <f>O12-O13</f>
        <v>1300</v>
      </c>
      <c r="P16" s="38"/>
      <c r="Q16" s="39"/>
      <c r="R16" s="39">
        <f>R12-R13</f>
        <v>1300</v>
      </c>
    </row>
    <row r="17" spans="1:18" x14ac:dyDescent="0.15">
      <c r="A17" s="25" t="s">
        <v>10</v>
      </c>
      <c r="B17" s="2" t="s">
        <v>17</v>
      </c>
      <c r="D17" s="13"/>
      <c r="E17" s="14">
        <f>SUM(E18:E19)</f>
        <v>0</v>
      </c>
      <c r="F17" s="14">
        <f>SUM(F18:F19)</f>
        <v>500</v>
      </c>
      <c r="G17" s="14">
        <f>SUM(G18:G19)</f>
        <v>500</v>
      </c>
      <c r="H17" s="14">
        <f t="shared" ref="H17:N17" si="5">SUM(H18:H19)</f>
        <v>500</v>
      </c>
      <c r="I17" s="14">
        <f t="shared" si="5"/>
        <v>500</v>
      </c>
      <c r="J17" s="14">
        <f t="shared" si="5"/>
        <v>500</v>
      </c>
      <c r="K17" s="14">
        <f t="shared" si="5"/>
        <v>500</v>
      </c>
      <c r="L17" s="14">
        <f t="shared" si="5"/>
        <v>500</v>
      </c>
      <c r="M17" s="14">
        <f t="shared" si="5"/>
        <v>500</v>
      </c>
      <c r="N17" s="14">
        <f t="shared" si="5"/>
        <v>500</v>
      </c>
      <c r="O17" s="15">
        <f>SUM(O18:O19)</f>
        <v>500</v>
      </c>
      <c r="P17" s="16"/>
      <c r="Q17" s="26"/>
      <c r="R17" s="26">
        <f>SUM(R18:R19)</f>
        <v>0</v>
      </c>
    </row>
    <row r="18" spans="1:18" s="35" customFormat="1" x14ac:dyDescent="0.15">
      <c r="A18" s="18"/>
      <c r="B18" s="19"/>
      <c r="C18" s="19" t="s">
        <v>44</v>
      </c>
      <c r="D18" s="20"/>
      <c r="E18" s="21"/>
      <c r="F18" s="21">
        <v>500</v>
      </c>
      <c r="G18" s="21">
        <v>500</v>
      </c>
      <c r="H18" s="21">
        <v>500</v>
      </c>
      <c r="I18" s="21">
        <v>500</v>
      </c>
      <c r="J18" s="21">
        <v>500</v>
      </c>
      <c r="K18" s="21">
        <v>500</v>
      </c>
      <c r="L18" s="21">
        <v>500</v>
      </c>
      <c r="M18" s="21">
        <v>500</v>
      </c>
      <c r="N18" s="21">
        <v>500</v>
      </c>
      <c r="O18" s="22">
        <v>500</v>
      </c>
      <c r="P18" s="23"/>
      <c r="Q18" s="24"/>
      <c r="R18" s="24"/>
    </row>
    <row r="19" spans="1:18" s="35" customFormat="1" hidden="1" x14ac:dyDescent="0.15">
      <c r="A19" s="18"/>
      <c r="B19" s="19"/>
      <c r="C19" s="19" t="s">
        <v>18</v>
      </c>
      <c r="D19" s="20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2"/>
      <c r="P19" s="23"/>
      <c r="Q19" s="24"/>
      <c r="R19" s="24"/>
    </row>
    <row r="20" spans="1:18" s="34" customFormat="1" ht="19" customHeight="1" x14ac:dyDescent="0.15">
      <c r="A20" s="27" t="s">
        <v>13</v>
      </c>
      <c r="B20" s="28" t="s">
        <v>19</v>
      </c>
      <c r="C20" s="28"/>
      <c r="D20" s="29"/>
      <c r="E20" s="36">
        <f>E16-E17</f>
        <v>0</v>
      </c>
      <c r="F20" s="36">
        <f>F16-F17</f>
        <v>800</v>
      </c>
      <c r="G20" s="36">
        <f>G16-G17</f>
        <v>800</v>
      </c>
      <c r="H20" s="36">
        <f t="shared" ref="H20:N20" si="6">H16-H17</f>
        <v>800</v>
      </c>
      <c r="I20" s="36">
        <f t="shared" si="6"/>
        <v>800</v>
      </c>
      <c r="J20" s="36">
        <f t="shared" si="6"/>
        <v>800</v>
      </c>
      <c r="K20" s="36">
        <f t="shared" si="6"/>
        <v>800</v>
      </c>
      <c r="L20" s="36">
        <f t="shared" si="6"/>
        <v>800</v>
      </c>
      <c r="M20" s="36">
        <f t="shared" si="6"/>
        <v>800</v>
      </c>
      <c r="N20" s="36">
        <f t="shared" si="6"/>
        <v>800</v>
      </c>
      <c r="O20" s="37">
        <f>O16-O17</f>
        <v>800</v>
      </c>
      <c r="P20" s="38"/>
      <c r="Q20" s="39"/>
      <c r="R20" s="39">
        <f>R16-R17</f>
        <v>1300</v>
      </c>
    </row>
    <row r="21" spans="1:18" x14ac:dyDescent="0.15">
      <c r="A21" s="25" t="s">
        <v>10</v>
      </c>
      <c r="B21" s="2" t="s">
        <v>20</v>
      </c>
      <c r="D21" s="13"/>
      <c r="E21" s="79">
        <f>E20*D2</f>
        <v>0</v>
      </c>
      <c r="F21" s="80">
        <f>F20*D2</f>
        <v>240</v>
      </c>
      <c r="G21" s="80">
        <f>G20*D2</f>
        <v>240</v>
      </c>
      <c r="H21" s="80">
        <f>H20*D2</f>
        <v>240</v>
      </c>
      <c r="I21" s="80">
        <f>I20*D2</f>
        <v>240</v>
      </c>
      <c r="J21" s="80">
        <f>J20*D2</f>
        <v>240</v>
      </c>
      <c r="K21" s="80">
        <f>K20*D2</f>
        <v>240</v>
      </c>
      <c r="L21" s="80">
        <f>L20*D2</f>
        <v>240</v>
      </c>
      <c r="M21" s="80">
        <f>M20*D2</f>
        <v>240</v>
      </c>
      <c r="N21" s="80">
        <f>N20*D2</f>
        <v>240</v>
      </c>
      <c r="O21" s="81">
        <f>O20*D2</f>
        <v>240</v>
      </c>
      <c r="P21" s="82"/>
      <c r="Q21" s="78"/>
      <c r="R21" s="78">
        <f>R20*D2</f>
        <v>390</v>
      </c>
    </row>
    <row r="22" spans="1:18" s="34" customFormat="1" ht="19" customHeight="1" thickBot="1" x14ac:dyDescent="0.2">
      <c r="A22" s="27" t="s">
        <v>13</v>
      </c>
      <c r="B22" s="28" t="s">
        <v>21</v>
      </c>
      <c r="C22" s="28"/>
      <c r="D22" s="29"/>
      <c r="E22" s="45">
        <f t="shared" ref="E22:R22" si="7">E20-E21</f>
        <v>0</v>
      </c>
      <c r="F22" s="45">
        <f t="shared" si="7"/>
        <v>560</v>
      </c>
      <c r="G22" s="45">
        <f t="shared" si="7"/>
        <v>560</v>
      </c>
      <c r="H22" s="45">
        <f t="shared" si="7"/>
        <v>560</v>
      </c>
      <c r="I22" s="45">
        <f t="shared" si="7"/>
        <v>560</v>
      </c>
      <c r="J22" s="45">
        <f t="shared" si="7"/>
        <v>560</v>
      </c>
      <c r="K22" s="45">
        <f t="shared" si="7"/>
        <v>560</v>
      </c>
      <c r="L22" s="45">
        <f t="shared" si="7"/>
        <v>560</v>
      </c>
      <c r="M22" s="45">
        <f t="shared" si="7"/>
        <v>560</v>
      </c>
      <c r="N22" s="45">
        <f t="shared" si="7"/>
        <v>560</v>
      </c>
      <c r="O22" s="46">
        <f t="shared" si="7"/>
        <v>560</v>
      </c>
      <c r="P22" s="32"/>
      <c r="Q22" s="47"/>
      <c r="R22" s="47">
        <f t="shared" si="7"/>
        <v>910</v>
      </c>
    </row>
    <row r="23" spans="1:18" s="34" customFormat="1" ht="12" customHeight="1" thickTop="1" x14ac:dyDescent="0.15">
      <c r="A23" s="27"/>
      <c r="B23" s="28"/>
      <c r="C23" s="28"/>
      <c r="D23" s="29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1"/>
      <c r="P23" s="32"/>
      <c r="Q23" s="33"/>
      <c r="R23" s="33"/>
    </row>
    <row r="24" spans="1:18" ht="12" customHeight="1" x14ac:dyDescent="0.15">
      <c r="D24" s="13"/>
      <c r="E24" s="48"/>
      <c r="F24" s="49"/>
      <c r="G24" s="49"/>
      <c r="H24" s="49"/>
      <c r="I24" s="49"/>
      <c r="J24" s="49"/>
      <c r="K24" s="49"/>
      <c r="L24" s="49"/>
      <c r="M24" s="49"/>
      <c r="N24" s="49"/>
      <c r="O24" s="50"/>
      <c r="P24" s="51"/>
      <c r="Q24" s="52"/>
      <c r="R24" s="52"/>
    </row>
    <row r="25" spans="1:18" x14ac:dyDescent="0.15">
      <c r="A25" s="1" t="s">
        <v>22</v>
      </c>
      <c r="D25" s="13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50"/>
      <c r="P25" s="51"/>
      <c r="Q25" s="52"/>
      <c r="R25" s="52"/>
    </row>
    <row r="26" spans="1:18" x14ac:dyDescent="0.15">
      <c r="A26" s="25" t="s">
        <v>23</v>
      </c>
      <c r="B26" s="2" t="s">
        <v>24</v>
      </c>
      <c r="D26" s="13"/>
      <c r="E26" s="49"/>
      <c r="F26" s="49">
        <f>F17</f>
        <v>500</v>
      </c>
      <c r="G26" s="49">
        <f>G17</f>
        <v>500</v>
      </c>
      <c r="H26" s="49">
        <f t="shared" ref="H26:N26" si="8">H17</f>
        <v>500</v>
      </c>
      <c r="I26" s="49">
        <f t="shared" si="8"/>
        <v>500</v>
      </c>
      <c r="J26" s="49">
        <f t="shared" si="8"/>
        <v>500</v>
      </c>
      <c r="K26" s="49">
        <f t="shared" si="8"/>
        <v>500</v>
      </c>
      <c r="L26" s="49">
        <f t="shared" si="8"/>
        <v>500</v>
      </c>
      <c r="M26" s="49">
        <f t="shared" si="8"/>
        <v>500</v>
      </c>
      <c r="N26" s="49">
        <f t="shared" si="8"/>
        <v>500</v>
      </c>
      <c r="O26" s="53">
        <f>O17</f>
        <v>500</v>
      </c>
      <c r="P26" s="54"/>
      <c r="Q26" s="55"/>
      <c r="R26" s="55">
        <f>R17</f>
        <v>0</v>
      </c>
    </row>
    <row r="27" spans="1:18" x14ac:dyDescent="0.15">
      <c r="A27" s="25" t="s">
        <v>10</v>
      </c>
      <c r="B27" s="2" t="s">
        <v>25</v>
      </c>
      <c r="D27" s="13"/>
      <c r="E27" s="49">
        <f>SUM(E28:E29)</f>
        <v>5000</v>
      </c>
      <c r="F27" s="49">
        <f>SUM(F28:F29)</f>
        <v>0</v>
      </c>
      <c r="G27" s="49">
        <f>SUM(G28:G29)</f>
        <v>0</v>
      </c>
      <c r="H27" s="49">
        <f t="shared" ref="H27:N27" si="9">SUM(H28:H29)</f>
        <v>0</v>
      </c>
      <c r="I27" s="49">
        <f t="shared" si="9"/>
        <v>0</v>
      </c>
      <c r="J27" s="49">
        <f t="shared" si="9"/>
        <v>0</v>
      </c>
      <c r="K27" s="49">
        <f t="shared" si="9"/>
        <v>0</v>
      </c>
      <c r="L27" s="49">
        <f t="shared" si="9"/>
        <v>0</v>
      </c>
      <c r="M27" s="49">
        <f t="shared" si="9"/>
        <v>0</v>
      </c>
      <c r="N27" s="49">
        <f t="shared" si="9"/>
        <v>0</v>
      </c>
      <c r="O27" s="53">
        <f>SUM(O28:O29)</f>
        <v>0</v>
      </c>
      <c r="P27" s="54"/>
      <c r="Q27" s="17"/>
      <c r="R27" s="17">
        <f>SUM(R28:R29)</f>
        <v>0</v>
      </c>
    </row>
    <row r="28" spans="1:18" s="35" customFormat="1" x14ac:dyDescent="0.15">
      <c r="A28" s="18"/>
      <c r="B28" s="19"/>
      <c r="C28" s="19" t="s">
        <v>46</v>
      </c>
      <c r="D28" s="20"/>
      <c r="E28" s="21">
        <v>5000</v>
      </c>
      <c r="F28" s="21"/>
      <c r="G28" s="21"/>
      <c r="H28" s="21"/>
      <c r="I28" s="21"/>
      <c r="J28" s="21"/>
      <c r="K28" s="21"/>
      <c r="L28" s="21"/>
      <c r="M28" s="21"/>
      <c r="N28" s="21"/>
      <c r="O28" s="22"/>
      <c r="P28" s="23"/>
      <c r="Q28" s="24"/>
      <c r="R28" s="24"/>
    </row>
    <row r="29" spans="1:18" s="35" customFormat="1" hidden="1" x14ac:dyDescent="0.15">
      <c r="A29" s="18"/>
      <c r="B29" s="19"/>
      <c r="C29" s="19" t="s">
        <v>26</v>
      </c>
      <c r="D29" s="20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2"/>
      <c r="P29" s="23"/>
      <c r="Q29" s="24"/>
      <c r="R29" s="24"/>
    </row>
    <row r="30" spans="1:18" x14ac:dyDescent="0.15">
      <c r="A30" s="25" t="s">
        <v>10</v>
      </c>
      <c r="B30" s="2" t="s">
        <v>27</v>
      </c>
      <c r="D30" s="13"/>
      <c r="E30" s="49">
        <f>E31+E32-E33</f>
        <v>600</v>
      </c>
      <c r="F30" s="49">
        <f>F31+F32-F33</f>
        <v>0</v>
      </c>
      <c r="G30" s="49">
        <f>G31+G32-G33</f>
        <v>0</v>
      </c>
      <c r="H30" s="49">
        <f t="shared" ref="H30:N30" si="10">H31+H32-H33</f>
        <v>0</v>
      </c>
      <c r="I30" s="49">
        <f t="shared" si="10"/>
        <v>0</v>
      </c>
      <c r="J30" s="49">
        <f t="shared" si="10"/>
        <v>0</v>
      </c>
      <c r="K30" s="49">
        <f t="shared" si="10"/>
        <v>0</v>
      </c>
      <c r="L30" s="49">
        <f t="shared" si="10"/>
        <v>0</v>
      </c>
      <c r="M30" s="49">
        <f t="shared" si="10"/>
        <v>0</v>
      </c>
      <c r="N30" s="49">
        <f t="shared" si="10"/>
        <v>0</v>
      </c>
      <c r="O30" s="53">
        <f>O31+O32-O33</f>
        <v>0</v>
      </c>
      <c r="P30" s="54"/>
      <c r="Q30" s="55"/>
      <c r="R30" s="55">
        <f>R31+R32-R33</f>
        <v>0</v>
      </c>
    </row>
    <row r="31" spans="1:18" s="60" customFormat="1" x14ac:dyDescent="0.15">
      <c r="A31" s="56"/>
      <c r="B31" s="57" t="s">
        <v>23</v>
      </c>
      <c r="C31" s="19" t="s">
        <v>28</v>
      </c>
      <c r="D31" s="20"/>
      <c r="E31" s="58"/>
      <c r="F31" s="21"/>
      <c r="G31" s="21"/>
      <c r="H31" s="21"/>
      <c r="I31" s="21"/>
      <c r="J31" s="21"/>
      <c r="K31" s="21"/>
      <c r="L31" s="21"/>
      <c r="M31" s="21"/>
      <c r="N31" s="21"/>
      <c r="O31" s="22"/>
      <c r="P31" s="23"/>
      <c r="Q31" s="59"/>
      <c r="R31" s="59"/>
    </row>
    <row r="32" spans="1:18" s="60" customFormat="1" x14ac:dyDescent="0.15">
      <c r="A32" s="56"/>
      <c r="B32" s="57" t="s">
        <v>23</v>
      </c>
      <c r="C32" s="19" t="s">
        <v>29</v>
      </c>
      <c r="D32" s="20"/>
      <c r="E32" s="21">
        <v>600</v>
      </c>
      <c r="F32" s="21"/>
      <c r="G32" s="21"/>
      <c r="H32" s="21"/>
      <c r="I32" s="21"/>
      <c r="J32" s="21"/>
      <c r="K32" s="21"/>
      <c r="L32" s="21"/>
      <c r="M32" s="21"/>
      <c r="N32" s="21"/>
      <c r="O32" s="22"/>
      <c r="P32" s="23"/>
      <c r="Q32" s="59"/>
      <c r="R32" s="59"/>
    </row>
    <row r="33" spans="1:18" s="35" customFormat="1" x14ac:dyDescent="0.15">
      <c r="A33" s="18"/>
      <c r="B33" s="57" t="s">
        <v>10</v>
      </c>
      <c r="C33" s="19" t="s">
        <v>30</v>
      </c>
      <c r="D33" s="20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2"/>
      <c r="P33" s="23"/>
      <c r="Q33" s="24"/>
      <c r="R33" s="24"/>
    </row>
    <row r="34" spans="1:18" x14ac:dyDescent="0.15">
      <c r="A34" s="1"/>
      <c r="D34" s="13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50"/>
      <c r="P34" s="51"/>
      <c r="Q34" s="52"/>
      <c r="R34" s="52"/>
    </row>
    <row r="35" spans="1:18" ht="19" customHeight="1" thickBot="1" x14ac:dyDescent="0.2">
      <c r="A35" s="1" t="s">
        <v>31</v>
      </c>
      <c r="D35" s="61"/>
      <c r="E35" s="62">
        <f>E22+E26-E30-E27</f>
        <v>-5600</v>
      </c>
      <c r="F35" s="62">
        <f>F22+F26-F30-F27</f>
        <v>1060</v>
      </c>
      <c r="G35" s="62">
        <f>G22+G26-G30-G27</f>
        <v>1060</v>
      </c>
      <c r="H35" s="62">
        <f t="shared" ref="H35:N35" si="11">H22+H26-H30-H27</f>
        <v>1060</v>
      </c>
      <c r="I35" s="62">
        <f t="shared" si="11"/>
        <v>1060</v>
      </c>
      <c r="J35" s="62">
        <f t="shared" si="11"/>
        <v>1060</v>
      </c>
      <c r="K35" s="62">
        <f t="shared" si="11"/>
        <v>1060</v>
      </c>
      <c r="L35" s="62">
        <f t="shared" si="11"/>
        <v>1060</v>
      </c>
      <c r="M35" s="62">
        <f t="shared" si="11"/>
        <v>1060</v>
      </c>
      <c r="N35" s="62">
        <f t="shared" si="11"/>
        <v>1060</v>
      </c>
      <c r="O35" s="62">
        <f>O22+O26-O30-O27</f>
        <v>1060</v>
      </c>
      <c r="Q35" s="63"/>
      <c r="R35" s="63">
        <f>R22+R26-R30-R27</f>
        <v>910</v>
      </c>
    </row>
    <row r="36" spans="1:18" s="35" customFormat="1" x14ac:dyDescent="0.15">
      <c r="A36" s="18"/>
      <c r="B36" s="57"/>
      <c r="C36" s="19"/>
      <c r="D36" s="20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64"/>
      <c r="P36" s="23"/>
      <c r="Q36" s="3"/>
      <c r="R36" s="3"/>
    </row>
    <row r="37" spans="1:18" ht="14" customHeight="1" x14ac:dyDescent="0.15">
      <c r="A37" s="1" t="s">
        <v>32</v>
      </c>
      <c r="D37" s="13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65">
        <f>-PV(D3,Q3-O5,Q35)+R35/D3</f>
        <v>9100</v>
      </c>
      <c r="P37" s="51"/>
    </row>
    <row r="38" spans="1:18" x14ac:dyDescent="0.15">
      <c r="A38" s="1"/>
      <c r="D38" s="13"/>
      <c r="E38" s="51"/>
      <c r="F38" s="51"/>
      <c r="G38" s="51"/>
      <c r="H38" s="51"/>
      <c r="I38" s="51"/>
      <c r="J38" s="51"/>
      <c r="K38" s="51"/>
      <c r="L38" s="51"/>
      <c r="M38" s="51"/>
      <c r="N38" s="51"/>
      <c r="P38" s="51"/>
    </row>
    <row r="39" spans="1:18" ht="14" customHeight="1" x14ac:dyDescent="0.15">
      <c r="A39" s="1" t="s">
        <v>33</v>
      </c>
      <c r="D39" s="61"/>
      <c r="E39" s="66">
        <f>E35</f>
        <v>-5600</v>
      </c>
      <c r="F39" s="66">
        <f>F35</f>
        <v>1060</v>
      </c>
      <c r="G39" s="66">
        <f>G35</f>
        <v>1060</v>
      </c>
      <c r="H39" s="66">
        <f t="shared" ref="H39:N39" si="12">H35</f>
        <v>1060</v>
      </c>
      <c r="I39" s="66">
        <f t="shared" si="12"/>
        <v>1060</v>
      </c>
      <c r="J39" s="66">
        <f t="shared" si="12"/>
        <v>1060</v>
      </c>
      <c r="K39" s="66">
        <f t="shared" si="12"/>
        <v>1060</v>
      </c>
      <c r="L39" s="66">
        <f t="shared" si="12"/>
        <v>1060</v>
      </c>
      <c r="M39" s="66">
        <f t="shared" si="12"/>
        <v>1060</v>
      </c>
      <c r="N39" s="66">
        <f t="shared" si="12"/>
        <v>1060</v>
      </c>
      <c r="O39" s="66">
        <f>O35+O37</f>
        <v>10160</v>
      </c>
    </row>
    <row r="40" spans="1:18" x14ac:dyDescent="0.15">
      <c r="A40" s="1"/>
      <c r="D40" s="61"/>
    </row>
    <row r="41" spans="1:18" x14ac:dyDescent="0.15">
      <c r="B41" s="13"/>
      <c r="C41" s="13"/>
    </row>
    <row r="42" spans="1:18" x14ac:dyDescent="0.15">
      <c r="B42" s="13"/>
      <c r="C42" s="13"/>
    </row>
    <row r="43" spans="1:18" x14ac:dyDescent="0.15">
      <c r="B43" s="13"/>
      <c r="C43" s="13"/>
    </row>
    <row r="44" spans="1:18" x14ac:dyDescent="0.15">
      <c r="B44" s="13"/>
      <c r="C44" s="13"/>
    </row>
    <row r="45" spans="1:18" x14ac:dyDescent="0.15">
      <c r="B45" s="13"/>
      <c r="C45" s="13"/>
    </row>
    <row r="46" spans="1:18" x14ac:dyDescent="0.15">
      <c r="B46" s="13"/>
      <c r="C46" s="13"/>
    </row>
    <row r="47" spans="1:18" x14ac:dyDescent="0.15">
      <c r="B47" s="13"/>
      <c r="C47" s="13"/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showGridLines="0" zoomScale="120" zoomScaleNormal="120" workbookViewId="0">
      <selection activeCell="A76" sqref="A76"/>
    </sheetView>
  </sheetViews>
  <sheetFormatPr baseColWidth="10" defaultColWidth="10.83203125" defaultRowHeight="13" x14ac:dyDescent="0.15"/>
  <cols>
    <col min="1" max="1" width="4.33203125" style="2" customWidth="1"/>
    <col min="2" max="2" width="2.5" style="2" customWidth="1"/>
    <col min="3" max="3" width="29.33203125" style="2" customWidth="1"/>
    <col min="4" max="4" width="5.83203125" style="3" customWidth="1"/>
    <col min="5" max="8" width="11.33203125" style="3" customWidth="1"/>
    <col min="9" max="9" width="2.33203125" style="3" customWidth="1"/>
    <col min="10" max="11" width="11.5" style="3" customWidth="1"/>
    <col min="12" max="16384" width="10.83203125" style="3"/>
  </cols>
  <sheetData>
    <row r="1" spans="1:11" x14ac:dyDescent="0.15">
      <c r="A1" s="1" t="s">
        <v>0</v>
      </c>
    </row>
    <row r="2" spans="1:11" ht="16" x14ac:dyDescent="0.15">
      <c r="A2" s="1"/>
      <c r="B2" s="2" t="s">
        <v>1</v>
      </c>
      <c r="D2" s="4">
        <v>0.3</v>
      </c>
      <c r="J2" s="5" t="s">
        <v>2</v>
      </c>
    </row>
    <row r="3" spans="1:11" ht="16" x14ac:dyDescent="0.15">
      <c r="A3" s="1"/>
      <c r="B3" s="2" t="s">
        <v>34</v>
      </c>
      <c r="D3" s="4">
        <v>0.1</v>
      </c>
      <c r="J3" s="5"/>
    </row>
    <row r="4" spans="1:11" ht="16" x14ac:dyDescent="0.15">
      <c r="A4" s="1"/>
      <c r="B4" s="2" t="s">
        <v>35</v>
      </c>
      <c r="D4" s="4">
        <v>0.05</v>
      </c>
      <c r="J4" s="5"/>
    </row>
    <row r="5" spans="1:11" ht="16" x14ac:dyDescent="0.15">
      <c r="A5" s="1"/>
      <c r="B5" s="2" t="s">
        <v>3</v>
      </c>
      <c r="D5" s="4">
        <v>0.1</v>
      </c>
      <c r="J5" s="6">
        <v>5</v>
      </c>
    </row>
    <row r="6" spans="1:11" x14ac:dyDescent="0.15">
      <c r="A6" s="1"/>
    </row>
    <row r="7" spans="1:11" x14ac:dyDescent="0.15">
      <c r="A7" s="1" t="s">
        <v>4</v>
      </c>
      <c r="D7" s="7" t="s">
        <v>5</v>
      </c>
      <c r="E7" s="8">
        <v>0</v>
      </c>
      <c r="F7" s="8">
        <v>1</v>
      </c>
      <c r="G7" s="8">
        <v>2</v>
      </c>
      <c r="H7" s="9">
        <v>3</v>
      </c>
      <c r="I7" s="10"/>
      <c r="J7" s="11" t="s">
        <v>6</v>
      </c>
      <c r="K7" s="11" t="s">
        <v>7</v>
      </c>
    </row>
    <row r="8" spans="1:11" ht="13" customHeight="1" x14ac:dyDescent="0.15">
      <c r="A8" s="12"/>
      <c r="B8" s="2" t="s">
        <v>8</v>
      </c>
      <c r="D8" s="13"/>
      <c r="E8" s="14">
        <f>SUM(E9:E10)</f>
        <v>0</v>
      </c>
      <c r="F8" s="14">
        <f>SUM(F9:F10)</f>
        <v>-365</v>
      </c>
      <c r="G8" s="14">
        <f>SUM(G9:G10)</f>
        <v>-365</v>
      </c>
      <c r="H8" s="15">
        <f>SUM(H9:H10)</f>
        <v>-365</v>
      </c>
      <c r="I8" s="16"/>
      <c r="J8" s="17">
        <f>SUM(J9:J10)</f>
        <v>0</v>
      </c>
      <c r="K8" s="17">
        <f>SUM(K9:K10)</f>
        <v>-365</v>
      </c>
    </row>
    <row r="9" spans="1:11" x14ac:dyDescent="0.15">
      <c r="A9" s="18"/>
      <c r="B9" s="19"/>
      <c r="C9" s="19" t="s">
        <v>36</v>
      </c>
      <c r="D9" s="20"/>
      <c r="E9" s="21"/>
      <c r="F9" s="21">
        <v>-365</v>
      </c>
      <c r="G9" s="21">
        <f>F9</f>
        <v>-365</v>
      </c>
      <c r="H9" s="21">
        <f>G9</f>
        <v>-365</v>
      </c>
      <c r="I9" s="21"/>
      <c r="J9" s="24"/>
      <c r="K9" s="24">
        <f>H9</f>
        <v>-365</v>
      </c>
    </row>
    <row r="10" spans="1:11" hidden="1" x14ac:dyDescent="0.15">
      <c r="A10" s="18"/>
      <c r="B10" s="19"/>
      <c r="C10" s="19" t="s">
        <v>9</v>
      </c>
      <c r="D10" s="20"/>
      <c r="E10" s="21"/>
      <c r="F10" s="21"/>
      <c r="G10" s="21"/>
      <c r="H10" s="22"/>
      <c r="I10" s="23"/>
      <c r="J10" s="24"/>
      <c r="K10" s="24"/>
    </row>
    <row r="11" spans="1:11" x14ac:dyDescent="0.15">
      <c r="A11" s="25" t="s">
        <v>10</v>
      </c>
      <c r="B11" s="2" t="s">
        <v>11</v>
      </c>
      <c r="D11" s="13"/>
      <c r="E11" s="14">
        <f>SUM(E12:E13)</f>
        <v>0</v>
      </c>
      <c r="F11" s="14">
        <f>SUM(F12:F13)</f>
        <v>-328.5</v>
      </c>
      <c r="G11" s="14">
        <f>SUM(G12:G13)</f>
        <v>-328.5</v>
      </c>
      <c r="H11" s="15">
        <f>SUM(H12:H13)</f>
        <v>-328.5</v>
      </c>
      <c r="I11" s="16"/>
      <c r="J11" s="26">
        <f>SUM(J12:J13)</f>
        <v>0</v>
      </c>
      <c r="K11" s="26">
        <f>SUM(K12:K13)</f>
        <v>-328.5</v>
      </c>
    </row>
    <row r="12" spans="1:11" x14ac:dyDescent="0.15">
      <c r="A12" s="18"/>
      <c r="B12" s="19"/>
      <c r="C12" s="19" t="s">
        <v>37</v>
      </c>
      <c r="D12" s="20"/>
      <c r="E12" s="21"/>
      <c r="F12" s="21">
        <f>(1-$D$3)*F9</f>
        <v>-328.5</v>
      </c>
      <c r="G12" s="21">
        <f>F12</f>
        <v>-328.5</v>
      </c>
      <c r="H12" s="21">
        <f>G12</f>
        <v>-328.5</v>
      </c>
      <c r="I12" s="21"/>
      <c r="J12" s="24"/>
      <c r="K12" s="24">
        <f>H12</f>
        <v>-328.5</v>
      </c>
    </row>
    <row r="13" spans="1:11" hidden="1" x14ac:dyDescent="0.15">
      <c r="A13" s="18"/>
      <c r="B13" s="19"/>
      <c r="C13" s="19" t="s">
        <v>12</v>
      </c>
      <c r="D13" s="20"/>
      <c r="E13" s="21"/>
      <c r="F13" s="21"/>
      <c r="G13" s="21"/>
      <c r="H13" s="22"/>
      <c r="I13" s="23"/>
      <c r="J13" s="24"/>
      <c r="K13" s="24"/>
    </row>
    <row r="14" spans="1:11" s="34" customFormat="1" ht="16" customHeight="1" x14ac:dyDescent="0.15">
      <c r="A14" s="27" t="s">
        <v>13</v>
      </c>
      <c r="B14" s="28" t="s">
        <v>14</v>
      </c>
      <c r="C14" s="28"/>
      <c r="D14" s="29"/>
      <c r="E14" s="30">
        <f>E8-E11</f>
        <v>0</v>
      </c>
      <c r="F14" s="30">
        <f>F8-F11</f>
        <v>-36.5</v>
      </c>
      <c r="G14" s="30">
        <f>G8-G11</f>
        <v>-36.5</v>
      </c>
      <c r="H14" s="31">
        <f>H8-H11</f>
        <v>-36.5</v>
      </c>
      <c r="I14" s="32"/>
      <c r="J14" s="33">
        <f>J8-J11</f>
        <v>0</v>
      </c>
      <c r="K14" s="33">
        <f>K8-K11</f>
        <v>-36.5</v>
      </c>
    </row>
    <row r="15" spans="1:11" x14ac:dyDescent="0.15">
      <c r="A15" s="25" t="s">
        <v>10</v>
      </c>
      <c r="B15" s="2" t="s">
        <v>15</v>
      </c>
      <c r="D15" s="13"/>
      <c r="E15" s="14">
        <f>SUM(E16:E17)</f>
        <v>0</v>
      </c>
      <c r="F15" s="14">
        <f>SUM(F16:F17)</f>
        <v>0</v>
      </c>
      <c r="G15" s="14">
        <f>SUM(G16:G17)</f>
        <v>0</v>
      </c>
      <c r="H15" s="15">
        <f>SUM(H16:H17)</f>
        <v>0</v>
      </c>
      <c r="I15" s="16"/>
      <c r="J15" s="26">
        <f>SUM(J16:J17)</f>
        <v>0</v>
      </c>
      <c r="K15" s="26">
        <f>SUM(K16:K17)</f>
        <v>0</v>
      </c>
    </row>
    <row r="16" spans="1:11" s="35" customFormat="1" hidden="1" x14ac:dyDescent="0.15">
      <c r="A16" s="18"/>
      <c r="B16" s="19"/>
      <c r="C16" s="19" t="s">
        <v>12</v>
      </c>
      <c r="D16" s="20"/>
      <c r="E16" s="21"/>
      <c r="F16" s="21"/>
      <c r="G16" s="21"/>
      <c r="H16" s="22"/>
      <c r="I16" s="23"/>
      <c r="J16" s="24"/>
      <c r="K16" s="24"/>
    </row>
    <row r="17" spans="1:11" s="35" customFormat="1" hidden="1" x14ac:dyDescent="0.15">
      <c r="A17" s="18"/>
      <c r="B17" s="19"/>
      <c r="C17" s="19" t="s">
        <v>12</v>
      </c>
      <c r="D17" s="20"/>
      <c r="E17" s="21"/>
      <c r="F17" s="21"/>
      <c r="G17" s="21"/>
      <c r="H17" s="22"/>
      <c r="I17" s="23"/>
      <c r="J17" s="24"/>
      <c r="K17" s="24"/>
    </row>
    <row r="18" spans="1:11" s="34" customFormat="1" ht="17" customHeight="1" x14ac:dyDescent="0.15">
      <c r="A18" s="27" t="s">
        <v>13</v>
      </c>
      <c r="B18" s="28" t="s">
        <v>16</v>
      </c>
      <c r="C18" s="28"/>
      <c r="D18" s="29"/>
      <c r="E18" s="36">
        <f>E14-E15</f>
        <v>0</v>
      </c>
      <c r="F18" s="36">
        <f>F14-F15</f>
        <v>-36.5</v>
      </c>
      <c r="G18" s="36">
        <f>G14-G15</f>
        <v>-36.5</v>
      </c>
      <c r="H18" s="37">
        <f>H14-H15</f>
        <v>-36.5</v>
      </c>
      <c r="I18" s="38"/>
      <c r="J18" s="39">
        <f>J14-J15</f>
        <v>0</v>
      </c>
      <c r="K18" s="39">
        <f>K14-K15</f>
        <v>-36.5</v>
      </c>
    </row>
    <row r="19" spans="1:11" x14ac:dyDescent="0.15">
      <c r="A19" s="25" t="s">
        <v>10</v>
      </c>
      <c r="B19" s="2" t="s">
        <v>17</v>
      </c>
      <c r="D19" s="13"/>
      <c r="E19" s="14">
        <f>SUM(E20:E21)</f>
        <v>0</v>
      </c>
      <c r="F19" s="14">
        <f>SUM(F20:F21)</f>
        <v>0</v>
      </c>
      <c r="G19" s="14">
        <f>SUM(G20:G21)</f>
        <v>0</v>
      </c>
      <c r="H19" s="15">
        <f>SUM(H20:H21)</f>
        <v>0</v>
      </c>
      <c r="I19" s="16"/>
      <c r="J19" s="26">
        <f>SUM(J20:J21)</f>
        <v>0</v>
      </c>
      <c r="K19" s="26">
        <f>SUM(K20:K21)</f>
        <v>0</v>
      </c>
    </row>
    <row r="20" spans="1:11" s="35" customFormat="1" hidden="1" x14ac:dyDescent="0.15">
      <c r="A20" s="18"/>
      <c r="B20" s="19"/>
      <c r="C20" s="19" t="s">
        <v>18</v>
      </c>
      <c r="D20" s="20"/>
      <c r="E20" s="21"/>
      <c r="F20" s="21"/>
      <c r="G20" s="21"/>
      <c r="H20" s="22"/>
      <c r="I20" s="23"/>
      <c r="J20" s="24"/>
      <c r="K20" s="24"/>
    </row>
    <row r="21" spans="1:11" s="35" customFormat="1" hidden="1" x14ac:dyDescent="0.15">
      <c r="A21" s="18"/>
      <c r="B21" s="19"/>
      <c r="C21" s="19" t="s">
        <v>18</v>
      </c>
      <c r="D21" s="20"/>
      <c r="E21" s="21"/>
      <c r="F21" s="21"/>
      <c r="G21" s="21"/>
      <c r="H21" s="22"/>
      <c r="I21" s="23"/>
      <c r="J21" s="24"/>
      <c r="K21" s="24"/>
    </row>
    <row r="22" spans="1:11" s="34" customFormat="1" ht="19" customHeight="1" x14ac:dyDescent="0.15">
      <c r="A22" s="27" t="s">
        <v>13</v>
      </c>
      <c r="B22" s="28" t="s">
        <v>19</v>
      </c>
      <c r="C22" s="28"/>
      <c r="D22" s="29"/>
      <c r="E22" s="36">
        <f>E18-E19</f>
        <v>0</v>
      </c>
      <c r="F22" s="36">
        <f>F18-F19</f>
        <v>-36.5</v>
      </c>
      <c r="G22" s="36">
        <f>G18-G19</f>
        <v>-36.5</v>
      </c>
      <c r="H22" s="37">
        <f>H18-H19</f>
        <v>-36.5</v>
      </c>
      <c r="I22" s="38"/>
      <c r="J22" s="39">
        <f>J18-J19</f>
        <v>0</v>
      </c>
      <c r="K22" s="39">
        <f>K18-K19</f>
        <v>-36.5</v>
      </c>
    </row>
    <row r="23" spans="1:11" x14ac:dyDescent="0.15">
      <c r="A23" s="25" t="s">
        <v>10</v>
      </c>
      <c r="B23" s="2" t="s">
        <v>20</v>
      </c>
      <c r="D23" s="13"/>
      <c r="E23" s="40">
        <f>E22*D2</f>
        <v>0</v>
      </c>
      <c r="F23" s="41">
        <f>F22*D2</f>
        <v>-10.95</v>
      </c>
      <c r="G23" s="41">
        <f>G22*D2</f>
        <v>-10.95</v>
      </c>
      <c r="H23" s="42">
        <f>H22*D2</f>
        <v>-10.95</v>
      </c>
      <c r="I23" s="43"/>
      <c r="J23" s="44">
        <f>J22*D2</f>
        <v>0</v>
      </c>
      <c r="K23" s="44">
        <f>K22*D2</f>
        <v>-10.95</v>
      </c>
    </row>
    <row r="24" spans="1:11" s="34" customFormat="1" ht="19" customHeight="1" thickBot="1" x14ac:dyDescent="0.2">
      <c r="A24" s="27" t="s">
        <v>13</v>
      </c>
      <c r="B24" s="28" t="s">
        <v>21</v>
      </c>
      <c r="C24" s="28"/>
      <c r="D24" s="29"/>
      <c r="E24" s="45">
        <f t="shared" ref="E24:K24" si="0">E22-E23</f>
        <v>0</v>
      </c>
      <c r="F24" s="45">
        <f t="shared" si="0"/>
        <v>-25.55</v>
      </c>
      <c r="G24" s="45">
        <f t="shared" si="0"/>
        <v>-25.55</v>
      </c>
      <c r="H24" s="46">
        <f t="shared" si="0"/>
        <v>-25.55</v>
      </c>
      <c r="I24" s="32"/>
      <c r="J24" s="47">
        <f>J22-J23</f>
        <v>0</v>
      </c>
      <c r="K24" s="47">
        <f t="shared" si="0"/>
        <v>-25.55</v>
      </c>
    </row>
    <row r="25" spans="1:11" s="34" customFormat="1" ht="12" customHeight="1" thickTop="1" x14ac:dyDescent="0.15">
      <c r="A25" s="27"/>
      <c r="B25" s="28"/>
      <c r="C25" s="28"/>
      <c r="D25" s="29"/>
      <c r="E25" s="30"/>
      <c r="F25" s="30"/>
      <c r="G25" s="30"/>
      <c r="H25" s="31"/>
      <c r="I25" s="32"/>
      <c r="J25" s="33"/>
      <c r="K25" s="33"/>
    </row>
    <row r="26" spans="1:11" ht="12" customHeight="1" x14ac:dyDescent="0.15">
      <c r="D26" s="13"/>
      <c r="E26" s="48"/>
      <c r="F26" s="49"/>
      <c r="G26" s="49"/>
      <c r="H26" s="50"/>
      <c r="I26" s="51"/>
      <c r="J26" s="52"/>
      <c r="K26" s="52"/>
    </row>
    <row r="27" spans="1:11" x14ac:dyDescent="0.15">
      <c r="A27" s="1" t="s">
        <v>22</v>
      </c>
      <c r="D27" s="13"/>
      <c r="E27" s="48"/>
      <c r="F27" s="48"/>
      <c r="G27" s="48"/>
      <c r="H27" s="50"/>
      <c r="I27" s="51"/>
      <c r="J27" s="52"/>
      <c r="K27" s="52"/>
    </row>
    <row r="28" spans="1:11" x14ac:dyDescent="0.15">
      <c r="A28" s="25" t="s">
        <v>23</v>
      </c>
      <c r="B28" s="2" t="s">
        <v>24</v>
      </c>
      <c r="D28" s="13"/>
      <c r="E28" s="49"/>
      <c r="F28" s="49">
        <f>F19</f>
        <v>0</v>
      </c>
      <c r="G28" s="49">
        <f>G19</f>
        <v>0</v>
      </c>
      <c r="H28" s="53">
        <f>H19</f>
        <v>0</v>
      </c>
      <c r="I28" s="54"/>
      <c r="J28" s="55">
        <f>J19</f>
        <v>0</v>
      </c>
      <c r="K28" s="55">
        <f>K19</f>
        <v>0</v>
      </c>
    </row>
    <row r="29" spans="1:11" x14ac:dyDescent="0.15">
      <c r="A29" s="25" t="s">
        <v>10</v>
      </c>
      <c r="B29" s="2" t="s">
        <v>25</v>
      </c>
      <c r="D29" s="13"/>
      <c r="E29" s="49">
        <f>SUM(E30:E31)</f>
        <v>0</v>
      </c>
      <c r="F29" s="49">
        <f>SUM(F30:F31)</f>
        <v>0</v>
      </c>
      <c r="G29" s="49">
        <f>SUM(G30:G31)</f>
        <v>0</v>
      </c>
      <c r="H29" s="53">
        <f>SUM(H30:H31)</f>
        <v>0</v>
      </c>
      <c r="I29" s="54"/>
      <c r="J29" s="17">
        <f>SUM(J30:J31)</f>
        <v>0</v>
      </c>
      <c r="K29" s="17">
        <f>SUM(K30:K31)</f>
        <v>0</v>
      </c>
    </row>
    <row r="30" spans="1:11" s="35" customFormat="1" hidden="1" x14ac:dyDescent="0.15">
      <c r="A30" s="18"/>
      <c r="B30" s="19"/>
      <c r="C30" s="19" t="s">
        <v>26</v>
      </c>
      <c r="D30" s="20"/>
      <c r="E30" s="21"/>
      <c r="F30" s="21"/>
      <c r="G30" s="21"/>
      <c r="H30" s="22"/>
      <c r="I30" s="23"/>
      <c r="J30" s="24"/>
      <c r="K30" s="24"/>
    </row>
    <row r="31" spans="1:11" s="35" customFormat="1" hidden="1" x14ac:dyDescent="0.15">
      <c r="A31" s="18"/>
      <c r="B31" s="19"/>
      <c r="C31" s="19" t="s">
        <v>26</v>
      </c>
      <c r="D31" s="20"/>
      <c r="E31" s="21"/>
      <c r="F31" s="21"/>
      <c r="G31" s="21"/>
      <c r="H31" s="22"/>
      <c r="I31" s="23"/>
      <c r="J31" s="24"/>
      <c r="K31" s="24"/>
    </row>
    <row r="32" spans="1:11" x14ac:dyDescent="0.15">
      <c r="A32" s="25" t="s">
        <v>10</v>
      </c>
      <c r="B32" s="2" t="s">
        <v>27</v>
      </c>
      <c r="D32" s="13"/>
      <c r="E32" s="49">
        <f>E33+E34-E35</f>
        <v>-240</v>
      </c>
      <c r="F32" s="49">
        <f>F33+F34-F35</f>
        <v>0</v>
      </c>
      <c r="G32" s="49">
        <f>G33+G34-G35</f>
        <v>0</v>
      </c>
      <c r="H32" s="53">
        <f>H33+H34-H35</f>
        <v>0</v>
      </c>
      <c r="I32" s="54"/>
      <c r="J32" s="55">
        <f>J33+J34-J35</f>
        <v>0</v>
      </c>
      <c r="K32" s="55">
        <f>K33+K34-K35</f>
        <v>0</v>
      </c>
    </row>
    <row r="33" spans="1:11" s="60" customFormat="1" x14ac:dyDescent="0.15">
      <c r="A33" s="56"/>
      <c r="B33" s="57" t="s">
        <v>23</v>
      </c>
      <c r="C33" s="19" t="s">
        <v>28</v>
      </c>
      <c r="D33" s="20"/>
      <c r="E33" s="58">
        <v>-90</v>
      </c>
      <c r="F33" s="21"/>
      <c r="G33" s="21"/>
      <c r="H33" s="22"/>
      <c r="I33" s="23"/>
      <c r="J33" s="59"/>
      <c r="K33" s="59"/>
    </row>
    <row r="34" spans="1:11" s="60" customFormat="1" x14ac:dyDescent="0.15">
      <c r="A34" s="56"/>
      <c r="B34" s="57" t="s">
        <v>23</v>
      </c>
      <c r="C34" s="19" t="s">
        <v>29</v>
      </c>
      <c r="D34" s="20"/>
      <c r="E34" s="21">
        <v>-180</v>
      </c>
      <c r="F34" s="21"/>
      <c r="G34" s="21"/>
      <c r="H34" s="22"/>
      <c r="I34" s="23"/>
      <c r="J34" s="59"/>
      <c r="K34" s="59"/>
    </row>
    <row r="35" spans="1:11" s="35" customFormat="1" x14ac:dyDescent="0.15">
      <c r="A35" s="18"/>
      <c r="B35" s="57" t="s">
        <v>10</v>
      </c>
      <c r="C35" s="19" t="s">
        <v>30</v>
      </c>
      <c r="D35" s="20"/>
      <c r="E35" s="21">
        <v>-30</v>
      </c>
      <c r="F35" s="21"/>
      <c r="G35" s="21"/>
      <c r="H35" s="22"/>
      <c r="I35" s="23"/>
      <c r="J35" s="24"/>
      <c r="K35" s="24"/>
    </row>
    <row r="36" spans="1:11" x14ac:dyDescent="0.15">
      <c r="A36" s="1"/>
      <c r="D36" s="13"/>
      <c r="E36" s="48"/>
      <c r="F36" s="48"/>
      <c r="G36" s="48"/>
      <c r="H36" s="50"/>
      <c r="I36" s="51"/>
      <c r="J36" s="52"/>
      <c r="K36" s="52"/>
    </row>
    <row r="37" spans="1:11" ht="19" customHeight="1" thickBot="1" x14ac:dyDescent="0.2">
      <c r="A37" s="1" t="s">
        <v>31</v>
      </c>
      <c r="D37" s="61"/>
      <c r="E37" s="62">
        <f>E24+E28-E32-E29</f>
        <v>240</v>
      </c>
      <c r="F37" s="62">
        <f>F24+F28-F32-F29</f>
        <v>-25.55</v>
      </c>
      <c r="G37" s="62">
        <f>G24+G28-G32-G29</f>
        <v>-25.55</v>
      </c>
      <c r="H37" s="62">
        <f>H24+H28-H32-H29</f>
        <v>-25.55</v>
      </c>
      <c r="J37" s="63">
        <f>J24+J28-J32-J29</f>
        <v>0</v>
      </c>
      <c r="K37" s="63">
        <f>K24+K28-K32-K29</f>
        <v>-25.55</v>
      </c>
    </row>
    <row r="38" spans="1:11" s="35" customFormat="1" x14ac:dyDescent="0.15">
      <c r="A38" s="18"/>
      <c r="B38" s="57"/>
      <c r="C38" s="19"/>
      <c r="D38" s="20"/>
      <c r="E38" s="23"/>
      <c r="F38" s="23"/>
      <c r="G38" s="23"/>
      <c r="H38" s="64"/>
      <c r="I38" s="23"/>
      <c r="J38" s="3"/>
      <c r="K38" s="3"/>
    </row>
    <row r="39" spans="1:11" ht="14" customHeight="1" x14ac:dyDescent="0.15">
      <c r="A39" s="1" t="s">
        <v>32</v>
      </c>
      <c r="D39" s="13"/>
      <c r="E39" s="51"/>
      <c r="F39" s="51"/>
      <c r="G39" s="51"/>
      <c r="H39" s="65">
        <f>-PV(D5,J5-H7,J37)+K37/D5</f>
        <v>-255.5</v>
      </c>
      <c r="I39" s="51"/>
    </row>
    <row r="40" spans="1:11" x14ac:dyDescent="0.15">
      <c r="A40" s="1"/>
      <c r="D40" s="13"/>
      <c r="E40" s="51"/>
      <c r="F40" s="51"/>
      <c r="G40" s="51"/>
      <c r="I40" s="51"/>
    </row>
    <row r="41" spans="1:11" ht="14" customHeight="1" x14ac:dyDescent="0.15">
      <c r="A41" s="1" t="s">
        <v>33</v>
      </c>
      <c r="D41" s="61"/>
      <c r="E41" s="66">
        <f>E37</f>
        <v>240</v>
      </c>
      <c r="F41" s="66">
        <f>F37</f>
        <v>-25.55</v>
      </c>
      <c r="G41" s="66">
        <f>G37</f>
        <v>-25.55</v>
      </c>
      <c r="H41" s="66">
        <f>H37+H39</f>
        <v>-281.05</v>
      </c>
    </row>
    <row r="42" spans="1:11" x14ac:dyDescent="0.15">
      <c r="B42" s="13"/>
      <c r="C42" s="13"/>
    </row>
    <row r="43" spans="1:11" x14ac:dyDescent="0.15">
      <c r="B43" s="13"/>
      <c r="C43" s="13"/>
    </row>
    <row r="44" spans="1:11" x14ac:dyDescent="0.15">
      <c r="B44" s="13"/>
      <c r="C44" s="13"/>
    </row>
    <row r="45" spans="1:11" x14ac:dyDescent="0.15">
      <c r="B45" s="13"/>
      <c r="C45" s="13"/>
    </row>
    <row r="46" spans="1:11" x14ac:dyDescent="0.15">
      <c r="B46" s="13"/>
      <c r="C46" s="13"/>
    </row>
    <row r="47" spans="1:11" x14ac:dyDescent="0.15">
      <c r="B47" s="13"/>
      <c r="C47" s="13"/>
    </row>
    <row r="48" spans="1:11" x14ac:dyDescent="0.15">
      <c r="B48" s="13"/>
      <c r="C48" s="13"/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showGridLines="0" zoomScale="120" zoomScaleNormal="120" workbookViewId="0">
      <selection activeCell="A76" sqref="A76"/>
    </sheetView>
  </sheetViews>
  <sheetFormatPr baseColWidth="10" defaultColWidth="10.83203125" defaultRowHeight="13" x14ac:dyDescent="0.15"/>
  <cols>
    <col min="1" max="1" width="4.33203125" style="2" customWidth="1"/>
    <col min="2" max="2" width="2.5" style="2" customWidth="1"/>
    <col min="3" max="3" width="29.33203125" style="2" customWidth="1"/>
    <col min="4" max="4" width="5.83203125" style="3" customWidth="1"/>
    <col min="5" max="8" width="11.33203125" style="3" customWidth="1"/>
    <col min="9" max="9" width="2.33203125" style="3" customWidth="1"/>
    <col min="10" max="11" width="11.5" style="3" customWidth="1"/>
    <col min="12" max="16384" width="10.83203125" style="3"/>
  </cols>
  <sheetData>
    <row r="1" spans="1:11" x14ac:dyDescent="0.15">
      <c r="A1" s="1" t="s">
        <v>0</v>
      </c>
    </row>
    <row r="2" spans="1:11" ht="16" x14ac:dyDescent="0.15">
      <c r="A2" s="1"/>
      <c r="B2" s="2" t="s">
        <v>1</v>
      </c>
      <c r="D2" s="4">
        <v>0.3</v>
      </c>
      <c r="J2" s="5" t="s">
        <v>2</v>
      </c>
    </row>
    <row r="3" spans="1:11" ht="16" x14ac:dyDescent="0.15">
      <c r="A3" s="1"/>
      <c r="B3" s="2" t="s">
        <v>34</v>
      </c>
      <c r="D3" s="4">
        <v>0.1</v>
      </c>
      <c r="J3" s="5"/>
    </row>
    <row r="4" spans="1:11" ht="16" x14ac:dyDescent="0.15">
      <c r="A4" s="1"/>
      <c r="B4" s="2" t="s">
        <v>35</v>
      </c>
      <c r="D4" s="4">
        <v>0.05</v>
      </c>
      <c r="J4" s="5"/>
    </row>
    <row r="5" spans="1:11" ht="16" x14ac:dyDescent="0.15">
      <c r="A5" s="1"/>
      <c r="B5" s="2" t="s">
        <v>3</v>
      </c>
      <c r="D5" s="4">
        <v>0.1</v>
      </c>
      <c r="J5" s="6">
        <v>5</v>
      </c>
    </row>
    <row r="6" spans="1:11" x14ac:dyDescent="0.15">
      <c r="A6" s="1"/>
    </row>
    <row r="7" spans="1:11" x14ac:dyDescent="0.15">
      <c r="A7" s="1" t="s">
        <v>4</v>
      </c>
      <c r="D7" s="7" t="s">
        <v>5</v>
      </c>
      <c r="E7" s="8">
        <v>0</v>
      </c>
      <c r="F7" s="8">
        <v>1</v>
      </c>
      <c r="G7" s="8">
        <v>2</v>
      </c>
      <c r="H7" s="9">
        <v>3</v>
      </c>
      <c r="I7" s="10"/>
      <c r="J7" s="11" t="s">
        <v>6</v>
      </c>
      <c r="K7" s="11" t="s">
        <v>7</v>
      </c>
    </row>
    <row r="8" spans="1:11" ht="13" customHeight="1" x14ac:dyDescent="0.15">
      <c r="A8" s="12"/>
      <c r="B8" s="2" t="s">
        <v>8</v>
      </c>
      <c r="D8" s="13"/>
      <c r="E8" s="14">
        <f>SUM(E9:E10)</f>
        <v>0</v>
      </c>
      <c r="F8" s="14">
        <f>SUM(F9:F10)</f>
        <v>-365</v>
      </c>
      <c r="G8" s="14">
        <f>SUM(G9:G10)</f>
        <v>-365</v>
      </c>
      <c r="H8" s="15">
        <f>SUM(H9:H10)</f>
        <v>-365</v>
      </c>
      <c r="I8" s="16"/>
      <c r="J8" s="17">
        <f>SUM(J9:J10)</f>
        <v>0</v>
      </c>
      <c r="K8" s="17">
        <f>SUM(K9:K10)</f>
        <v>-365</v>
      </c>
    </row>
    <row r="9" spans="1:11" x14ac:dyDescent="0.15">
      <c r="A9" s="18"/>
      <c r="B9" s="19"/>
      <c r="C9" s="19" t="s">
        <v>36</v>
      </c>
      <c r="D9" s="20"/>
      <c r="E9" s="21"/>
      <c r="F9" s="21">
        <v>-365</v>
      </c>
      <c r="G9" s="21">
        <f>F9</f>
        <v>-365</v>
      </c>
      <c r="H9" s="21">
        <f>G9</f>
        <v>-365</v>
      </c>
      <c r="I9" s="21"/>
      <c r="J9" s="24"/>
      <c r="K9" s="24">
        <f>H9</f>
        <v>-365</v>
      </c>
    </row>
    <row r="10" spans="1:11" hidden="1" x14ac:dyDescent="0.15">
      <c r="A10" s="18"/>
      <c r="B10" s="19"/>
      <c r="C10" s="19" t="s">
        <v>9</v>
      </c>
      <c r="D10" s="20"/>
      <c r="E10" s="21"/>
      <c r="F10" s="21"/>
      <c r="G10" s="21"/>
      <c r="H10" s="22"/>
      <c r="I10" s="23"/>
      <c r="J10" s="24"/>
      <c r="K10" s="24"/>
    </row>
    <row r="11" spans="1:11" x14ac:dyDescent="0.15">
      <c r="A11" s="25" t="s">
        <v>10</v>
      </c>
      <c r="B11" s="2" t="s">
        <v>11</v>
      </c>
      <c r="D11" s="13"/>
      <c r="E11" s="14">
        <f>SUM(E12:E13)</f>
        <v>0</v>
      </c>
      <c r="F11" s="14">
        <f>SUM(F12:F13)</f>
        <v>-328.5</v>
      </c>
      <c r="G11" s="14">
        <f>SUM(G12:G13)</f>
        <v>-328.5</v>
      </c>
      <c r="H11" s="15">
        <f>SUM(H12:H13)</f>
        <v>-328.5</v>
      </c>
      <c r="I11" s="16"/>
      <c r="J11" s="26">
        <f>SUM(J12:J13)</f>
        <v>0</v>
      </c>
      <c r="K11" s="26">
        <f>SUM(K12:K13)</f>
        <v>-328.5</v>
      </c>
    </row>
    <row r="12" spans="1:11" x14ac:dyDescent="0.15">
      <c r="A12" s="18"/>
      <c r="B12" s="19"/>
      <c r="C12" s="19" t="s">
        <v>37</v>
      </c>
      <c r="D12" s="20"/>
      <c r="E12" s="21"/>
      <c r="F12" s="21">
        <f>(1-$D$3)*F9</f>
        <v>-328.5</v>
      </c>
      <c r="G12" s="21">
        <f>F12</f>
        <v>-328.5</v>
      </c>
      <c r="H12" s="21">
        <f>G12</f>
        <v>-328.5</v>
      </c>
      <c r="I12" s="21"/>
      <c r="J12" s="24"/>
      <c r="K12" s="24">
        <f>H12</f>
        <v>-328.5</v>
      </c>
    </row>
    <row r="13" spans="1:11" hidden="1" x14ac:dyDescent="0.15">
      <c r="A13" s="18"/>
      <c r="B13" s="19"/>
      <c r="C13" s="19" t="s">
        <v>12</v>
      </c>
      <c r="D13" s="20"/>
      <c r="E13" s="21"/>
      <c r="F13" s="21"/>
      <c r="G13" s="21"/>
      <c r="H13" s="22"/>
      <c r="I13" s="23"/>
      <c r="J13" s="24"/>
      <c r="K13" s="24"/>
    </row>
    <row r="14" spans="1:11" s="34" customFormat="1" ht="16" customHeight="1" x14ac:dyDescent="0.15">
      <c r="A14" s="27" t="s">
        <v>13</v>
      </c>
      <c r="B14" s="28" t="s">
        <v>14</v>
      </c>
      <c r="C14" s="28"/>
      <c r="D14" s="29"/>
      <c r="E14" s="30">
        <f>E8-E11</f>
        <v>0</v>
      </c>
      <c r="F14" s="30">
        <f>F8-F11</f>
        <v>-36.5</v>
      </c>
      <c r="G14" s="30">
        <f>G8-G11</f>
        <v>-36.5</v>
      </c>
      <c r="H14" s="31">
        <f>H8-H11</f>
        <v>-36.5</v>
      </c>
      <c r="I14" s="32"/>
      <c r="J14" s="33">
        <f>J8-J11</f>
        <v>0</v>
      </c>
      <c r="K14" s="33">
        <f>K8-K11</f>
        <v>-36.5</v>
      </c>
    </row>
    <row r="15" spans="1:11" x14ac:dyDescent="0.15">
      <c r="A15" s="25" t="s">
        <v>10</v>
      </c>
      <c r="B15" s="2" t="s">
        <v>15</v>
      </c>
      <c r="D15" s="13"/>
      <c r="E15" s="14">
        <f>SUM(E16:E17)</f>
        <v>0</v>
      </c>
      <c r="F15" s="14">
        <f>SUM(F16:F17)</f>
        <v>-9</v>
      </c>
      <c r="G15" s="14">
        <f>SUM(G16:G17)</f>
        <v>-9</v>
      </c>
      <c r="H15" s="15">
        <f>SUM(H16:H17)</f>
        <v>-9</v>
      </c>
      <c r="I15" s="16"/>
      <c r="J15" s="26">
        <f>SUM(J16:J17)</f>
        <v>0</v>
      </c>
      <c r="K15" s="26">
        <f>SUM(K16:K17)</f>
        <v>-9</v>
      </c>
    </row>
    <row r="16" spans="1:11" s="35" customFormat="1" x14ac:dyDescent="0.15">
      <c r="A16" s="18"/>
      <c r="B16" s="19"/>
      <c r="C16" s="19" t="s">
        <v>38</v>
      </c>
      <c r="D16" s="20"/>
      <c r="E16" s="21"/>
      <c r="F16" s="21">
        <f>E34*$D$4</f>
        <v>-9</v>
      </c>
      <c r="G16" s="21">
        <f>F16</f>
        <v>-9</v>
      </c>
      <c r="H16" s="21">
        <f>G16</f>
        <v>-9</v>
      </c>
      <c r="I16" s="21"/>
      <c r="J16" s="24"/>
      <c r="K16" s="24">
        <f>H16</f>
        <v>-9</v>
      </c>
    </row>
    <row r="17" spans="1:11" s="35" customFormat="1" hidden="1" x14ac:dyDescent="0.15">
      <c r="A17" s="18"/>
      <c r="B17" s="19"/>
      <c r="C17" s="19" t="s">
        <v>12</v>
      </c>
      <c r="D17" s="20"/>
      <c r="E17" s="21"/>
      <c r="F17" s="21"/>
      <c r="G17" s="21"/>
      <c r="H17" s="22"/>
      <c r="I17" s="23"/>
      <c r="J17" s="24"/>
      <c r="K17" s="24"/>
    </row>
    <row r="18" spans="1:11" s="34" customFormat="1" ht="17" customHeight="1" x14ac:dyDescent="0.15">
      <c r="A18" s="27" t="s">
        <v>13</v>
      </c>
      <c r="B18" s="28" t="s">
        <v>16</v>
      </c>
      <c r="C18" s="28"/>
      <c r="D18" s="29"/>
      <c r="E18" s="36">
        <f>E14-E15</f>
        <v>0</v>
      </c>
      <c r="F18" s="36">
        <f>F14-F15</f>
        <v>-27.5</v>
      </c>
      <c r="G18" s="36">
        <f>G14-G15</f>
        <v>-27.5</v>
      </c>
      <c r="H18" s="37">
        <f>H14-H15</f>
        <v>-27.5</v>
      </c>
      <c r="I18" s="38"/>
      <c r="J18" s="39">
        <f>J14-J15</f>
        <v>0</v>
      </c>
      <c r="K18" s="39">
        <f>K14-K15</f>
        <v>-27.5</v>
      </c>
    </row>
    <row r="19" spans="1:11" x14ac:dyDescent="0.15">
      <c r="A19" s="25" t="s">
        <v>10</v>
      </c>
      <c r="B19" s="2" t="s">
        <v>17</v>
      </c>
      <c r="D19" s="13"/>
      <c r="E19" s="14">
        <f>SUM(E20:E21)</f>
        <v>0</v>
      </c>
      <c r="F19" s="14">
        <f>SUM(F20:F21)</f>
        <v>0</v>
      </c>
      <c r="G19" s="14">
        <f>SUM(G20:G21)</f>
        <v>0</v>
      </c>
      <c r="H19" s="15">
        <f>SUM(H20:H21)</f>
        <v>0</v>
      </c>
      <c r="I19" s="16"/>
      <c r="J19" s="26">
        <f>SUM(J20:J21)</f>
        <v>0</v>
      </c>
      <c r="K19" s="26">
        <f>SUM(K20:K21)</f>
        <v>0</v>
      </c>
    </row>
    <row r="20" spans="1:11" s="35" customFormat="1" hidden="1" x14ac:dyDescent="0.15">
      <c r="A20" s="18"/>
      <c r="B20" s="19"/>
      <c r="C20" s="19" t="s">
        <v>18</v>
      </c>
      <c r="D20" s="20"/>
      <c r="E20" s="21"/>
      <c r="F20" s="21"/>
      <c r="G20" s="21"/>
      <c r="H20" s="22"/>
      <c r="I20" s="23"/>
      <c r="J20" s="24"/>
      <c r="K20" s="24"/>
    </row>
    <row r="21" spans="1:11" s="35" customFormat="1" hidden="1" x14ac:dyDescent="0.15">
      <c r="A21" s="18"/>
      <c r="B21" s="19"/>
      <c r="C21" s="19" t="s">
        <v>18</v>
      </c>
      <c r="D21" s="20"/>
      <c r="E21" s="21"/>
      <c r="F21" s="21"/>
      <c r="G21" s="21"/>
      <c r="H21" s="22"/>
      <c r="I21" s="23"/>
      <c r="J21" s="24"/>
      <c r="K21" s="24"/>
    </row>
    <row r="22" spans="1:11" s="34" customFormat="1" ht="19" customHeight="1" x14ac:dyDescent="0.15">
      <c r="A22" s="27" t="s">
        <v>13</v>
      </c>
      <c r="B22" s="28" t="s">
        <v>19</v>
      </c>
      <c r="C22" s="28"/>
      <c r="D22" s="29"/>
      <c r="E22" s="36">
        <f>E18-E19</f>
        <v>0</v>
      </c>
      <c r="F22" s="36">
        <f>F18-F19</f>
        <v>-27.5</v>
      </c>
      <c r="G22" s="36">
        <f>G18-G19</f>
        <v>-27.5</v>
      </c>
      <c r="H22" s="37">
        <f>H18-H19</f>
        <v>-27.5</v>
      </c>
      <c r="I22" s="38"/>
      <c r="J22" s="39">
        <f>J18-J19</f>
        <v>0</v>
      </c>
      <c r="K22" s="39">
        <f>K18-K19</f>
        <v>-27.5</v>
      </c>
    </row>
    <row r="23" spans="1:11" x14ac:dyDescent="0.15">
      <c r="A23" s="25" t="s">
        <v>10</v>
      </c>
      <c r="B23" s="2" t="s">
        <v>20</v>
      </c>
      <c r="D23" s="13"/>
      <c r="E23" s="40">
        <f>E22*D2</f>
        <v>0</v>
      </c>
      <c r="F23" s="41">
        <f>F22*D2</f>
        <v>-8.25</v>
      </c>
      <c r="G23" s="41">
        <f>G22*D2</f>
        <v>-8.25</v>
      </c>
      <c r="H23" s="42">
        <f>H22*D2</f>
        <v>-8.25</v>
      </c>
      <c r="I23" s="43"/>
      <c r="J23" s="44">
        <f>J22*D2</f>
        <v>0</v>
      </c>
      <c r="K23" s="44">
        <f>K22*D2</f>
        <v>-8.25</v>
      </c>
    </row>
    <row r="24" spans="1:11" s="34" customFormat="1" ht="19" customHeight="1" thickBot="1" x14ac:dyDescent="0.2">
      <c r="A24" s="27" t="s">
        <v>13</v>
      </c>
      <c r="B24" s="28" t="s">
        <v>21</v>
      </c>
      <c r="C24" s="28"/>
      <c r="D24" s="29"/>
      <c r="E24" s="45">
        <f t="shared" ref="E24:K24" si="0">E22-E23</f>
        <v>0</v>
      </c>
      <c r="F24" s="45">
        <f t="shared" si="0"/>
        <v>-19.25</v>
      </c>
      <c r="G24" s="45">
        <f t="shared" si="0"/>
        <v>-19.25</v>
      </c>
      <c r="H24" s="46">
        <f t="shared" si="0"/>
        <v>-19.25</v>
      </c>
      <c r="I24" s="32"/>
      <c r="J24" s="47">
        <f>J22-J23</f>
        <v>0</v>
      </c>
      <c r="K24" s="47">
        <f t="shared" si="0"/>
        <v>-19.25</v>
      </c>
    </row>
    <row r="25" spans="1:11" s="34" customFormat="1" ht="12" customHeight="1" thickTop="1" x14ac:dyDescent="0.15">
      <c r="A25" s="27"/>
      <c r="B25" s="28"/>
      <c r="C25" s="28"/>
      <c r="D25" s="29"/>
      <c r="E25" s="30"/>
      <c r="F25" s="30"/>
      <c r="G25" s="30"/>
      <c r="H25" s="31"/>
      <c r="I25" s="32"/>
      <c r="J25" s="33"/>
      <c r="K25" s="33"/>
    </row>
    <row r="26" spans="1:11" ht="12" customHeight="1" x14ac:dyDescent="0.15">
      <c r="D26" s="13"/>
      <c r="E26" s="48"/>
      <c r="F26" s="49"/>
      <c r="G26" s="49"/>
      <c r="H26" s="50"/>
      <c r="I26" s="51"/>
      <c r="J26" s="52"/>
      <c r="K26" s="52"/>
    </row>
    <row r="27" spans="1:11" x14ac:dyDescent="0.15">
      <c r="A27" s="1" t="s">
        <v>22</v>
      </c>
      <c r="D27" s="13"/>
      <c r="E27" s="48"/>
      <c r="F27" s="48"/>
      <c r="G27" s="48"/>
      <c r="H27" s="50"/>
      <c r="I27" s="51"/>
      <c r="J27" s="52"/>
      <c r="K27" s="52"/>
    </row>
    <row r="28" spans="1:11" x14ac:dyDescent="0.15">
      <c r="A28" s="25" t="s">
        <v>23</v>
      </c>
      <c r="B28" s="2" t="s">
        <v>24</v>
      </c>
      <c r="D28" s="13"/>
      <c r="E28" s="49"/>
      <c r="F28" s="49">
        <f>F19</f>
        <v>0</v>
      </c>
      <c r="G28" s="49">
        <f>G19</f>
        <v>0</v>
      </c>
      <c r="H28" s="53">
        <f>H19</f>
        <v>0</v>
      </c>
      <c r="I28" s="54"/>
      <c r="J28" s="55">
        <f>J19</f>
        <v>0</v>
      </c>
      <c r="K28" s="55">
        <f>K19</f>
        <v>0</v>
      </c>
    </row>
    <row r="29" spans="1:11" x14ac:dyDescent="0.15">
      <c r="A29" s="25" t="s">
        <v>10</v>
      </c>
      <c r="B29" s="2" t="s">
        <v>25</v>
      </c>
      <c r="D29" s="13"/>
      <c r="E29" s="49">
        <f>SUM(E30:E31)</f>
        <v>0</v>
      </c>
      <c r="F29" s="49">
        <f>SUM(F30:F31)</f>
        <v>0</v>
      </c>
      <c r="G29" s="49">
        <f>SUM(G30:G31)</f>
        <v>0</v>
      </c>
      <c r="H29" s="53">
        <f>SUM(H30:H31)</f>
        <v>0</v>
      </c>
      <c r="I29" s="54"/>
      <c r="J29" s="17">
        <f>SUM(J30:J31)</f>
        <v>0</v>
      </c>
      <c r="K29" s="17">
        <f>SUM(K30:K31)</f>
        <v>0</v>
      </c>
    </row>
    <row r="30" spans="1:11" s="35" customFormat="1" hidden="1" x14ac:dyDescent="0.15">
      <c r="A30" s="18"/>
      <c r="B30" s="19"/>
      <c r="C30" s="19" t="s">
        <v>26</v>
      </c>
      <c r="D30" s="20"/>
      <c r="E30" s="21"/>
      <c r="F30" s="21"/>
      <c r="G30" s="21"/>
      <c r="H30" s="22"/>
      <c r="I30" s="23"/>
      <c r="J30" s="24"/>
      <c r="K30" s="24"/>
    </row>
    <row r="31" spans="1:11" s="35" customFormat="1" hidden="1" x14ac:dyDescent="0.15">
      <c r="A31" s="18"/>
      <c r="B31" s="19"/>
      <c r="C31" s="19" t="s">
        <v>26</v>
      </c>
      <c r="D31" s="20"/>
      <c r="E31" s="21"/>
      <c r="F31" s="21"/>
      <c r="G31" s="21"/>
      <c r="H31" s="22"/>
      <c r="I31" s="23"/>
      <c r="J31" s="24"/>
      <c r="K31" s="24"/>
    </row>
    <row r="32" spans="1:11" x14ac:dyDescent="0.15">
      <c r="A32" s="25" t="s">
        <v>10</v>
      </c>
      <c r="B32" s="2" t="s">
        <v>27</v>
      </c>
      <c r="D32" s="13"/>
      <c r="E32" s="49">
        <f>E33+E34-E35</f>
        <v>-240</v>
      </c>
      <c r="F32" s="49">
        <f>F33+F34-F35</f>
        <v>0</v>
      </c>
      <c r="G32" s="49">
        <f>G33+G34-G35</f>
        <v>0</v>
      </c>
      <c r="H32" s="53">
        <f>H33+H34-H35</f>
        <v>0</v>
      </c>
      <c r="I32" s="54"/>
      <c r="J32" s="55">
        <f>J33+J34-J35</f>
        <v>0</v>
      </c>
      <c r="K32" s="55">
        <f>K33+K34-K35</f>
        <v>0</v>
      </c>
    </row>
    <row r="33" spans="1:11" s="60" customFormat="1" x14ac:dyDescent="0.15">
      <c r="A33" s="56"/>
      <c r="B33" s="57" t="s">
        <v>23</v>
      </c>
      <c r="C33" s="19" t="s">
        <v>28</v>
      </c>
      <c r="D33" s="20"/>
      <c r="E33" s="58">
        <v>-90</v>
      </c>
      <c r="F33" s="21"/>
      <c r="G33" s="21"/>
      <c r="H33" s="22"/>
      <c r="I33" s="23"/>
      <c r="J33" s="59"/>
      <c r="K33" s="59"/>
    </row>
    <row r="34" spans="1:11" s="60" customFormat="1" x14ac:dyDescent="0.15">
      <c r="A34" s="56"/>
      <c r="B34" s="57" t="s">
        <v>23</v>
      </c>
      <c r="C34" s="19" t="s">
        <v>29</v>
      </c>
      <c r="D34" s="20"/>
      <c r="E34" s="21">
        <v>-180</v>
      </c>
      <c r="F34" s="21"/>
      <c r="G34" s="21"/>
      <c r="H34" s="22"/>
      <c r="I34" s="23"/>
      <c r="J34" s="59"/>
      <c r="K34" s="59"/>
    </row>
    <row r="35" spans="1:11" s="35" customFormat="1" x14ac:dyDescent="0.15">
      <c r="A35" s="18"/>
      <c r="B35" s="57" t="s">
        <v>10</v>
      </c>
      <c r="C35" s="19" t="s">
        <v>30</v>
      </c>
      <c r="D35" s="20"/>
      <c r="E35" s="21">
        <v>-30</v>
      </c>
      <c r="F35" s="21"/>
      <c r="G35" s="21"/>
      <c r="H35" s="22"/>
      <c r="I35" s="23"/>
      <c r="J35" s="24"/>
      <c r="K35" s="24"/>
    </row>
    <row r="36" spans="1:11" x14ac:dyDescent="0.15">
      <c r="A36" s="1"/>
      <c r="D36" s="13"/>
      <c r="E36" s="48"/>
      <c r="F36" s="48"/>
      <c r="G36" s="48"/>
      <c r="H36" s="50"/>
      <c r="I36" s="51"/>
      <c r="J36" s="52"/>
      <c r="K36" s="52"/>
    </row>
    <row r="37" spans="1:11" ht="19" customHeight="1" thickBot="1" x14ac:dyDescent="0.2">
      <c r="A37" s="1" t="s">
        <v>31</v>
      </c>
      <c r="D37" s="61"/>
      <c r="E37" s="62">
        <f>E24+E28-E32-E29</f>
        <v>240</v>
      </c>
      <c r="F37" s="62">
        <f>F24+F28-F32-F29</f>
        <v>-19.25</v>
      </c>
      <c r="G37" s="62">
        <f>G24+G28-G32-G29</f>
        <v>-19.25</v>
      </c>
      <c r="H37" s="62">
        <f>H24+H28-H32-H29</f>
        <v>-19.25</v>
      </c>
      <c r="J37" s="63">
        <f>J24+J28-J32-J29</f>
        <v>0</v>
      </c>
      <c r="K37" s="63">
        <f>K24+K28-K32-K29</f>
        <v>-19.25</v>
      </c>
    </row>
    <row r="38" spans="1:11" s="35" customFormat="1" x14ac:dyDescent="0.15">
      <c r="A38" s="18"/>
      <c r="B38" s="57"/>
      <c r="C38" s="19"/>
      <c r="D38" s="20"/>
      <c r="E38" s="23"/>
      <c r="F38" s="23"/>
      <c r="G38" s="23"/>
      <c r="H38" s="64"/>
      <c r="I38" s="23"/>
      <c r="J38" s="3"/>
      <c r="K38" s="3"/>
    </row>
    <row r="39" spans="1:11" ht="14" customHeight="1" x14ac:dyDescent="0.15">
      <c r="A39" s="1" t="s">
        <v>32</v>
      </c>
      <c r="D39" s="13"/>
      <c r="E39" s="51"/>
      <c r="F39" s="51"/>
      <c r="G39" s="51"/>
      <c r="H39" s="65">
        <f>-PV(D5,J5-H7,J37)+K37/D5</f>
        <v>-192.5</v>
      </c>
      <c r="I39" s="51"/>
    </row>
    <row r="40" spans="1:11" x14ac:dyDescent="0.15">
      <c r="A40" s="1"/>
      <c r="D40" s="13"/>
      <c r="E40" s="51"/>
      <c r="F40" s="51"/>
      <c r="G40" s="51"/>
      <c r="I40" s="51"/>
    </row>
    <row r="41" spans="1:11" ht="14" customHeight="1" x14ac:dyDescent="0.15">
      <c r="A41" s="1" t="s">
        <v>33</v>
      </c>
      <c r="D41" s="61"/>
      <c r="E41" s="66">
        <f>E37</f>
        <v>240</v>
      </c>
      <c r="F41" s="66">
        <f>F37</f>
        <v>-19.25</v>
      </c>
      <c r="G41" s="66">
        <f>G37</f>
        <v>-19.25</v>
      </c>
      <c r="H41" s="66">
        <f>H37+H39</f>
        <v>-211.75</v>
      </c>
    </row>
    <row r="42" spans="1:11" x14ac:dyDescent="0.15">
      <c r="B42" s="13"/>
      <c r="C42" s="13"/>
    </row>
    <row r="43" spans="1:11" x14ac:dyDescent="0.15">
      <c r="B43" s="13"/>
      <c r="C43" s="13"/>
    </row>
    <row r="44" spans="1:11" x14ac:dyDescent="0.15">
      <c r="B44" s="13"/>
      <c r="C44" s="13"/>
    </row>
    <row r="45" spans="1:11" x14ac:dyDescent="0.15">
      <c r="B45" s="13"/>
      <c r="C45" s="13"/>
    </row>
    <row r="46" spans="1:11" x14ac:dyDescent="0.15">
      <c r="B46" s="13"/>
      <c r="C46" s="13"/>
    </row>
    <row r="47" spans="1:11" x14ac:dyDescent="0.15">
      <c r="B47" s="13"/>
      <c r="C47" s="13"/>
    </row>
    <row r="48" spans="1:11" x14ac:dyDescent="0.15">
      <c r="B48" s="13"/>
      <c r="C48" s="13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White Nile salvage</vt:lpstr>
      <vt:lpstr>White Nile annuity</vt:lpstr>
      <vt:lpstr>White Nile perpetuity</vt:lpstr>
      <vt:lpstr>Yellow</vt:lpstr>
      <vt:lpstr>Yellow non-cap holding</vt:lpstr>
    </vt:vector>
  </TitlesOfParts>
  <Company>Mass Inst of 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Jarrod Goentzel</dc:creator>
  <cp:lastModifiedBy>Microsoft Office User</cp:lastModifiedBy>
  <dcterms:created xsi:type="dcterms:W3CDTF">2015-10-25T02:50:30Z</dcterms:created>
  <dcterms:modified xsi:type="dcterms:W3CDTF">2017-11-01T20:16:00Z</dcterms:modified>
</cp:coreProperties>
</file>