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8415" windowHeight="3285" activeTab="1"/>
  </bookViews>
  <sheets>
    <sheet name="Гагарина" sheetId="1" r:id="rId1"/>
    <sheet name="Айманова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210" i="2"/>
  <c r="M175"/>
  <c r="M138"/>
  <c r="M93"/>
  <c r="AR8"/>
  <c r="AR9"/>
  <c r="AR7"/>
  <c r="AR6"/>
  <c r="K175"/>
  <c r="J175"/>
  <c r="K138"/>
  <c r="J138"/>
  <c r="K93"/>
  <c r="AR219"/>
  <c r="J93"/>
  <c r="AR4"/>
  <c r="M56"/>
  <c r="K56"/>
  <c r="J56"/>
  <c r="AR238" i="1"/>
  <c r="AR234"/>
  <c r="AU11"/>
  <c r="AT9"/>
  <c r="AT8"/>
  <c r="AT7"/>
  <c r="M180"/>
  <c r="K180"/>
  <c r="J180"/>
  <c r="M143"/>
  <c r="K143"/>
  <c r="J143"/>
  <c r="AT6"/>
  <c r="M98"/>
  <c r="K97"/>
  <c r="J97"/>
  <c r="AT4"/>
  <c r="M60"/>
  <c r="K60"/>
  <c r="J60"/>
  <c r="J216"/>
  <c r="K216" s="1"/>
  <c r="M216" s="1"/>
  <c r="J210" i="2"/>
  <c r="K210" s="1"/>
  <c r="AQ223"/>
  <c r="AQ219"/>
  <c r="M174"/>
  <c r="AQ8" s="1"/>
  <c r="K174"/>
  <c r="J174"/>
  <c r="M137"/>
  <c r="AQ7" s="1"/>
  <c r="K137"/>
  <c r="J137"/>
  <c r="AQ9"/>
  <c r="AQ6"/>
  <c r="M92"/>
  <c r="K92"/>
  <c r="J92"/>
  <c r="AQ4"/>
  <c r="M55"/>
  <c r="K55"/>
  <c r="J55"/>
  <c r="J209"/>
  <c r="K209" s="1"/>
  <c r="M209" s="1"/>
  <c r="AQ234" i="1"/>
  <c r="AQ238" s="1"/>
  <c r="AS9"/>
  <c r="AS8"/>
  <c r="AS7"/>
  <c r="M179"/>
  <c r="K179"/>
  <c r="J179"/>
  <c r="M142"/>
  <c r="K142"/>
  <c r="J142"/>
  <c r="AS6"/>
  <c r="M96"/>
  <c r="K96"/>
  <c r="J96"/>
  <c r="AS4"/>
  <c r="M59"/>
  <c r="K59"/>
  <c r="J59"/>
  <c r="K136" i="2"/>
  <c r="M136" s="1"/>
  <c r="AP7" s="1"/>
  <c r="K178" i="1"/>
  <c r="M178" s="1"/>
  <c r="AR8" s="1"/>
  <c r="J178"/>
  <c r="AP234"/>
  <c r="J141"/>
  <c r="K141" s="1"/>
  <c r="M141" s="1"/>
  <c r="AR7" s="1"/>
  <c r="J95"/>
  <c r="K95" s="1"/>
  <c r="M95" s="1"/>
  <c r="AR6" s="1"/>
  <c r="J58"/>
  <c r="K58" s="1"/>
  <c r="M58" s="1"/>
  <c r="AR4" s="1"/>
  <c r="J173" i="2"/>
  <c r="K173" s="1"/>
  <c r="M173" s="1"/>
  <c r="AP8" s="1"/>
  <c r="J91"/>
  <c r="K91" s="1"/>
  <c r="M91" s="1"/>
  <c r="AP6" s="1"/>
  <c r="J54"/>
  <c r="K54" s="1"/>
  <c r="M54" s="1"/>
  <c r="AP4" s="1"/>
  <c r="AP219"/>
  <c r="AO219"/>
  <c r="J135"/>
  <c r="K135" s="1"/>
  <c r="M135" s="1"/>
  <c r="AO7" s="1"/>
  <c r="K172"/>
  <c r="M172" s="1"/>
  <c r="AO8" s="1"/>
  <c r="J172"/>
  <c r="J90"/>
  <c r="K90" s="1"/>
  <c r="M90" s="1"/>
  <c r="AO6" s="1"/>
  <c r="J53"/>
  <c r="K53" s="1"/>
  <c r="M53" s="1"/>
  <c r="AO4" s="1"/>
  <c r="J207"/>
  <c r="K207" s="1"/>
  <c r="M207" s="1"/>
  <c r="AO9" s="1"/>
  <c r="J208"/>
  <c r="K208" s="1"/>
  <c r="M208" s="1"/>
  <c r="AP9" s="1"/>
  <c r="J177" i="1"/>
  <c r="K177" s="1"/>
  <c r="M177" s="1"/>
  <c r="AQ8" s="1"/>
  <c r="J140"/>
  <c r="K140" s="1"/>
  <c r="M140" s="1"/>
  <c r="AQ7" s="1"/>
  <c r="K94"/>
  <c r="M94" s="1"/>
  <c r="AQ6" s="1"/>
  <c r="J94"/>
  <c r="J57"/>
  <c r="K57" s="1"/>
  <c r="M57" s="1"/>
  <c r="AQ4" s="1"/>
  <c r="J214"/>
  <c r="K214" s="1"/>
  <c r="M214" s="1"/>
  <c r="AR9" s="1"/>
  <c r="J215"/>
  <c r="K215" s="1"/>
  <c r="M215" s="1"/>
  <c r="AN219" i="2"/>
  <c r="J171"/>
  <c r="K171" s="1"/>
  <c r="M171" s="1"/>
  <c r="AN8" s="1"/>
  <c r="J134"/>
  <c r="K134" s="1"/>
  <c r="M134" s="1"/>
  <c r="AN7" s="1"/>
  <c r="K89"/>
  <c r="M89" s="1"/>
  <c r="AN6" s="1"/>
  <c r="J89"/>
  <c r="K52"/>
  <c r="M52" s="1"/>
  <c r="AN4" s="1"/>
  <c r="J52"/>
  <c r="J206"/>
  <c r="K206" s="1"/>
  <c r="M206" s="1"/>
  <c r="AN9" s="1"/>
  <c r="AN234" i="1"/>
  <c r="AP9"/>
  <c r="K176"/>
  <c r="M176" s="1"/>
  <c r="AP8" s="1"/>
  <c r="J176"/>
  <c r="J139"/>
  <c r="K139" s="1"/>
  <c r="M139" s="1"/>
  <c r="AP7" s="1"/>
  <c r="AP6"/>
  <c r="J93"/>
  <c r="K93" s="1"/>
  <c r="J56"/>
  <c r="K56" s="1"/>
  <c r="M56" s="1"/>
  <c r="AP4" s="1"/>
  <c r="J213"/>
  <c r="K213" s="1"/>
  <c r="M213" s="1"/>
  <c r="AQ9" s="1"/>
  <c r="AM219" i="2"/>
  <c r="J170"/>
  <c r="K170" s="1"/>
  <c r="M170" s="1"/>
  <c r="AM8" s="1"/>
  <c r="K133"/>
  <c r="M133" s="1"/>
  <c r="AM7" s="1"/>
  <c r="J133"/>
  <c r="M88"/>
  <c r="AM6" s="1"/>
  <c r="K88"/>
  <c r="J88"/>
  <c r="J51"/>
  <c r="K51" s="1"/>
  <c r="M51" s="1"/>
  <c r="AM4" s="1"/>
  <c r="J205"/>
  <c r="K205" s="1"/>
  <c r="M205" s="1"/>
  <c r="AM9" s="1"/>
  <c r="AM234" i="1"/>
  <c r="M175"/>
  <c r="AO8" s="1"/>
  <c r="K175"/>
  <c r="J175"/>
  <c r="J138"/>
  <c r="K138" s="1"/>
  <c r="M138" s="1"/>
  <c r="AO7" s="1"/>
  <c r="J92"/>
  <c r="K92" s="1"/>
  <c r="M92" s="1"/>
  <c r="AO6" s="1"/>
  <c r="J55"/>
  <c r="K55" s="1"/>
  <c r="M55" s="1"/>
  <c r="J212"/>
  <c r="K212" s="1"/>
  <c r="AN6"/>
  <c r="J137"/>
  <c r="K137" s="1"/>
  <c r="M137" s="1"/>
  <c r="AN7" s="1"/>
  <c r="J174"/>
  <c r="K174" s="1"/>
  <c r="M174" s="1"/>
  <c r="AN8" s="1"/>
  <c r="J91"/>
  <c r="K91" s="1"/>
  <c r="J54"/>
  <c r="K54" s="1"/>
  <c r="M54" s="1"/>
  <c r="AN4" s="1"/>
  <c r="AL234"/>
  <c r="J210"/>
  <c r="K210" s="1"/>
  <c r="M210" s="1"/>
  <c r="AN9" s="1"/>
  <c r="J211"/>
  <c r="K211" s="1"/>
  <c r="M211" s="1"/>
  <c r="AO9" s="1"/>
  <c r="M169" i="2"/>
  <c r="AL8" s="1"/>
  <c r="K169"/>
  <c r="J169"/>
  <c r="J132"/>
  <c r="K132" s="1"/>
  <c r="M132" s="1"/>
  <c r="AL7" s="1"/>
  <c r="K87"/>
  <c r="M87" s="1"/>
  <c r="AL6" s="1"/>
  <c r="J87"/>
  <c r="J50"/>
  <c r="K50" s="1"/>
  <c r="M50" s="1"/>
  <c r="AL4" s="1"/>
  <c r="AL219"/>
  <c r="J204"/>
  <c r="K204" s="1"/>
  <c r="M204" s="1"/>
  <c r="AL9" s="1"/>
  <c r="J168"/>
  <c r="K168" s="1"/>
  <c r="M168" s="1"/>
  <c r="AK8" s="1"/>
  <c r="J131"/>
  <c r="K131" s="1"/>
  <c r="M131" s="1"/>
  <c r="AK7" s="1"/>
  <c r="J86"/>
  <c r="K86" s="1"/>
  <c r="M86" s="1"/>
  <c r="AK6" s="1"/>
  <c r="M49"/>
  <c r="AK4" s="1"/>
  <c r="AK219"/>
  <c r="AK234" i="1"/>
  <c r="J209"/>
  <c r="K209" s="1"/>
  <c r="M209" s="1"/>
  <c r="AM9" s="1"/>
  <c r="J173"/>
  <c r="K173" s="1"/>
  <c r="M173" s="1"/>
  <c r="AM8" s="1"/>
  <c r="J136"/>
  <c r="K136" s="1"/>
  <c r="M136" s="1"/>
  <c r="AM7" s="1"/>
  <c r="K90"/>
  <c r="J53"/>
  <c r="K53" s="1"/>
  <c r="M53" s="1"/>
  <c r="AM4" s="1"/>
  <c r="K167" i="2"/>
  <c r="M167" s="1"/>
  <c r="AJ8" s="1"/>
  <c r="J167"/>
  <c r="J130"/>
  <c r="K130" s="1"/>
  <c r="M130" s="1"/>
  <c r="AJ7" s="1"/>
  <c r="K85"/>
  <c r="M85" s="1"/>
  <c r="AJ6" s="1"/>
  <c r="J85"/>
  <c r="J202"/>
  <c r="K202" s="1"/>
  <c r="M202" s="1"/>
  <c r="AJ9" s="1"/>
  <c r="J203"/>
  <c r="K203" s="1"/>
  <c r="M203" s="1"/>
  <c r="AK9" s="1"/>
  <c r="AJ4"/>
  <c r="AJ219"/>
  <c r="K208" i="1"/>
  <c r="M208" s="1"/>
  <c r="AL9" s="1"/>
  <c r="K172"/>
  <c r="M172" s="1"/>
  <c r="AL8" s="1"/>
  <c r="J172"/>
  <c r="J135"/>
  <c r="K135" s="1"/>
  <c r="M135" s="1"/>
  <c r="AL7" s="1"/>
  <c r="AL6"/>
  <c r="K89"/>
  <c r="M89" s="1"/>
  <c r="M52"/>
  <c r="AL4"/>
  <c r="M51"/>
  <c r="AJ234"/>
  <c r="AI9" i="2"/>
  <c r="J201"/>
  <c r="K201" s="1"/>
  <c r="M201" s="1"/>
  <c r="J166"/>
  <c r="K166" s="1"/>
  <c r="M166" s="1"/>
  <c r="AI8" s="1"/>
  <c r="J129"/>
  <c r="K129" s="1"/>
  <c r="M129" s="1"/>
  <c r="AI7" s="1"/>
  <c r="J84"/>
  <c r="K84" s="1"/>
  <c r="M84" s="1"/>
  <c r="AI6" s="1"/>
  <c r="J47"/>
  <c r="K47" s="1"/>
  <c r="M47" s="1"/>
  <c r="AI4" s="1"/>
  <c r="AI219"/>
  <c r="AI234" i="1"/>
  <c r="AK6"/>
  <c r="J171"/>
  <c r="K171" s="1"/>
  <c r="M171" s="1"/>
  <c r="AK8" s="1"/>
  <c r="J207"/>
  <c r="M207" s="1"/>
  <c r="AK9" s="1"/>
  <c r="AK4"/>
  <c r="J134"/>
  <c r="K134" s="1"/>
  <c r="M134" s="1"/>
  <c r="AK7" s="1"/>
  <c r="AH234"/>
  <c r="AJ6"/>
  <c r="J206"/>
  <c r="K206" s="1"/>
  <c r="M206" s="1"/>
  <c r="AJ9" s="1"/>
  <c r="J170"/>
  <c r="K170" s="1"/>
  <c r="M170" s="1"/>
  <c r="AJ8" s="1"/>
  <c r="J133"/>
  <c r="K133" s="1"/>
  <c r="M133" s="1"/>
  <c r="AJ7" s="1"/>
  <c r="J87"/>
  <c r="J49"/>
  <c r="K49" s="1"/>
  <c r="M49" s="1"/>
  <c r="AJ4" s="1"/>
  <c r="AH219" i="2"/>
  <c r="M83"/>
  <c r="AH6" s="1"/>
  <c r="J165"/>
  <c r="K165" s="1"/>
  <c r="M165" s="1"/>
  <c r="AH8" s="1"/>
  <c r="J128"/>
  <c r="K128" s="1"/>
  <c r="M128" s="1"/>
  <c r="AH7" s="1"/>
  <c r="J83"/>
  <c r="J46"/>
  <c r="K46" s="1"/>
  <c r="M46" s="1"/>
  <c r="AH4" s="1"/>
  <c r="AG219"/>
  <c r="J164"/>
  <c r="K164" s="1"/>
  <c r="M164" s="1"/>
  <c r="AG8" s="1"/>
  <c r="K127"/>
  <c r="M127" s="1"/>
  <c r="AG7" s="1"/>
  <c r="J127"/>
  <c r="J82"/>
  <c r="K82" s="1"/>
  <c r="M82" s="1"/>
  <c r="AG6" s="1"/>
  <c r="J45"/>
  <c r="K45" s="1"/>
  <c r="M45" s="1"/>
  <c r="AG4" s="1"/>
  <c r="AG234" i="1"/>
  <c r="J205"/>
  <c r="K205" s="1"/>
  <c r="M205" s="1"/>
  <c r="AI9" s="1"/>
  <c r="J169"/>
  <c r="K169" s="1"/>
  <c r="M169" s="1"/>
  <c r="AI8" s="1"/>
  <c r="J132"/>
  <c r="K132" s="1"/>
  <c r="M132" s="1"/>
  <c r="AI7" s="1"/>
  <c r="J86"/>
  <c r="K86" s="1"/>
  <c r="M86" s="1"/>
  <c r="AI6" s="1"/>
  <c r="J48"/>
  <c r="K48" s="1"/>
  <c r="M48" s="1"/>
  <c r="AI4" s="1"/>
  <c r="K126" i="2"/>
  <c r="M126" s="1"/>
  <c r="AF7" s="1"/>
  <c r="J126"/>
  <c r="J163"/>
  <c r="K163" s="1"/>
  <c r="M163" s="1"/>
  <c r="AF8" s="1"/>
  <c r="J81"/>
  <c r="K81" s="1"/>
  <c r="M81" s="1"/>
  <c r="AF6" s="1"/>
  <c r="J44"/>
  <c r="K44" s="1"/>
  <c r="M44" s="1"/>
  <c r="AF4" s="1"/>
  <c r="AF219"/>
  <c r="AF234" i="1"/>
  <c r="K131"/>
  <c r="M131" s="1"/>
  <c r="AH7" s="1"/>
  <c r="J168"/>
  <c r="K168" s="1"/>
  <c r="M168" s="1"/>
  <c r="AH8" s="1"/>
  <c r="J131"/>
  <c r="J85"/>
  <c r="K85" s="1"/>
  <c r="M85" s="1"/>
  <c r="AH6" s="1"/>
  <c r="J47"/>
  <c r="K47" s="1"/>
  <c r="M47" s="1"/>
  <c r="AH4" s="1"/>
  <c r="M203"/>
  <c r="AG9" s="1"/>
  <c r="J204"/>
  <c r="K204" s="1"/>
  <c r="M204" s="1"/>
  <c r="AH9" s="1"/>
  <c r="J167"/>
  <c r="K167" s="1"/>
  <c r="M167" s="1"/>
  <c r="AG8" s="1"/>
  <c r="J130"/>
  <c r="K130" s="1"/>
  <c r="M130" s="1"/>
  <c r="AG7" s="1"/>
  <c r="J84"/>
  <c r="K84" s="1"/>
  <c r="M84" s="1"/>
  <c r="AG6" s="1"/>
  <c r="J46"/>
  <c r="K46" s="1"/>
  <c r="M46" s="1"/>
  <c r="AG4" s="1"/>
  <c r="AE234"/>
  <c r="J162" i="2"/>
  <c r="K162" s="1"/>
  <c r="M162" s="1"/>
  <c r="AE8" s="1"/>
  <c r="J125"/>
  <c r="K125" s="1"/>
  <c r="M125" s="1"/>
  <c r="AE7" s="1"/>
  <c r="J80"/>
  <c r="K80" s="1"/>
  <c r="M80" s="1"/>
  <c r="AE6" s="1"/>
  <c r="J43"/>
  <c r="K43" s="1"/>
  <c r="M43" s="1"/>
  <c r="AE4" s="1"/>
  <c r="AE219"/>
  <c r="AD234" i="1"/>
  <c r="J202"/>
  <c r="K202" s="1"/>
  <c r="M202" s="1"/>
  <c r="AF9" s="1"/>
  <c r="J166"/>
  <c r="K166" s="1"/>
  <c r="M166" s="1"/>
  <c r="AF8" s="1"/>
  <c r="J129"/>
  <c r="K129" s="1"/>
  <c r="M129" s="1"/>
  <c r="AF7" s="1"/>
  <c r="J83"/>
  <c r="K83" s="1"/>
  <c r="M83" s="1"/>
  <c r="AF6" s="1"/>
  <c r="J82"/>
  <c r="K82" s="1"/>
  <c r="M82" s="1"/>
  <c r="AE6" s="1"/>
  <c r="J45"/>
  <c r="K45" s="1"/>
  <c r="M45" s="1"/>
  <c r="AF4" s="1"/>
  <c r="AD219" i="2"/>
  <c r="J161"/>
  <c r="K161" s="1"/>
  <c r="M161" s="1"/>
  <c r="AD8" s="1"/>
  <c r="J124"/>
  <c r="K124" s="1"/>
  <c r="M124" s="1"/>
  <c r="AD7" s="1"/>
  <c r="J79"/>
  <c r="K79" s="1"/>
  <c r="M79" s="1"/>
  <c r="AD6" s="1"/>
  <c r="J42"/>
  <c r="K42" s="1"/>
  <c r="M42" s="1"/>
  <c r="AD4" s="1"/>
  <c r="J200"/>
  <c r="K200" s="1"/>
  <c r="M200" s="1"/>
  <c r="AH9" s="1"/>
  <c r="AC219"/>
  <c r="J160"/>
  <c r="K160" s="1"/>
  <c r="M160" s="1"/>
  <c r="AC8" s="1"/>
  <c r="J123"/>
  <c r="K123" s="1"/>
  <c r="M123" s="1"/>
  <c r="AC7" s="1"/>
  <c r="J78"/>
  <c r="K78" s="1"/>
  <c r="M78" s="1"/>
  <c r="AC6" s="1"/>
  <c r="K41"/>
  <c r="M41" s="1"/>
  <c r="AC4" s="1"/>
  <c r="J41"/>
  <c r="AC234" i="1"/>
  <c r="J165"/>
  <c r="K165" s="1"/>
  <c r="M165" s="1"/>
  <c r="AE8" s="1"/>
  <c r="J128"/>
  <c r="K128" s="1"/>
  <c r="M128" s="1"/>
  <c r="AE7" s="1"/>
  <c r="J44"/>
  <c r="K44" s="1"/>
  <c r="M44" s="1"/>
  <c r="AE4" s="1"/>
  <c r="J201"/>
  <c r="K201" s="1"/>
  <c r="M201" s="1"/>
  <c r="AE9" s="1"/>
  <c r="AB234"/>
  <c r="J164"/>
  <c r="K164" s="1"/>
  <c r="M164" s="1"/>
  <c r="AD8" s="1"/>
  <c r="J127"/>
  <c r="K127" s="1"/>
  <c r="M127" s="1"/>
  <c r="AD7" s="1"/>
  <c r="J81"/>
  <c r="K81" s="1"/>
  <c r="M81" s="1"/>
  <c r="AD6" s="1"/>
  <c r="J43"/>
  <c r="K43" s="1"/>
  <c r="M43" s="1"/>
  <c r="AD4" s="1"/>
  <c r="J200"/>
  <c r="K200" s="1"/>
  <c r="M200" s="1"/>
  <c r="AD9" s="1"/>
  <c r="AB219" i="2"/>
  <c r="J159"/>
  <c r="K159" s="1"/>
  <c r="M159" s="1"/>
  <c r="AB8" s="1"/>
  <c r="J122"/>
  <c r="K122" s="1"/>
  <c r="M122" s="1"/>
  <c r="AB7" s="1"/>
  <c r="J77"/>
  <c r="K77" s="1"/>
  <c r="M77" s="1"/>
  <c r="AB6" s="1"/>
  <c r="J40"/>
  <c r="K40" s="1"/>
  <c r="M40" s="1"/>
  <c r="AB4" s="1"/>
  <c r="J194"/>
  <c r="K194" s="1"/>
  <c r="M194" s="1"/>
  <c r="AB9" s="1"/>
  <c r="J195"/>
  <c r="K195" s="1"/>
  <c r="M195" s="1"/>
  <c r="AC9" s="1"/>
  <c r="J196"/>
  <c r="K196" s="1"/>
  <c r="M196" s="1"/>
  <c r="AD9" s="1"/>
  <c r="J197"/>
  <c r="K197" s="1"/>
  <c r="M197" s="1"/>
  <c r="AE9" s="1"/>
  <c r="J198"/>
  <c r="K198" s="1"/>
  <c r="M198" s="1"/>
  <c r="AF9" s="1"/>
  <c r="J199"/>
  <c r="K199" s="1"/>
  <c r="M199" s="1"/>
  <c r="AG9" s="1"/>
  <c r="AA234" i="1"/>
  <c r="J163"/>
  <c r="K163" s="1"/>
  <c r="M163" s="1"/>
  <c r="AC8" s="1"/>
  <c r="J126"/>
  <c r="K126" s="1"/>
  <c r="M126" s="1"/>
  <c r="AC7" s="1"/>
  <c r="J80"/>
  <c r="K80" s="1"/>
  <c r="M80" s="1"/>
  <c r="AC6" s="1"/>
  <c r="J42"/>
  <c r="K42" s="1"/>
  <c r="M42" s="1"/>
  <c r="AC4" s="1"/>
  <c r="J199"/>
  <c r="K199" s="1"/>
  <c r="M199" s="1"/>
  <c r="AC9" s="1"/>
  <c r="AA219" i="2"/>
  <c r="J158"/>
  <c r="K158" s="1"/>
  <c r="M158" s="1"/>
  <c r="AA8" s="1"/>
  <c r="J121"/>
  <c r="K121" s="1"/>
  <c r="M121" s="1"/>
  <c r="AA7" s="1"/>
  <c r="J76"/>
  <c r="K76" s="1"/>
  <c r="M76" s="1"/>
  <c r="AA6" s="1"/>
  <c r="J39"/>
  <c r="K39" s="1"/>
  <c r="M39" s="1"/>
  <c r="AA4" s="1"/>
  <c r="J193"/>
  <c r="K193" s="1"/>
  <c r="M193" s="1"/>
  <c r="AA9" s="1"/>
  <c r="Z219"/>
  <c r="J157"/>
  <c r="K157" s="1"/>
  <c r="M157" s="1"/>
  <c r="Z8" s="1"/>
  <c r="K120"/>
  <c r="M120" s="1"/>
  <c r="Z7" s="1"/>
  <c r="J120"/>
  <c r="J75"/>
  <c r="K75" s="1"/>
  <c r="M75" s="1"/>
  <c r="Z6" s="1"/>
  <c r="J192"/>
  <c r="K192" s="1"/>
  <c r="M192" s="1"/>
  <c r="Z9" s="1"/>
  <c r="J38"/>
  <c r="K38" s="1"/>
  <c r="M38" s="1"/>
  <c r="Z4" s="1"/>
  <c r="J162" i="1"/>
  <c r="K162" s="1"/>
  <c r="M162" s="1"/>
  <c r="AB8" s="1"/>
  <c r="J125"/>
  <c r="K125" s="1"/>
  <c r="M125" s="1"/>
  <c r="AB7" s="1"/>
  <c r="J79"/>
  <c r="K79" s="1"/>
  <c r="M79" s="1"/>
  <c r="AB6" s="1"/>
  <c r="J41"/>
  <c r="K41" s="1"/>
  <c r="M41" s="1"/>
  <c r="AB4" s="1"/>
  <c r="J198"/>
  <c r="K198" s="1"/>
  <c r="M198" s="1"/>
  <c r="AB9" s="1"/>
  <c r="J156" i="2"/>
  <c r="K156" s="1"/>
  <c r="M156" s="1"/>
  <c r="Y8" s="1"/>
  <c r="J119"/>
  <c r="K119" s="1"/>
  <c r="M119" s="1"/>
  <c r="Y7" s="1"/>
  <c r="J74"/>
  <c r="K74" s="1"/>
  <c r="M74" s="1"/>
  <c r="Y6" s="1"/>
  <c r="J191"/>
  <c r="K191" s="1"/>
  <c r="M191" s="1"/>
  <c r="Y9" s="1"/>
  <c r="J37"/>
  <c r="K37" s="1"/>
  <c r="M37" s="1"/>
  <c r="Y4" s="1"/>
  <c r="Y219"/>
  <c r="Z234" i="1"/>
  <c r="U234"/>
  <c r="J197"/>
  <c r="K197" s="1"/>
  <c r="M197" s="1"/>
  <c r="AA9" s="1"/>
  <c r="J161"/>
  <c r="K161" s="1"/>
  <c r="M161" s="1"/>
  <c r="AA8" s="1"/>
  <c r="J124"/>
  <c r="K124" s="1"/>
  <c r="M124" s="1"/>
  <c r="AA7" s="1"/>
  <c r="J78"/>
  <c r="K78" s="1"/>
  <c r="M78" s="1"/>
  <c r="AA6" s="1"/>
  <c r="J40"/>
  <c r="K40" s="1"/>
  <c r="M40" s="1"/>
  <c r="AA4" s="1"/>
  <c r="J196"/>
  <c r="K196" s="1"/>
  <c r="M196" s="1"/>
  <c r="Z9" s="1"/>
  <c r="J160"/>
  <c r="K160" s="1"/>
  <c r="M160" s="1"/>
  <c r="Z8" s="1"/>
  <c r="J123"/>
  <c r="K123" s="1"/>
  <c r="M123" s="1"/>
  <c r="Z7" s="1"/>
  <c r="J77"/>
  <c r="K77" s="1"/>
  <c r="M77" s="1"/>
  <c r="Z6" s="1"/>
  <c r="J39"/>
  <c r="K39" s="1"/>
  <c r="M39" s="1"/>
  <c r="Z4" s="1"/>
  <c r="X219" i="2"/>
  <c r="J155"/>
  <c r="K155" s="1"/>
  <c r="M155" s="1"/>
  <c r="X8" s="1"/>
  <c r="J118"/>
  <c r="K118" s="1"/>
  <c r="M118" s="1"/>
  <c r="X7" s="1"/>
  <c r="J73"/>
  <c r="K73" s="1"/>
  <c r="M73" s="1"/>
  <c r="X6" s="1"/>
  <c r="J36"/>
  <c r="K36" s="1"/>
  <c r="M36" s="1"/>
  <c r="X4" s="1"/>
  <c r="J190"/>
  <c r="K190" s="1"/>
  <c r="M190" s="1"/>
  <c r="X9" s="1"/>
  <c r="J154"/>
  <c r="K154" s="1"/>
  <c r="M154" s="1"/>
  <c r="W8" s="1"/>
  <c r="K117"/>
  <c r="M117" s="1"/>
  <c r="W7" s="1"/>
  <c r="J72"/>
  <c r="K72" s="1"/>
  <c r="M72" s="1"/>
  <c r="W6" s="1"/>
  <c r="J35"/>
  <c r="K35" s="1"/>
  <c r="M35" s="1"/>
  <c r="W4" s="1"/>
  <c r="J189"/>
  <c r="K189" s="1"/>
  <c r="M189" s="1"/>
  <c r="W9" s="1"/>
  <c r="K195" i="1"/>
  <c r="M195" s="1"/>
  <c r="Y9" s="1"/>
  <c r="K159"/>
  <c r="M159" s="1"/>
  <c r="Y8" s="1"/>
  <c r="J122"/>
  <c r="K122" s="1"/>
  <c r="M122" s="1"/>
  <c r="Y7" s="1"/>
  <c r="J76"/>
  <c r="K76" s="1"/>
  <c r="M76" s="1"/>
  <c r="Y6" s="1"/>
  <c r="J38"/>
  <c r="K38" s="1"/>
  <c r="M38" s="1"/>
  <c r="Y4" s="1"/>
  <c r="M188" i="2"/>
  <c r="V9" s="1"/>
  <c r="M153"/>
  <c r="V8" s="1"/>
  <c r="J153"/>
  <c r="J116"/>
  <c r="K116" s="1"/>
  <c r="M116" s="1"/>
  <c r="V7" s="1"/>
  <c r="J71"/>
  <c r="K71" s="1"/>
  <c r="M71" s="1"/>
  <c r="V6" s="1"/>
  <c r="J34"/>
  <c r="K34" s="1"/>
  <c r="M34" s="1"/>
  <c r="V4" s="1"/>
  <c r="J188"/>
  <c r="M158" i="1"/>
  <c r="X8" s="1"/>
  <c r="J158"/>
  <c r="J121"/>
  <c r="K121" s="1"/>
  <c r="M121" s="1"/>
  <c r="X7" s="1"/>
  <c r="M75"/>
  <c r="X6" s="1"/>
  <c r="J74"/>
  <c r="K74" s="1"/>
  <c r="M74" s="1"/>
  <c r="W6" s="1"/>
  <c r="J37"/>
  <c r="K37" s="1"/>
  <c r="M37" s="1"/>
  <c r="X4" s="1"/>
  <c r="X9"/>
  <c r="U9" i="2"/>
  <c r="M152"/>
  <c r="U8" s="1"/>
  <c r="M193" i="1"/>
  <c r="W9" s="1"/>
  <c r="M157"/>
  <c r="W8" s="1"/>
  <c r="J187" i="2"/>
  <c r="J152"/>
  <c r="J115"/>
  <c r="K115" s="1"/>
  <c r="M115" s="1"/>
  <c r="U7" s="1"/>
  <c r="J70"/>
  <c r="K70" s="1"/>
  <c r="M70" s="1"/>
  <c r="U6" s="1"/>
  <c r="J33"/>
  <c r="K33" s="1"/>
  <c r="M33" s="1"/>
  <c r="U4" s="1"/>
  <c r="M187"/>
  <c r="J193" i="1"/>
  <c r="J157"/>
  <c r="J120"/>
  <c r="K120" s="1"/>
  <c r="M120" s="1"/>
  <c r="W7" s="1"/>
  <c r="J36"/>
  <c r="K36" s="1"/>
  <c r="M36" s="1"/>
  <c r="W4" s="1"/>
  <c r="M151" i="2"/>
  <c r="T8" s="1"/>
  <c r="J151"/>
  <c r="J114"/>
  <c r="K114" s="1"/>
  <c r="M114" s="1"/>
  <c r="T7" s="1"/>
  <c r="J69"/>
  <c r="K69" s="1"/>
  <c r="M69" s="1"/>
  <c r="T6" s="1"/>
  <c r="J32"/>
  <c r="K32" s="1"/>
  <c r="M32" s="1"/>
  <c r="T4" s="1"/>
  <c r="T9"/>
  <c r="M156" i="1"/>
  <c r="V8" s="1"/>
  <c r="J156"/>
  <c r="J35"/>
  <c r="K35" s="1"/>
  <c r="M35" s="1"/>
  <c r="V4" s="1"/>
  <c r="J119"/>
  <c r="K119" s="1"/>
  <c r="M119" s="1"/>
  <c r="V7" s="1"/>
  <c r="J73"/>
  <c r="K73" s="1"/>
  <c r="M73" s="1"/>
  <c r="V6" s="1"/>
  <c r="M185" i="2"/>
  <c r="S9" s="1"/>
  <c r="M186"/>
  <c r="M150"/>
  <c r="S8" s="1"/>
  <c r="J113"/>
  <c r="K113" s="1"/>
  <c r="M113" s="1"/>
  <c r="S7" s="1"/>
  <c r="J68"/>
  <c r="K68" s="1"/>
  <c r="M68" s="1"/>
  <c r="S6" s="1"/>
  <c r="J31"/>
  <c r="K31" s="1"/>
  <c r="M31" s="1"/>
  <c r="S4" s="1"/>
  <c r="M155" i="1"/>
  <c r="U8" s="1"/>
  <c r="J118"/>
  <c r="K118" s="1"/>
  <c r="M118" s="1"/>
  <c r="U7" s="1"/>
  <c r="J72"/>
  <c r="K72" s="1"/>
  <c r="M72" s="1"/>
  <c r="J34"/>
  <c r="K34" s="1"/>
  <c r="M34" s="1"/>
  <c r="U4" s="1"/>
  <c r="AR17" i="2" l="1"/>
  <c r="AR223" s="1"/>
  <c r="AT20" i="1"/>
  <c r="AQ17" i="2"/>
  <c r="AS20" i="1"/>
  <c r="AP17" i="2"/>
  <c r="AP223" s="1"/>
  <c r="AL17"/>
  <c r="AL223" s="1"/>
  <c r="AR20" i="1"/>
  <c r="AP238" s="1"/>
  <c r="AO17" i="2"/>
  <c r="AO223" s="1"/>
  <c r="AQ20" i="1"/>
  <c r="AO238" s="1"/>
  <c r="AN17" i="2"/>
  <c r="AN223" s="1"/>
  <c r="AP20" i="1"/>
  <c r="AN238" s="1"/>
  <c r="AM17" i="2"/>
  <c r="AM223" s="1"/>
  <c r="AO20" i="1"/>
  <c r="AM238" s="1"/>
  <c r="AN20"/>
  <c r="AL238" s="1"/>
  <c r="AK17" i="2"/>
  <c r="AK223" s="1"/>
  <c r="AM20" i="1"/>
  <c r="AK238" s="1"/>
  <c r="AJ17" i="2"/>
  <c r="AJ223" s="1"/>
  <c r="AL20" i="1"/>
  <c r="AJ238" s="1"/>
  <c r="AI17" i="2"/>
  <c r="AJ20" i="1"/>
  <c r="AH17" i="2"/>
  <c r="AG17"/>
  <c r="AI20" i="1"/>
  <c r="AF17" i="2"/>
  <c r="AD17"/>
  <c r="Z17"/>
  <c r="AA17"/>
  <c r="AH20" i="1"/>
  <c r="AG20"/>
  <c r="AE17" i="2"/>
  <c r="AF20" i="1"/>
  <c r="AC17" i="2"/>
  <c r="AE20" i="1"/>
  <c r="AD20"/>
  <c r="AB17" i="2"/>
  <c r="AC20" i="1"/>
  <c r="AB20"/>
  <c r="Y17" i="2"/>
  <c r="AA20" i="1"/>
  <c r="Z20"/>
  <c r="X17" i="2"/>
  <c r="U17"/>
  <c r="W17"/>
  <c r="W20" i="1"/>
  <c r="X20"/>
  <c r="Y20"/>
  <c r="V17" i="2"/>
  <c r="T17"/>
  <c r="S17"/>
  <c r="J190" i="1"/>
  <c r="I190" s="1"/>
  <c r="J191" s="1"/>
  <c r="I191" s="1"/>
  <c r="J192" s="1"/>
  <c r="K192" s="1"/>
  <c r="M192" s="1"/>
  <c r="V9" s="1"/>
  <c r="V20" s="1"/>
  <c r="M190"/>
  <c r="T9" s="1"/>
  <c r="M191"/>
  <c r="U9" s="1"/>
  <c r="U20" s="1"/>
  <c r="M154"/>
  <c r="T8" s="1"/>
  <c r="J154"/>
  <c r="I154" s="1"/>
  <c r="J155" s="1"/>
  <c r="J117"/>
  <c r="K117" s="1"/>
  <c r="M117" s="1"/>
  <c r="T7" s="1"/>
  <c r="J71"/>
  <c r="K71" s="1"/>
  <c r="M71" s="1"/>
  <c r="J33"/>
  <c r="K33" s="1"/>
  <c r="M33" s="1"/>
  <c r="T4" s="1"/>
  <c r="I184" i="2"/>
  <c r="J185" s="1"/>
  <c r="I185" s="1"/>
  <c r="J186" s="1"/>
  <c r="M184"/>
  <c r="R9" s="1"/>
  <c r="M183"/>
  <c r="Q9" s="1"/>
  <c r="I183"/>
  <c r="M148"/>
  <c r="Q8" s="1"/>
  <c r="M149"/>
  <c r="R8" s="1"/>
  <c r="J149"/>
  <c r="I149" s="1"/>
  <c r="J150" s="1"/>
  <c r="J148"/>
  <c r="J111"/>
  <c r="K111" s="1"/>
  <c r="M111" s="1"/>
  <c r="Q7" s="1"/>
  <c r="J112"/>
  <c r="K112" s="1"/>
  <c r="M112" s="1"/>
  <c r="R7" s="1"/>
  <c r="J66"/>
  <c r="K66" s="1"/>
  <c r="M66" s="1"/>
  <c r="Q6" s="1"/>
  <c r="J67"/>
  <c r="K67" s="1"/>
  <c r="M67" s="1"/>
  <c r="R6" s="1"/>
  <c r="J29"/>
  <c r="K29" s="1"/>
  <c r="M29" s="1"/>
  <c r="Q4" s="1"/>
  <c r="J30"/>
  <c r="K30" s="1"/>
  <c r="M30" s="1"/>
  <c r="R4" s="1"/>
  <c r="M189" i="1"/>
  <c r="S9" s="1"/>
  <c r="J189"/>
  <c r="J153"/>
  <c r="K153" s="1"/>
  <c r="M153" s="1"/>
  <c r="S8" s="1"/>
  <c r="J70"/>
  <c r="K70" s="1"/>
  <c r="M70" s="1"/>
  <c r="J32"/>
  <c r="K32" s="1"/>
  <c r="M32" s="1"/>
  <c r="S4" s="1"/>
  <c r="S6"/>
  <c r="M188"/>
  <c r="R9" s="1"/>
  <c r="J152"/>
  <c r="K152" s="1"/>
  <c r="M152" s="1"/>
  <c r="R8" s="1"/>
  <c r="M147" i="2"/>
  <c r="P8" s="1"/>
  <c r="M182"/>
  <c r="P9" s="1"/>
  <c r="J110"/>
  <c r="K110" s="1"/>
  <c r="M110" s="1"/>
  <c r="P7" s="1"/>
  <c r="J65"/>
  <c r="K65" s="1"/>
  <c r="M65" s="1"/>
  <c r="P6" s="1"/>
  <c r="J28"/>
  <c r="K28" s="1"/>
  <c r="M28" s="1"/>
  <c r="P4" s="1"/>
  <c r="M187" i="1"/>
  <c r="Q9" s="1"/>
  <c r="J151"/>
  <c r="K151" s="1"/>
  <c r="M151" s="1"/>
  <c r="Q8" s="1"/>
  <c r="J115"/>
  <c r="K115" s="1"/>
  <c r="M115" s="1"/>
  <c r="R7" s="1"/>
  <c r="J116"/>
  <c r="K116" s="1"/>
  <c r="M116" s="1"/>
  <c r="S7" s="1"/>
  <c r="K68"/>
  <c r="M68" s="1"/>
  <c r="Q6" s="1"/>
  <c r="K113"/>
  <c r="M113" s="1"/>
  <c r="P7" s="1"/>
  <c r="J187"/>
  <c r="I187" s="1"/>
  <c r="J188" s="1"/>
  <c r="J150"/>
  <c r="K150" s="1"/>
  <c r="M150" s="1"/>
  <c r="P8" s="1"/>
  <c r="J114"/>
  <c r="K114" s="1"/>
  <c r="M114" s="1"/>
  <c r="Q7" s="1"/>
  <c r="J67"/>
  <c r="J69"/>
  <c r="K69" s="1"/>
  <c r="M69" s="1"/>
  <c r="R6" s="1"/>
  <c r="J112"/>
  <c r="K112" s="1"/>
  <c r="M112" s="1"/>
  <c r="O7" s="1"/>
  <c r="J29"/>
  <c r="K29" s="1"/>
  <c r="M29" s="1"/>
  <c r="P4" s="1"/>
  <c r="J30"/>
  <c r="K30" s="1"/>
  <c r="M30" s="1"/>
  <c r="Q4" s="1"/>
  <c r="J31"/>
  <c r="J28"/>
  <c r="K28" s="1"/>
  <c r="M28" s="1"/>
  <c r="O4" s="1"/>
  <c r="M181" i="2"/>
  <c r="M146"/>
  <c r="O8" s="1"/>
  <c r="I146"/>
  <c r="K109"/>
  <c r="M109" s="1"/>
  <c r="O7" s="1"/>
  <c r="K63"/>
  <c r="M63" s="1"/>
  <c r="K64"/>
  <c r="M64" s="1"/>
  <c r="O6" s="1"/>
  <c r="J27"/>
  <c r="K27" s="1"/>
  <c r="M27" s="1"/>
  <c r="J26"/>
  <c r="K26" s="1"/>
  <c r="M26" s="1"/>
  <c r="M9"/>
  <c r="M8"/>
  <c r="M7"/>
  <c r="J25"/>
  <c r="K25" s="1"/>
  <c r="Q17" l="1"/>
  <c r="T20" i="1"/>
  <c r="R17" i="2"/>
  <c r="S20" i="1"/>
  <c r="P17" i="2"/>
  <c r="O4"/>
  <c r="O17" s="1"/>
  <c r="Q20" i="1"/>
  <c r="M178" i="2"/>
  <c r="J9" s="1"/>
  <c r="M179"/>
  <c r="K9" s="1"/>
  <c r="M180"/>
  <c r="L9" s="1"/>
  <c r="M142"/>
  <c r="K8" s="1"/>
  <c r="M143"/>
  <c r="L8" s="1"/>
  <c r="I143"/>
  <c r="K106"/>
  <c r="M106" s="1"/>
  <c r="L7" s="1"/>
  <c r="M24"/>
  <c r="K58"/>
  <c r="M58" s="1"/>
  <c r="I6" s="1"/>
  <c r="J59"/>
  <c r="K59" s="1"/>
  <c r="M59" s="1"/>
  <c r="J6" s="1"/>
  <c r="J60"/>
  <c r="K60" s="1"/>
  <c r="M60" s="1"/>
  <c r="K6" s="1"/>
  <c r="J61"/>
  <c r="K61" s="1"/>
  <c r="M61" s="1"/>
  <c r="L6" s="1"/>
  <c r="J62"/>
  <c r="K62" s="1"/>
  <c r="M62" s="1"/>
  <c r="Q65"/>
  <c r="K94"/>
  <c r="K140" s="1"/>
  <c r="M140" s="1"/>
  <c r="I8" s="1"/>
  <c r="Q94"/>
  <c r="M95"/>
  <c r="M96"/>
  <c r="M97"/>
  <c r="K98"/>
  <c r="K141" s="1"/>
  <c r="M99"/>
  <c r="M100"/>
  <c r="M101"/>
  <c r="J102"/>
  <c r="K102" s="1"/>
  <c r="M103"/>
  <c r="M104"/>
  <c r="M105"/>
  <c r="Q108"/>
  <c r="M185" i="1"/>
  <c r="N9" s="1"/>
  <c r="M148"/>
  <c r="N8" s="1"/>
  <c r="J111"/>
  <c r="K111" s="1"/>
  <c r="M111" s="1"/>
  <c r="N7" s="1"/>
  <c r="I179" i="2"/>
  <c r="I142"/>
  <c r="M184" i="1"/>
  <c r="M9" s="1"/>
  <c r="M147"/>
  <c r="M8" s="1"/>
  <c r="M110"/>
  <c r="M109"/>
  <c r="J108"/>
  <c r="K108" s="1"/>
  <c r="M17" i="2"/>
  <c r="N17"/>
  <c r="J22"/>
  <c r="K22" s="1"/>
  <c r="M22" s="1"/>
  <c r="K4" s="1"/>
  <c r="J23"/>
  <c r="M23" s="1"/>
  <c r="J21"/>
  <c r="K21" s="1"/>
  <c r="M21" s="1"/>
  <c r="J4" s="1"/>
  <c r="M107" i="1"/>
  <c r="M106"/>
  <c r="J105"/>
  <c r="K105" s="1"/>
  <c r="P6"/>
  <c r="J63"/>
  <c r="K63" s="1"/>
  <c r="M63" s="1"/>
  <c r="L6" s="1"/>
  <c r="J64"/>
  <c r="K64" s="1"/>
  <c r="M64" s="1"/>
  <c r="M6" s="1"/>
  <c r="J65"/>
  <c r="K65" s="1"/>
  <c r="M65" s="1"/>
  <c r="N6" s="1"/>
  <c r="J66"/>
  <c r="K66" s="1"/>
  <c r="M66" s="1"/>
  <c r="O6" s="1"/>
  <c r="J26"/>
  <c r="K26" s="1"/>
  <c r="J27"/>
  <c r="K27" s="1"/>
  <c r="M27" s="1"/>
  <c r="N4" s="1"/>
  <c r="K31"/>
  <c r="M31" s="1"/>
  <c r="R4" s="1"/>
  <c r="J25"/>
  <c r="K25" s="1"/>
  <c r="M25" s="1"/>
  <c r="L4" s="1"/>
  <c r="Q20" i="2"/>
  <c r="K20"/>
  <c r="M20" s="1"/>
  <c r="I4" s="1"/>
  <c r="M146" i="1"/>
  <c r="L8" s="1"/>
  <c r="J145"/>
  <c r="M104"/>
  <c r="M103"/>
  <c r="J102"/>
  <c r="K102" s="1"/>
  <c r="K145" s="1"/>
  <c r="J62"/>
  <c r="K62" s="1"/>
  <c r="M62" s="1"/>
  <c r="K6" s="1"/>
  <c r="J24"/>
  <c r="K24" s="1"/>
  <c r="M24" s="1"/>
  <c r="K4" s="1"/>
  <c r="R23"/>
  <c r="I21"/>
  <c r="I181"/>
  <c r="J182" s="1"/>
  <c r="M181"/>
  <c r="M144"/>
  <c r="M100"/>
  <c r="M99"/>
  <c r="K98"/>
  <c r="K61"/>
  <c r="M61" s="1"/>
  <c r="K23"/>
  <c r="M23" s="1"/>
  <c r="J4" s="1"/>
  <c r="J20" s="1"/>
  <c r="N23" i="2" l="1"/>
  <c r="L4" s="1"/>
  <c r="L17" s="1"/>
  <c r="M94"/>
  <c r="I7" s="1"/>
  <c r="M102" i="1"/>
  <c r="K7" s="1"/>
  <c r="M108"/>
  <c r="M7" s="1"/>
  <c r="R20"/>
  <c r="M105"/>
  <c r="L7" s="1"/>
  <c r="I145"/>
  <c r="J146" s="1"/>
  <c r="I146" s="1"/>
  <c r="J147" s="1"/>
  <c r="I147" s="1"/>
  <c r="J148" s="1"/>
  <c r="I148" s="1"/>
  <c r="J149" s="1"/>
  <c r="K149" s="1"/>
  <c r="M149" s="1"/>
  <c r="O8" s="1"/>
  <c r="M145"/>
  <c r="K8" s="1"/>
  <c r="K182"/>
  <c r="K183"/>
  <c r="M26"/>
  <c r="M4" s="1"/>
  <c r="N20"/>
  <c r="M98" i="2"/>
  <c r="J7" s="1"/>
  <c r="M141"/>
  <c r="J8" s="1"/>
  <c r="M102"/>
  <c r="K7" s="1"/>
  <c r="K17" s="1"/>
  <c r="I140"/>
  <c r="J141" s="1"/>
  <c r="I141" s="1"/>
  <c r="K177"/>
  <c r="M177" s="1"/>
  <c r="I9" s="1"/>
  <c r="J17" l="1"/>
  <c r="M20" i="1"/>
  <c r="M182"/>
  <c r="K9" s="1"/>
  <c r="K20" s="1"/>
  <c r="I182"/>
  <c r="J183" s="1"/>
  <c r="I183" s="1"/>
  <c r="J184" s="1"/>
  <c r="I184" s="1"/>
  <c r="J185" s="1"/>
  <c r="I185" s="1"/>
  <c r="J186" s="1"/>
  <c r="M186" s="1"/>
  <c r="M183"/>
  <c r="L9" s="1"/>
  <c r="L20" s="1"/>
  <c r="I17" i="2"/>
  <c r="I177"/>
  <c r="J178" s="1"/>
  <c r="O9" i="1" l="1"/>
  <c r="O20" s="1"/>
  <c r="P9"/>
  <c r="P20" s="1"/>
  <c r="AK20"/>
</calcChain>
</file>

<file path=xl/sharedStrings.xml><?xml version="1.0" encoding="utf-8"?>
<sst xmlns="http://schemas.openxmlformats.org/spreadsheetml/2006/main" count="554" uniqueCount="94">
  <si>
    <t>Гагарина 135 к кв 25</t>
  </si>
  <si>
    <t>Электроэнергия</t>
  </si>
  <si>
    <t>май</t>
  </si>
  <si>
    <t>Отопление</t>
  </si>
  <si>
    <t xml:space="preserve">Горячая вода </t>
  </si>
  <si>
    <t>Холоднаявода</t>
  </si>
  <si>
    <t>Канализация хол. в</t>
  </si>
  <si>
    <t>Канализация гор. в</t>
  </si>
  <si>
    <t>Газ</t>
  </si>
  <si>
    <t>Уборка подъездов</t>
  </si>
  <si>
    <t xml:space="preserve">Вывоз ТБО </t>
  </si>
  <si>
    <t xml:space="preserve">Домофон </t>
  </si>
  <si>
    <t>Служба спасения</t>
  </si>
  <si>
    <t>Алма TV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</si>
  <si>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</si>
  <si>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</si>
  <si>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</si>
  <si>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</si>
  <si>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</si>
  <si>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</si>
  <si>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</si>
  <si>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</si>
  <si>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</si>
  <si>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</si>
  <si>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</si>
  <si>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послед</t>
  </si>
  <si>
    <t>пред</t>
  </si>
  <si>
    <t xml:space="preserve">кол-во </t>
  </si>
  <si>
    <t>тариф</t>
  </si>
  <si>
    <t>сумма</t>
  </si>
  <si>
    <t>январь</t>
  </si>
  <si>
    <t>февраль</t>
  </si>
  <si>
    <t>сентябрь</t>
  </si>
  <si>
    <t>октябрь</t>
  </si>
  <si>
    <t>ноябрь</t>
  </si>
  <si>
    <t>декабрь</t>
  </si>
  <si>
    <r>
      <rPr>
        <sz val="12"/>
        <color theme="1"/>
        <rFont val="Calibri"/>
        <family val="2"/>
        <charset val="204"/>
      </rPr>
      <t>&gt;</t>
    </r>
    <r>
      <rPr>
        <sz val="12"/>
        <color theme="1"/>
        <rFont val="Arial Cyr"/>
        <family val="2"/>
        <charset val="204"/>
      </rPr>
      <t xml:space="preserve"> 270</t>
    </r>
  </si>
  <si>
    <t>Айманова 200, кв.18</t>
  </si>
  <si>
    <r>
      <rPr>
        <sz val="12"/>
        <color theme="1"/>
        <rFont val="Calibri"/>
        <family val="2"/>
        <charset val="204"/>
      </rPr>
      <t>&gt;</t>
    </r>
    <r>
      <rPr>
        <sz val="12"/>
        <color theme="1"/>
        <rFont val="Arial Cyr"/>
        <family val="2"/>
        <charset val="204"/>
      </rPr>
      <t xml:space="preserve"> 90</t>
    </r>
  </si>
  <si>
    <t>Телефоны для справики по вопросам начисления</t>
  </si>
  <si>
    <t>Аэнергосбыт</t>
  </si>
  <si>
    <t>356-99-99</t>
  </si>
  <si>
    <t>Тепловые сети</t>
  </si>
  <si>
    <t>341-07-77</t>
  </si>
  <si>
    <t>alts.kz</t>
  </si>
  <si>
    <t>Бастау</t>
  </si>
  <si>
    <t>Тоспа су</t>
  </si>
  <si>
    <t>377-74-44</t>
  </si>
  <si>
    <t>Алматыгаз</t>
  </si>
  <si>
    <t>Телефон доверия Алматыгаз</t>
  </si>
  <si>
    <t>265-00-40</t>
  </si>
  <si>
    <t>по вопросам оплаты</t>
  </si>
  <si>
    <t>277-50-05</t>
  </si>
  <si>
    <t>э/э</t>
  </si>
  <si>
    <t>март</t>
  </si>
  <si>
    <t>апрель</t>
  </si>
  <si>
    <t>Февраль</t>
  </si>
  <si>
    <t>Март</t>
  </si>
  <si>
    <t>Апрель</t>
  </si>
  <si>
    <t>Май</t>
  </si>
  <si>
    <t>июнь</t>
  </si>
  <si>
    <t>Налог на имущество</t>
  </si>
  <si>
    <t>Июнь</t>
  </si>
  <si>
    <t>Июль</t>
  </si>
  <si>
    <t>июль</t>
  </si>
  <si>
    <t>август</t>
  </si>
  <si>
    <t>Август</t>
  </si>
  <si>
    <t>Сентябрь</t>
  </si>
  <si>
    <t>прибор ПУ</t>
  </si>
  <si>
    <t>Октябрь</t>
  </si>
  <si>
    <t>Ноябрь</t>
  </si>
  <si>
    <t>Декабрь</t>
  </si>
  <si>
    <t>содержание дома</t>
  </si>
  <si>
    <t>газ</t>
  </si>
  <si>
    <t>ТО отопл, канализ</t>
  </si>
  <si>
    <t>юр. Услуги</t>
  </si>
  <si>
    <t>TV,MMTC</t>
  </si>
  <si>
    <t>ТО авар</t>
  </si>
  <si>
    <t>налог на имущество</t>
  </si>
  <si>
    <t>налог на землю</t>
  </si>
  <si>
    <t>Видеонаблюдение</t>
  </si>
  <si>
    <t>очистка вентканалов</t>
  </si>
  <si>
    <t>содержание</t>
  </si>
  <si>
    <t>служба вентканалов</t>
  </si>
  <si>
    <t>то газ</t>
  </si>
  <si>
    <t>аварийка</t>
  </si>
  <si>
    <t>юр услуги</t>
  </si>
  <si>
    <t>258-39-70</t>
  </si>
  <si>
    <t>274-80-49</t>
  </si>
  <si>
    <t xml:space="preserve">переплата </t>
  </si>
  <si>
    <t>телефон</t>
  </si>
  <si>
    <t>итого</t>
  </si>
  <si>
    <t>тек. Ремонт</t>
  </si>
  <si>
    <t>Налог на землю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</si>
</sst>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[$-419]mmmm\ yyyy;@"/>
  </numFmts>
  <fonts count="6">
    <font>
      <sz val="10"/>
      <color theme="1"/>
      <name val="Arial Cyr"/>
      <family val="2"/>
      <charset val="204"/>
    </font>
    <font>
      <sz val="12"/>
      <color theme="1"/>
      <name val="Arial Cyr"/>
      <family val="2"/>
      <charset val="204"/>
    </font>
    <font>
      <b/>
      <sz val="12"/>
      <color theme="1"/>
      <name val="Arial Cyr"/>
      <charset val="204"/>
    </font>
    <font>
      <sz val="10"/>
      <color theme="1"/>
      <name val="Arial Cyr"/>
      <family val="2"/>
      <charset val="204"/>
    </font>
    <font>
      <sz val="12"/>
      <color theme="1"/>
      <name val="Calibri"/>
      <family val="2"/>
      <charset val="204"/>
    </font>
    <font>
      <sz val="12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FE8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3" fontId="2" fillId="0" borderId="1" xfId="1" applyFont="1" applyBorder="1"/>
    <xf numFmtId="43" fontId="2" fillId="0" borderId="0" xfId="1" applyFont="1"/>
    <xf numFmtId="2" fontId="2" fillId="0" borderId="1" xfId="0" applyNumberFormat="1" applyFont="1" applyBorder="1"/>
    <xf numFmtId="2" fontId="1" fillId="0" borderId="1" xfId="0" applyNumberFormat="1" applyFont="1" applyBorder="1"/>
    <xf numFmtId="16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2" fontId="2" fillId="4" borderId="1" xfId="0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164" fontId="1" fillId="9" borderId="1" xfId="0" applyNumberFormat="1" applyFont="1" applyFill="1" applyBorder="1" applyAlignment="1">
      <alignment horizontal="left"/>
    </xf>
    <xf numFmtId="0" fontId="1" fillId="9" borderId="1" xfId="0" applyFont="1" applyFill="1" applyBorder="1"/>
    <xf numFmtId="0" fontId="2" fillId="9" borderId="1" xfId="0" applyFont="1" applyFill="1" applyBorder="1"/>
    <xf numFmtId="0" fontId="2" fillId="4" borderId="1" xfId="0" applyFont="1" applyFill="1" applyBorder="1"/>
    <xf numFmtId="0" fontId="2" fillId="0" borderId="0" xfId="0" applyFont="1"/>
    <xf numFmtId="0" fontId="2" fillId="4" borderId="0" xfId="0" applyFont="1" applyFill="1"/>
    <xf numFmtId="0" fontId="2" fillId="2" borderId="1" xfId="0" applyFont="1" applyFill="1" applyBorder="1"/>
    <xf numFmtId="2" fontId="5" fillId="4" borderId="1" xfId="0" applyNumberFormat="1" applyFont="1" applyFill="1" applyBorder="1"/>
    <xf numFmtId="0" fontId="1" fillId="0" borderId="0" xfId="0" applyFont="1" applyAlignment="1">
      <alignment horizontal="right"/>
    </xf>
    <xf numFmtId="2" fontId="1" fillId="4" borderId="1" xfId="0" applyNumberFormat="1" applyFont="1" applyFill="1" applyBorder="1"/>
    <xf numFmtId="0" fontId="1" fillId="10" borderId="1" xfId="0" applyFont="1" applyFill="1" applyBorder="1"/>
    <xf numFmtId="0" fontId="2" fillId="0" borderId="0" xfId="0" applyFont="1" applyAlignment="1">
      <alignment horizontal="right"/>
    </xf>
    <xf numFmtId="0" fontId="1" fillId="4" borderId="5" xfId="0" applyFont="1" applyFill="1" applyBorder="1" applyAlignment="1">
      <alignment vertical="center"/>
    </xf>
    <xf numFmtId="0" fontId="1" fillId="11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2" fontId="1" fillId="5" borderId="1" xfId="0" applyNumberFormat="1" applyFont="1" applyFill="1" applyBorder="1"/>
    <xf numFmtId="2" fontId="1" fillId="11" borderId="1" xfId="0" applyNumberFormat="1" applyFont="1" applyFill="1" applyBorder="1"/>
    <xf numFmtId="0" fontId="1" fillId="0" borderId="7" xfId="0" applyFont="1" applyBorder="1"/>
    <xf numFmtId="2" fontId="2" fillId="2" borderId="1" xfId="0" applyNumberFormat="1" applyFont="1" applyFill="1" applyBorder="1"/>
    <xf numFmtId="0" fontId="1" fillId="0" borderId="0" xfId="0" applyFont="1" applyAlignment="1"/>
    <xf numFmtId="43" fontId="1" fillId="0" borderId="0" xfId="0" applyNumberFormat="1" applyFont="1" applyAlignment="1">
      <alignment horizontal="center"/>
    </xf>
    <xf numFmtId="43" fontId="1" fillId="0" borderId="0" xfId="0" applyNumberFormat="1" applyFont="1"/>
    <xf numFmtId="17" fontId="1" fillId="0" borderId="0" xfId="0" applyNumberFormat="1" applyFont="1"/>
    <xf numFmtId="2" fontId="2" fillId="0" borderId="0" xfId="0" applyNumberFormat="1" applyFont="1"/>
    <xf numFmtId="2" fontId="1" fillId="9" borderId="1" xfId="0" applyNumberFormat="1" applyFont="1" applyFill="1" applyBorder="1"/>
    <xf numFmtId="2" fontId="2" fillId="9" borderId="1" xfId="0" applyNumberFormat="1" applyFont="1" applyFill="1" applyBorder="1"/>
    <xf numFmtId="0" fontId="1" fillId="12" borderId="1" xfId="0" applyFont="1" applyFill="1" applyBorder="1"/>
    <xf numFmtId="164" fontId="1" fillId="4" borderId="5" xfId="0" applyNumberFormat="1" applyFont="1" applyFill="1" applyBorder="1" applyAlignment="1">
      <alignment horizontal="left" vertical="center"/>
    </xf>
    <xf numFmtId="2" fontId="1" fillId="0" borderId="0" xfId="0" applyNumberFormat="1" applyFont="1"/>
    <xf numFmtId="2" fontId="2" fillId="3" borderId="1" xfId="0" applyNumberFormat="1" applyFont="1" applyFill="1" applyBorder="1"/>
    <xf numFmtId="0" fontId="1" fillId="0" borderId="0" xfId="0" applyFont="1" applyAlignment="1">
      <alignment wrapText="1"/>
    </xf>
    <xf numFmtId="0" fontId="1" fillId="13" borderId="1" xfId="0" applyFont="1" applyFill="1" applyBorder="1"/>
    <xf numFmtId="43" fontId="2" fillId="0" borderId="0" xfId="0" applyNumberFormat="1" applyFont="1"/>
    <xf numFmtId="0" fontId="1" fillId="8" borderId="0" xfId="0" applyFont="1" applyFill="1" applyBorder="1"/>
    <xf numFmtId="0" fontId="1" fillId="0" borderId="0" xfId="0" applyFont="1" applyBorder="1"/>
    <xf numFmtId="0" fontId="1" fillId="0" borderId="8" xfId="0" applyFont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14" borderId="1" xfId="0" applyFont="1" applyFill="1" applyBorder="1"/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7" xfId="0" applyNumberFormat="1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mruColors>
      <color rgb="FFC9FE8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U238"/>
  <sheetViews>
    <sheetView topLeftCell="A177" workbookViewId="0">
      <selection activeCell="AU226" sqref="AU226"/>
    </sheetView>
  </sheetViews>
  <sheetFormatPr defaultRowHeight="15"/>
  <cols>
    <col min="1" max="1" width="23.28515625" style="1" bestFit="1" customWidth="1"/>
    <col min="2" max="8" width="9.140625" style="1" hidden="1" customWidth="1"/>
    <col min="9" max="9" width="13" style="1" customWidth="1"/>
    <col min="10" max="11" width="13.7109375" style="1" bestFit="1" customWidth="1"/>
    <col min="12" max="13" width="15" style="1" bestFit="1" customWidth="1"/>
    <col min="14" max="15" width="15" style="1" hidden="1" customWidth="1"/>
    <col min="16" max="16" width="13.7109375" style="1" hidden="1" customWidth="1"/>
    <col min="17" max="17" width="15" style="1" hidden="1" customWidth="1"/>
    <col min="18" max="21" width="13.7109375" style="1" hidden="1" customWidth="1"/>
    <col min="22" max="23" width="15" style="1" hidden="1" customWidth="1"/>
    <col min="24" max="24" width="13.7109375" style="1" hidden="1" customWidth="1"/>
    <col min="25" max="32" width="15" style="1" hidden="1" customWidth="1"/>
    <col min="33" max="35" width="13.7109375" style="1" hidden="1" customWidth="1"/>
    <col min="36" max="37" width="14.85546875" style="1" hidden="1" customWidth="1"/>
    <col min="38" max="39" width="15" style="1" hidden="1" customWidth="1"/>
    <col min="40" max="40" width="15" style="1" bestFit="1" customWidth="1"/>
    <col min="41" max="41" width="15.28515625" style="1" customWidth="1"/>
    <col min="42" max="42" width="15" style="1" bestFit="1" customWidth="1"/>
    <col min="43" max="43" width="16.140625" style="1" customWidth="1"/>
    <col min="44" max="45" width="15" style="1" bestFit="1" customWidth="1"/>
    <col min="46" max="46" width="15.7109375" style="1" customWidth="1"/>
    <col min="47" max="47" width="13.28515625" style="1" customWidth="1"/>
    <col min="48" max="16384" width="9.140625" style="1"/>
  </cols>
  <sheetData>
    <row r="2" spans="1:47">
      <c r="A2" s="1" t="s">
        <v>0</v>
      </c>
      <c r="Z2" s="4">
        <v>2015</v>
      </c>
    </row>
    <row r="3" spans="1:47" s="12" customFormat="1" ht="14.25" customHeight="1">
      <c r="A3" s="11"/>
      <c r="B3" s="11" t="s">
        <v>14</v>
      </c>
      <c r="C3" s="11" t="s">
        <v>15</v>
      </c>
      <c r="D3" s="11" t="s">
        <v>16</v>
      </c>
      <c r="E3" s="11" t="s">
        <v>17</v>
      </c>
      <c r="F3" s="11" t="s">
        <v>2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2</v>
      </c>
      <c r="S3" s="11" t="s">
        <v>60</v>
      </c>
      <c r="T3" s="11" t="s">
        <v>64</v>
      </c>
      <c r="U3" s="11" t="s">
        <v>65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30</v>
      </c>
      <c r="AA3" s="11" t="s">
        <v>31</v>
      </c>
      <c r="AB3" s="11" t="s">
        <v>54</v>
      </c>
      <c r="AC3" s="11" t="s">
        <v>55</v>
      </c>
      <c r="AD3" s="11" t="s">
        <v>2</v>
      </c>
      <c r="AE3" s="11" t="s">
        <v>60</v>
      </c>
      <c r="AF3" s="11" t="s">
        <v>64</v>
      </c>
      <c r="AG3" s="11" t="s">
        <v>65</v>
      </c>
      <c r="AH3" s="11" t="s">
        <v>32</v>
      </c>
      <c r="AI3" s="11" t="s">
        <v>33</v>
      </c>
      <c r="AJ3" s="11" t="s">
        <v>34</v>
      </c>
      <c r="AK3" s="11" t="s">
        <v>35</v>
      </c>
      <c r="AL3" s="11" t="s">
        <v>30</v>
      </c>
      <c r="AM3" s="11" t="s">
        <v>31</v>
      </c>
      <c r="AN3" s="11" t="s">
        <v>54</v>
      </c>
      <c r="AO3" s="11" t="s">
        <v>55</v>
      </c>
      <c r="AP3" s="11" t="s">
        <v>2</v>
      </c>
      <c r="AQ3" s="11" t="s">
        <v>60</v>
      </c>
      <c r="AR3" s="11" t="s">
        <v>64</v>
      </c>
      <c r="AS3" s="11" t="s">
        <v>65</v>
      </c>
      <c r="AT3" s="11" t="s">
        <v>32</v>
      </c>
    </row>
    <row r="4" spans="1:47">
      <c r="A4" s="7" t="s">
        <v>1</v>
      </c>
      <c r="B4" s="2"/>
      <c r="C4" s="2"/>
      <c r="D4" s="2"/>
      <c r="E4" s="2"/>
      <c r="F4" s="2"/>
      <c r="G4" s="2"/>
      <c r="H4" s="2"/>
      <c r="I4" s="2"/>
      <c r="J4" s="2">
        <f>M23</f>
        <v>2419.1999999999998</v>
      </c>
      <c r="K4" s="2">
        <f>M24</f>
        <v>2432.64</v>
      </c>
      <c r="L4" s="2">
        <f>M25</f>
        <v>1975.6799999999998</v>
      </c>
      <c r="M4" s="2">
        <f>M26</f>
        <v>2553.6</v>
      </c>
      <c r="N4" s="2">
        <f>M27</f>
        <v>2656.6</v>
      </c>
      <c r="O4" s="2">
        <f>M28</f>
        <v>2828.92</v>
      </c>
      <c r="P4" s="2">
        <f>M29</f>
        <v>2326.3199999999997</v>
      </c>
      <c r="Q4" s="2">
        <f>M30</f>
        <v>2627.88</v>
      </c>
      <c r="R4" s="2">
        <f>M31</f>
        <v>2311.96</v>
      </c>
      <c r="S4" s="2">
        <f>M32</f>
        <v>2469.92</v>
      </c>
      <c r="T4" s="2">
        <f>M33</f>
        <v>2283.2399999999998</v>
      </c>
      <c r="U4" s="2">
        <f>M34</f>
        <v>2024.76</v>
      </c>
      <c r="V4" s="2">
        <f>M35</f>
        <v>2972.52</v>
      </c>
      <c r="W4" s="2">
        <f>M36</f>
        <v>2426.8399999999997</v>
      </c>
      <c r="X4" s="2">
        <f>M37</f>
        <v>2455.56</v>
      </c>
      <c r="Y4" s="2">
        <f>M38</f>
        <v>2958.16</v>
      </c>
      <c r="Z4" s="2">
        <f>M39</f>
        <v>3132.29</v>
      </c>
      <c r="AA4" s="2">
        <f>M40</f>
        <v>3209.44</v>
      </c>
      <c r="AB4" s="16">
        <f>M41</f>
        <v>3218.6</v>
      </c>
      <c r="AC4" s="16">
        <f>M42</f>
        <v>2816.37</v>
      </c>
      <c r="AD4" s="16">
        <f>M43</f>
        <v>2339.2800000000002</v>
      </c>
      <c r="AE4" s="16">
        <f>M44</f>
        <v>2570.13</v>
      </c>
      <c r="AF4" s="16">
        <f>M45</f>
        <v>2908.71</v>
      </c>
      <c r="AG4" s="16">
        <f>M46</f>
        <v>2708.6400000000003</v>
      </c>
      <c r="AH4" s="16">
        <f>M47</f>
        <v>2770.2000000000003</v>
      </c>
      <c r="AI4" s="16">
        <f>M48</f>
        <v>2123.8200000000002</v>
      </c>
      <c r="AJ4" s="16">
        <f>M49</f>
        <v>1261.98</v>
      </c>
      <c r="AK4" s="16">
        <f>M50</f>
        <v>0</v>
      </c>
      <c r="AL4" s="16">
        <f>AF51</f>
        <v>0</v>
      </c>
      <c r="AM4" s="16">
        <f>M53</f>
        <v>3332.16</v>
      </c>
      <c r="AN4" s="16">
        <f>M54</f>
        <v>2851.56</v>
      </c>
      <c r="AO4" s="16">
        <v>5479</v>
      </c>
      <c r="AP4" s="16">
        <f>M56</f>
        <v>2723.4</v>
      </c>
      <c r="AQ4" s="16">
        <f>M57</f>
        <v>2627.2799999999997</v>
      </c>
      <c r="AR4" s="16">
        <f>M58</f>
        <v>2707.38</v>
      </c>
      <c r="AS4" s="16">
        <f>M59</f>
        <v>2787.48</v>
      </c>
      <c r="AT4" s="16">
        <f>M60</f>
        <v>2819.52</v>
      </c>
    </row>
    <row r="5" spans="1:47">
      <c r="A5" s="2" t="s">
        <v>3</v>
      </c>
      <c r="B5" s="2"/>
      <c r="C5" s="2"/>
      <c r="D5" s="2"/>
      <c r="E5" s="2"/>
      <c r="F5" s="2"/>
      <c r="G5" s="2"/>
      <c r="H5" s="2"/>
      <c r="I5" s="38"/>
      <c r="J5" s="38">
        <v>0</v>
      </c>
      <c r="K5" s="38">
        <v>410.69</v>
      </c>
      <c r="L5" s="38">
        <v>7833.02</v>
      </c>
      <c r="M5" s="38">
        <v>10451.52</v>
      </c>
      <c r="N5" s="38">
        <v>11477.4</v>
      </c>
      <c r="O5" s="38">
        <v>0</v>
      </c>
      <c r="P5" s="38"/>
      <c r="Q5" s="38"/>
      <c r="R5" s="38"/>
      <c r="S5" s="38"/>
      <c r="T5" s="38"/>
      <c r="U5" s="38"/>
      <c r="V5" s="38"/>
      <c r="W5" s="38"/>
      <c r="X5" s="38"/>
      <c r="Y5" s="38">
        <v>797.53</v>
      </c>
      <c r="Z5" s="38">
        <v>4607.5200000000004</v>
      </c>
      <c r="AA5" s="38">
        <v>2933.48</v>
      </c>
      <c r="AB5" s="38">
        <v>4622.16</v>
      </c>
      <c r="AC5" s="38">
        <v>3443.83</v>
      </c>
      <c r="AD5" s="38">
        <v>3482.94</v>
      </c>
      <c r="AE5" s="38">
        <v>121.41</v>
      </c>
      <c r="AF5" s="38"/>
      <c r="AG5" s="38"/>
      <c r="AH5" s="38"/>
      <c r="AI5" s="38"/>
      <c r="AJ5" s="38"/>
      <c r="AK5" s="38">
        <v>3037.82</v>
      </c>
      <c r="AL5" s="38">
        <v>3158.3</v>
      </c>
      <c r="AM5" s="38">
        <v>4335.58</v>
      </c>
      <c r="AN5" s="38">
        <v>4591.01</v>
      </c>
      <c r="AO5" s="38">
        <v>3409.34</v>
      </c>
      <c r="AP5" s="38">
        <v>2883.07</v>
      </c>
      <c r="AQ5" s="38"/>
      <c r="AR5" s="38"/>
      <c r="AS5" s="38"/>
      <c r="AT5" s="38"/>
    </row>
    <row r="6" spans="1:47">
      <c r="A6" s="2" t="s">
        <v>4</v>
      </c>
      <c r="B6" s="2"/>
      <c r="C6" s="2"/>
      <c r="D6" s="2"/>
      <c r="E6" s="2"/>
      <c r="F6" s="2"/>
      <c r="G6" s="2"/>
      <c r="H6" s="2"/>
      <c r="I6" s="2"/>
      <c r="J6" s="2">
        <v>2452.1</v>
      </c>
      <c r="K6" s="2">
        <f>M62</f>
        <v>2452.1</v>
      </c>
      <c r="L6" s="2">
        <f>M63</f>
        <v>1751.5</v>
      </c>
      <c r="M6" s="2">
        <f>M64</f>
        <v>2452.1</v>
      </c>
      <c r="N6" s="2">
        <f>M65</f>
        <v>3152.7000000000003</v>
      </c>
      <c r="O6" s="2">
        <f>M66</f>
        <v>2802.4</v>
      </c>
      <c r="P6" s="2">
        <f>Q63</f>
        <v>0</v>
      </c>
      <c r="Q6" s="2">
        <f>M68</f>
        <v>6655.7</v>
      </c>
      <c r="R6" s="2">
        <f>M69</f>
        <v>1286.8799999999999</v>
      </c>
      <c r="S6" s="2">
        <f>N69</f>
        <v>0</v>
      </c>
      <c r="T6" s="2">
        <v>0</v>
      </c>
      <c r="U6" s="2">
        <v>0</v>
      </c>
      <c r="V6" s="2">
        <f>M73</f>
        <v>2802.4</v>
      </c>
      <c r="W6" s="2">
        <f>M74</f>
        <v>3503</v>
      </c>
      <c r="X6" s="2">
        <f>M75</f>
        <v>1751.5</v>
      </c>
      <c r="Y6" s="2">
        <f>M76</f>
        <v>2103.0100000000002</v>
      </c>
      <c r="Z6" s="2">
        <f>M77</f>
        <v>2503.7999999999997</v>
      </c>
      <c r="AA6" s="2">
        <f>M78</f>
        <v>2644.7400000000002</v>
      </c>
      <c r="AB6" s="2">
        <f>M79</f>
        <v>2505.06</v>
      </c>
      <c r="AC6" s="2">
        <f>M80</f>
        <v>2307.2400000000002</v>
      </c>
      <c r="AD6" s="2">
        <f>M81</f>
        <v>2567.0700000000002</v>
      </c>
      <c r="AE6" s="2">
        <f>M82</f>
        <v>748.8</v>
      </c>
      <c r="AF6" s="2">
        <f>M83</f>
        <v>1216.71</v>
      </c>
      <c r="AG6" s="2">
        <f>M84</f>
        <v>919.6</v>
      </c>
      <c r="AH6" s="2">
        <f>M85</f>
        <v>1436.72</v>
      </c>
      <c r="AI6" s="2">
        <f>M86</f>
        <v>1473.36</v>
      </c>
      <c r="AJ6" s="2">
        <f>M87</f>
        <v>0</v>
      </c>
      <c r="AK6" s="2">
        <f>M88</f>
        <v>0</v>
      </c>
      <c r="AL6" s="38">
        <f>AH89</f>
        <v>0</v>
      </c>
      <c r="AM6" s="38">
        <v>3197.28</v>
      </c>
      <c r="AN6" s="38">
        <f>M91</f>
        <v>3038.96</v>
      </c>
      <c r="AO6" s="38">
        <f>M92</f>
        <v>2991.52</v>
      </c>
      <c r="AP6" s="38">
        <f>M93</f>
        <v>3086.1</v>
      </c>
      <c r="AQ6" s="38">
        <f>M94</f>
        <v>2338.1</v>
      </c>
      <c r="AR6" s="38">
        <f>M95</f>
        <v>2430.36</v>
      </c>
      <c r="AS6" s="38">
        <f>M96</f>
        <v>2759.7000000000003</v>
      </c>
      <c r="AT6" s="38">
        <f>M97</f>
        <v>1534.44</v>
      </c>
    </row>
    <row r="7" spans="1:47">
      <c r="A7" s="2" t="s">
        <v>5</v>
      </c>
      <c r="B7" s="2"/>
      <c r="C7" s="2"/>
      <c r="D7" s="2"/>
      <c r="E7" s="2"/>
      <c r="F7" s="2"/>
      <c r="G7" s="2"/>
      <c r="H7" s="2"/>
      <c r="I7" s="2"/>
      <c r="J7" s="2">
        <v>344.11</v>
      </c>
      <c r="K7" s="2">
        <f>M102</f>
        <v>344.10799999999995</v>
      </c>
      <c r="L7" s="16">
        <f>M105</f>
        <v>262.10799999999995</v>
      </c>
      <c r="M7" s="16">
        <f>M108</f>
        <v>385.10799999999995</v>
      </c>
      <c r="N7" s="2">
        <f>M111</f>
        <v>722.28</v>
      </c>
      <c r="O7" s="2">
        <f>M112</f>
        <v>777.84</v>
      </c>
      <c r="P7" s="2">
        <f>M113</f>
        <v>444.48</v>
      </c>
      <c r="Q7" s="2">
        <f>M114</f>
        <v>722.28</v>
      </c>
      <c r="R7" s="2">
        <f>M115</f>
        <v>500.04</v>
      </c>
      <c r="S7" s="2">
        <f>M116</f>
        <v>611.16000000000008</v>
      </c>
      <c r="T7" s="2">
        <f>M117</f>
        <v>555.6</v>
      </c>
      <c r="U7" s="2">
        <f>M118</f>
        <v>611.16000000000008</v>
      </c>
      <c r="V7" s="2">
        <f>M119</f>
        <v>777.84</v>
      </c>
      <c r="W7" s="2">
        <f>M120</f>
        <v>555.6</v>
      </c>
      <c r="X7" s="2">
        <f>M121</f>
        <v>500.04</v>
      </c>
      <c r="Y7" s="2">
        <f>M122</f>
        <v>666.72</v>
      </c>
      <c r="Z7" s="2">
        <f>M123</f>
        <v>611.16000000000008</v>
      </c>
      <c r="AA7" s="2">
        <f>M124</f>
        <v>666.72</v>
      </c>
      <c r="AB7" s="2">
        <f>M125</f>
        <v>666.72</v>
      </c>
      <c r="AC7" s="2">
        <f>M126</f>
        <v>555.6</v>
      </c>
      <c r="AD7" s="2">
        <f>M127</f>
        <v>444.48</v>
      </c>
      <c r="AE7" s="2">
        <f>M128</f>
        <v>666.72</v>
      </c>
      <c r="AF7" s="2">
        <f>M129</f>
        <v>666.72</v>
      </c>
      <c r="AG7" s="2">
        <f>M130</f>
        <v>722.28</v>
      </c>
      <c r="AH7" s="2">
        <f>M131</f>
        <v>611.16000000000008</v>
      </c>
      <c r="AI7" s="2">
        <f>M132</f>
        <v>444.48</v>
      </c>
      <c r="AJ7" s="2">
        <f>M133</f>
        <v>611.16000000000008</v>
      </c>
      <c r="AK7" s="2">
        <f>M134</f>
        <v>555.6</v>
      </c>
      <c r="AL7" s="2">
        <f>M135</f>
        <v>611.16000000000008</v>
      </c>
      <c r="AM7" s="2">
        <f>M136</f>
        <v>500.04</v>
      </c>
      <c r="AN7" s="2">
        <f>M137</f>
        <v>555.6</v>
      </c>
      <c r="AO7" s="2">
        <f>M138</f>
        <v>611.16000000000008</v>
      </c>
      <c r="AP7" s="2">
        <f>M139</f>
        <v>444.48</v>
      </c>
      <c r="AQ7" s="2">
        <f>M140</f>
        <v>666.72</v>
      </c>
      <c r="AR7" s="2">
        <f>M141</f>
        <v>666.72</v>
      </c>
      <c r="AS7" s="2">
        <f>M142</f>
        <v>666.72</v>
      </c>
      <c r="AT7" s="2">
        <f>M143</f>
        <v>666.72</v>
      </c>
    </row>
    <row r="8" spans="1:47">
      <c r="A8" s="2" t="s">
        <v>6</v>
      </c>
      <c r="B8" s="2"/>
      <c r="C8" s="2"/>
      <c r="D8" s="2"/>
      <c r="E8" s="2"/>
      <c r="F8" s="2"/>
      <c r="G8" s="2"/>
      <c r="H8" s="2"/>
      <c r="I8" s="2"/>
      <c r="J8" s="2">
        <v>277.8</v>
      </c>
      <c r="K8" s="2">
        <f>M145</f>
        <v>277.8</v>
      </c>
      <c r="L8" s="2">
        <f>M146</f>
        <v>222.24</v>
      </c>
      <c r="M8" s="2">
        <f>M147</f>
        <v>305.58000000000004</v>
      </c>
      <c r="N8" s="2">
        <f>M148</f>
        <v>374.40000000000003</v>
      </c>
      <c r="O8" s="2">
        <f>M149</f>
        <v>403.2</v>
      </c>
      <c r="P8" s="2">
        <f>M150</f>
        <v>28.8</v>
      </c>
      <c r="Q8" s="2">
        <f>M151</f>
        <v>374.40000000000003</v>
      </c>
      <c r="R8" s="2">
        <f>M152</f>
        <v>259.2</v>
      </c>
      <c r="S8" s="2">
        <f>M153</f>
        <v>316.8</v>
      </c>
      <c r="T8" s="2">
        <f>M154</f>
        <v>288</v>
      </c>
      <c r="U8" s="2">
        <f>M155</f>
        <v>316.8</v>
      </c>
      <c r="V8" s="2">
        <f>M156</f>
        <v>403.2</v>
      </c>
      <c r="W8" s="2">
        <f>M157</f>
        <v>288</v>
      </c>
      <c r="X8" s="2">
        <f>M158</f>
        <v>288</v>
      </c>
      <c r="Y8" s="2">
        <f>M159</f>
        <v>316.8</v>
      </c>
      <c r="Z8" s="2">
        <f>M160</f>
        <v>316.8</v>
      </c>
      <c r="AA8" s="2">
        <f>M161</f>
        <v>345.6</v>
      </c>
      <c r="AB8" s="2">
        <f>M162</f>
        <v>345.6</v>
      </c>
      <c r="AC8" s="2">
        <f>M163</f>
        <v>288</v>
      </c>
      <c r="AD8" s="2">
        <f>M164</f>
        <v>230.4</v>
      </c>
      <c r="AE8" s="2">
        <f>M165</f>
        <v>345.6</v>
      </c>
      <c r="AF8" s="2">
        <f>M166</f>
        <v>345.6</v>
      </c>
      <c r="AG8" s="2">
        <f>M167</f>
        <v>374.40000000000003</v>
      </c>
      <c r="AH8" s="2">
        <f>M168</f>
        <v>316.8</v>
      </c>
      <c r="AI8" s="2">
        <f>M169</f>
        <v>230.4</v>
      </c>
      <c r="AJ8" s="2">
        <f>M170</f>
        <v>316.8</v>
      </c>
      <c r="AK8" s="2">
        <f>M171</f>
        <v>288</v>
      </c>
      <c r="AL8" s="2">
        <f>M172</f>
        <v>316.8</v>
      </c>
      <c r="AM8" s="2">
        <f>M173</f>
        <v>259.2</v>
      </c>
      <c r="AN8" s="2">
        <f>M174</f>
        <v>288</v>
      </c>
      <c r="AO8" s="2">
        <f>M175</f>
        <v>316.8</v>
      </c>
      <c r="AP8" s="2">
        <f>M176</f>
        <v>230.4</v>
      </c>
      <c r="AQ8" s="2">
        <f>M177</f>
        <v>345.6</v>
      </c>
      <c r="AR8" s="2">
        <f>M178</f>
        <v>345.6</v>
      </c>
      <c r="AS8" s="2">
        <f>M179</f>
        <v>345.6</v>
      </c>
      <c r="AT8" s="2">
        <f>M180</f>
        <v>345.6</v>
      </c>
    </row>
    <row r="9" spans="1:47">
      <c r="A9" s="2" t="s">
        <v>7</v>
      </c>
      <c r="B9" s="2"/>
      <c r="C9" s="2"/>
      <c r="D9" s="2"/>
      <c r="E9" s="2"/>
      <c r="F9" s="2"/>
      <c r="G9" s="2"/>
      <c r="H9" s="2"/>
      <c r="I9" s="41"/>
      <c r="J9" s="41">
        <v>194.46</v>
      </c>
      <c r="K9" s="41">
        <f>M182</f>
        <v>194.46</v>
      </c>
      <c r="L9" s="41">
        <f>M183</f>
        <v>138.9</v>
      </c>
      <c r="M9" s="41">
        <f>M184</f>
        <v>194.46</v>
      </c>
      <c r="N9" s="41">
        <f>M185</f>
        <v>259.2</v>
      </c>
      <c r="O9" s="41">
        <f>M186</f>
        <v>209.3184</v>
      </c>
      <c r="P9" s="44">
        <f>M186</f>
        <v>209.3184</v>
      </c>
      <c r="Q9" s="41">
        <f>M187</f>
        <v>547.20000000000005</v>
      </c>
      <c r="R9" s="41">
        <f>M188</f>
        <v>172.8</v>
      </c>
      <c r="S9" s="41">
        <f>M189</f>
        <v>172.8</v>
      </c>
      <c r="T9" s="41">
        <f>M190</f>
        <v>144</v>
      </c>
      <c r="U9" s="41">
        <f>M191</f>
        <v>86.4</v>
      </c>
      <c r="V9" s="41">
        <f>M192</f>
        <v>259.2</v>
      </c>
      <c r="W9" s="41">
        <f>M193</f>
        <v>288</v>
      </c>
      <c r="X9" s="41">
        <f>N193</f>
        <v>0</v>
      </c>
      <c r="Y9" s="41">
        <f>M195</f>
        <v>201.6</v>
      </c>
      <c r="Z9" s="41">
        <f>M196</f>
        <v>259.2</v>
      </c>
      <c r="AA9" s="41">
        <f>M197</f>
        <v>259.2</v>
      </c>
      <c r="AB9" s="41">
        <f>M198</f>
        <v>259.2</v>
      </c>
      <c r="AC9" s="41">
        <f>M199</f>
        <v>259.2</v>
      </c>
      <c r="AD9" s="41">
        <f>M200</f>
        <v>259.2</v>
      </c>
      <c r="AE9" s="41">
        <f>M201</f>
        <v>115.2</v>
      </c>
      <c r="AF9" s="41">
        <f>M202</f>
        <v>259.2</v>
      </c>
      <c r="AG9" s="41">
        <f>M203</f>
        <v>233.28</v>
      </c>
      <c r="AH9" s="41">
        <f>M204</f>
        <v>230.4</v>
      </c>
      <c r="AI9" s="41">
        <f>M205</f>
        <v>230.4</v>
      </c>
      <c r="AJ9" s="41">
        <f>M206</f>
        <v>288</v>
      </c>
      <c r="AK9" s="41">
        <f>M207</f>
        <v>0</v>
      </c>
      <c r="AL9" s="41">
        <f>M208</f>
        <v>144</v>
      </c>
      <c r="AM9" s="41">
        <f>M209</f>
        <v>230.4</v>
      </c>
      <c r="AN9" s="41">
        <f>M210</f>
        <v>230.4</v>
      </c>
      <c r="AO9" s="41">
        <f>M211</f>
        <v>230.4</v>
      </c>
      <c r="AP9" s="41">
        <f>M212</f>
        <v>285.44</v>
      </c>
      <c r="AQ9" s="41">
        <f>M213</f>
        <v>288</v>
      </c>
      <c r="AR9" s="41">
        <f>M214</f>
        <v>259.2</v>
      </c>
      <c r="AS9" s="41">
        <f>M215</f>
        <v>288</v>
      </c>
      <c r="AT9" s="41">
        <f>M216</f>
        <v>172.8</v>
      </c>
    </row>
    <row r="10" spans="1:47">
      <c r="A10" s="2" t="s">
        <v>8</v>
      </c>
      <c r="B10" s="2"/>
      <c r="C10" s="2"/>
      <c r="D10" s="2"/>
      <c r="E10" s="2"/>
      <c r="F10" s="2"/>
      <c r="G10" s="2"/>
      <c r="H10" s="2"/>
      <c r="I10" s="38">
        <v>664.2</v>
      </c>
      <c r="J10" s="38">
        <v>664.2</v>
      </c>
      <c r="K10" s="38">
        <v>664.2</v>
      </c>
      <c r="L10" s="38">
        <v>664.18</v>
      </c>
      <c r="M10" s="38">
        <v>664.2</v>
      </c>
      <c r="N10" s="38">
        <v>664.2</v>
      </c>
      <c r="O10" s="38">
        <v>664.2</v>
      </c>
      <c r="P10" s="38">
        <v>664.2</v>
      </c>
      <c r="Q10" s="38">
        <v>664.2</v>
      </c>
      <c r="R10" s="38">
        <v>664.43</v>
      </c>
      <c r="S10" s="38">
        <v>664.08</v>
      </c>
      <c r="T10" s="38">
        <v>744</v>
      </c>
      <c r="U10" s="38">
        <v>743.41</v>
      </c>
      <c r="V10" s="38">
        <v>655.44</v>
      </c>
      <c r="W10" s="38">
        <v>743.74</v>
      </c>
      <c r="X10" s="38">
        <v>744.32</v>
      </c>
      <c r="Y10" s="38">
        <v>743.56</v>
      </c>
      <c r="Z10" s="38">
        <v>744</v>
      </c>
      <c r="AA10" s="38">
        <v>744</v>
      </c>
      <c r="AB10" s="38">
        <v>744</v>
      </c>
      <c r="AC10" s="38">
        <v>744</v>
      </c>
      <c r="AD10" s="38">
        <v>743.81</v>
      </c>
      <c r="AE10" s="38">
        <v>744</v>
      </c>
      <c r="AF10" s="38">
        <v>817.76</v>
      </c>
      <c r="AG10" s="38">
        <v>818.16</v>
      </c>
      <c r="AH10" s="38">
        <v>818.16</v>
      </c>
      <c r="AI10" s="38">
        <v>818.16</v>
      </c>
      <c r="AJ10" s="38">
        <v>817.95</v>
      </c>
      <c r="AK10" s="38">
        <v>818.22</v>
      </c>
      <c r="AL10" s="38">
        <v>817.97</v>
      </c>
      <c r="AM10" s="38">
        <v>818.16</v>
      </c>
      <c r="AN10" s="38">
        <v>818.16</v>
      </c>
      <c r="AO10" s="38">
        <v>818.16</v>
      </c>
      <c r="AP10" s="38">
        <v>818.16</v>
      </c>
      <c r="AQ10" s="38">
        <v>817.38</v>
      </c>
      <c r="AR10" s="38">
        <v>926.25</v>
      </c>
      <c r="AS10" s="38">
        <v>925.93</v>
      </c>
      <c r="AT10" s="38">
        <v>885.95</v>
      </c>
    </row>
    <row r="11" spans="1:47">
      <c r="A11" s="2" t="s">
        <v>9</v>
      </c>
      <c r="B11" s="2"/>
      <c r="C11" s="2"/>
      <c r="D11" s="2"/>
      <c r="E11" s="2"/>
      <c r="F11" s="2"/>
      <c r="G11" s="2"/>
      <c r="H11" s="2"/>
      <c r="I11" s="38">
        <v>250</v>
      </c>
      <c r="J11" s="38">
        <v>250</v>
      </c>
      <c r="K11" s="38">
        <v>250</v>
      </c>
      <c r="L11" s="38">
        <v>250</v>
      </c>
      <c r="M11" s="38">
        <v>250</v>
      </c>
      <c r="N11" s="38">
        <v>250</v>
      </c>
      <c r="O11" s="38">
        <v>250</v>
      </c>
      <c r="P11" s="38">
        <v>250</v>
      </c>
      <c r="Q11" s="38">
        <v>250</v>
      </c>
      <c r="R11" s="38">
        <v>250</v>
      </c>
      <c r="S11" s="38">
        <v>250</v>
      </c>
      <c r="T11" s="38">
        <v>250</v>
      </c>
      <c r="U11" s="38">
        <v>250</v>
      </c>
      <c r="V11" s="38">
        <v>250</v>
      </c>
      <c r="W11" s="38">
        <v>250</v>
      </c>
      <c r="X11" s="38">
        <v>250</v>
      </c>
      <c r="Y11" s="38">
        <v>250</v>
      </c>
      <c r="Z11" s="38">
        <v>250</v>
      </c>
      <c r="AA11" s="38">
        <v>250</v>
      </c>
      <c r="AB11" s="38">
        <v>250</v>
      </c>
      <c r="AC11" s="38">
        <v>250</v>
      </c>
      <c r="AD11" s="38">
        <v>250</v>
      </c>
      <c r="AE11" s="38">
        <v>250</v>
      </c>
      <c r="AF11" s="38">
        <v>250</v>
      </c>
      <c r="AG11" s="38">
        <v>250</v>
      </c>
      <c r="AH11" s="38">
        <v>250</v>
      </c>
      <c r="AI11" s="38">
        <v>250</v>
      </c>
      <c r="AJ11" s="38">
        <v>250</v>
      </c>
      <c r="AK11" s="38">
        <v>250</v>
      </c>
      <c r="AL11" s="38">
        <v>250</v>
      </c>
      <c r="AM11" s="38">
        <v>250</v>
      </c>
      <c r="AN11" s="38">
        <v>250</v>
      </c>
      <c r="AO11" s="38">
        <v>250</v>
      </c>
      <c r="AP11" s="38">
        <v>250</v>
      </c>
      <c r="AQ11" s="38">
        <v>250</v>
      </c>
      <c r="AR11" s="38">
        <v>250</v>
      </c>
      <c r="AS11" s="38">
        <v>250</v>
      </c>
      <c r="AT11" s="38">
        <v>250</v>
      </c>
      <c r="AU11" s="1">
        <f>SUM(AT10:AT19)+AT6</f>
        <v>6044.5599999999995</v>
      </c>
    </row>
    <row r="12" spans="1:47">
      <c r="A12" s="2" t="s">
        <v>10</v>
      </c>
      <c r="B12" s="2"/>
      <c r="C12" s="2"/>
      <c r="D12" s="2"/>
      <c r="E12" s="2"/>
      <c r="F12" s="2"/>
      <c r="G12" s="2"/>
      <c r="H12" s="2"/>
      <c r="I12" s="38">
        <v>900.57</v>
      </c>
      <c r="J12" s="38">
        <v>900.57</v>
      </c>
      <c r="K12" s="38">
        <v>900.57</v>
      </c>
      <c r="L12" s="38">
        <v>900.57</v>
      </c>
      <c r="M12" s="38">
        <v>900.57</v>
      </c>
      <c r="N12" s="38">
        <v>900.57</v>
      </c>
      <c r="O12" s="38">
        <v>900.57</v>
      </c>
      <c r="P12" s="38">
        <v>900.57</v>
      </c>
      <c r="Q12" s="38">
        <v>900.57</v>
      </c>
      <c r="R12" s="38">
        <v>900.57</v>
      </c>
      <c r="S12" s="38">
        <v>900.57</v>
      </c>
      <c r="T12" s="38">
        <v>900.57</v>
      </c>
      <c r="U12" s="38">
        <v>900.57</v>
      </c>
      <c r="V12" s="38">
        <v>900.57</v>
      </c>
      <c r="W12" s="38">
        <v>900.57</v>
      </c>
      <c r="X12" s="38">
        <v>900.57</v>
      </c>
      <c r="Y12" s="38">
        <v>900.57</v>
      </c>
      <c r="Z12" s="38">
        <v>900.57</v>
      </c>
      <c r="AA12" s="38">
        <v>900.57</v>
      </c>
      <c r="AB12" s="38">
        <v>900.57</v>
      </c>
      <c r="AC12" s="38">
        <v>900.57</v>
      </c>
      <c r="AD12" s="38">
        <v>900.57</v>
      </c>
      <c r="AE12" s="38">
        <v>1024.17</v>
      </c>
      <c r="AF12" s="38">
        <v>1024.17</v>
      </c>
      <c r="AG12" s="38">
        <v>1024.17</v>
      </c>
      <c r="AH12" s="38">
        <v>1024.17</v>
      </c>
      <c r="AI12" s="38">
        <v>1024.17</v>
      </c>
      <c r="AJ12" s="38">
        <v>1024.17</v>
      </c>
      <c r="AK12" s="38">
        <v>1024.17</v>
      </c>
      <c r="AL12" s="38">
        <v>1024.17</v>
      </c>
      <c r="AM12" s="38">
        <v>1024.17</v>
      </c>
      <c r="AN12" s="38">
        <v>1024.17</v>
      </c>
      <c r="AO12" s="38">
        <v>1024.03</v>
      </c>
      <c r="AP12" s="38">
        <v>1024.17</v>
      </c>
      <c r="AQ12" s="38">
        <v>1024.17</v>
      </c>
      <c r="AR12" s="38">
        <v>1024.17</v>
      </c>
      <c r="AS12" s="38">
        <v>1024.17</v>
      </c>
      <c r="AT12" s="38">
        <v>1024.17</v>
      </c>
    </row>
    <row r="13" spans="1:47">
      <c r="A13" s="2" t="s">
        <v>78</v>
      </c>
      <c r="B13" s="2"/>
      <c r="C13" s="2"/>
      <c r="D13" s="2"/>
      <c r="E13" s="2"/>
      <c r="F13" s="2"/>
      <c r="G13" s="2"/>
      <c r="H13" s="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>
        <v>4396.2299999999996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</row>
    <row r="14" spans="1:47">
      <c r="A14" s="2" t="s">
        <v>79</v>
      </c>
      <c r="B14" s="2"/>
      <c r="C14" s="2"/>
      <c r="D14" s="2"/>
      <c r="E14" s="2"/>
      <c r="F14" s="2"/>
      <c r="G14" s="2"/>
      <c r="H14" s="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>
        <v>91.49</v>
      </c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</row>
    <row r="15" spans="1:47">
      <c r="A15" s="2" t="s">
        <v>11</v>
      </c>
      <c r="B15" s="2"/>
      <c r="C15" s="2"/>
      <c r="D15" s="2"/>
      <c r="E15" s="2"/>
      <c r="F15" s="2"/>
      <c r="G15" s="2"/>
      <c r="H15" s="2"/>
      <c r="I15" s="38">
        <v>200</v>
      </c>
      <c r="J15" s="38">
        <v>200</v>
      </c>
      <c r="K15" s="38">
        <v>200</v>
      </c>
      <c r="L15" s="38">
        <v>200</v>
      </c>
      <c r="M15" s="38">
        <v>200</v>
      </c>
      <c r="N15" s="38">
        <v>200</v>
      </c>
      <c r="O15" s="38">
        <v>200</v>
      </c>
      <c r="P15" s="38">
        <v>200</v>
      </c>
      <c r="Q15" s="38">
        <v>200</v>
      </c>
      <c r="R15" s="38">
        <v>200</v>
      </c>
      <c r="S15" s="38">
        <v>200</v>
      </c>
      <c r="T15" s="38">
        <v>200</v>
      </c>
      <c r="U15" s="38">
        <v>200</v>
      </c>
      <c r="V15" s="38">
        <v>200</v>
      </c>
      <c r="W15" s="38">
        <v>200</v>
      </c>
      <c r="X15" s="38">
        <v>200</v>
      </c>
      <c r="Y15" s="38">
        <v>200</v>
      </c>
      <c r="Z15" s="38">
        <v>200</v>
      </c>
      <c r="AA15" s="38">
        <v>200</v>
      </c>
      <c r="AB15" s="38">
        <v>200</v>
      </c>
      <c r="AC15" s="38">
        <v>200</v>
      </c>
      <c r="AD15" s="38">
        <v>200</v>
      </c>
      <c r="AE15" s="38">
        <v>200</v>
      </c>
      <c r="AF15" s="38">
        <v>200</v>
      </c>
      <c r="AG15" s="38">
        <v>200</v>
      </c>
      <c r="AH15" s="38">
        <v>200</v>
      </c>
      <c r="AI15" s="38">
        <v>200</v>
      </c>
      <c r="AJ15" s="38">
        <v>200</v>
      </c>
      <c r="AK15" s="38">
        <v>200</v>
      </c>
      <c r="AL15" s="38">
        <v>200</v>
      </c>
      <c r="AM15" s="38">
        <v>200</v>
      </c>
      <c r="AN15" s="38">
        <v>200</v>
      </c>
      <c r="AO15" s="38">
        <v>200</v>
      </c>
      <c r="AP15" s="38">
        <v>200</v>
      </c>
      <c r="AQ15" s="38">
        <v>200</v>
      </c>
      <c r="AR15" s="38">
        <v>200</v>
      </c>
      <c r="AS15" s="38">
        <v>200</v>
      </c>
      <c r="AT15" s="38">
        <v>200</v>
      </c>
    </row>
    <row r="16" spans="1:47">
      <c r="A16" s="2" t="s">
        <v>12</v>
      </c>
      <c r="B16" s="2"/>
      <c r="C16" s="2"/>
      <c r="D16" s="2"/>
      <c r="E16" s="2"/>
      <c r="F16" s="2"/>
      <c r="G16" s="2"/>
      <c r="H16" s="2"/>
      <c r="I16" s="38">
        <v>70</v>
      </c>
      <c r="J16" s="38">
        <v>70</v>
      </c>
      <c r="K16" s="38">
        <v>70</v>
      </c>
      <c r="L16" s="38">
        <v>70</v>
      </c>
      <c r="M16" s="38">
        <v>70</v>
      </c>
      <c r="N16" s="38">
        <v>70</v>
      </c>
      <c r="O16" s="38">
        <v>70</v>
      </c>
      <c r="P16" s="38">
        <v>70</v>
      </c>
      <c r="Q16" s="38">
        <v>70</v>
      </c>
      <c r="R16" s="38">
        <v>70</v>
      </c>
      <c r="S16" s="38">
        <v>70</v>
      </c>
      <c r="T16" s="38">
        <v>70</v>
      </c>
      <c r="U16" s="38">
        <v>70</v>
      </c>
      <c r="V16" s="38">
        <v>70</v>
      </c>
      <c r="W16" s="38">
        <v>70</v>
      </c>
      <c r="X16" s="38">
        <v>70</v>
      </c>
      <c r="Y16" s="38">
        <v>70</v>
      </c>
      <c r="Z16" s="38">
        <v>70</v>
      </c>
      <c r="AA16" s="38">
        <v>70</v>
      </c>
      <c r="AB16" s="38">
        <v>70</v>
      </c>
      <c r="AC16" s="38">
        <v>70</v>
      </c>
      <c r="AD16" s="38">
        <v>70</v>
      </c>
      <c r="AE16" s="38">
        <v>70</v>
      </c>
      <c r="AF16" s="38">
        <v>70</v>
      </c>
      <c r="AG16" s="38">
        <v>70</v>
      </c>
      <c r="AH16" s="38">
        <v>70</v>
      </c>
      <c r="AI16" s="38">
        <v>70</v>
      </c>
      <c r="AJ16" s="38">
        <v>70</v>
      </c>
      <c r="AK16" s="38">
        <v>70</v>
      </c>
      <c r="AL16" s="38">
        <v>70</v>
      </c>
      <c r="AM16" s="38">
        <v>70</v>
      </c>
      <c r="AN16" s="38">
        <v>70</v>
      </c>
      <c r="AO16" s="38">
        <v>70</v>
      </c>
      <c r="AP16" s="38">
        <v>70</v>
      </c>
      <c r="AQ16" s="38">
        <v>70</v>
      </c>
      <c r="AR16" s="38">
        <v>70</v>
      </c>
      <c r="AS16" s="38">
        <v>70</v>
      </c>
      <c r="AT16" s="38">
        <v>70</v>
      </c>
    </row>
    <row r="17" spans="1:46">
      <c r="A17" s="2" t="s">
        <v>13</v>
      </c>
      <c r="B17" s="2"/>
      <c r="C17" s="2"/>
      <c r="D17" s="2"/>
      <c r="E17" s="2"/>
      <c r="F17" s="2"/>
      <c r="G17" s="2"/>
      <c r="H17" s="2"/>
      <c r="I17" s="38">
        <v>1250</v>
      </c>
      <c r="J17" s="38">
        <v>1250</v>
      </c>
      <c r="K17" s="38">
        <v>1250</v>
      </c>
      <c r="L17" s="38">
        <v>1250</v>
      </c>
      <c r="M17" s="38">
        <v>1250</v>
      </c>
      <c r="N17" s="38">
        <v>1250</v>
      </c>
      <c r="O17" s="38">
        <v>1250</v>
      </c>
      <c r="P17" s="38">
        <v>1250</v>
      </c>
      <c r="Q17" s="38">
        <v>1250</v>
      </c>
      <c r="R17" s="38">
        <v>1250</v>
      </c>
      <c r="S17" s="38">
        <v>1250</v>
      </c>
      <c r="T17" s="38">
        <v>1250</v>
      </c>
      <c r="U17" s="38">
        <v>1250</v>
      </c>
      <c r="V17" s="38">
        <v>1250</v>
      </c>
      <c r="W17" s="38">
        <v>1250</v>
      </c>
      <c r="X17" s="38">
        <v>1250</v>
      </c>
      <c r="Y17" s="38">
        <v>1250</v>
      </c>
      <c r="Z17" s="38">
        <v>1250</v>
      </c>
      <c r="AA17" s="38">
        <v>1250</v>
      </c>
      <c r="AB17" s="38"/>
      <c r="AC17" s="38"/>
      <c r="AD17" s="38">
        <v>5950</v>
      </c>
      <c r="AE17" s="38">
        <v>800</v>
      </c>
      <c r="AF17" s="38">
        <v>1800</v>
      </c>
      <c r="AG17" s="38">
        <v>1800</v>
      </c>
      <c r="AH17" s="38">
        <v>1800</v>
      </c>
      <c r="AI17" s="38">
        <v>1800</v>
      </c>
      <c r="AJ17" s="38">
        <v>1800</v>
      </c>
      <c r="AK17" s="38">
        <v>1800</v>
      </c>
      <c r="AL17" s="38">
        <v>1800</v>
      </c>
      <c r="AM17" s="38">
        <v>1800</v>
      </c>
      <c r="AN17" s="38">
        <v>1800</v>
      </c>
      <c r="AO17" s="38">
        <v>1800</v>
      </c>
      <c r="AP17" s="38">
        <v>1800</v>
      </c>
      <c r="AQ17" s="38">
        <v>1800</v>
      </c>
      <c r="AR17" s="38">
        <v>1801</v>
      </c>
      <c r="AS17" s="38">
        <v>1800</v>
      </c>
      <c r="AT17" s="38">
        <v>1800</v>
      </c>
    </row>
    <row r="18" spans="1:46">
      <c r="A18" s="2" t="s">
        <v>80</v>
      </c>
      <c r="B18" s="2"/>
      <c r="C18" s="2"/>
      <c r="D18" s="2"/>
      <c r="E18" s="2"/>
      <c r="F18" s="2"/>
      <c r="G18" s="2"/>
      <c r="H18" s="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>
        <v>560</v>
      </c>
      <c r="AG18" s="38">
        <v>280</v>
      </c>
      <c r="AH18" s="38">
        <v>280</v>
      </c>
      <c r="AI18" s="38">
        <v>280</v>
      </c>
      <c r="AJ18" s="38">
        <v>280</v>
      </c>
      <c r="AK18" s="38">
        <v>280</v>
      </c>
      <c r="AL18" s="38">
        <v>280</v>
      </c>
      <c r="AM18" s="38">
        <v>280</v>
      </c>
      <c r="AN18" s="38">
        <v>280</v>
      </c>
      <c r="AO18" s="38">
        <v>280</v>
      </c>
      <c r="AP18" s="38">
        <v>280</v>
      </c>
      <c r="AQ18" s="38">
        <v>280</v>
      </c>
      <c r="AR18" s="38">
        <v>280</v>
      </c>
      <c r="AS18" s="38">
        <v>280</v>
      </c>
      <c r="AT18" s="38">
        <v>280</v>
      </c>
    </row>
    <row r="19" spans="1:46">
      <c r="A19" s="2" t="s">
        <v>68</v>
      </c>
      <c r="B19" s="2"/>
      <c r="C19" s="2"/>
      <c r="D19" s="2"/>
      <c r="E19" s="2"/>
      <c r="F19" s="2"/>
      <c r="G19" s="2"/>
      <c r="H19" s="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>
        <v>1277.57</v>
      </c>
      <c r="V19" s="38">
        <v>1277.57</v>
      </c>
      <c r="W19" s="38">
        <v>1277.57</v>
      </c>
      <c r="X19" s="38">
        <v>1277.57</v>
      </c>
      <c r="Y19" s="38">
        <v>1277.57</v>
      </c>
      <c r="Z19" s="38">
        <v>1277.57</v>
      </c>
      <c r="AA19" s="38">
        <v>0</v>
      </c>
      <c r="AB19" s="38"/>
      <c r="AC19" s="38"/>
      <c r="AD19" s="38">
        <v>5110.28</v>
      </c>
      <c r="AE19" s="38">
        <v>1277.57</v>
      </c>
      <c r="AF19" s="38">
        <v>1280.45</v>
      </c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</row>
    <row r="20" spans="1:46" s="14" customFormat="1" ht="15.75">
      <c r="A20" s="13"/>
      <c r="B20" s="13"/>
      <c r="C20" s="13"/>
      <c r="D20" s="13"/>
      <c r="E20" s="13"/>
      <c r="F20" s="13"/>
      <c r="G20" s="13"/>
      <c r="H20" s="13"/>
      <c r="I20" s="13"/>
      <c r="J20" s="13">
        <f>SUM(J4:J17)</f>
        <v>9022.4399999999987</v>
      </c>
      <c r="K20" s="13">
        <f>SUM(K4:K17)</f>
        <v>9446.5679999999993</v>
      </c>
      <c r="L20" s="13">
        <f t="shared" ref="L20:P20" si="0">SUM(L4:L17)</f>
        <v>15518.198</v>
      </c>
      <c r="M20" s="13">
        <f t="shared" si="0"/>
        <v>19677.137999999999</v>
      </c>
      <c r="N20" s="13">
        <f t="shared" si="0"/>
        <v>21977.350000000002</v>
      </c>
      <c r="O20" s="13">
        <f>SUM(O4:O17)</f>
        <v>10356.448399999999</v>
      </c>
      <c r="P20" s="13">
        <f t="shared" si="0"/>
        <v>6343.6884</v>
      </c>
      <c r="Q20" s="13">
        <f t="shared" ref="Q20:R20" si="1">SUM(Q4:Q17)</f>
        <v>14262.230000000001</v>
      </c>
      <c r="R20" s="13">
        <f t="shared" si="1"/>
        <v>7865.88</v>
      </c>
      <c r="S20" s="13">
        <f t="shared" ref="S20:T20" si="2">SUM(S4:S17)</f>
        <v>6905.33</v>
      </c>
      <c r="T20" s="13">
        <f t="shared" si="2"/>
        <v>6685.41</v>
      </c>
      <c r="U20" s="13">
        <f t="shared" ref="U20:AA20" si="3">SUM(U4:U19)</f>
        <v>7730.67</v>
      </c>
      <c r="V20" s="13">
        <f t="shared" si="3"/>
        <v>11818.74</v>
      </c>
      <c r="W20" s="13">
        <f t="shared" si="3"/>
        <v>11753.32</v>
      </c>
      <c r="X20" s="13">
        <f t="shared" si="3"/>
        <v>9687.5599999999977</v>
      </c>
      <c r="Y20" s="13">
        <f t="shared" si="3"/>
        <v>11735.52</v>
      </c>
      <c r="Z20" s="13">
        <f t="shared" si="3"/>
        <v>16122.91</v>
      </c>
      <c r="AA20" s="13">
        <f t="shared" si="3"/>
        <v>13473.75</v>
      </c>
      <c r="AB20" s="13">
        <f t="shared" ref="AB20:AC20" si="4">SUM(AB4:AB19)</f>
        <v>13781.91</v>
      </c>
      <c r="AC20" s="13">
        <f t="shared" si="4"/>
        <v>11834.810000000001</v>
      </c>
      <c r="AD20" s="13">
        <f t="shared" ref="AD20:AE20" si="5">SUM(AD4:AD19)</f>
        <v>27035.75</v>
      </c>
      <c r="AE20" s="13">
        <f t="shared" si="5"/>
        <v>8933.6</v>
      </c>
      <c r="AF20" s="13">
        <f t="shared" ref="AF20:AG20" si="6">SUM(AF4:AF19)</f>
        <v>11399.320000000002</v>
      </c>
      <c r="AG20" s="13">
        <f t="shared" si="6"/>
        <v>9400.5299999999988</v>
      </c>
      <c r="AH20" s="13">
        <f t="shared" ref="AH20:AI20" si="7">SUM(AH4:AH19)</f>
        <v>9807.61</v>
      </c>
      <c r="AI20" s="13">
        <f t="shared" si="7"/>
        <v>8944.7900000000009</v>
      </c>
      <c r="AJ20" s="13">
        <f t="shared" ref="AJ20:AK20" si="8">SUM(AJ4:AJ19)</f>
        <v>6920.06</v>
      </c>
      <c r="AK20" s="13">
        <f t="shared" si="8"/>
        <v>8323.8100000000013</v>
      </c>
      <c r="AL20" s="13">
        <f t="shared" ref="AL20:AM20" si="9">SUM(AL4:AL19)</f>
        <v>8672.4000000000015</v>
      </c>
      <c r="AM20" s="13">
        <f t="shared" si="9"/>
        <v>16296.990000000002</v>
      </c>
      <c r="AN20" s="13">
        <f t="shared" ref="AN20:AO20" si="10">SUM(AN4:AN19)</f>
        <v>15997.859999999999</v>
      </c>
      <c r="AO20" s="13">
        <f t="shared" si="10"/>
        <v>17480.41</v>
      </c>
      <c r="AP20" s="13">
        <f t="shared" ref="AP20:AQ20" si="11">SUM(AP4:AP19)</f>
        <v>14095.22</v>
      </c>
      <c r="AQ20" s="13">
        <f t="shared" si="11"/>
        <v>10707.25</v>
      </c>
      <c r="AR20" s="13">
        <f t="shared" ref="AR20:AS20" si="12">SUM(AR4:AR19)</f>
        <v>10960.68</v>
      </c>
      <c r="AS20" s="13">
        <f t="shared" si="12"/>
        <v>11397.600000000002</v>
      </c>
      <c r="AT20" s="13">
        <f t="shared" ref="AT20" si="13">SUM(AT4:AT19)</f>
        <v>10049.200000000001</v>
      </c>
    </row>
    <row r="21" spans="1:46">
      <c r="I21" s="1">
        <f>SUM(I10:I20)</f>
        <v>3334.77</v>
      </c>
      <c r="AE21" s="49"/>
    </row>
    <row r="22" spans="1:46" s="4" customFormat="1">
      <c r="A22" s="9" t="s">
        <v>1</v>
      </c>
      <c r="B22" s="3"/>
      <c r="C22" s="3"/>
      <c r="D22" s="3"/>
      <c r="E22" s="3"/>
      <c r="F22" s="3"/>
      <c r="G22" s="3"/>
      <c r="H22" s="3"/>
      <c r="I22" s="10" t="s">
        <v>25</v>
      </c>
      <c r="J22" s="10" t="s">
        <v>26</v>
      </c>
      <c r="K22" s="10" t="s">
        <v>27</v>
      </c>
      <c r="L22" s="10" t="s">
        <v>28</v>
      </c>
      <c r="M22" s="10" t="s">
        <v>29</v>
      </c>
      <c r="N22" s="1"/>
      <c r="O22" s="1"/>
      <c r="P22" s="1"/>
      <c r="R22" s="1"/>
      <c r="U22" s="1"/>
      <c r="V22" s="1"/>
      <c r="W22" s="1"/>
      <c r="X22" s="1"/>
      <c r="AC22" s="1"/>
      <c r="AD22" s="48"/>
      <c r="AK22" s="1"/>
    </row>
    <row r="23" spans="1:46" ht="15.75" hidden="1">
      <c r="A23" s="28">
        <v>41518</v>
      </c>
      <c r="B23" s="29"/>
      <c r="C23" s="29"/>
      <c r="D23" s="29"/>
      <c r="E23" s="29"/>
      <c r="F23" s="29"/>
      <c r="G23" s="29"/>
      <c r="H23" s="29"/>
      <c r="I23" s="29">
        <v>2494</v>
      </c>
      <c r="J23" s="29">
        <v>2314</v>
      </c>
      <c r="K23" s="29">
        <f>I23-J23</f>
        <v>180</v>
      </c>
      <c r="L23" s="29">
        <v>13.44</v>
      </c>
      <c r="M23" s="30">
        <f>K23*L23</f>
        <v>2419.1999999999998</v>
      </c>
      <c r="Q23" s="36" t="s">
        <v>53</v>
      </c>
      <c r="R23" s="36">
        <f>90*3</f>
        <v>270</v>
      </c>
      <c r="S23" s="6">
        <v>15.4</v>
      </c>
      <c r="T23" s="45"/>
      <c r="AE23" s="4"/>
      <c r="AF23" s="4"/>
      <c r="AG23" s="4"/>
      <c r="AH23" s="4"/>
    </row>
    <row r="24" spans="1:46" ht="15.75" hidden="1">
      <c r="A24" s="28">
        <v>41548</v>
      </c>
      <c r="B24" s="29"/>
      <c r="C24" s="29"/>
      <c r="D24" s="29"/>
      <c r="E24" s="29"/>
      <c r="F24" s="29"/>
      <c r="G24" s="29"/>
      <c r="H24" s="29"/>
      <c r="I24" s="29">
        <v>2675</v>
      </c>
      <c r="J24" s="29">
        <f>I23</f>
        <v>2494</v>
      </c>
      <c r="K24" s="29">
        <f>I24-J24</f>
        <v>181</v>
      </c>
      <c r="L24" s="29">
        <v>13.44</v>
      </c>
      <c r="M24" s="30">
        <f>K24*L24</f>
        <v>2432.64</v>
      </c>
      <c r="Q24" s="36"/>
      <c r="R24" s="36" t="s">
        <v>36</v>
      </c>
      <c r="S24" s="2">
        <v>19.440000000000001</v>
      </c>
      <c r="T24" s="2"/>
      <c r="AE24" s="4"/>
      <c r="AF24" s="4"/>
      <c r="AG24" s="4"/>
      <c r="AH24" s="4"/>
    </row>
    <row r="25" spans="1:46" ht="15.75" hidden="1">
      <c r="A25" s="28">
        <v>41579</v>
      </c>
      <c r="B25" s="29"/>
      <c r="C25" s="29"/>
      <c r="D25" s="29"/>
      <c r="E25" s="29"/>
      <c r="F25" s="29"/>
      <c r="G25" s="29"/>
      <c r="H25" s="29"/>
      <c r="I25" s="29">
        <v>2822</v>
      </c>
      <c r="J25" s="29">
        <f>I24</f>
        <v>2675</v>
      </c>
      <c r="K25" s="29">
        <f t="shared" ref="K25:K49" si="14">I25-J25</f>
        <v>147</v>
      </c>
      <c r="L25" s="29">
        <v>13.44</v>
      </c>
      <c r="M25" s="30">
        <f t="shared" ref="M25:M31" si="15">K25*L25</f>
        <v>1975.6799999999998</v>
      </c>
      <c r="Q25" s="36"/>
      <c r="R25" s="36"/>
      <c r="S25" s="2">
        <v>24.32</v>
      </c>
      <c r="T25" s="2"/>
      <c r="AE25" s="4"/>
      <c r="AF25" s="4"/>
      <c r="AG25" s="4"/>
      <c r="AH25" s="4"/>
    </row>
    <row r="26" spans="1:46" ht="15.75" hidden="1">
      <c r="A26" s="28">
        <v>41609</v>
      </c>
      <c r="B26" s="29"/>
      <c r="C26" s="29"/>
      <c r="D26" s="29"/>
      <c r="E26" s="29"/>
      <c r="F26" s="29"/>
      <c r="G26" s="29"/>
      <c r="H26" s="29"/>
      <c r="I26" s="29">
        <v>3012</v>
      </c>
      <c r="J26" s="29">
        <f t="shared" ref="J26:J27" si="16">I25</f>
        <v>2822</v>
      </c>
      <c r="K26" s="29">
        <f t="shared" si="14"/>
        <v>190</v>
      </c>
      <c r="L26" s="29">
        <v>13.44</v>
      </c>
      <c r="M26" s="30">
        <f>K26*L26</f>
        <v>2553.6</v>
      </c>
      <c r="AE26" s="4"/>
      <c r="AF26" s="4"/>
      <c r="AG26" s="4"/>
      <c r="AH26" s="4"/>
    </row>
    <row r="27" spans="1:46" ht="15.75" hidden="1">
      <c r="A27" s="28">
        <v>41640</v>
      </c>
      <c r="B27" s="29"/>
      <c r="C27" s="29"/>
      <c r="D27" s="29"/>
      <c r="E27" s="29"/>
      <c r="F27" s="29"/>
      <c r="G27" s="29"/>
      <c r="H27" s="29"/>
      <c r="I27" s="29">
        <v>3197</v>
      </c>
      <c r="J27" s="29">
        <f t="shared" si="16"/>
        <v>3012</v>
      </c>
      <c r="K27" s="29">
        <f t="shared" si="14"/>
        <v>185</v>
      </c>
      <c r="L27" s="29">
        <v>14.36</v>
      </c>
      <c r="M27" s="30">
        <f>K27*L27</f>
        <v>2656.6</v>
      </c>
      <c r="AE27" s="4"/>
      <c r="AF27" s="4"/>
      <c r="AG27" s="4"/>
      <c r="AH27" s="4"/>
    </row>
    <row r="28" spans="1:46" ht="15.75" hidden="1">
      <c r="A28" s="28" t="s">
        <v>56</v>
      </c>
      <c r="B28" s="29"/>
      <c r="C28" s="29"/>
      <c r="D28" s="29"/>
      <c r="E28" s="29"/>
      <c r="F28" s="29"/>
      <c r="G28" s="29"/>
      <c r="H28" s="29"/>
      <c r="I28" s="29">
        <v>3394</v>
      </c>
      <c r="J28" s="29">
        <f>I27</f>
        <v>3197</v>
      </c>
      <c r="K28" s="29">
        <f t="shared" si="14"/>
        <v>197</v>
      </c>
      <c r="L28" s="29">
        <v>14.36</v>
      </c>
      <c r="M28" s="30">
        <f>K28*L28</f>
        <v>2828.92</v>
      </c>
      <c r="AE28" s="4"/>
      <c r="AF28" s="4"/>
      <c r="AG28" s="4"/>
      <c r="AH28" s="4"/>
    </row>
    <row r="29" spans="1:46" ht="15.75" hidden="1">
      <c r="A29" s="28" t="s">
        <v>57</v>
      </c>
      <c r="B29" s="29"/>
      <c r="C29" s="29"/>
      <c r="D29" s="29"/>
      <c r="E29" s="29"/>
      <c r="F29" s="29"/>
      <c r="G29" s="29"/>
      <c r="H29" s="29"/>
      <c r="I29" s="29">
        <v>3556</v>
      </c>
      <c r="J29" s="29">
        <f t="shared" ref="J29:J31" si="17">I28</f>
        <v>3394</v>
      </c>
      <c r="K29" s="29">
        <f t="shared" si="14"/>
        <v>162</v>
      </c>
      <c r="L29" s="29">
        <v>14.36</v>
      </c>
      <c r="M29" s="30">
        <f>K29*L29</f>
        <v>2326.3199999999997</v>
      </c>
      <c r="AE29" s="4"/>
      <c r="AF29" s="4"/>
      <c r="AG29" s="4"/>
      <c r="AH29" s="4"/>
    </row>
    <row r="30" spans="1:46" ht="15.75" hidden="1">
      <c r="A30" s="28" t="s">
        <v>58</v>
      </c>
      <c r="B30" s="29"/>
      <c r="C30" s="29"/>
      <c r="D30" s="29"/>
      <c r="E30" s="29"/>
      <c r="F30" s="29"/>
      <c r="G30" s="29"/>
      <c r="H30" s="29"/>
      <c r="I30" s="29">
        <v>3739</v>
      </c>
      <c r="J30" s="29">
        <f t="shared" si="17"/>
        <v>3556</v>
      </c>
      <c r="K30" s="29">
        <f t="shared" si="14"/>
        <v>183</v>
      </c>
      <c r="L30" s="29">
        <v>14.36</v>
      </c>
      <c r="M30" s="30">
        <f>K30*L30</f>
        <v>2627.88</v>
      </c>
      <c r="AE30" s="4"/>
      <c r="AF30" s="4"/>
      <c r="AG30" s="4"/>
      <c r="AH30" s="4"/>
    </row>
    <row r="31" spans="1:46" ht="15.75" hidden="1">
      <c r="A31" s="28" t="s">
        <v>59</v>
      </c>
      <c r="B31" s="29"/>
      <c r="C31" s="29"/>
      <c r="D31" s="29"/>
      <c r="E31" s="29"/>
      <c r="F31" s="29"/>
      <c r="G31" s="29"/>
      <c r="H31" s="29"/>
      <c r="I31" s="29">
        <v>3900</v>
      </c>
      <c r="J31" s="29">
        <f t="shared" si="17"/>
        <v>3739</v>
      </c>
      <c r="K31" s="29">
        <f t="shared" si="14"/>
        <v>161</v>
      </c>
      <c r="L31" s="29">
        <v>14.36</v>
      </c>
      <c r="M31" s="30">
        <f t="shared" si="15"/>
        <v>2311.96</v>
      </c>
      <c r="AE31" s="4"/>
      <c r="AF31" s="4"/>
      <c r="AG31" s="4"/>
      <c r="AH31" s="4"/>
    </row>
    <row r="32" spans="1:46" ht="15.75" hidden="1">
      <c r="A32" s="28" t="s">
        <v>62</v>
      </c>
      <c r="B32" s="29"/>
      <c r="C32" s="29"/>
      <c r="D32" s="29"/>
      <c r="E32" s="29"/>
      <c r="F32" s="29"/>
      <c r="G32" s="29"/>
      <c r="H32" s="29"/>
      <c r="I32" s="29">
        <v>4072</v>
      </c>
      <c r="J32" s="29">
        <f t="shared" ref="J32:J38" si="18">I31</f>
        <v>3900</v>
      </c>
      <c r="K32" s="29">
        <f t="shared" si="14"/>
        <v>172</v>
      </c>
      <c r="L32" s="29">
        <v>14.36</v>
      </c>
      <c r="M32" s="30">
        <f t="shared" ref="M32:M61" si="19">K32*L32</f>
        <v>2469.92</v>
      </c>
      <c r="AE32" s="4"/>
      <c r="AF32" s="4"/>
      <c r="AG32" s="4"/>
      <c r="AH32" s="4"/>
    </row>
    <row r="33" spans="1:34" ht="15.75" hidden="1">
      <c r="A33" s="28" t="s">
        <v>63</v>
      </c>
      <c r="B33" s="29"/>
      <c r="C33" s="29"/>
      <c r="D33" s="29"/>
      <c r="E33" s="29"/>
      <c r="F33" s="29"/>
      <c r="G33" s="29"/>
      <c r="H33" s="29"/>
      <c r="I33" s="29">
        <v>4231</v>
      </c>
      <c r="J33" s="29">
        <f t="shared" si="18"/>
        <v>4072</v>
      </c>
      <c r="K33" s="29">
        <f t="shared" si="14"/>
        <v>159</v>
      </c>
      <c r="L33" s="29">
        <v>14.36</v>
      </c>
      <c r="M33" s="30">
        <f t="shared" si="19"/>
        <v>2283.2399999999998</v>
      </c>
      <c r="AE33" s="4"/>
      <c r="AF33" s="4"/>
      <c r="AG33" s="4"/>
      <c r="AH33" s="4"/>
    </row>
    <row r="34" spans="1:34" ht="15.75" hidden="1">
      <c r="A34" s="28" t="s">
        <v>66</v>
      </c>
      <c r="B34" s="29"/>
      <c r="C34" s="29"/>
      <c r="D34" s="29"/>
      <c r="E34" s="29"/>
      <c r="F34" s="29"/>
      <c r="G34" s="29"/>
      <c r="H34" s="29"/>
      <c r="I34" s="29">
        <v>4372</v>
      </c>
      <c r="J34" s="29">
        <f t="shared" si="18"/>
        <v>4231</v>
      </c>
      <c r="K34" s="29">
        <f t="shared" si="14"/>
        <v>141</v>
      </c>
      <c r="L34" s="29">
        <v>14.36</v>
      </c>
      <c r="M34" s="30">
        <f t="shared" si="19"/>
        <v>2024.76</v>
      </c>
      <c r="AE34" s="4"/>
      <c r="AF34" s="4"/>
      <c r="AG34" s="4"/>
      <c r="AH34" s="4"/>
    </row>
    <row r="35" spans="1:34" ht="15.75" hidden="1">
      <c r="A35" s="28" t="s">
        <v>67</v>
      </c>
      <c r="B35" s="29"/>
      <c r="C35" s="29"/>
      <c r="D35" s="29"/>
      <c r="E35" s="29"/>
      <c r="F35" s="29"/>
      <c r="G35" s="29"/>
      <c r="H35" s="29"/>
      <c r="I35" s="29">
        <v>4579</v>
      </c>
      <c r="J35" s="29">
        <f t="shared" si="18"/>
        <v>4372</v>
      </c>
      <c r="K35" s="29">
        <f t="shared" si="14"/>
        <v>207</v>
      </c>
      <c r="L35" s="29">
        <v>14.36</v>
      </c>
      <c r="M35" s="30">
        <f t="shared" si="19"/>
        <v>2972.52</v>
      </c>
      <c r="AE35" s="4"/>
      <c r="AF35" s="4"/>
      <c r="AG35" s="4"/>
      <c r="AH35" s="4"/>
    </row>
    <row r="36" spans="1:34" ht="15.75" hidden="1">
      <c r="A36" s="28" t="s">
        <v>69</v>
      </c>
      <c r="B36" s="29"/>
      <c r="C36" s="29"/>
      <c r="D36" s="29"/>
      <c r="E36" s="29"/>
      <c r="F36" s="29"/>
      <c r="G36" s="29"/>
      <c r="H36" s="29"/>
      <c r="I36" s="29">
        <v>4748</v>
      </c>
      <c r="J36" s="29">
        <f t="shared" si="18"/>
        <v>4579</v>
      </c>
      <c r="K36" s="29">
        <f t="shared" si="14"/>
        <v>169</v>
      </c>
      <c r="L36" s="29">
        <v>14.36</v>
      </c>
      <c r="M36" s="30">
        <f t="shared" si="19"/>
        <v>2426.8399999999997</v>
      </c>
      <c r="AE36" s="4"/>
      <c r="AF36" s="4"/>
      <c r="AG36" s="4"/>
      <c r="AH36" s="4"/>
    </row>
    <row r="37" spans="1:34" ht="15.75" hidden="1">
      <c r="A37" s="28" t="s">
        <v>70</v>
      </c>
      <c r="B37" s="29"/>
      <c r="C37" s="29"/>
      <c r="D37" s="29"/>
      <c r="E37" s="29"/>
      <c r="F37" s="29"/>
      <c r="G37" s="29"/>
      <c r="H37" s="29"/>
      <c r="I37" s="29">
        <v>4919</v>
      </c>
      <c r="J37" s="29">
        <f t="shared" si="18"/>
        <v>4748</v>
      </c>
      <c r="K37" s="29">
        <f t="shared" si="14"/>
        <v>171</v>
      </c>
      <c r="L37" s="29">
        <v>14.36</v>
      </c>
      <c r="M37" s="30">
        <f t="shared" si="19"/>
        <v>2455.56</v>
      </c>
      <c r="AE37" s="4"/>
      <c r="AF37" s="4"/>
      <c r="AG37" s="4"/>
      <c r="AH37" s="4"/>
    </row>
    <row r="38" spans="1:34" ht="15.75" hidden="1">
      <c r="A38" s="28" t="s">
        <v>71</v>
      </c>
      <c r="B38" s="29"/>
      <c r="C38" s="29"/>
      <c r="D38" s="29"/>
      <c r="E38" s="29"/>
      <c r="F38" s="29"/>
      <c r="G38" s="29"/>
      <c r="H38" s="29"/>
      <c r="I38" s="29">
        <v>5125</v>
      </c>
      <c r="J38" s="29">
        <f t="shared" si="18"/>
        <v>4919</v>
      </c>
      <c r="K38" s="29">
        <f t="shared" si="14"/>
        <v>206</v>
      </c>
      <c r="L38" s="29">
        <v>14.36</v>
      </c>
      <c r="M38" s="30">
        <f t="shared" ref="M38:M49" si="20">K38*L38</f>
        <v>2958.16</v>
      </c>
      <c r="AE38" s="4"/>
      <c r="AF38" s="4"/>
      <c r="AG38" s="4"/>
      <c r="AH38" s="4"/>
    </row>
    <row r="39" spans="1:34" ht="15.75" hidden="1">
      <c r="A39" s="28">
        <v>42005</v>
      </c>
      <c r="B39" s="29"/>
      <c r="C39" s="29"/>
      <c r="D39" s="29"/>
      <c r="E39" s="29"/>
      <c r="F39" s="29"/>
      <c r="G39" s="29"/>
      <c r="H39" s="29"/>
      <c r="I39" s="29">
        <v>5328</v>
      </c>
      <c r="J39" s="29">
        <f t="shared" ref="J39:J49" si="21">I38</f>
        <v>5125</v>
      </c>
      <c r="K39" s="29">
        <f t="shared" si="14"/>
        <v>203</v>
      </c>
      <c r="L39" s="29">
        <v>15.43</v>
      </c>
      <c r="M39" s="30">
        <f t="shared" si="20"/>
        <v>3132.29</v>
      </c>
      <c r="AE39" s="4"/>
      <c r="AF39" s="4"/>
      <c r="AG39" s="4"/>
      <c r="AH39" s="4"/>
    </row>
    <row r="40" spans="1:34" ht="15.75" hidden="1">
      <c r="A40" s="28" t="s">
        <v>56</v>
      </c>
      <c r="B40" s="29"/>
      <c r="C40" s="29"/>
      <c r="D40" s="29"/>
      <c r="E40" s="29"/>
      <c r="F40" s="29"/>
      <c r="G40" s="29"/>
      <c r="H40" s="29"/>
      <c r="I40" s="29">
        <v>5536</v>
      </c>
      <c r="J40" s="29">
        <f t="shared" si="21"/>
        <v>5328</v>
      </c>
      <c r="K40" s="29">
        <f t="shared" si="14"/>
        <v>208</v>
      </c>
      <c r="L40" s="29">
        <v>15.43</v>
      </c>
      <c r="M40" s="30">
        <f t="shared" si="20"/>
        <v>3209.44</v>
      </c>
      <c r="AE40" s="4"/>
      <c r="AF40" s="4"/>
      <c r="AG40" s="4"/>
      <c r="AH40" s="4"/>
    </row>
    <row r="41" spans="1:34" ht="15.75" hidden="1">
      <c r="A41" s="28" t="s">
        <v>57</v>
      </c>
      <c r="B41" s="29"/>
      <c r="C41" s="29"/>
      <c r="D41" s="29"/>
      <c r="E41" s="29"/>
      <c r="F41" s="29"/>
      <c r="G41" s="29"/>
      <c r="H41" s="29"/>
      <c r="I41" s="29">
        <v>5745</v>
      </c>
      <c r="J41" s="29">
        <f t="shared" si="21"/>
        <v>5536</v>
      </c>
      <c r="K41" s="29">
        <f t="shared" si="14"/>
        <v>209</v>
      </c>
      <c r="L41" s="52">
        <v>15.4</v>
      </c>
      <c r="M41" s="53">
        <f t="shared" si="20"/>
        <v>3218.6</v>
      </c>
      <c r="AE41" s="4"/>
      <c r="AF41" s="4"/>
      <c r="AG41" s="4"/>
      <c r="AH41" s="4"/>
    </row>
    <row r="42" spans="1:34" ht="15.75" hidden="1">
      <c r="A42" s="28" t="s">
        <v>58</v>
      </c>
      <c r="B42" s="29"/>
      <c r="C42" s="29"/>
      <c r="D42" s="29"/>
      <c r="E42" s="29"/>
      <c r="F42" s="29"/>
      <c r="G42" s="29"/>
      <c r="H42" s="29"/>
      <c r="I42" s="29">
        <v>5928</v>
      </c>
      <c r="J42" s="29">
        <f t="shared" si="21"/>
        <v>5745</v>
      </c>
      <c r="K42" s="29">
        <f t="shared" si="14"/>
        <v>183</v>
      </c>
      <c r="L42" s="52">
        <v>15.39</v>
      </c>
      <c r="M42" s="53">
        <f t="shared" si="20"/>
        <v>2816.37</v>
      </c>
      <c r="AE42" s="4"/>
      <c r="AF42" s="4"/>
      <c r="AG42" s="4"/>
      <c r="AH42" s="4"/>
    </row>
    <row r="43" spans="1:34" ht="15.75" hidden="1">
      <c r="A43" s="28" t="s">
        <v>59</v>
      </c>
      <c r="B43" s="29"/>
      <c r="C43" s="29"/>
      <c r="D43" s="29"/>
      <c r="E43" s="29"/>
      <c r="F43" s="29"/>
      <c r="G43" s="29"/>
      <c r="H43" s="29"/>
      <c r="I43" s="29">
        <v>6080</v>
      </c>
      <c r="J43" s="29">
        <f t="shared" si="21"/>
        <v>5928</v>
      </c>
      <c r="K43" s="29">
        <f t="shared" si="14"/>
        <v>152</v>
      </c>
      <c r="L43" s="52">
        <v>15.39</v>
      </c>
      <c r="M43" s="53">
        <f t="shared" si="20"/>
        <v>2339.2800000000002</v>
      </c>
      <c r="AE43" s="4"/>
      <c r="AF43" s="4"/>
      <c r="AG43" s="4"/>
      <c r="AH43" s="4"/>
    </row>
    <row r="44" spans="1:34" ht="15.75" hidden="1">
      <c r="A44" s="28" t="s">
        <v>62</v>
      </c>
      <c r="B44" s="29"/>
      <c r="C44" s="29"/>
      <c r="D44" s="29"/>
      <c r="E44" s="29"/>
      <c r="F44" s="29"/>
      <c r="G44" s="29"/>
      <c r="H44" s="29"/>
      <c r="I44" s="29">
        <v>6247</v>
      </c>
      <c r="J44" s="29">
        <f t="shared" si="21"/>
        <v>6080</v>
      </c>
      <c r="K44" s="29">
        <f t="shared" si="14"/>
        <v>167</v>
      </c>
      <c r="L44" s="52">
        <v>15.39</v>
      </c>
      <c r="M44" s="53">
        <f t="shared" si="20"/>
        <v>2570.13</v>
      </c>
      <c r="AE44" s="4"/>
      <c r="AF44" s="4"/>
      <c r="AG44" s="4"/>
      <c r="AH44" s="4"/>
    </row>
    <row r="45" spans="1:34" ht="15.75" hidden="1">
      <c r="A45" s="28" t="s">
        <v>63</v>
      </c>
      <c r="B45" s="29"/>
      <c r="C45" s="29"/>
      <c r="D45" s="29"/>
      <c r="E45" s="29"/>
      <c r="F45" s="29"/>
      <c r="G45" s="29"/>
      <c r="H45" s="29"/>
      <c r="I45" s="29">
        <v>6436</v>
      </c>
      <c r="J45" s="29">
        <f t="shared" si="21"/>
        <v>6247</v>
      </c>
      <c r="K45" s="29">
        <f t="shared" si="14"/>
        <v>189</v>
      </c>
      <c r="L45" s="52">
        <v>15.39</v>
      </c>
      <c r="M45" s="53">
        <f t="shared" si="20"/>
        <v>2908.71</v>
      </c>
      <c r="AE45" s="4"/>
      <c r="AF45" s="4"/>
      <c r="AG45" s="4"/>
      <c r="AH45" s="4"/>
    </row>
    <row r="46" spans="1:34" ht="15.75" hidden="1">
      <c r="A46" s="28" t="s">
        <v>66</v>
      </c>
      <c r="B46" s="29"/>
      <c r="C46" s="29"/>
      <c r="D46" s="29"/>
      <c r="E46" s="29"/>
      <c r="F46" s="29"/>
      <c r="G46" s="29"/>
      <c r="H46" s="29"/>
      <c r="I46" s="29">
        <v>6612</v>
      </c>
      <c r="J46" s="29">
        <f t="shared" si="21"/>
        <v>6436</v>
      </c>
      <c r="K46" s="29">
        <f t="shared" si="14"/>
        <v>176</v>
      </c>
      <c r="L46" s="52">
        <v>15.39</v>
      </c>
      <c r="M46" s="53">
        <f t="shared" si="20"/>
        <v>2708.6400000000003</v>
      </c>
      <c r="AE46" s="4"/>
      <c r="AF46" s="4"/>
      <c r="AG46" s="4"/>
      <c r="AH46" s="4"/>
    </row>
    <row r="47" spans="1:34" ht="15.75" hidden="1">
      <c r="A47" s="28" t="s">
        <v>67</v>
      </c>
      <c r="B47" s="29"/>
      <c r="C47" s="29"/>
      <c r="D47" s="29"/>
      <c r="E47" s="29"/>
      <c r="F47" s="29"/>
      <c r="G47" s="29"/>
      <c r="H47" s="29"/>
      <c r="I47" s="29">
        <v>6792</v>
      </c>
      <c r="J47" s="29">
        <f t="shared" si="21"/>
        <v>6612</v>
      </c>
      <c r="K47" s="29">
        <f t="shared" si="14"/>
        <v>180</v>
      </c>
      <c r="L47" s="52">
        <v>15.39</v>
      </c>
      <c r="M47" s="53">
        <f t="shared" si="20"/>
        <v>2770.2000000000003</v>
      </c>
      <c r="AE47" s="4"/>
      <c r="AF47" s="4"/>
      <c r="AG47" s="4"/>
      <c r="AH47" s="4"/>
    </row>
    <row r="48" spans="1:34" ht="15.75" hidden="1">
      <c r="A48" s="28" t="s">
        <v>69</v>
      </c>
      <c r="B48" s="29"/>
      <c r="C48" s="29"/>
      <c r="D48" s="29"/>
      <c r="E48" s="29"/>
      <c r="F48" s="29"/>
      <c r="G48" s="29"/>
      <c r="H48" s="29"/>
      <c r="I48" s="29">
        <v>6930</v>
      </c>
      <c r="J48" s="29">
        <f t="shared" si="21"/>
        <v>6792</v>
      </c>
      <c r="K48" s="29">
        <f t="shared" si="14"/>
        <v>138</v>
      </c>
      <c r="L48" s="52">
        <v>15.39</v>
      </c>
      <c r="M48" s="53">
        <f t="shared" si="20"/>
        <v>2123.8200000000002</v>
      </c>
      <c r="AE48" s="4"/>
      <c r="AF48" s="4"/>
      <c r="AG48" s="4"/>
      <c r="AH48" s="4"/>
    </row>
    <row r="49" spans="1:34" ht="15.75" hidden="1">
      <c r="A49" s="28" t="s">
        <v>70</v>
      </c>
      <c r="B49" s="29"/>
      <c r="C49" s="29"/>
      <c r="D49" s="29"/>
      <c r="E49" s="29"/>
      <c r="F49" s="29"/>
      <c r="G49" s="29"/>
      <c r="H49" s="29"/>
      <c r="I49" s="29">
        <v>7012</v>
      </c>
      <c r="J49" s="29">
        <f t="shared" si="21"/>
        <v>6930</v>
      </c>
      <c r="K49" s="29">
        <f t="shared" si="14"/>
        <v>82</v>
      </c>
      <c r="L49" s="52">
        <v>15.39</v>
      </c>
      <c r="M49" s="53">
        <f t="shared" si="20"/>
        <v>1261.98</v>
      </c>
      <c r="AE49" s="4"/>
      <c r="AF49" s="4"/>
      <c r="AG49" s="4"/>
      <c r="AH49" s="4"/>
    </row>
    <row r="50" spans="1:34" ht="15.75" hidden="1">
      <c r="A50" s="28" t="s">
        <v>71</v>
      </c>
      <c r="B50" s="29"/>
      <c r="C50" s="29"/>
      <c r="D50" s="29"/>
      <c r="E50" s="29"/>
      <c r="F50" s="29"/>
      <c r="G50" s="29"/>
      <c r="H50" s="29"/>
      <c r="I50" s="29"/>
      <c r="J50" s="29">
        <v>0</v>
      </c>
      <c r="K50" s="29"/>
      <c r="L50" s="52"/>
      <c r="M50" s="53">
        <v>0</v>
      </c>
      <c r="AC50" s="1" t="s">
        <v>89</v>
      </c>
      <c r="AD50" s="1">
        <v>829.71</v>
      </c>
      <c r="AE50" s="4"/>
      <c r="AF50" s="4"/>
      <c r="AG50" s="4"/>
      <c r="AH50" s="4"/>
    </row>
    <row r="51" spans="1:34" ht="15.75" hidden="1">
      <c r="A51" s="70">
        <v>42370</v>
      </c>
      <c r="B51" s="29"/>
      <c r="C51" s="29"/>
      <c r="D51" s="29"/>
      <c r="E51" s="29"/>
      <c r="F51" s="29"/>
      <c r="G51" s="29"/>
      <c r="H51" s="29"/>
      <c r="I51" s="29">
        <v>155</v>
      </c>
      <c r="J51" s="29">
        <v>0</v>
      </c>
      <c r="K51" s="29">
        <v>90</v>
      </c>
      <c r="L51" s="52">
        <v>16.02</v>
      </c>
      <c r="M51" s="53">
        <f t="shared" ref="M51:M60" si="22">K51*L51</f>
        <v>1441.8</v>
      </c>
      <c r="AE51" s="4"/>
      <c r="AF51" s="4"/>
      <c r="AG51" s="4"/>
      <c r="AH51" s="4"/>
    </row>
    <row r="52" spans="1:34" ht="15.75" hidden="1">
      <c r="A52" s="71"/>
      <c r="B52" s="29"/>
      <c r="C52" s="29"/>
      <c r="D52" s="29"/>
      <c r="E52" s="29"/>
      <c r="F52" s="29"/>
      <c r="G52" s="29"/>
      <c r="H52" s="29"/>
      <c r="I52" s="29"/>
      <c r="J52" s="29"/>
      <c r="K52" s="29">
        <v>65</v>
      </c>
      <c r="L52" s="52">
        <v>21.64</v>
      </c>
      <c r="M52" s="53">
        <f t="shared" si="22"/>
        <v>1406.6000000000001</v>
      </c>
      <c r="AE52" s="4"/>
      <c r="AF52" s="4"/>
      <c r="AG52" s="4"/>
      <c r="AH52" s="4"/>
    </row>
    <row r="53" spans="1:34" ht="15.75" hidden="1">
      <c r="A53" s="28" t="s">
        <v>56</v>
      </c>
      <c r="B53" s="29"/>
      <c r="C53" s="29"/>
      <c r="D53" s="29"/>
      <c r="E53" s="29"/>
      <c r="F53" s="29"/>
      <c r="G53" s="29"/>
      <c r="H53" s="29"/>
      <c r="I53" s="29">
        <v>363</v>
      </c>
      <c r="J53" s="29">
        <f>I51</f>
        <v>155</v>
      </c>
      <c r="K53" s="29">
        <f t="shared" ref="K53:K61" si="23">I53-J53</f>
        <v>208</v>
      </c>
      <c r="L53" s="52">
        <v>16.02</v>
      </c>
      <c r="M53" s="53">
        <f t="shared" si="22"/>
        <v>3332.16</v>
      </c>
      <c r="AE53" s="4"/>
      <c r="AF53" s="4"/>
      <c r="AG53" s="4"/>
      <c r="AH53" s="4"/>
    </row>
    <row r="54" spans="1:34" ht="15.75" hidden="1">
      <c r="A54" s="28" t="s">
        <v>57</v>
      </c>
      <c r="B54" s="29"/>
      <c r="C54" s="29"/>
      <c r="D54" s="29"/>
      <c r="E54" s="29"/>
      <c r="F54" s="29"/>
      <c r="G54" s="29"/>
      <c r="H54" s="29"/>
      <c r="I54" s="29">
        <v>541</v>
      </c>
      <c r="J54" s="29">
        <f t="shared" ref="J54:J60" si="24">I53</f>
        <v>363</v>
      </c>
      <c r="K54" s="29">
        <f t="shared" si="23"/>
        <v>178</v>
      </c>
      <c r="L54" s="52">
        <v>16.02</v>
      </c>
      <c r="M54" s="53">
        <f t="shared" si="22"/>
        <v>2851.56</v>
      </c>
      <c r="AE54" s="4"/>
      <c r="AF54" s="4"/>
      <c r="AG54" s="4"/>
    </row>
    <row r="55" spans="1:34" ht="15.75" hidden="1">
      <c r="A55" s="28" t="s">
        <v>58</v>
      </c>
      <c r="B55" s="29"/>
      <c r="C55" s="29"/>
      <c r="D55" s="29"/>
      <c r="E55" s="29"/>
      <c r="F55" s="29"/>
      <c r="G55" s="29"/>
      <c r="H55" s="29"/>
      <c r="I55" s="29">
        <v>883</v>
      </c>
      <c r="J55" s="29">
        <f t="shared" si="24"/>
        <v>541</v>
      </c>
      <c r="K55" s="29">
        <f t="shared" si="23"/>
        <v>342</v>
      </c>
      <c r="L55" s="52">
        <v>16.02</v>
      </c>
      <c r="M55" s="53">
        <f t="shared" si="22"/>
        <v>5478.84</v>
      </c>
      <c r="AE55" s="56"/>
    </row>
    <row r="56" spans="1:34" ht="15.75" hidden="1">
      <c r="A56" s="28" t="s">
        <v>59</v>
      </c>
      <c r="B56" s="29"/>
      <c r="C56" s="29"/>
      <c r="D56" s="29"/>
      <c r="E56" s="29"/>
      <c r="F56" s="29"/>
      <c r="G56" s="29"/>
      <c r="H56" s="29"/>
      <c r="I56" s="29">
        <v>1053</v>
      </c>
      <c r="J56" s="29">
        <f t="shared" si="24"/>
        <v>883</v>
      </c>
      <c r="K56" s="29">
        <f t="shared" si="23"/>
        <v>170</v>
      </c>
      <c r="L56" s="52">
        <v>16.02</v>
      </c>
      <c r="M56" s="53">
        <f t="shared" si="22"/>
        <v>2723.4</v>
      </c>
      <c r="AE56" s="56"/>
    </row>
    <row r="57" spans="1:34" ht="15.75">
      <c r="A57" s="28" t="s">
        <v>62</v>
      </c>
      <c r="B57" s="29"/>
      <c r="C57" s="29"/>
      <c r="D57" s="29"/>
      <c r="E57" s="29"/>
      <c r="F57" s="29"/>
      <c r="G57" s="29"/>
      <c r="H57" s="29"/>
      <c r="I57" s="29">
        <v>1217</v>
      </c>
      <c r="J57" s="29">
        <f t="shared" si="24"/>
        <v>1053</v>
      </c>
      <c r="K57" s="29">
        <f t="shared" si="23"/>
        <v>164</v>
      </c>
      <c r="L57" s="52">
        <v>16.02</v>
      </c>
      <c r="M57" s="53">
        <f t="shared" si="22"/>
        <v>2627.2799999999997</v>
      </c>
      <c r="AE57" s="56"/>
    </row>
    <row r="58" spans="1:34" ht="15.75">
      <c r="A58" s="28" t="s">
        <v>63</v>
      </c>
      <c r="B58" s="29"/>
      <c r="C58" s="29"/>
      <c r="D58" s="29"/>
      <c r="E58" s="29"/>
      <c r="F58" s="29"/>
      <c r="G58" s="29"/>
      <c r="H58" s="29"/>
      <c r="I58" s="29">
        <v>1386</v>
      </c>
      <c r="J58" s="29">
        <f t="shared" si="24"/>
        <v>1217</v>
      </c>
      <c r="K58" s="29">
        <f t="shared" si="23"/>
        <v>169</v>
      </c>
      <c r="L58" s="52">
        <v>16.02</v>
      </c>
      <c r="M58" s="53">
        <f t="shared" si="22"/>
        <v>2707.38</v>
      </c>
      <c r="AE58" s="56"/>
    </row>
    <row r="59" spans="1:34" ht="15.75">
      <c r="A59" s="28" t="s">
        <v>66</v>
      </c>
      <c r="B59" s="29"/>
      <c r="C59" s="29"/>
      <c r="D59" s="29"/>
      <c r="E59" s="29"/>
      <c r="F59" s="29"/>
      <c r="G59" s="29"/>
      <c r="H59" s="29"/>
      <c r="I59" s="29">
        <v>1560</v>
      </c>
      <c r="J59" s="29">
        <f t="shared" si="24"/>
        <v>1386</v>
      </c>
      <c r="K59" s="29">
        <f t="shared" si="23"/>
        <v>174</v>
      </c>
      <c r="L59" s="52">
        <v>16.02</v>
      </c>
      <c r="M59" s="53">
        <f t="shared" si="22"/>
        <v>2787.48</v>
      </c>
      <c r="AE59" s="56"/>
    </row>
    <row r="60" spans="1:34" ht="15.75">
      <c r="A60" s="28" t="s">
        <v>67</v>
      </c>
      <c r="B60" s="29"/>
      <c r="C60" s="29"/>
      <c r="D60" s="29"/>
      <c r="E60" s="29"/>
      <c r="F60" s="29"/>
      <c r="G60" s="29"/>
      <c r="H60" s="29"/>
      <c r="I60" s="29">
        <v>1736</v>
      </c>
      <c r="J60" s="29">
        <f t="shared" si="24"/>
        <v>1560</v>
      </c>
      <c r="K60" s="29">
        <f t="shared" si="23"/>
        <v>176</v>
      </c>
      <c r="L60" s="52">
        <v>16.02</v>
      </c>
      <c r="M60" s="53">
        <f t="shared" si="22"/>
        <v>2819.52</v>
      </c>
      <c r="AE60" s="56"/>
    </row>
    <row r="61" spans="1:34" ht="15.75">
      <c r="A61" s="8" t="s">
        <v>4</v>
      </c>
      <c r="B61" s="2"/>
      <c r="C61" s="2"/>
      <c r="D61" s="2"/>
      <c r="E61" s="2"/>
      <c r="F61" s="2"/>
      <c r="G61" s="2"/>
      <c r="H61" s="2"/>
      <c r="I61" s="8">
        <v>73</v>
      </c>
      <c r="J61" s="8">
        <v>66</v>
      </c>
      <c r="K61" s="8">
        <f t="shared" si="23"/>
        <v>7</v>
      </c>
      <c r="L61" s="8">
        <v>350.3</v>
      </c>
      <c r="M61" s="34">
        <f t="shared" si="19"/>
        <v>2452.1</v>
      </c>
      <c r="AE61" s="56"/>
    </row>
    <row r="62" spans="1:34" ht="15.75" hidden="1">
      <c r="A62" s="17">
        <v>41548</v>
      </c>
      <c r="B62" s="18"/>
      <c r="C62" s="18"/>
      <c r="D62" s="18"/>
      <c r="E62" s="18"/>
      <c r="F62" s="18"/>
      <c r="G62" s="18"/>
      <c r="H62" s="18"/>
      <c r="I62" s="18">
        <v>80</v>
      </c>
      <c r="J62" s="18">
        <f>I61</f>
        <v>73</v>
      </c>
      <c r="K62" s="18">
        <f t="shared" ref="K62:K66" si="25">I62-J62</f>
        <v>7</v>
      </c>
      <c r="L62" s="18">
        <v>350.3</v>
      </c>
      <c r="M62" s="19">
        <f t="shared" ref="M62:M66" si="26">K62*L62</f>
        <v>2452.1</v>
      </c>
      <c r="AE62" s="56"/>
    </row>
    <row r="63" spans="1:34" ht="15.75" hidden="1">
      <c r="A63" s="17">
        <v>41579</v>
      </c>
      <c r="B63" s="18"/>
      <c r="C63" s="18"/>
      <c r="D63" s="18"/>
      <c r="E63" s="18"/>
      <c r="F63" s="18"/>
      <c r="G63" s="18"/>
      <c r="H63" s="18"/>
      <c r="I63" s="18">
        <v>85</v>
      </c>
      <c r="J63" s="18">
        <f t="shared" ref="J63:J71" si="27">I62</f>
        <v>80</v>
      </c>
      <c r="K63" s="18">
        <f t="shared" si="25"/>
        <v>5</v>
      </c>
      <c r="L63" s="18">
        <v>350.3</v>
      </c>
      <c r="M63" s="19">
        <f t="shared" si="26"/>
        <v>1751.5</v>
      </c>
      <c r="AE63" s="56"/>
    </row>
    <row r="64" spans="1:34" ht="15.75" hidden="1">
      <c r="A64" s="17">
        <v>41609</v>
      </c>
      <c r="B64" s="18"/>
      <c r="C64" s="18"/>
      <c r="D64" s="18"/>
      <c r="E64" s="18"/>
      <c r="F64" s="18"/>
      <c r="G64" s="18"/>
      <c r="H64" s="18"/>
      <c r="I64" s="18">
        <v>92</v>
      </c>
      <c r="J64" s="18">
        <f t="shared" si="27"/>
        <v>85</v>
      </c>
      <c r="K64" s="18">
        <f t="shared" si="25"/>
        <v>7</v>
      </c>
      <c r="L64" s="18">
        <v>350.3</v>
      </c>
      <c r="M64" s="19">
        <f t="shared" si="26"/>
        <v>2452.1</v>
      </c>
      <c r="AE64" s="56"/>
    </row>
    <row r="65" spans="1:31" ht="15.75" hidden="1">
      <c r="A65" s="17">
        <v>41640</v>
      </c>
      <c r="B65" s="18"/>
      <c r="C65" s="18"/>
      <c r="D65" s="18"/>
      <c r="E65" s="18"/>
      <c r="F65" s="18"/>
      <c r="G65" s="18"/>
      <c r="H65" s="18"/>
      <c r="I65" s="18">
        <v>101</v>
      </c>
      <c r="J65" s="18">
        <f t="shared" si="27"/>
        <v>92</v>
      </c>
      <c r="K65" s="18">
        <f t="shared" si="25"/>
        <v>9</v>
      </c>
      <c r="L65" s="18">
        <v>350.3</v>
      </c>
      <c r="M65" s="19">
        <f t="shared" si="26"/>
        <v>3152.7000000000003</v>
      </c>
      <c r="AE65" s="56"/>
    </row>
    <row r="66" spans="1:31" ht="15.75" hidden="1">
      <c r="A66" s="17" t="s">
        <v>56</v>
      </c>
      <c r="B66" s="18"/>
      <c r="C66" s="18"/>
      <c r="D66" s="18"/>
      <c r="E66" s="18"/>
      <c r="F66" s="18"/>
      <c r="G66" s="18"/>
      <c r="H66" s="18"/>
      <c r="I66" s="18">
        <v>109</v>
      </c>
      <c r="J66" s="18">
        <f t="shared" si="27"/>
        <v>101</v>
      </c>
      <c r="K66" s="18">
        <f t="shared" si="25"/>
        <v>8</v>
      </c>
      <c r="L66" s="18">
        <v>350.3</v>
      </c>
      <c r="M66" s="19">
        <f t="shared" si="26"/>
        <v>2802.4</v>
      </c>
      <c r="AE66" s="56"/>
    </row>
    <row r="67" spans="1:31" hidden="1">
      <c r="A67" s="17" t="s">
        <v>57</v>
      </c>
      <c r="B67" s="18"/>
      <c r="C67" s="18"/>
      <c r="D67" s="18"/>
      <c r="E67" s="18"/>
      <c r="F67" s="18"/>
      <c r="G67" s="18"/>
      <c r="H67" s="18"/>
      <c r="I67" s="18"/>
      <c r="J67" s="18">
        <f t="shared" si="27"/>
        <v>109</v>
      </c>
      <c r="K67" s="18"/>
      <c r="L67" s="18">
        <v>350.3</v>
      </c>
      <c r="M67" s="18"/>
      <c r="AE67" s="56"/>
    </row>
    <row r="68" spans="1:31" hidden="1">
      <c r="A68" s="17" t="s">
        <v>58</v>
      </c>
      <c r="B68" s="18"/>
      <c r="C68" s="18"/>
      <c r="D68" s="18"/>
      <c r="E68" s="18"/>
      <c r="F68" s="18"/>
      <c r="G68" s="18"/>
      <c r="H68" s="18"/>
      <c r="I68" s="18">
        <v>126</v>
      </c>
      <c r="J68" s="8">
        <v>107</v>
      </c>
      <c r="K68" s="18">
        <f t="shared" ref="K68:K98" si="28">I68-J68</f>
        <v>19</v>
      </c>
      <c r="L68" s="18">
        <v>350.3</v>
      </c>
      <c r="M68" s="18">
        <f t="shared" ref="M68:M86" si="29">K68*L68</f>
        <v>6655.7</v>
      </c>
      <c r="AE68" s="56"/>
    </row>
    <row r="69" spans="1:31" hidden="1">
      <c r="A69" s="17" t="s">
        <v>59</v>
      </c>
      <c r="B69" s="18"/>
      <c r="C69" s="18"/>
      <c r="D69" s="18"/>
      <c r="E69" s="18"/>
      <c r="F69" s="18"/>
      <c r="G69" s="18"/>
      <c r="H69" s="18"/>
      <c r="I69" s="18">
        <v>132</v>
      </c>
      <c r="J69" s="18">
        <f t="shared" si="27"/>
        <v>126</v>
      </c>
      <c r="K69" s="18">
        <f t="shared" si="28"/>
        <v>6</v>
      </c>
      <c r="L69" s="18">
        <v>214.48</v>
      </c>
      <c r="M69" s="18">
        <f t="shared" si="29"/>
        <v>1286.8799999999999</v>
      </c>
      <c r="AE69" s="56"/>
    </row>
    <row r="70" spans="1:31" hidden="1">
      <c r="A70" s="17" t="s">
        <v>62</v>
      </c>
      <c r="B70" s="18"/>
      <c r="C70" s="18"/>
      <c r="D70" s="18"/>
      <c r="E70" s="18"/>
      <c r="F70" s="18"/>
      <c r="G70" s="18"/>
      <c r="H70" s="18"/>
      <c r="I70" s="18">
        <v>138</v>
      </c>
      <c r="J70" s="18">
        <f t="shared" si="27"/>
        <v>132</v>
      </c>
      <c r="K70" s="8">
        <f t="shared" si="28"/>
        <v>6</v>
      </c>
      <c r="L70" s="18">
        <v>278.72000000000003</v>
      </c>
      <c r="M70" s="8">
        <f t="shared" si="29"/>
        <v>1672.3200000000002</v>
      </c>
      <c r="AE70" s="56"/>
    </row>
    <row r="71" spans="1:31" hidden="1">
      <c r="A71" s="17" t="s">
        <v>63</v>
      </c>
      <c r="B71" s="18"/>
      <c r="C71" s="18"/>
      <c r="D71" s="18"/>
      <c r="E71" s="18"/>
      <c r="F71" s="18"/>
      <c r="G71" s="18"/>
      <c r="H71" s="18"/>
      <c r="I71" s="18">
        <v>143</v>
      </c>
      <c r="J71" s="18">
        <f t="shared" si="27"/>
        <v>138</v>
      </c>
      <c r="K71" s="8">
        <f t="shared" si="28"/>
        <v>5</v>
      </c>
      <c r="L71" s="18">
        <v>188.76</v>
      </c>
      <c r="M71" s="8">
        <f t="shared" si="29"/>
        <v>943.8</v>
      </c>
      <c r="AE71" s="56"/>
    </row>
    <row r="72" spans="1:31" hidden="1">
      <c r="A72" s="17" t="s">
        <v>66</v>
      </c>
      <c r="B72" s="18"/>
      <c r="C72" s="18"/>
      <c r="D72" s="18"/>
      <c r="E72" s="18"/>
      <c r="F72" s="18"/>
      <c r="G72" s="18"/>
      <c r="H72" s="18"/>
      <c r="I72" s="18">
        <v>147</v>
      </c>
      <c r="J72" s="18">
        <f>I71</f>
        <v>143</v>
      </c>
      <c r="K72" s="8">
        <f t="shared" si="28"/>
        <v>4</v>
      </c>
      <c r="L72" s="18">
        <v>350.3</v>
      </c>
      <c r="M72" s="8">
        <f t="shared" si="29"/>
        <v>1401.2</v>
      </c>
      <c r="AE72" s="56"/>
    </row>
    <row r="73" spans="1:31" hidden="1">
      <c r="A73" s="17" t="s">
        <v>67</v>
      </c>
      <c r="B73" s="18"/>
      <c r="C73" s="18"/>
      <c r="D73" s="18"/>
      <c r="E73" s="18"/>
      <c r="F73" s="18"/>
      <c r="G73" s="18"/>
      <c r="H73" s="18"/>
      <c r="I73" s="18">
        <v>155</v>
      </c>
      <c r="J73" s="18">
        <f>I72</f>
        <v>147</v>
      </c>
      <c r="K73" s="18">
        <f t="shared" si="28"/>
        <v>8</v>
      </c>
      <c r="L73" s="18">
        <v>350.3</v>
      </c>
      <c r="M73" s="18">
        <f t="shared" si="29"/>
        <v>2802.4</v>
      </c>
      <c r="AE73" s="56"/>
    </row>
    <row r="74" spans="1:31" hidden="1">
      <c r="A74" s="17" t="s">
        <v>69</v>
      </c>
      <c r="B74" s="18"/>
      <c r="C74" s="18"/>
      <c r="D74" s="18"/>
      <c r="E74" s="18"/>
      <c r="F74" s="18"/>
      <c r="G74" s="18"/>
      <c r="H74" s="18"/>
      <c r="I74" s="18">
        <v>165</v>
      </c>
      <c r="J74" s="18">
        <f>I73</f>
        <v>155</v>
      </c>
      <c r="K74" s="18">
        <f t="shared" si="28"/>
        <v>10</v>
      </c>
      <c r="L74" s="18">
        <v>350.3</v>
      </c>
      <c r="M74" s="18">
        <f t="shared" si="29"/>
        <v>3503</v>
      </c>
      <c r="AE74" s="56"/>
    </row>
    <row r="75" spans="1:31" hidden="1">
      <c r="A75" s="17" t="s">
        <v>70</v>
      </c>
      <c r="B75" s="18"/>
      <c r="C75" s="18"/>
      <c r="D75" s="18"/>
      <c r="E75" s="18"/>
      <c r="F75" s="18"/>
      <c r="G75" s="18"/>
      <c r="H75" s="18"/>
      <c r="I75" s="18">
        <v>165</v>
      </c>
      <c r="J75" s="18">
        <v>160</v>
      </c>
      <c r="K75" s="18">
        <v>5</v>
      </c>
      <c r="L75" s="18">
        <v>350.3</v>
      </c>
      <c r="M75" s="18">
        <f t="shared" si="29"/>
        <v>1751.5</v>
      </c>
      <c r="AE75" s="56"/>
    </row>
    <row r="76" spans="1:31" hidden="1">
      <c r="A76" s="17" t="s">
        <v>71</v>
      </c>
      <c r="B76" s="18"/>
      <c r="C76" s="18"/>
      <c r="D76" s="18"/>
      <c r="E76" s="18"/>
      <c r="F76" s="18"/>
      <c r="G76" s="18"/>
      <c r="H76" s="18"/>
      <c r="I76" s="18">
        <v>172</v>
      </c>
      <c r="J76" s="18">
        <f t="shared" ref="J76:J81" si="30">I75</f>
        <v>165</v>
      </c>
      <c r="K76" s="18">
        <f t="shared" ref="K76:K86" si="31">I76-J76</f>
        <v>7</v>
      </c>
      <c r="L76" s="18">
        <v>300.43</v>
      </c>
      <c r="M76" s="18">
        <f t="shared" si="29"/>
        <v>2103.0100000000002</v>
      </c>
      <c r="AE76" s="56"/>
    </row>
    <row r="77" spans="1:31" hidden="1">
      <c r="A77" s="17">
        <v>42005</v>
      </c>
      <c r="B77" s="18"/>
      <c r="C77" s="18"/>
      <c r="D77" s="18"/>
      <c r="E77" s="18"/>
      <c r="F77" s="18"/>
      <c r="G77" s="18"/>
      <c r="H77" s="18"/>
      <c r="I77" s="18">
        <v>181</v>
      </c>
      <c r="J77" s="18">
        <f t="shared" si="30"/>
        <v>172</v>
      </c>
      <c r="K77" s="18">
        <f t="shared" si="31"/>
        <v>9</v>
      </c>
      <c r="L77" s="18">
        <v>278.2</v>
      </c>
      <c r="M77" s="18">
        <f t="shared" si="29"/>
        <v>2503.7999999999997</v>
      </c>
      <c r="AE77" s="56"/>
    </row>
    <row r="78" spans="1:31" hidden="1">
      <c r="A78" s="17" t="s">
        <v>56</v>
      </c>
      <c r="B78" s="18"/>
      <c r="C78" s="18"/>
      <c r="D78" s="18"/>
      <c r="E78" s="18"/>
      <c r="F78" s="18"/>
      <c r="G78" s="18"/>
      <c r="H78" s="18"/>
      <c r="I78" s="18">
        <v>190</v>
      </c>
      <c r="J78" s="18">
        <f t="shared" si="30"/>
        <v>181</v>
      </c>
      <c r="K78" s="18">
        <f t="shared" si="31"/>
        <v>9</v>
      </c>
      <c r="L78" s="18">
        <v>293.86</v>
      </c>
      <c r="M78" s="18">
        <f t="shared" si="29"/>
        <v>2644.7400000000002</v>
      </c>
      <c r="AE78" s="56"/>
    </row>
    <row r="79" spans="1:31" hidden="1">
      <c r="A79" s="17" t="s">
        <v>57</v>
      </c>
      <c r="B79" s="18"/>
      <c r="C79" s="18"/>
      <c r="D79" s="18"/>
      <c r="E79" s="18"/>
      <c r="F79" s="18"/>
      <c r="G79" s="18"/>
      <c r="H79" s="18"/>
      <c r="I79" s="18">
        <v>199</v>
      </c>
      <c r="J79" s="18">
        <f t="shared" si="30"/>
        <v>190</v>
      </c>
      <c r="K79" s="18">
        <f t="shared" si="31"/>
        <v>9</v>
      </c>
      <c r="L79" s="18">
        <v>278.33999999999997</v>
      </c>
      <c r="M79" s="18">
        <f t="shared" si="29"/>
        <v>2505.06</v>
      </c>
      <c r="AE79" s="56"/>
    </row>
    <row r="80" spans="1:31" hidden="1">
      <c r="A80" s="17" t="s">
        <v>58</v>
      </c>
      <c r="B80" s="18"/>
      <c r="C80" s="18"/>
      <c r="D80" s="18"/>
      <c r="E80" s="18"/>
      <c r="F80" s="18"/>
      <c r="G80" s="18"/>
      <c r="H80" s="18"/>
      <c r="I80" s="18">
        <v>208</v>
      </c>
      <c r="J80" s="18">
        <f t="shared" si="30"/>
        <v>199</v>
      </c>
      <c r="K80" s="18">
        <f t="shared" si="31"/>
        <v>9</v>
      </c>
      <c r="L80" s="18">
        <v>256.36</v>
      </c>
      <c r="M80" s="18">
        <f t="shared" si="29"/>
        <v>2307.2400000000002</v>
      </c>
      <c r="AE80" s="56"/>
    </row>
    <row r="81" spans="1:31" hidden="1">
      <c r="A81" s="17" t="s">
        <v>59</v>
      </c>
      <c r="B81" s="18"/>
      <c r="C81" s="18"/>
      <c r="D81" s="18"/>
      <c r="E81" s="18"/>
      <c r="F81" s="18"/>
      <c r="G81" s="18"/>
      <c r="H81" s="18"/>
      <c r="I81" s="18">
        <v>217</v>
      </c>
      <c r="J81" s="18">
        <f t="shared" si="30"/>
        <v>208</v>
      </c>
      <c r="K81" s="18">
        <f t="shared" si="31"/>
        <v>9</v>
      </c>
      <c r="L81" s="18">
        <v>285.23</v>
      </c>
      <c r="M81" s="18">
        <f t="shared" si="29"/>
        <v>2567.0700000000002</v>
      </c>
      <c r="AE81" s="56"/>
    </row>
    <row r="82" spans="1:31" hidden="1">
      <c r="A82" s="17" t="s">
        <v>62</v>
      </c>
      <c r="B82" s="18"/>
      <c r="C82" s="18"/>
      <c r="D82" s="18"/>
      <c r="E82" s="18"/>
      <c r="F82" s="18"/>
      <c r="G82" s="18"/>
      <c r="H82" s="18"/>
      <c r="I82" s="18">
        <v>221</v>
      </c>
      <c r="J82" s="18">
        <f t="shared" ref="J82:J87" si="32">I81</f>
        <v>217</v>
      </c>
      <c r="K82" s="18">
        <f t="shared" si="31"/>
        <v>4</v>
      </c>
      <c r="L82" s="18">
        <v>187.2</v>
      </c>
      <c r="M82" s="18">
        <f t="shared" si="29"/>
        <v>748.8</v>
      </c>
      <c r="AE82" s="56"/>
    </row>
    <row r="83" spans="1:31" hidden="1">
      <c r="A83" s="17" t="s">
        <v>63</v>
      </c>
      <c r="B83" s="18"/>
      <c r="C83" s="18"/>
      <c r="D83" s="18"/>
      <c r="E83" s="18"/>
      <c r="F83" s="18"/>
      <c r="G83" s="18"/>
      <c r="H83" s="18"/>
      <c r="I83" s="18">
        <v>230</v>
      </c>
      <c r="J83" s="18">
        <f t="shared" si="32"/>
        <v>221</v>
      </c>
      <c r="K83" s="18">
        <f t="shared" si="31"/>
        <v>9</v>
      </c>
      <c r="L83" s="18">
        <v>135.19</v>
      </c>
      <c r="M83" s="18">
        <f t="shared" si="29"/>
        <v>1216.71</v>
      </c>
      <c r="AE83" s="56"/>
    </row>
    <row r="84" spans="1:31" hidden="1">
      <c r="A84" s="17" t="s">
        <v>66</v>
      </c>
      <c r="B84" s="18"/>
      <c r="C84" s="18"/>
      <c r="D84" s="18"/>
      <c r="E84" s="18"/>
      <c r="F84" s="18"/>
      <c r="G84" s="18"/>
      <c r="H84" s="18"/>
      <c r="I84" s="18">
        <v>238</v>
      </c>
      <c r="J84" s="18">
        <f t="shared" si="32"/>
        <v>230</v>
      </c>
      <c r="K84" s="18">
        <f t="shared" si="31"/>
        <v>8</v>
      </c>
      <c r="L84" s="18">
        <v>114.95</v>
      </c>
      <c r="M84" s="18">
        <f t="shared" si="29"/>
        <v>919.6</v>
      </c>
      <c r="AE84" s="56"/>
    </row>
    <row r="85" spans="1:31" hidden="1">
      <c r="A85" s="17" t="s">
        <v>67</v>
      </c>
      <c r="B85" s="18"/>
      <c r="C85" s="18"/>
      <c r="D85" s="18"/>
      <c r="E85" s="18"/>
      <c r="F85" s="18"/>
      <c r="G85" s="18"/>
      <c r="H85" s="18"/>
      <c r="I85" s="18">
        <v>246</v>
      </c>
      <c r="J85" s="18">
        <f t="shared" si="32"/>
        <v>238</v>
      </c>
      <c r="K85" s="18">
        <f t="shared" si="31"/>
        <v>8</v>
      </c>
      <c r="L85" s="18">
        <v>179.59</v>
      </c>
      <c r="M85" s="18">
        <f t="shared" si="29"/>
        <v>1436.72</v>
      </c>
      <c r="AE85" s="56"/>
    </row>
    <row r="86" spans="1:31" hidden="1">
      <c r="A86" s="17" t="s">
        <v>69</v>
      </c>
      <c r="B86" s="18"/>
      <c r="C86" s="18"/>
      <c r="D86" s="18"/>
      <c r="E86" s="18"/>
      <c r="F86" s="18"/>
      <c r="G86" s="18"/>
      <c r="H86" s="18"/>
      <c r="I86" s="18">
        <v>254</v>
      </c>
      <c r="J86" s="18">
        <f t="shared" si="32"/>
        <v>246</v>
      </c>
      <c r="K86" s="18">
        <f t="shared" si="31"/>
        <v>8</v>
      </c>
      <c r="L86" s="18">
        <v>184.17</v>
      </c>
      <c r="M86" s="18">
        <f t="shared" si="29"/>
        <v>1473.36</v>
      </c>
      <c r="AE86" s="56"/>
    </row>
    <row r="87" spans="1:31" hidden="1">
      <c r="A87" s="17" t="s">
        <v>70</v>
      </c>
      <c r="B87" s="18"/>
      <c r="C87" s="18"/>
      <c r="D87" s="18"/>
      <c r="E87" s="18"/>
      <c r="F87" s="18"/>
      <c r="G87" s="18"/>
      <c r="H87" s="18"/>
      <c r="I87" s="59">
        <v>264</v>
      </c>
      <c r="J87" s="18">
        <f t="shared" si="32"/>
        <v>254</v>
      </c>
      <c r="K87" s="8"/>
      <c r="L87" s="8"/>
      <c r="M87" s="8"/>
      <c r="AE87" s="56"/>
    </row>
    <row r="88" spans="1:31" hidden="1">
      <c r="A88" s="17" t="s">
        <v>71</v>
      </c>
      <c r="B88" s="18"/>
      <c r="C88" s="18"/>
      <c r="D88" s="18"/>
      <c r="E88" s="18"/>
      <c r="F88" s="18"/>
      <c r="G88" s="18"/>
      <c r="H88" s="18"/>
      <c r="I88" s="59">
        <v>272</v>
      </c>
      <c r="J88" s="18">
        <v>262</v>
      </c>
      <c r="K88" s="8"/>
      <c r="L88" s="8"/>
      <c r="M88" s="8">
        <v>0</v>
      </c>
      <c r="AE88" s="56"/>
    </row>
    <row r="89" spans="1:31" hidden="1">
      <c r="A89" s="17">
        <v>42370</v>
      </c>
      <c r="B89" s="18"/>
      <c r="C89" s="18"/>
      <c r="D89" s="18"/>
      <c r="E89" s="18"/>
      <c r="F89" s="18"/>
      <c r="G89" s="18"/>
      <c r="H89" s="18"/>
      <c r="I89" s="59">
        <v>269</v>
      </c>
      <c r="J89" s="18">
        <v>262</v>
      </c>
      <c r="K89" s="22">
        <f t="shared" ref="K89:K97" si="33">I89-J89</f>
        <v>7</v>
      </c>
      <c r="L89" s="22">
        <v>352.36</v>
      </c>
      <c r="M89" s="22">
        <f>K89*L89</f>
        <v>2466.52</v>
      </c>
      <c r="AE89" s="56"/>
    </row>
    <row r="90" spans="1:31" hidden="1">
      <c r="A90" s="17" t="s">
        <v>56</v>
      </c>
      <c r="B90" s="18"/>
      <c r="C90" s="18"/>
      <c r="D90" s="18"/>
      <c r="E90" s="18"/>
      <c r="F90" s="18"/>
      <c r="G90" s="18"/>
      <c r="H90" s="18"/>
      <c r="I90" s="59">
        <v>277</v>
      </c>
      <c r="J90" s="18">
        <v>269</v>
      </c>
      <c r="K90" s="22">
        <f t="shared" si="33"/>
        <v>8</v>
      </c>
      <c r="L90" s="22">
        <v>399.48</v>
      </c>
      <c r="M90" s="22">
        <v>3197.28</v>
      </c>
      <c r="AE90" s="56"/>
    </row>
    <row r="91" spans="1:31" hidden="1">
      <c r="A91" s="17" t="s">
        <v>57</v>
      </c>
      <c r="B91" s="18"/>
      <c r="C91" s="18"/>
      <c r="D91" s="18"/>
      <c r="E91" s="18"/>
      <c r="F91" s="18"/>
      <c r="G91" s="18"/>
      <c r="H91" s="18"/>
      <c r="I91" s="59">
        <v>285</v>
      </c>
      <c r="J91" s="18">
        <f t="shared" ref="J91:J97" si="34">I90</f>
        <v>277</v>
      </c>
      <c r="K91" s="22">
        <f t="shared" si="33"/>
        <v>8</v>
      </c>
      <c r="L91" s="22">
        <v>379.63</v>
      </c>
      <c r="M91" s="22">
        <v>3038.96</v>
      </c>
      <c r="AE91" s="56"/>
    </row>
    <row r="92" spans="1:31" hidden="1">
      <c r="A92" s="17" t="s">
        <v>58</v>
      </c>
      <c r="B92" s="18"/>
      <c r="C92" s="18"/>
      <c r="D92" s="18"/>
      <c r="E92" s="18"/>
      <c r="F92" s="18"/>
      <c r="G92" s="18"/>
      <c r="H92" s="18"/>
      <c r="I92" s="59">
        <v>293</v>
      </c>
      <c r="J92" s="18">
        <f t="shared" si="34"/>
        <v>285</v>
      </c>
      <c r="K92" s="22">
        <f t="shared" si="33"/>
        <v>8</v>
      </c>
      <c r="L92" s="22">
        <v>373.94</v>
      </c>
      <c r="M92" s="22">
        <f>K92*L92</f>
        <v>2991.52</v>
      </c>
      <c r="AE92" s="56"/>
    </row>
    <row r="93" spans="1:31" hidden="1">
      <c r="A93" s="17" t="s">
        <v>59</v>
      </c>
      <c r="B93" s="18"/>
      <c r="C93" s="18"/>
      <c r="D93" s="18"/>
      <c r="E93" s="18"/>
      <c r="F93" s="18"/>
      <c r="G93" s="18"/>
      <c r="H93" s="18"/>
      <c r="I93" s="59">
        <v>303</v>
      </c>
      <c r="J93" s="18">
        <f t="shared" si="34"/>
        <v>293</v>
      </c>
      <c r="K93" s="22">
        <f t="shared" si="33"/>
        <v>10</v>
      </c>
      <c r="L93" s="22">
        <v>308.49</v>
      </c>
      <c r="M93" s="22">
        <v>3086.1</v>
      </c>
      <c r="AE93" s="56"/>
    </row>
    <row r="94" spans="1:31">
      <c r="A94" s="17" t="s">
        <v>62</v>
      </c>
      <c r="B94" s="18"/>
      <c r="C94" s="18"/>
      <c r="D94" s="18"/>
      <c r="E94" s="18"/>
      <c r="F94" s="18"/>
      <c r="G94" s="18"/>
      <c r="H94" s="18"/>
      <c r="I94" s="59">
        <v>313</v>
      </c>
      <c r="J94" s="18">
        <f t="shared" si="34"/>
        <v>303</v>
      </c>
      <c r="K94" s="22">
        <f t="shared" si="33"/>
        <v>10</v>
      </c>
      <c r="L94" s="22">
        <v>233.81</v>
      </c>
      <c r="M94" s="22">
        <f>K94*L94</f>
        <v>2338.1</v>
      </c>
      <c r="AE94" s="56"/>
    </row>
    <row r="95" spans="1:31">
      <c r="A95" s="17" t="s">
        <v>63</v>
      </c>
      <c r="B95" s="18"/>
      <c r="C95" s="18"/>
      <c r="D95" s="18"/>
      <c r="E95" s="18"/>
      <c r="F95" s="18"/>
      <c r="G95" s="18"/>
      <c r="H95" s="18"/>
      <c r="I95" s="59">
        <v>322</v>
      </c>
      <c r="J95" s="18">
        <f t="shared" si="34"/>
        <v>313</v>
      </c>
      <c r="K95" s="22">
        <f t="shared" si="33"/>
        <v>9</v>
      </c>
      <c r="L95" s="22">
        <v>270.04000000000002</v>
      </c>
      <c r="M95" s="22">
        <f>K95*L95</f>
        <v>2430.36</v>
      </c>
      <c r="AE95" s="56"/>
    </row>
    <row r="96" spans="1:31">
      <c r="A96" s="17" t="s">
        <v>66</v>
      </c>
      <c r="B96" s="18"/>
      <c r="C96" s="18"/>
      <c r="D96" s="18"/>
      <c r="E96" s="18"/>
      <c r="F96" s="18"/>
      <c r="G96" s="18"/>
      <c r="H96" s="18"/>
      <c r="I96" s="59">
        <v>332</v>
      </c>
      <c r="J96" s="18">
        <f t="shared" si="34"/>
        <v>322</v>
      </c>
      <c r="K96" s="22">
        <f t="shared" si="33"/>
        <v>10</v>
      </c>
      <c r="L96" s="22">
        <v>275.97000000000003</v>
      </c>
      <c r="M96" s="22">
        <f>K96*L96</f>
        <v>2759.7000000000003</v>
      </c>
      <c r="AE96" s="56"/>
    </row>
    <row r="97" spans="1:40">
      <c r="A97" s="17" t="s">
        <v>67</v>
      </c>
      <c r="B97" s="18"/>
      <c r="C97" s="18"/>
      <c r="D97" s="18"/>
      <c r="E97" s="18"/>
      <c r="F97" s="18"/>
      <c r="G97" s="18"/>
      <c r="H97" s="18"/>
      <c r="I97" s="59">
        <v>338</v>
      </c>
      <c r="J97" s="18">
        <f t="shared" si="34"/>
        <v>332</v>
      </c>
      <c r="K97" s="22">
        <f t="shared" si="33"/>
        <v>6</v>
      </c>
      <c r="L97" s="22">
        <v>199.58</v>
      </c>
      <c r="M97" s="66">
        <v>1534.44</v>
      </c>
      <c r="AE97" s="56"/>
    </row>
    <row r="98" spans="1:40" ht="15.75">
      <c r="A98" s="8" t="s">
        <v>5</v>
      </c>
      <c r="B98" s="2"/>
      <c r="C98" s="2"/>
      <c r="D98" s="2"/>
      <c r="E98" s="2"/>
      <c r="F98" s="2"/>
      <c r="G98" s="2"/>
      <c r="H98" s="2"/>
      <c r="I98" s="8">
        <v>120</v>
      </c>
      <c r="J98" s="8">
        <v>110</v>
      </c>
      <c r="K98" s="34">
        <f t="shared" si="28"/>
        <v>10</v>
      </c>
      <c r="L98" s="8"/>
      <c r="M98" s="46">
        <f>SUM(M99:M100)</f>
        <v>344.10799999999995</v>
      </c>
      <c r="AE98" s="56"/>
    </row>
    <row r="99" spans="1:40" s="32" customFormat="1" ht="15.75" hidden="1">
      <c r="A99" s="67" t="s">
        <v>32</v>
      </c>
      <c r="B99" s="31"/>
      <c r="C99" s="31"/>
      <c r="D99" s="31"/>
      <c r="E99" s="31"/>
      <c r="F99" s="31"/>
      <c r="G99" s="31"/>
      <c r="H99" s="31"/>
      <c r="I99" s="31"/>
      <c r="J99" s="31"/>
      <c r="K99" s="31">
        <v>5.0999999999999996</v>
      </c>
      <c r="L99" s="31">
        <v>28.08</v>
      </c>
      <c r="M99" s="31">
        <f>K99*L99</f>
        <v>143.20799999999997</v>
      </c>
      <c r="N99" s="1"/>
      <c r="O99" s="1"/>
      <c r="P99" s="1"/>
      <c r="R99" s="1"/>
      <c r="S99" s="1"/>
      <c r="T99" s="1"/>
      <c r="Z99" s="1"/>
      <c r="AA99" s="1"/>
      <c r="AB99" s="1"/>
      <c r="AC99" s="1"/>
      <c r="AD99" s="1"/>
      <c r="AE99" s="56"/>
      <c r="AF99" s="1"/>
      <c r="AG99" s="1"/>
      <c r="AH99" s="1"/>
      <c r="AI99" s="1"/>
      <c r="AK99" s="1"/>
      <c r="AN99" s="1"/>
    </row>
    <row r="100" spans="1:40" hidden="1">
      <c r="A100" s="68"/>
      <c r="B100" s="20"/>
      <c r="C100" s="20"/>
      <c r="D100" s="20"/>
      <c r="E100" s="20"/>
      <c r="F100" s="20"/>
      <c r="G100" s="20"/>
      <c r="H100" s="20"/>
      <c r="I100" s="20"/>
      <c r="J100" s="20"/>
      <c r="K100" s="20">
        <v>4.9000000000000004</v>
      </c>
      <c r="L100" s="20">
        <v>41</v>
      </c>
      <c r="M100" s="20">
        <f>K100*L100</f>
        <v>200.9</v>
      </c>
      <c r="AE100" s="56"/>
    </row>
    <row r="101" spans="1:40" hidden="1">
      <c r="A101" s="6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>
        <v>62</v>
      </c>
      <c r="M101" s="20"/>
      <c r="AE101" s="56"/>
    </row>
    <row r="102" spans="1:40" s="32" customFormat="1" ht="15.75" hidden="1">
      <c r="A102" s="67" t="s">
        <v>33</v>
      </c>
      <c r="B102" s="31"/>
      <c r="C102" s="31"/>
      <c r="D102" s="31"/>
      <c r="E102" s="31"/>
      <c r="F102" s="31"/>
      <c r="G102" s="31"/>
      <c r="H102" s="31"/>
      <c r="I102" s="31">
        <v>130</v>
      </c>
      <c r="J102" s="31">
        <f>I98</f>
        <v>120</v>
      </c>
      <c r="K102" s="31">
        <f>I102-J102</f>
        <v>10</v>
      </c>
      <c r="L102" s="33"/>
      <c r="M102" s="21">
        <f>SUM(M103:M104)</f>
        <v>344.10799999999995</v>
      </c>
      <c r="N102" s="1"/>
      <c r="O102" s="1"/>
      <c r="P102" s="1"/>
      <c r="R102" s="1"/>
      <c r="S102" s="1"/>
      <c r="T102" s="1"/>
      <c r="Z102" s="1"/>
      <c r="AA102" s="1"/>
      <c r="AB102" s="1"/>
      <c r="AC102" s="1"/>
      <c r="AD102" s="1"/>
      <c r="AE102" s="56"/>
      <c r="AF102" s="1"/>
      <c r="AG102" s="1"/>
      <c r="AH102" s="1"/>
      <c r="AI102" s="1"/>
      <c r="AK102" s="1"/>
      <c r="AN102" s="1"/>
    </row>
    <row r="103" spans="1:40" hidden="1">
      <c r="A103" s="68"/>
      <c r="B103" s="20"/>
      <c r="C103" s="20"/>
      <c r="D103" s="20"/>
      <c r="E103" s="20"/>
      <c r="F103" s="20"/>
      <c r="G103" s="20"/>
      <c r="H103" s="20"/>
      <c r="I103" s="20"/>
      <c r="J103" s="20"/>
      <c r="K103" s="20">
        <v>5.0999999999999996</v>
      </c>
      <c r="L103" s="20">
        <v>28.08</v>
      </c>
      <c r="M103" s="20">
        <f>K103*L103</f>
        <v>143.20799999999997</v>
      </c>
      <c r="AE103" s="56"/>
    </row>
    <row r="104" spans="1:40" hidden="1">
      <c r="A104" s="69"/>
      <c r="B104" s="20"/>
      <c r="C104" s="20"/>
      <c r="D104" s="20"/>
      <c r="E104" s="20"/>
      <c r="F104" s="20"/>
      <c r="G104" s="20"/>
      <c r="H104" s="20"/>
      <c r="I104" s="20"/>
      <c r="J104" s="20"/>
      <c r="K104" s="20">
        <v>4.9000000000000004</v>
      </c>
      <c r="L104" s="20">
        <v>41</v>
      </c>
      <c r="M104" s="20">
        <f>K104*L104</f>
        <v>200.9</v>
      </c>
      <c r="AE104" s="56"/>
    </row>
    <row r="105" spans="1:40" s="32" customFormat="1" ht="15.75" hidden="1">
      <c r="A105" s="67" t="s">
        <v>34</v>
      </c>
      <c r="B105" s="31"/>
      <c r="C105" s="31"/>
      <c r="D105" s="31"/>
      <c r="E105" s="31"/>
      <c r="F105" s="31"/>
      <c r="G105" s="31"/>
      <c r="H105" s="31"/>
      <c r="I105" s="31">
        <v>138</v>
      </c>
      <c r="J105" s="31">
        <f>I102</f>
        <v>130</v>
      </c>
      <c r="K105" s="31">
        <f>I105-J105</f>
        <v>8</v>
      </c>
      <c r="L105" s="31"/>
      <c r="M105" s="21">
        <f>SUM(M106:M107)</f>
        <v>262.10799999999995</v>
      </c>
      <c r="N105" s="1"/>
      <c r="O105" s="1"/>
      <c r="P105" s="1"/>
      <c r="R105" s="1"/>
      <c r="S105" s="1"/>
      <c r="T105" s="1"/>
      <c r="Z105" s="1"/>
      <c r="AA105" s="1"/>
      <c r="AB105" s="1"/>
      <c r="AC105" s="1"/>
      <c r="AD105" s="1"/>
      <c r="AE105" s="56"/>
      <c r="AF105" s="1"/>
      <c r="AG105" s="1"/>
      <c r="AH105" s="1"/>
      <c r="AI105" s="1"/>
      <c r="AK105" s="1"/>
      <c r="AN105" s="1"/>
    </row>
    <row r="106" spans="1:40" hidden="1">
      <c r="A106" s="68"/>
      <c r="B106" s="20"/>
      <c r="C106" s="20"/>
      <c r="D106" s="20"/>
      <c r="E106" s="20"/>
      <c r="F106" s="20"/>
      <c r="G106" s="20"/>
      <c r="H106" s="20"/>
      <c r="I106" s="20"/>
      <c r="J106" s="20"/>
      <c r="K106" s="20">
        <v>5.0999999999999996</v>
      </c>
      <c r="L106" s="20">
        <v>28.08</v>
      </c>
      <c r="M106" s="20">
        <f>K106*L106</f>
        <v>143.20799999999997</v>
      </c>
      <c r="AE106" s="56"/>
    </row>
    <row r="107" spans="1:40" hidden="1">
      <c r="A107" s="69"/>
      <c r="B107" s="20"/>
      <c r="C107" s="20"/>
      <c r="D107" s="20"/>
      <c r="E107" s="20"/>
      <c r="F107" s="20"/>
      <c r="G107" s="20"/>
      <c r="H107" s="20"/>
      <c r="I107" s="20"/>
      <c r="J107" s="20"/>
      <c r="K107" s="20">
        <v>2.9</v>
      </c>
      <c r="L107" s="20">
        <v>41</v>
      </c>
      <c r="M107" s="20">
        <f>K107*L107</f>
        <v>118.89999999999999</v>
      </c>
      <c r="AE107" s="56"/>
    </row>
    <row r="108" spans="1:40" s="32" customFormat="1" ht="15.75" hidden="1">
      <c r="A108" s="67" t="s">
        <v>35</v>
      </c>
      <c r="B108" s="31"/>
      <c r="C108" s="31"/>
      <c r="D108" s="31"/>
      <c r="E108" s="31"/>
      <c r="F108" s="31"/>
      <c r="G108" s="31"/>
      <c r="H108" s="31"/>
      <c r="I108" s="31">
        <v>149</v>
      </c>
      <c r="J108" s="31">
        <f>I105</f>
        <v>138</v>
      </c>
      <c r="K108" s="31">
        <f>I108-J108</f>
        <v>11</v>
      </c>
      <c r="L108" s="31"/>
      <c r="M108" s="21">
        <f>SUM(M109:M110)</f>
        <v>385.10799999999995</v>
      </c>
      <c r="N108" s="1"/>
      <c r="O108" s="1"/>
      <c r="P108" s="1"/>
      <c r="R108" s="1"/>
      <c r="S108" s="1"/>
      <c r="T108" s="1"/>
      <c r="Z108" s="1"/>
      <c r="AA108" s="1"/>
      <c r="AB108" s="1"/>
      <c r="AC108" s="1"/>
      <c r="AD108" s="1"/>
      <c r="AE108" s="56"/>
      <c r="AF108" s="1"/>
      <c r="AG108" s="1"/>
      <c r="AH108" s="1"/>
      <c r="AI108" s="1"/>
      <c r="AK108" s="1"/>
      <c r="AN108" s="1"/>
    </row>
    <row r="109" spans="1:40" hidden="1">
      <c r="A109" s="68"/>
      <c r="B109" s="20"/>
      <c r="C109" s="20"/>
      <c r="D109" s="20"/>
      <c r="E109" s="20"/>
      <c r="F109" s="20"/>
      <c r="G109" s="20"/>
      <c r="H109" s="20"/>
      <c r="I109" s="20"/>
      <c r="J109" s="20"/>
      <c r="K109" s="20">
        <v>5.0999999999999996</v>
      </c>
      <c r="L109" s="20">
        <v>28.08</v>
      </c>
      <c r="M109" s="37">
        <f t="shared" ref="M109:M143" si="35">K109*L109</f>
        <v>143.20799999999997</v>
      </c>
      <c r="AE109" s="56"/>
    </row>
    <row r="110" spans="1:40" hidden="1">
      <c r="A110" s="69"/>
      <c r="B110" s="20"/>
      <c r="C110" s="20"/>
      <c r="D110" s="20"/>
      <c r="E110" s="20"/>
      <c r="F110" s="20"/>
      <c r="G110" s="20"/>
      <c r="H110" s="20"/>
      <c r="I110" s="20"/>
      <c r="J110" s="20"/>
      <c r="K110" s="20">
        <v>5.9</v>
      </c>
      <c r="L110" s="20">
        <v>41</v>
      </c>
      <c r="M110" s="20">
        <f t="shared" si="35"/>
        <v>241.9</v>
      </c>
      <c r="AE110" s="56"/>
    </row>
    <row r="111" spans="1:40" s="32" customFormat="1" ht="15.75" hidden="1">
      <c r="A111" s="40" t="s">
        <v>30</v>
      </c>
      <c r="B111" s="31"/>
      <c r="C111" s="31"/>
      <c r="D111" s="31"/>
      <c r="E111" s="31"/>
      <c r="F111" s="31"/>
      <c r="G111" s="31"/>
      <c r="H111" s="31"/>
      <c r="I111" s="31">
        <v>162</v>
      </c>
      <c r="J111" s="31">
        <f>I108</f>
        <v>149</v>
      </c>
      <c r="K111" s="31">
        <f t="shared" ref="K111:K143" si="36">I111-J111</f>
        <v>13</v>
      </c>
      <c r="L111" s="31">
        <v>55.56</v>
      </c>
      <c r="M111" s="31">
        <f t="shared" si="35"/>
        <v>722.28</v>
      </c>
      <c r="N111" s="1"/>
      <c r="O111" s="1"/>
      <c r="P111" s="1"/>
      <c r="R111" s="1"/>
      <c r="S111" s="1"/>
      <c r="T111" s="1"/>
      <c r="Z111" s="1"/>
      <c r="AA111" s="1"/>
      <c r="AB111" s="1"/>
      <c r="AC111" s="1"/>
      <c r="AD111" s="1"/>
      <c r="AE111" s="56"/>
      <c r="AF111" s="1"/>
      <c r="AG111" s="1"/>
      <c r="AH111" s="1"/>
      <c r="AI111" s="1"/>
      <c r="AK111" s="1"/>
      <c r="AN111" s="1"/>
    </row>
    <row r="112" spans="1:40" ht="15.75" hidden="1">
      <c r="A112" s="40" t="s">
        <v>31</v>
      </c>
      <c r="B112" s="20"/>
      <c r="C112" s="20"/>
      <c r="D112" s="20"/>
      <c r="E112" s="20"/>
      <c r="F112" s="20"/>
      <c r="G112" s="20"/>
      <c r="H112" s="20"/>
      <c r="I112" s="20">
        <v>176</v>
      </c>
      <c r="J112" s="20">
        <f>I111</f>
        <v>162</v>
      </c>
      <c r="K112" s="31">
        <f t="shared" si="36"/>
        <v>14</v>
      </c>
      <c r="L112" s="31">
        <v>55.56</v>
      </c>
      <c r="M112" s="31">
        <f t="shared" si="35"/>
        <v>777.84</v>
      </c>
      <c r="AE112" s="56"/>
    </row>
    <row r="113" spans="1:31" ht="15.75" hidden="1">
      <c r="A113" s="40" t="s">
        <v>54</v>
      </c>
      <c r="B113" s="20"/>
      <c r="C113" s="20"/>
      <c r="D113" s="20"/>
      <c r="E113" s="20"/>
      <c r="F113" s="20"/>
      <c r="G113" s="20"/>
      <c r="H113" s="20"/>
      <c r="I113" s="20">
        <v>189</v>
      </c>
      <c r="J113" s="8">
        <v>181</v>
      </c>
      <c r="K113" s="20">
        <f t="shared" si="36"/>
        <v>8</v>
      </c>
      <c r="L113" s="31">
        <v>55.56</v>
      </c>
      <c r="M113" s="31">
        <f t="shared" si="35"/>
        <v>444.48</v>
      </c>
      <c r="AE113" s="56"/>
    </row>
    <row r="114" spans="1:31" ht="15.75" hidden="1">
      <c r="A114" s="40" t="s">
        <v>55</v>
      </c>
      <c r="B114" s="20"/>
      <c r="C114" s="20"/>
      <c r="D114" s="20"/>
      <c r="E114" s="20"/>
      <c r="F114" s="20"/>
      <c r="G114" s="20"/>
      <c r="H114" s="20"/>
      <c r="I114" s="20">
        <v>202</v>
      </c>
      <c r="J114" s="20">
        <f t="shared" ref="J114:J117" si="37">I113</f>
        <v>189</v>
      </c>
      <c r="K114" s="20">
        <f t="shared" si="36"/>
        <v>13</v>
      </c>
      <c r="L114" s="31">
        <v>55.56</v>
      </c>
      <c r="M114" s="31">
        <f t="shared" si="35"/>
        <v>722.28</v>
      </c>
      <c r="AE114" s="56"/>
    </row>
    <row r="115" spans="1:31" ht="15.75" hidden="1">
      <c r="A115" s="40" t="s">
        <v>2</v>
      </c>
      <c r="B115" s="20"/>
      <c r="C115" s="20"/>
      <c r="D115" s="20"/>
      <c r="E115" s="20"/>
      <c r="F115" s="20"/>
      <c r="G115" s="20"/>
      <c r="H115" s="20"/>
      <c r="I115" s="20">
        <v>211</v>
      </c>
      <c r="J115" s="20">
        <f t="shared" si="37"/>
        <v>202</v>
      </c>
      <c r="K115" s="20">
        <f t="shared" si="36"/>
        <v>9</v>
      </c>
      <c r="L115" s="31">
        <v>55.56</v>
      </c>
      <c r="M115" s="31">
        <f t="shared" si="35"/>
        <v>500.04</v>
      </c>
      <c r="AE115" s="56"/>
    </row>
    <row r="116" spans="1:31" ht="15.75" hidden="1">
      <c r="A116" s="40" t="s">
        <v>60</v>
      </c>
      <c r="B116" s="20"/>
      <c r="C116" s="20"/>
      <c r="D116" s="20"/>
      <c r="E116" s="20"/>
      <c r="F116" s="20"/>
      <c r="G116" s="20"/>
      <c r="H116" s="20"/>
      <c r="I116" s="20">
        <v>222</v>
      </c>
      <c r="J116" s="20">
        <f t="shared" si="37"/>
        <v>211</v>
      </c>
      <c r="K116" s="20">
        <f t="shared" si="36"/>
        <v>11</v>
      </c>
      <c r="L116" s="31">
        <v>55.56</v>
      </c>
      <c r="M116" s="31">
        <f t="shared" si="35"/>
        <v>611.16000000000008</v>
      </c>
      <c r="AE116" s="56"/>
    </row>
    <row r="117" spans="1:31" ht="15.75" hidden="1">
      <c r="A117" s="40" t="s">
        <v>64</v>
      </c>
      <c r="B117" s="20"/>
      <c r="C117" s="20"/>
      <c r="D117" s="20"/>
      <c r="E117" s="20"/>
      <c r="F117" s="20"/>
      <c r="G117" s="20"/>
      <c r="H117" s="20"/>
      <c r="I117" s="20">
        <v>232</v>
      </c>
      <c r="J117" s="20">
        <f t="shared" si="37"/>
        <v>222</v>
      </c>
      <c r="K117" s="20">
        <f t="shared" si="36"/>
        <v>10</v>
      </c>
      <c r="L117" s="31">
        <v>55.56</v>
      </c>
      <c r="M117" s="31">
        <f t="shared" si="35"/>
        <v>555.6</v>
      </c>
      <c r="AE117" s="56"/>
    </row>
    <row r="118" spans="1:31" ht="15.75" hidden="1">
      <c r="A118" s="40" t="s">
        <v>65</v>
      </c>
      <c r="B118" s="20"/>
      <c r="C118" s="20"/>
      <c r="D118" s="20"/>
      <c r="E118" s="20"/>
      <c r="F118" s="20"/>
      <c r="G118" s="20"/>
      <c r="H118" s="20"/>
      <c r="I118" s="20">
        <v>243</v>
      </c>
      <c r="J118" s="20">
        <f t="shared" ref="J118:J143" si="38">I117</f>
        <v>232</v>
      </c>
      <c r="K118" s="20">
        <f t="shared" si="36"/>
        <v>11</v>
      </c>
      <c r="L118" s="31">
        <v>55.56</v>
      </c>
      <c r="M118" s="31">
        <f t="shared" si="35"/>
        <v>611.16000000000008</v>
      </c>
      <c r="AE118" s="56"/>
    </row>
    <row r="119" spans="1:31" ht="15.75" hidden="1">
      <c r="A119" s="40" t="s">
        <v>32</v>
      </c>
      <c r="B119" s="20"/>
      <c r="C119" s="20"/>
      <c r="D119" s="20"/>
      <c r="E119" s="20"/>
      <c r="F119" s="20"/>
      <c r="G119" s="20"/>
      <c r="H119" s="20"/>
      <c r="I119" s="20">
        <v>257</v>
      </c>
      <c r="J119" s="20">
        <f t="shared" si="38"/>
        <v>243</v>
      </c>
      <c r="K119" s="20">
        <f t="shared" si="36"/>
        <v>14</v>
      </c>
      <c r="L119" s="31">
        <v>55.56</v>
      </c>
      <c r="M119" s="31">
        <f t="shared" si="35"/>
        <v>777.84</v>
      </c>
      <c r="AE119" s="56"/>
    </row>
    <row r="120" spans="1:31" ht="15.75" hidden="1">
      <c r="A120" s="40" t="s">
        <v>33</v>
      </c>
      <c r="B120" s="20"/>
      <c r="C120" s="20"/>
      <c r="D120" s="20"/>
      <c r="E120" s="20"/>
      <c r="F120" s="20"/>
      <c r="G120" s="20"/>
      <c r="H120" s="20"/>
      <c r="I120" s="20">
        <v>267</v>
      </c>
      <c r="J120" s="20">
        <f>I119</f>
        <v>257</v>
      </c>
      <c r="K120" s="20">
        <f t="shared" si="36"/>
        <v>10</v>
      </c>
      <c r="L120" s="31">
        <v>55.56</v>
      </c>
      <c r="M120" s="31">
        <f t="shared" si="35"/>
        <v>555.6</v>
      </c>
      <c r="AE120" s="56"/>
    </row>
    <row r="121" spans="1:31" ht="15.75" hidden="1">
      <c r="A121" s="40" t="s">
        <v>34</v>
      </c>
      <c r="B121" s="20"/>
      <c r="C121" s="20"/>
      <c r="D121" s="20"/>
      <c r="E121" s="20"/>
      <c r="F121" s="20"/>
      <c r="G121" s="20"/>
      <c r="H121" s="20"/>
      <c r="I121" s="20">
        <v>276</v>
      </c>
      <c r="J121" s="20">
        <f t="shared" si="38"/>
        <v>267</v>
      </c>
      <c r="K121" s="20">
        <f t="shared" si="36"/>
        <v>9</v>
      </c>
      <c r="L121" s="31">
        <v>55.56</v>
      </c>
      <c r="M121" s="31">
        <f t="shared" si="35"/>
        <v>500.04</v>
      </c>
      <c r="AE121" s="56"/>
    </row>
    <row r="122" spans="1:31" ht="15.75" hidden="1">
      <c r="A122" s="40" t="s">
        <v>35</v>
      </c>
      <c r="B122" s="20"/>
      <c r="C122" s="20"/>
      <c r="D122" s="20"/>
      <c r="E122" s="20"/>
      <c r="F122" s="20"/>
      <c r="G122" s="20"/>
      <c r="H122" s="20"/>
      <c r="I122" s="20">
        <v>288</v>
      </c>
      <c r="J122" s="20">
        <f t="shared" si="38"/>
        <v>276</v>
      </c>
      <c r="K122" s="20">
        <f t="shared" si="36"/>
        <v>12</v>
      </c>
      <c r="L122" s="31">
        <v>55.56</v>
      </c>
      <c r="M122" s="31">
        <f t="shared" si="35"/>
        <v>666.72</v>
      </c>
      <c r="AE122" s="56"/>
    </row>
    <row r="123" spans="1:31" ht="15.75" hidden="1">
      <c r="A123" s="17">
        <v>42005</v>
      </c>
      <c r="B123" s="20"/>
      <c r="C123" s="20"/>
      <c r="D123" s="20"/>
      <c r="E123" s="20"/>
      <c r="F123" s="20"/>
      <c r="G123" s="20"/>
      <c r="H123" s="20"/>
      <c r="I123" s="20">
        <v>299</v>
      </c>
      <c r="J123" s="20">
        <f t="shared" si="38"/>
        <v>288</v>
      </c>
      <c r="K123" s="20">
        <f t="shared" si="36"/>
        <v>11</v>
      </c>
      <c r="L123" s="31">
        <v>55.56</v>
      </c>
      <c r="M123" s="31">
        <f t="shared" si="35"/>
        <v>611.16000000000008</v>
      </c>
      <c r="AE123" s="56"/>
    </row>
    <row r="124" spans="1:31" ht="15.75" hidden="1">
      <c r="A124" s="40" t="s">
        <v>31</v>
      </c>
      <c r="B124" s="20"/>
      <c r="C124" s="20"/>
      <c r="D124" s="20"/>
      <c r="E124" s="20"/>
      <c r="F124" s="20"/>
      <c r="G124" s="20"/>
      <c r="H124" s="20"/>
      <c r="I124" s="20">
        <v>311</v>
      </c>
      <c r="J124" s="20">
        <f t="shared" si="38"/>
        <v>299</v>
      </c>
      <c r="K124" s="20">
        <f t="shared" si="36"/>
        <v>12</v>
      </c>
      <c r="L124" s="31">
        <v>55.56</v>
      </c>
      <c r="M124" s="31">
        <f t="shared" si="35"/>
        <v>666.72</v>
      </c>
      <c r="AE124" s="56"/>
    </row>
    <row r="125" spans="1:31" ht="15.75" hidden="1">
      <c r="A125" s="40" t="s">
        <v>54</v>
      </c>
      <c r="B125" s="20"/>
      <c r="C125" s="20"/>
      <c r="D125" s="20"/>
      <c r="E125" s="20"/>
      <c r="F125" s="20"/>
      <c r="G125" s="20"/>
      <c r="H125" s="20"/>
      <c r="I125" s="20">
        <v>323</v>
      </c>
      <c r="J125" s="20">
        <f t="shared" si="38"/>
        <v>311</v>
      </c>
      <c r="K125" s="20">
        <f t="shared" si="36"/>
        <v>12</v>
      </c>
      <c r="L125" s="31">
        <v>55.56</v>
      </c>
      <c r="M125" s="31">
        <f t="shared" si="35"/>
        <v>666.72</v>
      </c>
      <c r="AE125" s="56"/>
    </row>
    <row r="126" spans="1:31" ht="15.75" hidden="1">
      <c r="A126" s="40" t="s">
        <v>55</v>
      </c>
      <c r="B126" s="20"/>
      <c r="C126" s="20"/>
      <c r="D126" s="20"/>
      <c r="E126" s="20"/>
      <c r="F126" s="20"/>
      <c r="G126" s="20"/>
      <c r="H126" s="20"/>
      <c r="I126" s="20">
        <v>333</v>
      </c>
      <c r="J126" s="20">
        <f t="shared" si="38"/>
        <v>323</v>
      </c>
      <c r="K126" s="20">
        <f t="shared" si="36"/>
        <v>10</v>
      </c>
      <c r="L126" s="31">
        <v>55.56</v>
      </c>
      <c r="M126" s="31">
        <f t="shared" si="35"/>
        <v>555.6</v>
      </c>
      <c r="AE126" s="56"/>
    </row>
    <row r="127" spans="1:31" ht="15.75" hidden="1">
      <c r="A127" s="40" t="s">
        <v>2</v>
      </c>
      <c r="B127" s="20"/>
      <c r="C127" s="20"/>
      <c r="D127" s="20"/>
      <c r="E127" s="20"/>
      <c r="F127" s="20"/>
      <c r="G127" s="20"/>
      <c r="H127" s="20"/>
      <c r="I127" s="20">
        <v>341</v>
      </c>
      <c r="J127" s="20">
        <f t="shared" si="38"/>
        <v>333</v>
      </c>
      <c r="K127" s="20">
        <f t="shared" si="36"/>
        <v>8</v>
      </c>
      <c r="L127" s="31">
        <v>55.56</v>
      </c>
      <c r="M127" s="31">
        <f t="shared" si="35"/>
        <v>444.48</v>
      </c>
      <c r="AE127" s="56"/>
    </row>
    <row r="128" spans="1:31" ht="15.75" hidden="1">
      <c r="A128" s="40" t="s">
        <v>60</v>
      </c>
      <c r="B128" s="20"/>
      <c r="C128" s="20"/>
      <c r="D128" s="20"/>
      <c r="E128" s="20"/>
      <c r="F128" s="20"/>
      <c r="G128" s="20"/>
      <c r="H128" s="20"/>
      <c r="I128" s="20">
        <v>353</v>
      </c>
      <c r="J128" s="20">
        <f t="shared" si="38"/>
        <v>341</v>
      </c>
      <c r="K128" s="20">
        <f t="shared" si="36"/>
        <v>12</v>
      </c>
      <c r="L128" s="31">
        <v>55.56</v>
      </c>
      <c r="M128" s="31">
        <f t="shared" si="35"/>
        <v>666.72</v>
      </c>
      <c r="AE128" s="56"/>
    </row>
    <row r="129" spans="1:31" ht="15.75" hidden="1">
      <c r="A129" s="40" t="s">
        <v>64</v>
      </c>
      <c r="B129" s="20"/>
      <c r="C129" s="20"/>
      <c r="D129" s="20"/>
      <c r="E129" s="20"/>
      <c r="F129" s="20"/>
      <c r="G129" s="20"/>
      <c r="H129" s="20"/>
      <c r="I129" s="20">
        <v>365</v>
      </c>
      <c r="J129" s="20">
        <f t="shared" si="38"/>
        <v>353</v>
      </c>
      <c r="K129" s="20">
        <f t="shared" si="36"/>
        <v>12</v>
      </c>
      <c r="L129" s="31">
        <v>55.56</v>
      </c>
      <c r="M129" s="31">
        <f t="shared" si="35"/>
        <v>666.72</v>
      </c>
      <c r="AE129" s="56"/>
    </row>
    <row r="130" spans="1:31" ht="15.75" hidden="1">
      <c r="A130" s="40" t="s">
        <v>65</v>
      </c>
      <c r="B130" s="20"/>
      <c r="C130" s="20"/>
      <c r="D130" s="20"/>
      <c r="E130" s="20"/>
      <c r="F130" s="20"/>
      <c r="G130" s="20"/>
      <c r="H130" s="20"/>
      <c r="I130" s="20">
        <v>378</v>
      </c>
      <c r="J130" s="20">
        <f t="shared" si="38"/>
        <v>365</v>
      </c>
      <c r="K130" s="20">
        <f t="shared" si="36"/>
        <v>13</v>
      </c>
      <c r="L130" s="31">
        <v>55.56</v>
      </c>
      <c r="M130" s="31">
        <f t="shared" si="35"/>
        <v>722.28</v>
      </c>
      <c r="AE130" s="56"/>
    </row>
    <row r="131" spans="1:31" ht="15.75" hidden="1">
      <c r="A131" s="40" t="s">
        <v>32</v>
      </c>
      <c r="B131" s="20"/>
      <c r="C131" s="20"/>
      <c r="D131" s="20"/>
      <c r="E131" s="20"/>
      <c r="F131" s="20"/>
      <c r="G131" s="20"/>
      <c r="H131" s="20"/>
      <c r="I131" s="20">
        <v>389</v>
      </c>
      <c r="J131" s="20">
        <f t="shared" si="38"/>
        <v>378</v>
      </c>
      <c r="K131" s="20">
        <f t="shared" si="36"/>
        <v>11</v>
      </c>
      <c r="L131" s="31">
        <v>55.56</v>
      </c>
      <c r="M131" s="31">
        <f t="shared" si="35"/>
        <v>611.16000000000008</v>
      </c>
      <c r="AE131" s="56"/>
    </row>
    <row r="132" spans="1:31" ht="15.75" hidden="1">
      <c r="A132" s="40" t="s">
        <v>33</v>
      </c>
      <c r="B132" s="20"/>
      <c r="C132" s="20"/>
      <c r="D132" s="20"/>
      <c r="E132" s="20"/>
      <c r="F132" s="20"/>
      <c r="G132" s="20"/>
      <c r="H132" s="20"/>
      <c r="I132" s="20">
        <v>397</v>
      </c>
      <c r="J132" s="20">
        <f t="shared" si="38"/>
        <v>389</v>
      </c>
      <c r="K132" s="20">
        <f t="shared" si="36"/>
        <v>8</v>
      </c>
      <c r="L132" s="31">
        <v>55.56</v>
      </c>
      <c r="M132" s="31">
        <f t="shared" si="35"/>
        <v>444.48</v>
      </c>
      <c r="AE132" s="56"/>
    </row>
    <row r="133" spans="1:31" ht="15.75" hidden="1">
      <c r="A133" s="40" t="s">
        <v>34</v>
      </c>
      <c r="B133" s="20"/>
      <c r="C133" s="20"/>
      <c r="D133" s="20"/>
      <c r="E133" s="20"/>
      <c r="F133" s="20"/>
      <c r="G133" s="20"/>
      <c r="H133" s="20"/>
      <c r="I133" s="20">
        <v>408</v>
      </c>
      <c r="J133" s="20">
        <f t="shared" si="38"/>
        <v>397</v>
      </c>
      <c r="K133" s="20">
        <f t="shared" si="36"/>
        <v>11</v>
      </c>
      <c r="L133" s="31">
        <v>55.56</v>
      </c>
      <c r="M133" s="31">
        <f t="shared" si="35"/>
        <v>611.16000000000008</v>
      </c>
      <c r="AE133" s="56"/>
    </row>
    <row r="134" spans="1:31" ht="15.75" hidden="1">
      <c r="A134" s="40" t="s">
        <v>35</v>
      </c>
      <c r="B134" s="20"/>
      <c r="C134" s="20"/>
      <c r="D134" s="20"/>
      <c r="E134" s="20"/>
      <c r="F134" s="20"/>
      <c r="G134" s="20"/>
      <c r="H134" s="20"/>
      <c r="I134" s="20">
        <v>418</v>
      </c>
      <c r="J134" s="20">
        <f t="shared" si="38"/>
        <v>408</v>
      </c>
      <c r="K134" s="20">
        <f t="shared" si="36"/>
        <v>10</v>
      </c>
      <c r="L134" s="31">
        <v>55.56</v>
      </c>
      <c r="M134" s="31">
        <f t="shared" si="35"/>
        <v>555.6</v>
      </c>
      <c r="AE134" s="56"/>
    </row>
    <row r="135" spans="1:31" ht="15.75" hidden="1">
      <c r="A135" s="17">
        <v>42370</v>
      </c>
      <c r="B135" s="20"/>
      <c r="C135" s="20"/>
      <c r="D135" s="20"/>
      <c r="E135" s="20"/>
      <c r="F135" s="20"/>
      <c r="G135" s="20"/>
      <c r="H135" s="20"/>
      <c r="I135" s="20">
        <v>429</v>
      </c>
      <c r="J135" s="20">
        <f t="shared" si="38"/>
        <v>418</v>
      </c>
      <c r="K135" s="20">
        <f t="shared" si="36"/>
        <v>11</v>
      </c>
      <c r="L135" s="31">
        <v>55.56</v>
      </c>
      <c r="M135" s="31">
        <f t="shared" si="35"/>
        <v>611.16000000000008</v>
      </c>
      <c r="AE135" s="56"/>
    </row>
    <row r="136" spans="1:31" ht="15.75" hidden="1">
      <c r="A136" s="40" t="s">
        <v>31</v>
      </c>
      <c r="B136" s="20"/>
      <c r="C136" s="20"/>
      <c r="D136" s="20"/>
      <c r="E136" s="20"/>
      <c r="F136" s="20"/>
      <c r="G136" s="20"/>
      <c r="H136" s="20"/>
      <c r="I136" s="20">
        <v>438</v>
      </c>
      <c r="J136" s="20">
        <f t="shared" si="38"/>
        <v>429</v>
      </c>
      <c r="K136" s="20">
        <f t="shared" si="36"/>
        <v>9</v>
      </c>
      <c r="L136" s="31">
        <v>55.56</v>
      </c>
      <c r="M136" s="31">
        <f t="shared" si="35"/>
        <v>500.04</v>
      </c>
    </row>
    <row r="137" spans="1:31" ht="15.75" hidden="1">
      <c r="A137" s="40" t="s">
        <v>54</v>
      </c>
      <c r="B137" s="20"/>
      <c r="C137" s="20"/>
      <c r="D137" s="20"/>
      <c r="E137" s="20"/>
      <c r="F137" s="20"/>
      <c r="G137" s="20"/>
      <c r="H137" s="20"/>
      <c r="I137" s="20">
        <v>448</v>
      </c>
      <c r="J137" s="20">
        <f t="shared" si="38"/>
        <v>438</v>
      </c>
      <c r="K137" s="20">
        <f t="shared" si="36"/>
        <v>10</v>
      </c>
      <c r="L137" s="31">
        <v>55.56</v>
      </c>
      <c r="M137" s="31">
        <f t="shared" si="35"/>
        <v>555.6</v>
      </c>
    </row>
    <row r="138" spans="1:31" ht="15.75" hidden="1">
      <c r="A138" s="40" t="s">
        <v>55</v>
      </c>
      <c r="B138" s="20"/>
      <c r="C138" s="20"/>
      <c r="D138" s="20"/>
      <c r="E138" s="20"/>
      <c r="F138" s="20"/>
      <c r="G138" s="20"/>
      <c r="H138" s="20"/>
      <c r="I138" s="20">
        <v>459</v>
      </c>
      <c r="J138" s="20">
        <f t="shared" si="38"/>
        <v>448</v>
      </c>
      <c r="K138" s="20">
        <f t="shared" si="36"/>
        <v>11</v>
      </c>
      <c r="L138" s="31">
        <v>55.56</v>
      </c>
      <c r="M138" s="31">
        <f t="shared" si="35"/>
        <v>611.16000000000008</v>
      </c>
    </row>
    <row r="139" spans="1:31" ht="15.75" hidden="1">
      <c r="A139" s="40" t="s">
        <v>2</v>
      </c>
      <c r="B139" s="20"/>
      <c r="C139" s="20"/>
      <c r="D139" s="20"/>
      <c r="E139" s="20"/>
      <c r="F139" s="20"/>
      <c r="G139" s="20"/>
      <c r="H139" s="20"/>
      <c r="I139" s="20">
        <v>467</v>
      </c>
      <c r="J139" s="20">
        <f t="shared" si="38"/>
        <v>459</v>
      </c>
      <c r="K139" s="20">
        <f t="shared" si="36"/>
        <v>8</v>
      </c>
      <c r="L139" s="31">
        <v>55.56</v>
      </c>
      <c r="M139" s="31">
        <f t="shared" si="35"/>
        <v>444.48</v>
      </c>
    </row>
    <row r="140" spans="1:31" ht="15.75">
      <c r="A140" s="40" t="s">
        <v>60</v>
      </c>
      <c r="B140" s="20"/>
      <c r="C140" s="20"/>
      <c r="D140" s="20"/>
      <c r="E140" s="20"/>
      <c r="F140" s="20"/>
      <c r="G140" s="20"/>
      <c r="H140" s="20"/>
      <c r="I140" s="20">
        <v>479</v>
      </c>
      <c r="J140" s="20">
        <f t="shared" si="38"/>
        <v>467</v>
      </c>
      <c r="K140" s="20">
        <f t="shared" si="36"/>
        <v>12</v>
      </c>
      <c r="L140" s="31">
        <v>55.56</v>
      </c>
      <c r="M140" s="31">
        <f t="shared" si="35"/>
        <v>666.72</v>
      </c>
    </row>
    <row r="141" spans="1:31" ht="15.75">
      <c r="A141" s="40" t="s">
        <v>64</v>
      </c>
      <c r="B141" s="20"/>
      <c r="C141" s="20"/>
      <c r="D141" s="20"/>
      <c r="E141" s="20"/>
      <c r="F141" s="20"/>
      <c r="G141" s="20"/>
      <c r="H141" s="20"/>
      <c r="I141" s="20">
        <v>491</v>
      </c>
      <c r="J141" s="20">
        <f t="shared" si="38"/>
        <v>479</v>
      </c>
      <c r="K141" s="20">
        <f t="shared" si="36"/>
        <v>12</v>
      </c>
      <c r="L141" s="31">
        <v>55.56</v>
      </c>
      <c r="M141" s="31">
        <f t="shared" si="35"/>
        <v>666.72</v>
      </c>
    </row>
    <row r="142" spans="1:31" ht="15.75">
      <c r="A142" s="40" t="s">
        <v>65</v>
      </c>
      <c r="B142" s="20"/>
      <c r="C142" s="20"/>
      <c r="D142" s="20"/>
      <c r="E142" s="20"/>
      <c r="F142" s="20"/>
      <c r="G142" s="20"/>
      <c r="H142" s="20"/>
      <c r="I142" s="20">
        <v>503</v>
      </c>
      <c r="J142" s="20">
        <f t="shared" si="38"/>
        <v>491</v>
      </c>
      <c r="K142" s="20">
        <f t="shared" si="36"/>
        <v>12</v>
      </c>
      <c r="L142" s="31">
        <v>55.56</v>
      </c>
      <c r="M142" s="31">
        <f t="shared" si="35"/>
        <v>666.72</v>
      </c>
    </row>
    <row r="143" spans="1:31" ht="15.75">
      <c r="A143" s="40" t="s">
        <v>32</v>
      </c>
      <c r="B143" s="20"/>
      <c r="C143" s="20"/>
      <c r="D143" s="20"/>
      <c r="E143" s="20"/>
      <c r="F143" s="20"/>
      <c r="G143" s="20"/>
      <c r="H143" s="20"/>
      <c r="I143" s="20">
        <v>515</v>
      </c>
      <c r="J143" s="20">
        <f t="shared" si="38"/>
        <v>503</v>
      </c>
      <c r="K143" s="20">
        <f t="shared" si="36"/>
        <v>12</v>
      </c>
      <c r="L143" s="31">
        <v>55.56</v>
      </c>
      <c r="M143" s="31">
        <f t="shared" si="35"/>
        <v>666.72</v>
      </c>
    </row>
    <row r="144" spans="1:31">
      <c r="A144" s="8" t="s">
        <v>6</v>
      </c>
      <c r="B144" s="2"/>
      <c r="C144" s="2"/>
      <c r="D144" s="2"/>
      <c r="E144" s="2"/>
      <c r="F144" s="2"/>
      <c r="G144" s="2"/>
      <c r="H144" s="2"/>
      <c r="I144" s="8">
        <v>132</v>
      </c>
      <c r="J144" s="8">
        <v>122</v>
      </c>
      <c r="K144" s="8">
        <v>10</v>
      </c>
      <c r="L144" s="8">
        <v>27.78</v>
      </c>
      <c r="M144" s="8">
        <f>K144*L144</f>
        <v>277.8</v>
      </c>
    </row>
    <row r="145" spans="1:13" hidden="1">
      <c r="A145" s="23" t="s">
        <v>33</v>
      </c>
      <c r="B145" s="23"/>
      <c r="C145" s="23"/>
      <c r="D145" s="23"/>
      <c r="E145" s="23"/>
      <c r="F145" s="23"/>
      <c r="G145" s="23"/>
      <c r="H145" s="23"/>
      <c r="I145" s="23">
        <f>J145+K145</f>
        <v>142</v>
      </c>
      <c r="J145" s="23">
        <f>I144</f>
        <v>132</v>
      </c>
      <c r="K145" s="23">
        <f>K102</f>
        <v>10</v>
      </c>
      <c r="L145" s="23">
        <v>27.78</v>
      </c>
      <c r="M145" s="23">
        <f t="shared" ref="M145:M146" si="39">K145*L145</f>
        <v>277.8</v>
      </c>
    </row>
    <row r="146" spans="1:13" hidden="1">
      <c r="A146" s="23" t="s">
        <v>34</v>
      </c>
      <c r="B146" s="23"/>
      <c r="C146" s="23"/>
      <c r="D146" s="23"/>
      <c r="E146" s="23"/>
      <c r="F146" s="23"/>
      <c r="G146" s="23"/>
      <c r="H146" s="23"/>
      <c r="I146" s="23">
        <f>J146+K146</f>
        <v>150</v>
      </c>
      <c r="J146" s="23">
        <f t="shared" ref="J146:J151" si="40">I145</f>
        <v>142</v>
      </c>
      <c r="K146" s="23">
        <v>8</v>
      </c>
      <c r="L146" s="23">
        <v>27.78</v>
      </c>
      <c r="M146" s="23">
        <f t="shared" si="39"/>
        <v>222.24</v>
      </c>
    </row>
    <row r="147" spans="1:13" hidden="1">
      <c r="A147" s="23" t="s">
        <v>35</v>
      </c>
      <c r="B147" s="23"/>
      <c r="C147" s="23"/>
      <c r="D147" s="23"/>
      <c r="E147" s="23"/>
      <c r="F147" s="23"/>
      <c r="G147" s="23"/>
      <c r="H147" s="23"/>
      <c r="I147" s="23">
        <f>J147+K147</f>
        <v>161</v>
      </c>
      <c r="J147" s="23">
        <f t="shared" si="40"/>
        <v>150</v>
      </c>
      <c r="K147" s="23">
        <v>11</v>
      </c>
      <c r="L147" s="23">
        <v>27.78</v>
      </c>
      <c r="M147" s="23">
        <f t="shared" ref="M147:M181" si="41">K147*L147</f>
        <v>305.58000000000004</v>
      </c>
    </row>
    <row r="148" spans="1:13" hidden="1">
      <c r="A148" s="23" t="s">
        <v>30</v>
      </c>
      <c r="B148" s="23"/>
      <c r="C148" s="23"/>
      <c r="D148" s="23"/>
      <c r="E148" s="23"/>
      <c r="F148" s="23"/>
      <c r="G148" s="23"/>
      <c r="H148" s="23"/>
      <c r="I148" s="23">
        <f>J148+K148</f>
        <v>174</v>
      </c>
      <c r="J148" s="23">
        <f t="shared" si="40"/>
        <v>161</v>
      </c>
      <c r="K148" s="23">
        <v>13</v>
      </c>
      <c r="L148" s="23">
        <v>28.8</v>
      </c>
      <c r="M148" s="23">
        <f t="shared" si="41"/>
        <v>374.40000000000003</v>
      </c>
    </row>
    <row r="149" spans="1:13" hidden="1">
      <c r="A149" s="23" t="s">
        <v>31</v>
      </c>
      <c r="B149" s="23"/>
      <c r="C149" s="23"/>
      <c r="D149" s="23"/>
      <c r="E149" s="23"/>
      <c r="F149" s="23"/>
      <c r="G149" s="23"/>
      <c r="H149" s="23"/>
      <c r="I149" s="23">
        <v>188</v>
      </c>
      <c r="J149" s="23">
        <f t="shared" si="40"/>
        <v>174</v>
      </c>
      <c r="K149" s="23">
        <f>I149-J149</f>
        <v>14</v>
      </c>
      <c r="L149" s="23">
        <v>28.8</v>
      </c>
      <c r="M149" s="23">
        <f t="shared" si="41"/>
        <v>403.2</v>
      </c>
    </row>
    <row r="150" spans="1:13" hidden="1">
      <c r="A150" s="23" t="s">
        <v>54</v>
      </c>
      <c r="B150" s="23"/>
      <c r="C150" s="23"/>
      <c r="D150" s="23"/>
      <c r="E150" s="23"/>
      <c r="F150" s="23"/>
      <c r="G150" s="23"/>
      <c r="H150" s="23"/>
      <c r="I150" s="23">
        <v>189</v>
      </c>
      <c r="J150" s="23">
        <f t="shared" si="40"/>
        <v>188</v>
      </c>
      <c r="K150" s="23">
        <f t="shared" ref="K150:K153" si="42">I150-J150</f>
        <v>1</v>
      </c>
      <c r="L150" s="23">
        <v>28.8</v>
      </c>
      <c r="M150" s="23">
        <f t="shared" si="41"/>
        <v>28.8</v>
      </c>
    </row>
    <row r="151" spans="1:13" hidden="1">
      <c r="A151" s="23" t="s">
        <v>55</v>
      </c>
      <c r="B151" s="23"/>
      <c r="C151" s="23"/>
      <c r="D151" s="23"/>
      <c r="E151" s="23"/>
      <c r="F151" s="23"/>
      <c r="G151" s="23"/>
      <c r="H151" s="23"/>
      <c r="I151" s="23">
        <v>202</v>
      </c>
      <c r="J151" s="23">
        <f t="shared" si="40"/>
        <v>189</v>
      </c>
      <c r="K151" s="23">
        <f t="shared" si="42"/>
        <v>13</v>
      </c>
      <c r="L151" s="23">
        <v>28.8</v>
      </c>
      <c r="M151" s="23">
        <f t="shared" si="41"/>
        <v>374.40000000000003</v>
      </c>
    </row>
    <row r="152" spans="1:13" hidden="1">
      <c r="A152" s="23" t="s">
        <v>2</v>
      </c>
      <c r="B152" s="23"/>
      <c r="C152" s="23"/>
      <c r="D152" s="23"/>
      <c r="E152" s="23"/>
      <c r="F152" s="23"/>
      <c r="G152" s="23"/>
      <c r="H152" s="23"/>
      <c r="I152" s="23">
        <v>211</v>
      </c>
      <c r="J152" s="23">
        <f t="shared" ref="J152:J158" si="43">I151</f>
        <v>202</v>
      </c>
      <c r="K152" s="23">
        <f t="shared" si="42"/>
        <v>9</v>
      </c>
      <c r="L152" s="23">
        <v>28.8</v>
      </c>
      <c r="M152" s="23">
        <f t="shared" si="41"/>
        <v>259.2</v>
      </c>
    </row>
    <row r="153" spans="1:13" hidden="1">
      <c r="A153" s="23" t="s">
        <v>60</v>
      </c>
      <c r="B153" s="23"/>
      <c r="C153" s="23"/>
      <c r="D153" s="23"/>
      <c r="E153" s="23"/>
      <c r="F153" s="23"/>
      <c r="G153" s="23"/>
      <c r="H153" s="23"/>
      <c r="I153" s="23">
        <v>222</v>
      </c>
      <c r="J153" s="23">
        <f t="shared" si="43"/>
        <v>211</v>
      </c>
      <c r="K153" s="23">
        <f t="shared" si="42"/>
        <v>11</v>
      </c>
      <c r="L153" s="23">
        <v>28.8</v>
      </c>
      <c r="M153" s="23">
        <f t="shared" si="41"/>
        <v>316.8</v>
      </c>
    </row>
    <row r="154" spans="1:13" hidden="1">
      <c r="A154" s="23" t="s">
        <v>64</v>
      </c>
      <c r="B154" s="23"/>
      <c r="C154" s="23"/>
      <c r="D154" s="23"/>
      <c r="E154" s="23"/>
      <c r="F154" s="23"/>
      <c r="G154" s="23"/>
      <c r="H154" s="23"/>
      <c r="I154" s="23">
        <f>SUM(J154:K154)</f>
        <v>232</v>
      </c>
      <c r="J154" s="23">
        <f t="shared" si="43"/>
        <v>222</v>
      </c>
      <c r="K154" s="23">
        <v>10</v>
      </c>
      <c r="L154" s="23">
        <v>28.8</v>
      </c>
      <c r="M154" s="23">
        <f t="shared" si="41"/>
        <v>288</v>
      </c>
    </row>
    <row r="155" spans="1:13" hidden="1">
      <c r="A155" s="23" t="s">
        <v>65</v>
      </c>
      <c r="B155" s="23"/>
      <c r="C155" s="23"/>
      <c r="D155" s="23"/>
      <c r="E155" s="23"/>
      <c r="F155" s="23"/>
      <c r="G155" s="23"/>
      <c r="H155" s="23"/>
      <c r="I155" s="23">
        <v>243</v>
      </c>
      <c r="J155" s="23">
        <f t="shared" si="43"/>
        <v>232</v>
      </c>
      <c r="K155" s="23">
        <v>11</v>
      </c>
      <c r="L155" s="23">
        <v>28.8</v>
      </c>
      <c r="M155" s="23">
        <f t="shared" si="41"/>
        <v>316.8</v>
      </c>
    </row>
    <row r="156" spans="1:13" hidden="1">
      <c r="A156" s="23" t="s">
        <v>32</v>
      </c>
      <c r="B156" s="23"/>
      <c r="C156" s="23"/>
      <c r="D156" s="23"/>
      <c r="E156" s="23"/>
      <c r="F156" s="23"/>
      <c r="G156" s="23"/>
      <c r="H156" s="23"/>
      <c r="I156" s="23">
        <v>257</v>
      </c>
      <c r="J156" s="23">
        <f t="shared" si="43"/>
        <v>243</v>
      </c>
      <c r="K156" s="23">
        <v>14</v>
      </c>
      <c r="L156" s="23">
        <v>28.8</v>
      </c>
      <c r="M156" s="23">
        <f t="shared" si="41"/>
        <v>403.2</v>
      </c>
    </row>
    <row r="157" spans="1:13" hidden="1">
      <c r="A157" s="23" t="s">
        <v>33</v>
      </c>
      <c r="B157" s="23"/>
      <c r="C157" s="23"/>
      <c r="D157" s="23"/>
      <c r="E157" s="23"/>
      <c r="F157" s="23"/>
      <c r="G157" s="23"/>
      <c r="H157" s="23"/>
      <c r="I157" s="23">
        <v>267</v>
      </c>
      <c r="J157" s="23">
        <f t="shared" si="43"/>
        <v>257</v>
      </c>
      <c r="K157" s="23">
        <v>10</v>
      </c>
      <c r="L157" s="23">
        <v>28.8</v>
      </c>
      <c r="M157" s="23">
        <f t="shared" si="41"/>
        <v>288</v>
      </c>
    </row>
    <row r="158" spans="1:13" hidden="1">
      <c r="A158" s="23" t="s">
        <v>34</v>
      </c>
      <c r="B158" s="23"/>
      <c r="C158" s="23"/>
      <c r="D158" s="23"/>
      <c r="E158" s="23"/>
      <c r="F158" s="23"/>
      <c r="G158" s="23"/>
      <c r="H158" s="23"/>
      <c r="I158" s="23">
        <v>276</v>
      </c>
      <c r="J158" s="23">
        <f t="shared" si="43"/>
        <v>267</v>
      </c>
      <c r="K158" s="23">
        <v>10</v>
      </c>
      <c r="L158" s="23">
        <v>28.8</v>
      </c>
      <c r="M158" s="23">
        <f t="shared" si="41"/>
        <v>288</v>
      </c>
    </row>
    <row r="159" spans="1:13" hidden="1">
      <c r="A159" s="23" t="s">
        <v>35</v>
      </c>
      <c r="B159" s="23"/>
      <c r="C159" s="23"/>
      <c r="D159" s="23"/>
      <c r="E159" s="23"/>
      <c r="F159" s="23"/>
      <c r="G159" s="23"/>
      <c r="H159" s="23"/>
      <c r="I159" s="23">
        <v>288</v>
      </c>
      <c r="J159" s="23">
        <v>277</v>
      </c>
      <c r="K159" s="23">
        <f t="shared" ref="K159:K180" si="44">I159-J159</f>
        <v>11</v>
      </c>
      <c r="L159" s="23">
        <v>28.8</v>
      </c>
      <c r="M159" s="23">
        <f t="shared" si="41"/>
        <v>316.8</v>
      </c>
    </row>
    <row r="160" spans="1:13" hidden="1">
      <c r="A160" s="17">
        <v>42005</v>
      </c>
      <c r="B160" s="23"/>
      <c r="C160" s="23"/>
      <c r="D160" s="23"/>
      <c r="E160" s="23"/>
      <c r="F160" s="23"/>
      <c r="G160" s="23"/>
      <c r="H160" s="23"/>
      <c r="I160" s="23">
        <v>299</v>
      </c>
      <c r="J160" s="23">
        <f t="shared" ref="J160:J180" si="45">I159</f>
        <v>288</v>
      </c>
      <c r="K160" s="23">
        <f t="shared" si="44"/>
        <v>11</v>
      </c>
      <c r="L160" s="23">
        <v>28.8</v>
      </c>
      <c r="M160" s="23">
        <f t="shared" ref="M160:M180" si="46">K160*L160</f>
        <v>316.8</v>
      </c>
    </row>
    <row r="161" spans="1:13" hidden="1">
      <c r="A161" s="23" t="s">
        <v>31</v>
      </c>
      <c r="B161" s="23"/>
      <c r="C161" s="23"/>
      <c r="D161" s="23"/>
      <c r="E161" s="23"/>
      <c r="F161" s="23"/>
      <c r="G161" s="23"/>
      <c r="H161" s="23"/>
      <c r="I161" s="23">
        <v>311</v>
      </c>
      <c r="J161" s="23">
        <f t="shared" si="45"/>
        <v>299</v>
      </c>
      <c r="K161" s="23">
        <f t="shared" si="44"/>
        <v>12</v>
      </c>
      <c r="L161" s="23">
        <v>28.8</v>
      </c>
      <c r="M161" s="23">
        <f t="shared" si="46"/>
        <v>345.6</v>
      </c>
    </row>
    <row r="162" spans="1:13" hidden="1">
      <c r="A162" s="23" t="s">
        <v>54</v>
      </c>
      <c r="B162" s="23" t="s">
        <v>55</v>
      </c>
      <c r="C162" s="23" t="s">
        <v>2</v>
      </c>
      <c r="D162" s="23" t="s">
        <v>60</v>
      </c>
      <c r="E162" s="23" t="s">
        <v>64</v>
      </c>
      <c r="F162" s="23" t="s">
        <v>65</v>
      </c>
      <c r="G162" s="23" t="s">
        <v>32</v>
      </c>
      <c r="H162" s="23" t="s">
        <v>33</v>
      </c>
      <c r="I162" s="23">
        <v>323</v>
      </c>
      <c r="J162" s="23">
        <f t="shared" si="45"/>
        <v>311</v>
      </c>
      <c r="K162" s="23">
        <f t="shared" si="44"/>
        <v>12</v>
      </c>
      <c r="L162" s="23">
        <v>28.8</v>
      </c>
      <c r="M162" s="23">
        <f t="shared" si="46"/>
        <v>345.6</v>
      </c>
    </row>
    <row r="163" spans="1:13" hidden="1">
      <c r="A163" s="23" t="s">
        <v>55</v>
      </c>
      <c r="B163" s="23"/>
      <c r="C163" s="23"/>
      <c r="D163" s="23"/>
      <c r="E163" s="23"/>
      <c r="F163" s="23"/>
      <c r="G163" s="23"/>
      <c r="H163" s="23"/>
      <c r="I163" s="23">
        <v>333</v>
      </c>
      <c r="J163" s="23">
        <f t="shared" si="45"/>
        <v>323</v>
      </c>
      <c r="K163" s="23">
        <f t="shared" si="44"/>
        <v>10</v>
      </c>
      <c r="L163" s="23">
        <v>28.8</v>
      </c>
      <c r="M163" s="23">
        <f t="shared" si="46"/>
        <v>288</v>
      </c>
    </row>
    <row r="164" spans="1:13" hidden="1">
      <c r="A164" s="23" t="s">
        <v>2</v>
      </c>
      <c r="B164" s="23"/>
      <c r="C164" s="23"/>
      <c r="D164" s="23"/>
      <c r="E164" s="23"/>
      <c r="F164" s="23"/>
      <c r="G164" s="23"/>
      <c r="H164" s="23"/>
      <c r="I164" s="23">
        <v>341</v>
      </c>
      <c r="J164" s="23">
        <f t="shared" si="45"/>
        <v>333</v>
      </c>
      <c r="K164" s="23">
        <f t="shared" si="44"/>
        <v>8</v>
      </c>
      <c r="L164" s="23">
        <v>28.8</v>
      </c>
      <c r="M164" s="23">
        <f t="shared" si="46"/>
        <v>230.4</v>
      </c>
    </row>
    <row r="165" spans="1:13" hidden="1">
      <c r="A165" s="23" t="s">
        <v>60</v>
      </c>
      <c r="B165" s="23"/>
      <c r="C165" s="23"/>
      <c r="D165" s="23"/>
      <c r="E165" s="23"/>
      <c r="F165" s="23"/>
      <c r="G165" s="23"/>
      <c r="H165" s="23"/>
      <c r="I165" s="23">
        <v>353</v>
      </c>
      <c r="J165" s="23">
        <f t="shared" si="45"/>
        <v>341</v>
      </c>
      <c r="K165" s="23">
        <f t="shared" si="44"/>
        <v>12</v>
      </c>
      <c r="L165" s="23">
        <v>28.8</v>
      </c>
      <c r="M165" s="23">
        <f t="shared" si="46"/>
        <v>345.6</v>
      </c>
    </row>
    <row r="166" spans="1:13" hidden="1">
      <c r="A166" s="23" t="s">
        <v>64</v>
      </c>
      <c r="B166" s="23"/>
      <c r="C166" s="23"/>
      <c r="D166" s="23"/>
      <c r="E166" s="23"/>
      <c r="F166" s="23"/>
      <c r="G166" s="23"/>
      <c r="H166" s="23"/>
      <c r="I166" s="23">
        <v>365</v>
      </c>
      <c r="J166" s="23">
        <f t="shared" si="45"/>
        <v>353</v>
      </c>
      <c r="K166" s="23">
        <f t="shared" si="44"/>
        <v>12</v>
      </c>
      <c r="L166" s="23">
        <v>28.8</v>
      </c>
      <c r="M166" s="23">
        <f t="shared" si="46"/>
        <v>345.6</v>
      </c>
    </row>
    <row r="167" spans="1:13" hidden="1">
      <c r="A167" s="23" t="s">
        <v>65</v>
      </c>
      <c r="B167" s="23"/>
      <c r="C167" s="23"/>
      <c r="D167" s="23"/>
      <c r="E167" s="23"/>
      <c r="F167" s="23"/>
      <c r="G167" s="23"/>
      <c r="H167" s="23"/>
      <c r="I167" s="23">
        <v>378</v>
      </c>
      <c r="J167" s="23">
        <f t="shared" si="45"/>
        <v>365</v>
      </c>
      <c r="K167" s="23">
        <f t="shared" si="44"/>
        <v>13</v>
      </c>
      <c r="L167" s="23">
        <v>28.8</v>
      </c>
      <c r="M167" s="23">
        <f t="shared" si="46"/>
        <v>374.40000000000003</v>
      </c>
    </row>
    <row r="168" spans="1:13" hidden="1">
      <c r="A168" s="23" t="s">
        <v>32</v>
      </c>
      <c r="B168" s="23"/>
      <c r="C168" s="23"/>
      <c r="D168" s="23"/>
      <c r="E168" s="23"/>
      <c r="F168" s="23"/>
      <c r="G168" s="23"/>
      <c r="H168" s="23"/>
      <c r="I168" s="23">
        <v>389</v>
      </c>
      <c r="J168" s="23">
        <f t="shared" si="45"/>
        <v>378</v>
      </c>
      <c r="K168" s="23">
        <f t="shared" si="44"/>
        <v>11</v>
      </c>
      <c r="L168" s="23">
        <v>28.8</v>
      </c>
      <c r="M168" s="23">
        <f t="shared" si="46"/>
        <v>316.8</v>
      </c>
    </row>
    <row r="169" spans="1:13" hidden="1">
      <c r="A169" s="23" t="s">
        <v>33</v>
      </c>
      <c r="B169" s="23"/>
      <c r="C169" s="23"/>
      <c r="D169" s="23"/>
      <c r="E169" s="23"/>
      <c r="F169" s="23"/>
      <c r="G169" s="23"/>
      <c r="H169" s="23"/>
      <c r="I169" s="23">
        <v>397</v>
      </c>
      <c r="J169" s="23">
        <f t="shared" si="45"/>
        <v>389</v>
      </c>
      <c r="K169" s="23">
        <f t="shared" si="44"/>
        <v>8</v>
      </c>
      <c r="L169" s="23">
        <v>28.8</v>
      </c>
      <c r="M169" s="23">
        <f t="shared" si="46"/>
        <v>230.4</v>
      </c>
    </row>
    <row r="170" spans="1:13" hidden="1">
      <c r="A170" s="23" t="s">
        <v>34</v>
      </c>
      <c r="B170" s="23"/>
      <c r="C170" s="23"/>
      <c r="D170" s="23"/>
      <c r="E170" s="23"/>
      <c r="F170" s="23"/>
      <c r="G170" s="23"/>
      <c r="H170" s="23"/>
      <c r="I170" s="23">
        <v>408</v>
      </c>
      <c r="J170" s="23">
        <f t="shared" si="45"/>
        <v>397</v>
      </c>
      <c r="K170" s="23">
        <f t="shared" si="44"/>
        <v>11</v>
      </c>
      <c r="L170" s="23">
        <v>28.8</v>
      </c>
      <c r="M170" s="23">
        <f t="shared" si="46"/>
        <v>316.8</v>
      </c>
    </row>
    <row r="171" spans="1:13" hidden="1">
      <c r="A171" s="23" t="s">
        <v>35</v>
      </c>
      <c r="B171" s="23"/>
      <c r="C171" s="23"/>
      <c r="D171" s="23"/>
      <c r="E171" s="23"/>
      <c r="F171" s="23"/>
      <c r="G171" s="23"/>
      <c r="H171" s="23"/>
      <c r="I171" s="23">
        <v>418</v>
      </c>
      <c r="J171" s="23">
        <f t="shared" si="45"/>
        <v>408</v>
      </c>
      <c r="K171" s="23">
        <f t="shared" si="44"/>
        <v>10</v>
      </c>
      <c r="L171" s="23">
        <v>28.8</v>
      </c>
      <c r="M171" s="23">
        <f t="shared" si="46"/>
        <v>288</v>
      </c>
    </row>
    <row r="172" spans="1:13" hidden="1">
      <c r="A172" s="17">
        <v>42370</v>
      </c>
      <c r="B172" s="23"/>
      <c r="C172" s="23"/>
      <c r="D172" s="23"/>
      <c r="E172" s="23"/>
      <c r="F172" s="23"/>
      <c r="G172" s="23"/>
      <c r="H172" s="23"/>
      <c r="I172" s="23">
        <v>429</v>
      </c>
      <c r="J172" s="23">
        <f t="shared" si="45"/>
        <v>418</v>
      </c>
      <c r="K172" s="23">
        <f t="shared" si="44"/>
        <v>11</v>
      </c>
      <c r="L172" s="23">
        <v>28.8</v>
      </c>
      <c r="M172" s="23">
        <f t="shared" si="46"/>
        <v>316.8</v>
      </c>
    </row>
    <row r="173" spans="1:13" hidden="1">
      <c r="A173" s="23" t="s">
        <v>31</v>
      </c>
      <c r="B173" s="23"/>
      <c r="C173" s="23"/>
      <c r="D173" s="23"/>
      <c r="E173" s="23"/>
      <c r="F173" s="23"/>
      <c r="G173" s="23"/>
      <c r="H173" s="23"/>
      <c r="I173" s="23">
        <v>438</v>
      </c>
      <c r="J173" s="23">
        <f t="shared" si="45"/>
        <v>429</v>
      </c>
      <c r="K173" s="23">
        <f t="shared" si="44"/>
        <v>9</v>
      </c>
      <c r="L173" s="23">
        <v>28.8</v>
      </c>
      <c r="M173" s="23">
        <f t="shared" si="46"/>
        <v>259.2</v>
      </c>
    </row>
    <row r="174" spans="1:13" hidden="1">
      <c r="A174" s="23" t="s">
        <v>54</v>
      </c>
      <c r="B174" s="23"/>
      <c r="C174" s="23"/>
      <c r="D174" s="23"/>
      <c r="E174" s="23"/>
      <c r="F174" s="23"/>
      <c r="G174" s="23"/>
      <c r="H174" s="23"/>
      <c r="I174" s="23">
        <v>448</v>
      </c>
      <c r="J174" s="23">
        <f t="shared" si="45"/>
        <v>438</v>
      </c>
      <c r="K174" s="23">
        <f t="shared" si="44"/>
        <v>10</v>
      </c>
      <c r="L174" s="23">
        <v>28.8</v>
      </c>
      <c r="M174" s="23">
        <f t="shared" si="46"/>
        <v>288</v>
      </c>
    </row>
    <row r="175" spans="1:13" hidden="1">
      <c r="A175" s="23" t="s">
        <v>55</v>
      </c>
      <c r="B175" s="23"/>
      <c r="C175" s="23"/>
      <c r="D175" s="23"/>
      <c r="E175" s="23"/>
      <c r="F175" s="23"/>
      <c r="G175" s="23"/>
      <c r="H175" s="23"/>
      <c r="I175" s="23">
        <v>459</v>
      </c>
      <c r="J175" s="23">
        <f t="shared" si="45"/>
        <v>448</v>
      </c>
      <c r="K175" s="23">
        <f t="shared" si="44"/>
        <v>11</v>
      </c>
      <c r="L175" s="23">
        <v>28.8</v>
      </c>
      <c r="M175" s="23">
        <f t="shared" si="46"/>
        <v>316.8</v>
      </c>
    </row>
    <row r="176" spans="1:13" hidden="1">
      <c r="A176" s="23" t="s">
        <v>2</v>
      </c>
      <c r="B176" s="23"/>
      <c r="C176" s="23"/>
      <c r="D176" s="23"/>
      <c r="E176" s="23"/>
      <c r="F176" s="23"/>
      <c r="G176" s="23"/>
      <c r="H176" s="23"/>
      <c r="I176" s="23">
        <v>467</v>
      </c>
      <c r="J176" s="23">
        <f t="shared" si="45"/>
        <v>459</v>
      </c>
      <c r="K176" s="23">
        <f t="shared" si="44"/>
        <v>8</v>
      </c>
      <c r="L176" s="23">
        <v>28.8</v>
      </c>
      <c r="M176" s="23">
        <f t="shared" si="46"/>
        <v>230.4</v>
      </c>
    </row>
    <row r="177" spans="1:13">
      <c r="A177" s="23" t="s">
        <v>60</v>
      </c>
      <c r="B177" s="23"/>
      <c r="C177" s="23"/>
      <c r="D177" s="23"/>
      <c r="E177" s="23"/>
      <c r="F177" s="23"/>
      <c r="G177" s="23"/>
      <c r="H177" s="23"/>
      <c r="I177" s="23">
        <v>479</v>
      </c>
      <c r="J177" s="23">
        <f t="shared" si="45"/>
        <v>467</v>
      </c>
      <c r="K177" s="23">
        <f t="shared" si="44"/>
        <v>12</v>
      </c>
      <c r="L177" s="23">
        <v>28.8</v>
      </c>
      <c r="M177" s="23">
        <f t="shared" si="46"/>
        <v>345.6</v>
      </c>
    </row>
    <row r="178" spans="1:13">
      <c r="A178" s="23" t="s">
        <v>64</v>
      </c>
      <c r="B178" s="23"/>
      <c r="C178" s="23"/>
      <c r="D178" s="23"/>
      <c r="E178" s="23"/>
      <c r="F178" s="23"/>
      <c r="G178" s="23"/>
      <c r="H178" s="23"/>
      <c r="I178" s="23">
        <v>491</v>
      </c>
      <c r="J178" s="23">
        <f t="shared" si="45"/>
        <v>479</v>
      </c>
      <c r="K178" s="23">
        <f t="shared" si="44"/>
        <v>12</v>
      </c>
      <c r="L178" s="23">
        <v>28.8</v>
      </c>
      <c r="M178" s="23">
        <f t="shared" si="46"/>
        <v>345.6</v>
      </c>
    </row>
    <row r="179" spans="1:13">
      <c r="A179" s="23" t="s">
        <v>65</v>
      </c>
      <c r="B179" s="23"/>
      <c r="C179" s="23"/>
      <c r="D179" s="23"/>
      <c r="E179" s="23"/>
      <c r="F179" s="23"/>
      <c r="G179" s="23"/>
      <c r="H179" s="23"/>
      <c r="I179" s="23">
        <v>503</v>
      </c>
      <c r="J179" s="23">
        <f t="shared" si="45"/>
        <v>491</v>
      </c>
      <c r="K179" s="23">
        <f t="shared" si="44"/>
        <v>12</v>
      </c>
      <c r="L179" s="23">
        <v>28.8</v>
      </c>
      <c r="M179" s="23">
        <f t="shared" si="46"/>
        <v>345.6</v>
      </c>
    </row>
    <row r="180" spans="1:13">
      <c r="A180" s="23" t="s">
        <v>32</v>
      </c>
      <c r="B180" s="23"/>
      <c r="C180" s="23"/>
      <c r="D180" s="23"/>
      <c r="E180" s="23"/>
      <c r="F180" s="23"/>
      <c r="G180" s="23"/>
      <c r="H180" s="23"/>
      <c r="I180" s="23">
        <v>515</v>
      </c>
      <c r="J180" s="23">
        <f t="shared" si="45"/>
        <v>503</v>
      </c>
      <c r="K180" s="23">
        <f t="shared" si="44"/>
        <v>12</v>
      </c>
      <c r="L180" s="23">
        <v>28.8</v>
      </c>
      <c r="M180" s="23">
        <f t="shared" si="46"/>
        <v>345.6</v>
      </c>
    </row>
    <row r="181" spans="1:13">
      <c r="A181" s="8" t="s">
        <v>7</v>
      </c>
      <c r="B181" s="2"/>
      <c r="C181" s="2"/>
      <c r="D181" s="2"/>
      <c r="E181" s="2"/>
      <c r="F181" s="2"/>
      <c r="G181" s="2"/>
      <c r="H181" s="2"/>
      <c r="I181" s="8">
        <f>64+7</f>
        <v>71</v>
      </c>
      <c r="J181" s="8">
        <v>64</v>
      </c>
      <c r="K181" s="8">
        <v>7</v>
      </c>
      <c r="L181" s="8">
        <v>27.78</v>
      </c>
      <c r="M181" s="8">
        <f t="shared" si="41"/>
        <v>194.46</v>
      </c>
    </row>
    <row r="182" spans="1:13" hidden="1">
      <c r="A182" s="22" t="s">
        <v>33</v>
      </c>
      <c r="B182" s="22"/>
      <c r="C182" s="22"/>
      <c r="D182" s="22"/>
      <c r="E182" s="22"/>
      <c r="F182" s="22"/>
      <c r="G182" s="22"/>
      <c r="H182" s="22"/>
      <c r="I182" s="22">
        <f>J182+K182</f>
        <v>78</v>
      </c>
      <c r="J182" s="22">
        <f>I181</f>
        <v>71</v>
      </c>
      <c r="K182" s="22">
        <f>K62</f>
        <v>7</v>
      </c>
      <c r="L182" s="22">
        <v>27.78</v>
      </c>
      <c r="M182" s="22">
        <f t="shared" ref="M182:M189" si="47">K182*L182</f>
        <v>194.46</v>
      </c>
    </row>
    <row r="183" spans="1:13" hidden="1">
      <c r="A183" s="22" t="s">
        <v>34</v>
      </c>
      <c r="B183" s="22"/>
      <c r="C183" s="22"/>
      <c r="D183" s="22"/>
      <c r="E183" s="22"/>
      <c r="F183" s="22"/>
      <c r="G183" s="22"/>
      <c r="H183" s="22"/>
      <c r="I183" s="22">
        <f>J183+K183</f>
        <v>83</v>
      </c>
      <c r="J183" s="22">
        <f t="shared" ref="J183:J187" si="48">I182</f>
        <v>78</v>
      </c>
      <c r="K183" s="22">
        <f>K63</f>
        <v>5</v>
      </c>
      <c r="L183" s="22">
        <v>27.78</v>
      </c>
      <c r="M183" s="22">
        <f t="shared" si="47"/>
        <v>138.9</v>
      </c>
    </row>
    <row r="184" spans="1:13" hidden="1">
      <c r="A184" s="22" t="s">
        <v>35</v>
      </c>
      <c r="B184" s="22"/>
      <c r="C184" s="22"/>
      <c r="D184" s="22"/>
      <c r="E184" s="22"/>
      <c r="F184" s="22"/>
      <c r="G184" s="22"/>
      <c r="H184" s="22"/>
      <c r="I184" s="22">
        <f>J184+K184</f>
        <v>90</v>
      </c>
      <c r="J184" s="22">
        <f t="shared" si="48"/>
        <v>83</v>
      </c>
      <c r="K184" s="22">
        <v>7</v>
      </c>
      <c r="L184" s="22">
        <v>27.78</v>
      </c>
      <c r="M184" s="22">
        <f t="shared" si="47"/>
        <v>194.46</v>
      </c>
    </row>
    <row r="185" spans="1:13" hidden="1">
      <c r="A185" s="22" t="s">
        <v>30</v>
      </c>
      <c r="B185" s="22"/>
      <c r="C185" s="22"/>
      <c r="D185" s="22"/>
      <c r="E185" s="22"/>
      <c r="F185" s="22"/>
      <c r="G185" s="22"/>
      <c r="H185" s="22"/>
      <c r="I185" s="22">
        <f>J185+K185</f>
        <v>99</v>
      </c>
      <c r="J185" s="22">
        <f t="shared" si="48"/>
        <v>90</v>
      </c>
      <c r="K185" s="22">
        <v>9</v>
      </c>
      <c r="L185" s="22">
        <v>28.8</v>
      </c>
      <c r="M185" s="22">
        <f t="shared" si="47"/>
        <v>259.2</v>
      </c>
    </row>
    <row r="186" spans="1:13" hidden="1">
      <c r="A186" s="22" t="s">
        <v>31</v>
      </c>
      <c r="B186" s="22"/>
      <c r="C186" s="22"/>
      <c r="D186" s="22"/>
      <c r="E186" s="22"/>
      <c r="F186" s="22"/>
      <c r="G186" s="22"/>
      <c r="H186" s="22"/>
      <c r="I186" s="22">
        <v>107</v>
      </c>
      <c r="J186" s="8">
        <f>I185</f>
        <v>99</v>
      </c>
      <c r="K186" s="22">
        <v>7.2679999999999998</v>
      </c>
      <c r="L186" s="22">
        <v>28.8</v>
      </c>
      <c r="M186" s="43">
        <f t="shared" si="47"/>
        <v>209.3184</v>
      </c>
    </row>
    <row r="187" spans="1:13" hidden="1">
      <c r="A187" s="22" t="s">
        <v>54</v>
      </c>
      <c r="B187" s="22"/>
      <c r="C187" s="22"/>
      <c r="D187" s="22"/>
      <c r="E187" s="22"/>
      <c r="F187" s="22"/>
      <c r="G187" s="22"/>
      <c r="H187" s="22"/>
      <c r="I187" s="22">
        <f>K187+J187</f>
        <v>126</v>
      </c>
      <c r="J187" s="22">
        <f t="shared" si="48"/>
        <v>107</v>
      </c>
      <c r="K187" s="22">
        <v>19</v>
      </c>
      <c r="L187" s="22">
        <v>28.8</v>
      </c>
      <c r="M187" s="22">
        <f t="shared" si="47"/>
        <v>547.20000000000005</v>
      </c>
    </row>
    <row r="188" spans="1:13" hidden="1">
      <c r="A188" s="22" t="s">
        <v>2</v>
      </c>
      <c r="B188" s="22"/>
      <c r="C188" s="22"/>
      <c r="D188" s="22"/>
      <c r="E188" s="22"/>
      <c r="F188" s="22"/>
      <c r="G188" s="22"/>
      <c r="H188" s="22"/>
      <c r="I188" s="22">
        <v>132</v>
      </c>
      <c r="J188" s="22">
        <f>I187</f>
        <v>126</v>
      </c>
      <c r="K188" s="22">
        <v>6</v>
      </c>
      <c r="L188" s="22">
        <v>28.8</v>
      </c>
      <c r="M188" s="22">
        <f t="shared" si="47"/>
        <v>172.8</v>
      </c>
    </row>
    <row r="189" spans="1:13" hidden="1">
      <c r="A189" s="22" t="s">
        <v>60</v>
      </c>
      <c r="B189" s="22"/>
      <c r="C189" s="22"/>
      <c r="D189" s="22"/>
      <c r="E189" s="22"/>
      <c r="F189" s="22"/>
      <c r="G189" s="22"/>
      <c r="H189" s="22"/>
      <c r="I189" s="22">
        <v>138</v>
      </c>
      <c r="J189" s="22">
        <f>I188</f>
        <v>132</v>
      </c>
      <c r="K189" s="22">
        <v>6</v>
      </c>
      <c r="L189" s="22">
        <v>28.8</v>
      </c>
      <c r="M189" s="22">
        <f t="shared" si="47"/>
        <v>172.8</v>
      </c>
    </row>
    <row r="190" spans="1:13" hidden="1">
      <c r="A190" s="22" t="s">
        <v>64</v>
      </c>
      <c r="B190" s="22"/>
      <c r="C190" s="22"/>
      <c r="D190" s="22"/>
      <c r="E190" s="22"/>
      <c r="F190" s="22"/>
      <c r="G190" s="22"/>
      <c r="H190" s="22"/>
      <c r="I190" s="22">
        <f>SUM(J190:K190)</f>
        <v>143</v>
      </c>
      <c r="J190" s="22">
        <f t="shared" ref="J190:J191" si="49">I189</f>
        <v>138</v>
      </c>
      <c r="K190" s="22">
        <v>5</v>
      </c>
      <c r="L190" s="22">
        <v>28.8</v>
      </c>
      <c r="M190" s="22">
        <f t="shared" ref="M190:M191" si="50">K190*L190</f>
        <v>144</v>
      </c>
    </row>
    <row r="191" spans="1:13" hidden="1">
      <c r="A191" s="22" t="s">
        <v>65</v>
      </c>
      <c r="B191" s="22"/>
      <c r="C191" s="22"/>
      <c r="D191" s="22"/>
      <c r="E191" s="22"/>
      <c r="F191" s="22"/>
      <c r="G191" s="22"/>
      <c r="H191" s="22"/>
      <c r="I191" s="22">
        <f>SUM(J191:K191)</f>
        <v>146</v>
      </c>
      <c r="J191" s="22">
        <f t="shared" si="49"/>
        <v>143</v>
      </c>
      <c r="K191" s="22">
        <v>3</v>
      </c>
      <c r="L191" s="22">
        <v>28.8</v>
      </c>
      <c r="M191" s="22">
        <f t="shared" si="50"/>
        <v>86.4</v>
      </c>
    </row>
    <row r="192" spans="1:13" hidden="1">
      <c r="A192" s="22" t="s">
        <v>32</v>
      </c>
      <c r="B192" s="22"/>
      <c r="C192" s="22"/>
      <c r="D192" s="22"/>
      <c r="E192" s="22"/>
      <c r="F192" s="22"/>
      <c r="G192" s="22"/>
      <c r="H192" s="22"/>
      <c r="I192" s="22">
        <v>155</v>
      </c>
      <c r="J192" s="22">
        <f t="shared" ref="J192:J193" si="51">I191</f>
        <v>146</v>
      </c>
      <c r="K192" s="22">
        <f>I192-J192</f>
        <v>9</v>
      </c>
      <c r="L192" s="22">
        <v>28.8</v>
      </c>
      <c r="M192" s="22">
        <f>K192*L192</f>
        <v>259.2</v>
      </c>
    </row>
    <row r="193" spans="1:13" hidden="1">
      <c r="A193" s="22" t="s">
        <v>33</v>
      </c>
      <c r="B193" s="22"/>
      <c r="C193" s="22"/>
      <c r="D193" s="22"/>
      <c r="E193" s="22"/>
      <c r="F193" s="22"/>
      <c r="G193" s="22"/>
      <c r="H193" s="22"/>
      <c r="I193" s="22">
        <v>165</v>
      </c>
      <c r="J193" s="22">
        <f t="shared" si="51"/>
        <v>155</v>
      </c>
      <c r="K193" s="22">
        <v>10</v>
      </c>
      <c r="L193" s="22">
        <v>28.8</v>
      </c>
      <c r="M193" s="22">
        <f>K193*L193</f>
        <v>288</v>
      </c>
    </row>
    <row r="194" spans="1:13" hidden="1">
      <c r="A194" s="22" t="s">
        <v>34</v>
      </c>
      <c r="B194" s="22"/>
      <c r="C194" s="22"/>
      <c r="D194" s="22"/>
      <c r="E194" s="22"/>
      <c r="F194" s="22"/>
      <c r="G194" s="22"/>
      <c r="H194" s="22"/>
      <c r="I194" s="22">
        <v>165</v>
      </c>
      <c r="J194" s="22">
        <v>165</v>
      </c>
      <c r="K194" s="22"/>
      <c r="L194" s="22"/>
      <c r="M194" s="22"/>
    </row>
    <row r="195" spans="1:13" hidden="1">
      <c r="A195" s="22" t="s">
        <v>35</v>
      </c>
      <c r="B195" s="22"/>
      <c r="C195" s="22"/>
      <c r="D195" s="22"/>
      <c r="E195" s="22"/>
      <c r="F195" s="22"/>
      <c r="G195" s="22"/>
      <c r="H195" s="22"/>
      <c r="I195" s="22">
        <v>172</v>
      </c>
      <c r="J195" s="22">
        <v>165</v>
      </c>
      <c r="K195" s="22">
        <f t="shared" ref="K195:K200" si="52">I195-J195</f>
        <v>7</v>
      </c>
      <c r="L195" s="22">
        <v>28.8</v>
      </c>
      <c r="M195" s="22">
        <f t="shared" ref="M195:M200" si="53">K195*L195</f>
        <v>201.6</v>
      </c>
    </row>
    <row r="196" spans="1:13" hidden="1">
      <c r="A196" s="17">
        <v>42005</v>
      </c>
      <c r="B196" s="22"/>
      <c r="C196" s="22"/>
      <c r="D196" s="22"/>
      <c r="E196" s="22"/>
      <c r="F196" s="22"/>
      <c r="G196" s="22"/>
      <c r="H196" s="22"/>
      <c r="I196" s="22">
        <v>181</v>
      </c>
      <c r="J196" s="22">
        <f t="shared" ref="J196:J202" si="54">I195</f>
        <v>172</v>
      </c>
      <c r="K196" s="22">
        <f t="shared" si="52"/>
        <v>9</v>
      </c>
      <c r="L196" s="22">
        <v>28.8</v>
      </c>
      <c r="M196" s="22">
        <f t="shared" si="53"/>
        <v>259.2</v>
      </c>
    </row>
    <row r="197" spans="1:13" hidden="1">
      <c r="A197" s="22" t="s">
        <v>31</v>
      </c>
      <c r="B197" s="22"/>
      <c r="C197" s="22"/>
      <c r="D197" s="22"/>
      <c r="E197" s="22"/>
      <c r="F197" s="22"/>
      <c r="G197" s="22"/>
      <c r="H197" s="22"/>
      <c r="I197" s="22">
        <v>190</v>
      </c>
      <c r="J197" s="22">
        <f t="shared" si="54"/>
        <v>181</v>
      </c>
      <c r="K197" s="22">
        <f t="shared" si="52"/>
        <v>9</v>
      </c>
      <c r="L197" s="22">
        <v>28.8</v>
      </c>
      <c r="M197" s="22">
        <f t="shared" si="53"/>
        <v>259.2</v>
      </c>
    </row>
    <row r="198" spans="1:13" hidden="1">
      <c r="A198" s="22" t="s">
        <v>54</v>
      </c>
      <c r="B198" s="22"/>
      <c r="C198" s="22"/>
      <c r="D198" s="22"/>
      <c r="E198" s="22"/>
      <c r="F198" s="22"/>
      <c r="G198" s="22"/>
      <c r="H198" s="22"/>
      <c r="I198" s="22">
        <v>199</v>
      </c>
      <c r="J198" s="22">
        <f t="shared" si="54"/>
        <v>190</v>
      </c>
      <c r="K198" s="22">
        <f t="shared" si="52"/>
        <v>9</v>
      </c>
      <c r="L198" s="22">
        <v>28.8</v>
      </c>
      <c r="M198" s="22">
        <f t="shared" si="53"/>
        <v>259.2</v>
      </c>
    </row>
    <row r="199" spans="1:13" hidden="1">
      <c r="A199" s="22" t="s">
        <v>55</v>
      </c>
      <c r="B199" s="22"/>
      <c r="C199" s="22"/>
      <c r="D199" s="22"/>
      <c r="E199" s="22"/>
      <c r="F199" s="22"/>
      <c r="G199" s="22"/>
      <c r="H199" s="22"/>
      <c r="I199" s="22">
        <v>208</v>
      </c>
      <c r="J199" s="22">
        <f t="shared" si="54"/>
        <v>199</v>
      </c>
      <c r="K199" s="22">
        <f t="shared" si="52"/>
        <v>9</v>
      </c>
      <c r="L199" s="22">
        <v>28.8</v>
      </c>
      <c r="M199" s="22">
        <f t="shared" si="53"/>
        <v>259.2</v>
      </c>
    </row>
    <row r="200" spans="1:13" hidden="1">
      <c r="A200" s="22" t="s">
        <v>2</v>
      </c>
      <c r="B200" s="22"/>
      <c r="C200" s="22"/>
      <c r="D200" s="22"/>
      <c r="E200" s="22"/>
      <c r="F200" s="22"/>
      <c r="G200" s="22"/>
      <c r="H200" s="22"/>
      <c r="I200" s="22">
        <v>217</v>
      </c>
      <c r="J200" s="22">
        <f t="shared" si="54"/>
        <v>208</v>
      </c>
      <c r="K200" s="22">
        <f t="shared" si="52"/>
        <v>9</v>
      </c>
      <c r="L200" s="22">
        <v>28.8</v>
      </c>
      <c r="M200" s="22">
        <f t="shared" si="53"/>
        <v>259.2</v>
      </c>
    </row>
    <row r="201" spans="1:13" hidden="1">
      <c r="A201" s="22" t="s">
        <v>60</v>
      </c>
      <c r="B201" s="22"/>
      <c r="C201" s="22"/>
      <c r="D201" s="22"/>
      <c r="E201" s="22"/>
      <c r="F201" s="22"/>
      <c r="G201" s="22"/>
      <c r="H201" s="22"/>
      <c r="I201" s="22">
        <v>221</v>
      </c>
      <c r="J201" s="22">
        <f t="shared" si="54"/>
        <v>217</v>
      </c>
      <c r="K201" s="22">
        <f t="shared" ref="K201:K206" si="55">I201-J201</f>
        <v>4</v>
      </c>
      <c r="L201" s="22">
        <v>28.8</v>
      </c>
      <c r="M201" s="22">
        <f t="shared" ref="M201:M202" si="56">K201*L201</f>
        <v>115.2</v>
      </c>
    </row>
    <row r="202" spans="1:13" hidden="1">
      <c r="A202" s="22" t="s">
        <v>64</v>
      </c>
      <c r="B202" s="22"/>
      <c r="C202" s="22"/>
      <c r="D202" s="22"/>
      <c r="E202" s="22"/>
      <c r="F202" s="22"/>
      <c r="G202" s="22"/>
      <c r="H202" s="22"/>
      <c r="I202" s="22">
        <v>230</v>
      </c>
      <c r="J202" s="22">
        <f t="shared" si="54"/>
        <v>221</v>
      </c>
      <c r="K202" s="22">
        <f t="shared" si="55"/>
        <v>9</v>
      </c>
      <c r="L202" s="22">
        <v>28.8</v>
      </c>
      <c r="M202" s="22">
        <f t="shared" si="56"/>
        <v>259.2</v>
      </c>
    </row>
    <row r="203" spans="1:13" hidden="1">
      <c r="A203" s="22" t="s">
        <v>65</v>
      </c>
      <c r="B203" s="22"/>
      <c r="C203" s="22"/>
      <c r="D203" s="22"/>
      <c r="E203" s="22"/>
      <c r="F203" s="22"/>
      <c r="G203" s="22"/>
      <c r="H203" s="22"/>
      <c r="I203" s="22">
        <v>238</v>
      </c>
      <c r="J203" s="54">
        <v>229.99</v>
      </c>
      <c r="K203" s="22">
        <v>8.1</v>
      </c>
      <c r="L203" s="22">
        <v>28.8</v>
      </c>
      <c r="M203" s="22">
        <f t="shared" ref="M203:M206" si="57">K203*L203</f>
        <v>233.28</v>
      </c>
    </row>
    <row r="204" spans="1:13" hidden="1">
      <c r="A204" s="22" t="s">
        <v>32</v>
      </c>
      <c r="B204" s="22"/>
      <c r="C204" s="22"/>
      <c r="D204" s="22"/>
      <c r="E204" s="22"/>
      <c r="F204" s="22"/>
      <c r="G204" s="22"/>
      <c r="H204" s="22"/>
      <c r="I204" s="22">
        <v>246</v>
      </c>
      <c r="J204" s="22">
        <f>I203</f>
        <v>238</v>
      </c>
      <c r="K204" s="22">
        <f t="shared" si="55"/>
        <v>8</v>
      </c>
      <c r="L204" s="22">
        <v>28.8</v>
      </c>
      <c r="M204" s="22">
        <f t="shared" si="57"/>
        <v>230.4</v>
      </c>
    </row>
    <row r="205" spans="1:13" hidden="1">
      <c r="A205" s="22" t="s">
        <v>33</v>
      </c>
      <c r="B205" s="22"/>
      <c r="C205" s="22"/>
      <c r="D205" s="22"/>
      <c r="E205" s="22"/>
      <c r="F205" s="22"/>
      <c r="G205" s="22"/>
      <c r="H205" s="22"/>
      <c r="I205" s="22">
        <v>254</v>
      </c>
      <c r="J205" s="22">
        <f>I204</f>
        <v>246</v>
      </c>
      <c r="K205" s="22">
        <f t="shared" si="55"/>
        <v>8</v>
      </c>
      <c r="L205" s="22">
        <v>28.8</v>
      </c>
      <c r="M205" s="22">
        <f t="shared" si="57"/>
        <v>230.4</v>
      </c>
    </row>
    <row r="206" spans="1:13" hidden="1">
      <c r="A206" s="22" t="s">
        <v>34</v>
      </c>
      <c r="B206" s="22"/>
      <c r="C206" s="22"/>
      <c r="D206" s="22"/>
      <c r="E206" s="22"/>
      <c r="F206" s="22"/>
      <c r="G206" s="22"/>
      <c r="H206" s="22"/>
      <c r="I206" s="59">
        <v>264</v>
      </c>
      <c r="J206" s="22">
        <f>I205</f>
        <v>254</v>
      </c>
      <c r="K206" s="22">
        <f t="shared" si="55"/>
        <v>10</v>
      </c>
      <c r="L206" s="22">
        <v>28.8</v>
      </c>
      <c r="M206" s="22">
        <f t="shared" si="57"/>
        <v>288</v>
      </c>
    </row>
    <row r="207" spans="1:13" hidden="1">
      <c r="A207" s="22" t="s">
        <v>35</v>
      </c>
      <c r="B207" s="22"/>
      <c r="C207" s="22"/>
      <c r="D207" s="22"/>
      <c r="E207" s="22"/>
      <c r="F207" s="22"/>
      <c r="G207" s="22"/>
      <c r="H207" s="22"/>
      <c r="I207" s="59">
        <v>272</v>
      </c>
      <c r="J207" s="59">
        <f>I206</f>
        <v>264</v>
      </c>
      <c r="K207" s="22"/>
      <c r="L207" s="22">
        <v>28.8</v>
      </c>
      <c r="M207" s="22">
        <f t="shared" ref="M207" si="58">K207*L207</f>
        <v>0</v>
      </c>
    </row>
    <row r="208" spans="1:13" hidden="1">
      <c r="A208" s="17">
        <v>42370</v>
      </c>
      <c r="B208" s="22"/>
      <c r="C208" s="22"/>
      <c r="D208" s="22"/>
      <c r="E208" s="22"/>
      <c r="F208" s="22"/>
      <c r="G208" s="22"/>
      <c r="H208" s="22"/>
      <c r="I208" s="59">
        <v>269</v>
      </c>
      <c r="J208" s="18">
        <v>264</v>
      </c>
      <c r="K208" s="22">
        <f>I208-J208</f>
        <v>5</v>
      </c>
      <c r="L208" s="22">
        <v>28.8</v>
      </c>
      <c r="M208" s="22">
        <f t="shared" ref="M208" si="59">K208*L208</f>
        <v>144</v>
      </c>
    </row>
    <row r="209" spans="1:13" hidden="1">
      <c r="A209" s="22" t="s">
        <v>31</v>
      </c>
      <c r="B209" s="22"/>
      <c r="C209" s="22"/>
      <c r="D209" s="22"/>
      <c r="E209" s="22"/>
      <c r="F209" s="22"/>
      <c r="G209" s="22"/>
      <c r="H209" s="22"/>
      <c r="I209" s="18">
        <v>277</v>
      </c>
      <c r="J209" s="18">
        <f>I208</f>
        <v>269</v>
      </c>
      <c r="K209" s="22">
        <f>I209-J209</f>
        <v>8</v>
      </c>
      <c r="L209" s="22">
        <v>28.8</v>
      </c>
      <c r="M209" s="22">
        <f t="shared" ref="M209" si="60">K209*L209</f>
        <v>230.4</v>
      </c>
    </row>
    <row r="210" spans="1:13" hidden="1">
      <c r="A210" s="22" t="s">
        <v>54</v>
      </c>
      <c r="B210" s="22"/>
      <c r="C210" s="22"/>
      <c r="D210" s="22"/>
      <c r="E210" s="22"/>
      <c r="F210" s="22"/>
      <c r="G210" s="22"/>
      <c r="H210" s="22"/>
      <c r="I210" s="18">
        <v>285</v>
      </c>
      <c r="J210" s="18">
        <f t="shared" ref="J210:J211" si="61">I209</f>
        <v>277</v>
      </c>
      <c r="K210" s="22">
        <f t="shared" ref="K210:K211" si="62">I210-J210</f>
        <v>8</v>
      </c>
      <c r="L210" s="22">
        <v>28.8</v>
      </c>
      <c r="M210" s="22">
        <f t="shared" ref="M210:M211" si="63">K210*L210</f>
        <v>230.4</v>
      </c>
    </row>
    <row r="211" spans="1:13" hidden="1">
      <c r="A211" s="22" t="s">
        <v>55</v>
      </c>
      <c r="B211" s="22"/>
      <c r="C211" s="22"/>
      <c r="D211" s="22"/>
      <c r="E211" s="22"/>
      <c r="F211" s="22"/>
      <c r="G211" s="22"/>
      <c r="H211" s="22"/>
      <c r="I211" s="18">
        <v>293</v>
      </c>
      <c r="J211" s="18">
        <f t="shared" si="61"/>
        <v>285</v>
      </c>
      <c r="K211" s="22">
        <f t="shared" si="62"/>
        <v>8</v>
      </c>
      <c r="L211" s="22">
        <v>28.8</v>
      </c>
      <c r="M211" s="22">
        <f t="shared" si="63"/>
        <v>230.4</v>
      </c>
    </row>
    <row r="212" spans="1:13" hidden="1">
      <c r="A212" s="22" t="s">
        <v>2</v>
      </c>
      <c r="B212" s="22"/>
      <c r="C212" s="22"/>
      <c r="D212" s="22"/>
      <c r="E212" s="22"/>
      <c r="F212" s="22"/>
      <c r="G212" s="22"/>
      <c r="H212" s="22"/>
      <c r="I212" s="18">
        <v>303</v>
      </c>
      <c r="J212" s="18">
        <f t="shared" ref="J212" si="64">I211</f>
        <v>293</v>
      </c>
      <c r="K212" s="22">
        <f t="shared" ref="K212" si="65">I212-J212</f>
        <v>10</v>
      </c>
      <c r="L212" s="22">
        <v>28.8</v>
      </c>
      <c r="M212" s="20">
        <v>285.44</v>
      </c>
    </row>
    <row r="213" spans="1:13">
      <c r="A213" s="22" t="s">
        <v>60</v>
      </c>
      <c r="B213" s="22"/>
      <c r="C213" s="22"/>
      <c r="D213" s="22"/>
      <c r="E213" s="22"/>
      <c r="F213" s="22"/>
      <c r="G213" s="22"/>
      <c r="H213" s="22"/>
      <c r="I213" s="18">
        <v>313</v>
      </c>
      <c r="J213" s="18">
        <f t="shared" ref="J213" si="66">I212</f>
        <v>303</v>
      </c>
      <c r="K213" s="22">
        <f t="shared" ref="K213" si="67">I213-J213</f>
        <v>10</v>
      </c>
      <c r="L213" s="22">
        <v>28.8</v>
      </c>
      <c r="M213" s="22">
        <f t="shared" ref="M213" si="68">K213*L213</f>
        <v>288</v>
      </c>
    </row>
    <row r="214" spans="1:13">
      <c r="A214" s="22" t="s">
        <v>64</v>
      </c>
      <c r="B214" s="22"/>
      <c r="C214" s="22"/>
      <c r="D214" s="22"/>
      <c r="E214" s="22"/>
      <c r="F214" s="22"/>
      <c r="G214" s="22"/>
      <c r="H214" s="22"/>
      <c r="I214" s="18">
        <v>322</v>
      </c>
      <c r="J214" s="18">
        <f t="shared" ref="J214:J215" si="69">I213</f>
        <v>313</v>
      </c>
      <c r="K214" s="22">
        <f t="shared" ref="K214:K215" si="70">I214-J214</f>
        <v>9</v>
      </c>
      <c r="L214" s="22">
        <v>28.8</v>
      </c>
      <c r="M214" s="22">
        <f t="shared" ref="M214:M215" si="71">K214*L214</f>
        <v>259.2</v>
      </c>
    </row>
    <row r="215" spans="1:13">
      <c r="A215" s="22" t="s">
        <v>65</v>
      </c>
      <c r="B215" s="22"/>
      <c r="C215" s="22"/>
      <c r="D215" s="22"/>
      <c r="E215" s="22"/>
      <c r="F215" s="22"/>
      <c r="G215" s="22"/>
      <c r="H215" s="22"/>
      <c r="I215" s="18">
        <v>332</v>
      </c>
      <c r="J215" s="18">
        <f t="shared" si="69"/>
        <v>322</v>
      </c>
      <c r="K215" s="22">
        <f t="shared" si="70"/>
        <v>10</v>
      </c>
      <c r="L215" s="22">
        <v>28.8</v>
      </c>
      <c r="M215" s="22">
        <f t="shared" si="71"/>
        <v>288</v>
      </c>
    </row>
    <row r="216" spans="1:13">
      <c r="A216" s="22" t="s">
        <v>32</v>
      </c>
      <c r="B216" s="22"/>
      <c r="C216" s="22"/>
      <c r="D216" s="22"/>
      <c r="E216" s="22"/>
      <c r="F216" s="22"/>
      <c r="G216" s="22"/>
      <c r="H216" s="22"/>
      <c r="I216" s="18">
        <v>338</v>
      </c>
      <c r="J216" s="18">
        <f t="shared" ref="J216" si="72">I215</f>
        <v>332</v>
      </c>
      <c r="K216" s="22">
        <f t="shared" ref="K216" si="73">I216-J216</f>
        <v>6</v>
      </c>
      <c r="L216" s="22">
        <v>28.8</v>
      </c>
      <c r="M216" s="22">
        <f t="shared" ref="M216" si="74">K216*L216</f>
        <v>172.8</v>
      </c>
    </row>
    <row r="217" spans="1:13">
      <c r="A217" s="64"/>
      <c r="B217" s="64"/>
      <c r="C217" s="64"/>
      <c r="D217" s="64"/>
      <c r="E217" s="64"/>
      <c r="F217" s="64"/>
      <c r="G217" s="64"/>
      <c r="H217" s="64"/>
      <c r="I217" s="65"/>
      <c r="J217" s="65"/>
      <c r="K217" s="64"/>
      <c r="L217" s="64"/>
      <c r="M217" s="64"/>
    </row>
    <row r="218" spans="1:13">
      <c r="A218" s="1" t="s">
        <v>39</v>
      </c>
    </row>
    <row r="219" spans="1:13">
      <c r="A219" s="1" t="s">
        <v>40</v>
      </c>
      <c r="I219" s="1" t="s">
        <v>41</v>
      </c>
    </row>
    <row r="220" spans="1:13">
      <c r="A220" s="1" t="s">
        <v>42</v>
      </c>
      <c r="I220" s="1" t="s">
        <v>43</v>
      </c>
      <c r="J220" s="1" t="s">
        <v>44</v>
      </c>
    </row>
    <row r="221" spans="1:13">
      <c r="A221" s="1" t="s">
        <v>45</v>
      </c>
      <c r="I221" s="1" t="s">
        <v>47</v>
      </c>
    </row>
    <row r="222" spans="1:13">
      <c r="A222" s="1" t="s">
        <v>46</v>
      </c>
      <c r="I222" s="1" t="s">
        <v>47</v>
      </c>
    </row>
    <row r="223" spans="1:13">
      <c r="A223" s="1" t="s">
        <v>48</v>
      </c>
      <c r="I223" s="1" t="s">
        <v>87</v>
      </c>
      <c r="J223" s="1" t="s">
        <v>88</v>
      </c>
    </row>
    <row r="224" spans="1:13">
      <c r="A224" s="1" t="s">
        <v>49</v>
      </c>
      <c r="J224" s="1" t="s">
        <v>50</v>
      </c>
    </row>
    <row r="225" spans="1:44">
      <c r="A225" s="1" t="s">
        <v>51</v>
      </c>
      <c r="I225" s="1" t="s">
        <v>52</v>
      </c>
    </row>
    <row r="227" spans="1:44">
      <c r="AA227" s="3" t="s">
        <v>55</v>
      </c>
      <c r="AB227" s="3" t="s">
        <v>2</v>
      </c>
      <c r="AC227" s="3" t="s">
        <v>60</v>
      </c>
      <c r="AD227" s="3" t="s">
        <v>64</v>
      </c>
      <c r="AE227" s="3" t="s">
        <v>65</v>
      </c>
      <c r="AF227" s="3" t="s">
        <v>32</v>
      </c>
      <c r="AG227" s="3" t="s">
        <v>33</v>
      </c>
      <c r="AH227" s="3" t="s">
        <v>34</v>
      </c>
      <c r="AI227" s="3" t="s">
        <v>35</v>
      </c>
      <c r="AJ227" s="3" t="s">
        <v>30</v>
      </c>
      <c r="AK227" s="3" t="s">
        <v>31</v>
      </c>
      <c r="AL227" s="3" t="s">
        <v>54</v>
      </c>
      <c r="AM227" s="3" t="s">
        <v>55</v>
      </c>
      <c r="AN227" s="3" t="s">
        <v>2</v>
      </c>
      <c r="AO227" s="3" t="s">
        <v>60</v>
      </c>
      <c r="AP227" s="3" t="s">
        <v>64</v>
      </c>
      <c r="AQ227" s="3" t="s">
        <v>65</v>
      </c>
      <c r="AR227" s="3" t="s">
        <v>32</v>
      </c>
    </row>
    <row r="228" spans="1:44">
      <c r="M228" s="1" t="s">
        <v>82</v>
      </c>
      <c r="Z228" s="50">
        <v>42036</v>
      </c>
      <c r="AA228" s="2">
        <v>80</v>
      </c>
      <c r="AB228" s="2">
        <v>80</v>
      </c>
      <c r="AC228" s="2">
        <v>1151.82</v>
      </c>
      <c r="AD228" s="2">
        <v>1152.22</v>
      </c>
      <c r="AE228" s="2">
        <v>1151.6199999999999</v>
      </c>
      <c r="AF228" s="2">
        <v>1152.02</v>
      </c>
      <c r="AG228" s="2">
        <v>1152.42</v>
      </c>
      <c r="AH228" s="2">
        <v>1151.83</v>
      </c>
      <c r="AI228" s="2">
        <v>1151.23</v>
      </c>
      <c r="AJ228" s="2">
        <v>1151.6300000000001</v>
      </c>
      <c r="AK228" s="2">
        <v>1152.03</v>
      </c>
      <c r="AL228" s="2">
        <v>1151.43</v>
      </c>
      <c r="AM228" s="2">
        <v>1151.83</v>
      </c>
      <c r="AN228" s="2">
        <v>1151.23</v>
      </c>
      <c r="AO228" s="2"/>
      <c r="AP228" s="2">
        <v>2303.63</v>
      </c>
      <c r="AQ228" s="2">
        <v>1152.43</v>
      </c>
      <c r="AR228" s="2">
        <v>1151.83</v>
      </c>
    </row>
    <row r="229" spans="1:44">
      <c r="M229" s="1" t="s">
        <v>83</v>
      </c>
      <c r="S229" s="47" t="s">
        <v>72</v>
      </c>
      <c r="U229" s="1">
        <v>716.11</v>
      </c>
      <c r="Z229" s="1">
        <v>1152.21</v>
      </c>
      <c r="AA229" s="2">
        <v>1152.01</v>
      </c>
      <c r="AB229" s="2">
        <v>1152.4100000000001</v>
      </c>
      <c r="AC229" s="2">
        <v>80</v>
      </c>
      <c r="AD229" s="2">
        <v>80</v>
      </c>
      <c r="AE229" s="2">
        <v>80</v>
      </c>
      <c r="AF229" s="2">
        <v>80</v>
      </c>
      <c r="AG229" s="2">
        <v>80</v>
      </c>
      <c r="AH229" s="2">
        <v>80</v>
      </c>
      <c r="AI229" s="2">
        <v>80</v>
      </c>
      <c r="AJ229" s="2">
        <v>80</v>
      </c>
      <c r="AK229" s="2">
        <v>80</v>
      </c>
      <c r="AL229" s="2">
        <v>80</v>
      </c>
      <c r="AM229" s="2">
        <v>80</v>
      </c>
      <c r="AN229" s="2">
        <v>80</v>
      </c>
      <c r="AO229" s="2"/>
      <c r="AP229" s="2">
        <v>160</v>
      </c>
      <c r="AQ229" s="2">
        <v>80</v>
      </c>
      <c r="AR229" s="2">
        <v>80</v>
      </c>
    </row>
    <row r="230" spans="1:44">
      <c r="M230" s="1" t="s">
        <v>84</v>
      </c>
      <c r="S230" s="47" t="s">
        <v>73</v>
      </c>
      <c r="U230" s="1">
        <v>75</v>
      </c>
      <c r="Z230" s="1">
        <v>70</v>
      </c>
      <c r="AA230" s="2">
        <v>70</v>
      </c>
      <c r="AB230" s="2">
        <v>70</v>
      </c>
      <c r="AC230" s="2">
        <v>70</v>
      </c>
      <c r="AD230" s="2">
        <v>70</v>
      </c>
      <c r="AE230" s="2">
        <v>70</v>
      </c>
      <c r="AF230" s="2">
        <v>70</v>
      </c>
      <c r="AG230" s="2">
        <v>70</v>
      </c>
      <c r="AH230" s="2">
        <v>70</v>
      </c>
      <c r="AI230" s="2">
        <v>70</v>
      </c>
      <c r="AJ230" s="2">
        <v>70</v>
      </c>
      <c r="AK230" s="2">
        <v>70</v>
      </c>
      <c r="AL230" s="2">
        <v>70</v>
      </c>
      <c r="AM230" s="2">
        <v>70</v>
      </c>
      <c r="AN230" s="2">
        <v>70</v>
      </c>
      <c r="AO230" s="2"/>
      <c r="AP230" s="2">
        <v>140</v>
      </c>
      <c r="AQ230" s="2">
        <v>70</v>
      </c>
      <c r="AR230" s="2">
        <v>70</v>
      </c>
    </row>
    <row r="231" spans="1:44">
      <c r="M231" s="1" t="s">
        <v>85</v>
      </c>
      <c r="S231" s="47" t="s">
        <v>77</v>
      </c>
      <c r="U231" s="1">
        <v>564.75</v>
      </c>
      <c r="Z231" s="1">
        <v>518.4</v>
      </c>
      <c r="AA231" s="2">
        <v>518.4</v>
      </c>
      <c r="AB231" s="2">
        <v>518.4</v>
      </c>
      <c r="AC231" s="2">
        <v>518.4</v>
      </c>
      <c r="AD231" s="2">
        <v>518.4</v>
      </c>
      <c r="AE231" s="2">
        <v>518.4</v>
      </c>
      <c r="AF231" s="2">
        <v>518.4</v>
      </c>
      <c r="AG231" s="2">
        <v>518.4</v>
      </c>
      <c r="AH231" s="2">
        <v>518.4</v>
      </c>
      <c r="AI231" s="2">
        <v>518.4</v>
      </c>
      <c r="AJ231" s="2">
        <v>518.4</v>
      </c>
      <c r="AK231" s="2">
        <v>518.4</v>
      </c>
      <c r="AL231" s="2">
        <v>518.4</v>
      </c>
      <c r="AM231" s="2">
        <v>518.4</v>
      </c>
      <c r="AN231" s="2">
        <v>518.4</v>
      </c>
      <c r="AO231" s="2"/>
      <c r="AP231" s="2">
        <v>1036.8</v>
      </c>
      <c r="AQ231" s="2">
        <v>518.4</v>
      </c>
      <c r="AR231" s="2">
        <v>518.4</v>
      </c>
    </row>
    <row r="232" spans="1:44">
      <c r="M232" s="1" t="s">
        <v>86</v>
      </c>
      <c r="S232" s="47" t="s">
        <v>75</v>
      </c>
      <c r="U232" s="1">
        <v>35</v>
      </c>
      <c r="Z232" s="1">
        <v>35</v>
      </c>
      <c r="AA232" s="2">
        <v>35</v>
      </c>
      <c r="AB232" s="2">
        <v>35</v>
      </c>
      <c r="AC232" s="2">
        <v>35</v>
      </c>
      <c r="AD232" s="2">
        <v>35</v>
      </c>
      <c r="AE232" s="2">
        <v>35</v>
      </c>
      <c r="AF232" s="2">
        <v>35</v>
      </c>
      <c r="AG232" s="2">
        <v>35</v>
      </c>
      <c r="AH232" s="2">
        <v>35</v>
      </c>
      <c r="AI232" s="2">
        <v>35</v>
      </c>
      <c r="AJ232" s="2">
        <v>35</v>
      </c>
      <c r="AK232" s="2">
        <v>35</v>
      </c>
      <c r="AL232" s="2">
        <v>35</v>
      </c>
      <c r="AM232" s="2">
        <v>35</v>
      </c>
      <c r="AN232" s="2">
        <v>35</v>
      </c>
      <c r="AO232" s="2"/>
      <c r="AP232" s="2">
        <v>35</v>
      </c>
      <c r="AQ232" s="2">
        <v>35</v>
      </c>
      <c r="AR232" s="2">
        <v>35</v>
      </c>
    </row>
    <row r="233" spans="1:44">
      <c r="M233" s="1" t="s">
        <v>92</v>
      </c>
      <c r="S233" s="47" t="s">
        <v>76</v>
      </c>
      <c r="U233" s="1">
        <v>1693.21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>
        <v>1500</v>
      </c>
      <c r="AK233" s="2">
        <v>1500</v>
      </c>
      <c r="AL233" s="2">
        <v>1500</v>
      </c>
      <c r="AM233" s="2">
        <v>1000</v>
      </c>
      <c r="AN233" s="2"/>
      <c r="AO233" s="2"/>
      <c r="AP233" s="2"/>
      <c r="AQ233" s="2"/>
      <c r="AR233" s="2"/>
    </row>
    <row r="234" spans="1:44" ht="15.75">
      <c r="S234" s="47"/>
      <c r="U234" s="1">
        <f>SUM(U229:U233)</f>
        <v>3084.07</v>
      </c>
      <c r="Z234" s="1">
        <f>SUM(Z229:Z233)</f>
        <v>1775.6100000000001</v>
      </c>
      <c r="AA234" s="2">
        <f t="shared" ref="AA234:AF234" si="75">SUM(AA228:AA233)</f>
        <v>1855.4099999999999</v>
      </c>
      <c r="AB234" s="2">
        <f t="shared" si="75"/>
        <v>1855.81</v>
      </c>
      <c r="AC234" s="2">
        <f t="shared" si="75"/>
        <v>1855.2199999999998</v>
      </c>
      <c r="AD234" s="2">
        <f t="shared" si="75"/>
        <v>1855.62</v>
      </c>
      <c r="AE234" s="2">
        <f t="shared" si="75"/>
        <v>1855.02</v>
      </c>
      <c r="AF234" s="5">
        <f t="shared" si="75"/>
        <v>1855.42</v>
      </c>
      <c r="AG234" s="5">
        <f t="shared" ref="AG234:AH234" si="76">SUM(AG228:AG233)</f>
        <v>1855.8200000000002</v>
      </c>
      <c r="AH234" s="5">
        <f t="shared" si="76"/>
        <v>1855.23</v>
      </c>
      <c r="AI234" s="5">
        <f t="shared" ref="AI234:AJ234" si="77">SUM(AI228:AI233)</f>
        <v>1854.63</v>
      </c>
      <c r="AJ234" s="5">
        <f t="shared" si="77"/>
        <v>3355.03</v>
      </c>
      <c r="AK234" s="5">
        <f t="shared" ref="AK234:AL234" si="78">SUM(AK228:AK233)</f>
        <v>3355.43</v>
      </c>
      <c r="AL234" s="5">
        <f t="shared" si="78"/>
        <v>3354.83</v>
      </c>
      <c r="AM234" s="5">
        <f t="shared" ref="AM234:AN234" si="79">SUM(AM228:AM233)</f>
        <v>2855.23</v>
      </c>
      <c r="AN234" s="5">
        <f t="shared" si="79"/>
        <v>1854.63</v>
      </c>
      <c r="AO234" s="5"/>
      <c r="AP234" s="5">
        <f>SUM(AP228:AP233)</f>
        <v>3675.4300000000003</v>
      </c>
      <c r="AQ234" s="5">
        <f>SUM(AQ228:AQ233)</f>
        <v>1855.83</v>
      </c>
      <c r="AR234" s="5">
        <f>SUM(AR228:AR233)</f>
        <v>1855.23</v>
      </c>
    </row>
    <row r="235" spans="1:44">
      <c r="S235" s="47"/>
    </row>
    <row r="236" spans="1:44">
      <c r="M236" s="2" t="s">
        <v>90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>
        <v>5902.6</v>
      </c>
      <c r="AK236" s="2">
        <v>6135.36</v>
      </c>
      <c r="AL236" s="2"/>
      <c r="AM236" s="2"/>
      <c r="AN236" s="2"/>
      <c r="AO236" s="2"/>
      <c r="AP236" s="2"/>
      <c r="AQ236" s="2"/>
      <c r="AR236" s="2"/>
    </row>
    <row r="238" spans="1:44" ht="15.75">
      <c r="AJ238" s="60">
        <f>AL20+AJ236+AJ234</f>
        <v>17930.030000000002</v>
      </c>
      <c r="AK238" s="60">
        <f>AM20+AK234+AK236</f>
        <v>25787.780000000002</v>
      </c>
      <c r="AL238" s="60">
        <f t="shared" ref="AL238:AQ238" si="80">AN20+AL234</f>
        <v>19352.689999999999</v>
      </c>
      <c r="AM238" s="60">
        <f t="shared" si="80"/>
        <v>20335.64</v>
      </c>
      <c r="AN238" s="60">
        <f t="shared" si="80"/>
        <v>15949.849999999999</v>
      </c>
      <c r="AO238" s="60">
        <f t="shared" si="80"/>
        <v>10707.25</v>
      </c>
      <c r="AP238" s="60">
        <f t="shared" si="80"/>
        <v>14636.11</v>
      </c>
      <c r="AQ238" s="60">
        <f t="shared" si="80"/>
        <v>13253.430000000002</v>
      </c>
      <c r="AR238" s="60">
        <f>AT20+AR234</f>
        <v>11904.43</v>
      </c>
    </row>
  </sheetData>
  <mergeCells count="5">
    <mergeCell ref="A99:A101"/>
    <mergeCell ref="A102:A104"/>
    <mergeCell ref="A105:A107"/>
    <mergeCell ref="A108:A110"/>
    <mergeCell ref="A51:A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S223"/>
  <sheetViews>
    <sheetView tabSelected="1" topLeftCell="A91" workbookViewId="0">
      <selection activeCell="AT11" sqref="AT11:AT13"/>
    </sheetView>
  </sheetViews>
  <sheetFormatPr defaultRowHeight="15"/>
  <cols>
    <col min="1" max="1" width="23.28515625" style="1" bestFit="1" customWidth="1"/>
    <col min="2" max="8" width="9.140625" style="1" hidden="1" customWidth="1"/>
    <col min="9" max="10" width="13.7109375" style="1" bestFit="1" customWidth="1"/>
    <col min="11" max="12" width="15" style="1" bestFit="1" customWidth="1"/>
    <col min="13" max="13" width="13.7109375" style="1" bestFit="1" customWidth="1"/>
    <col min="14" max="15" width="13.28515625" style="1" hidden="1" customWidth="1"/>
    <col min="16" max="22" width="13.7109375" style="1" hidden="1" customWidth="1"/>
    <col min="23" max="24" width="15" style="1" hidden="1" customWidth="1"/>
    <col min="25" max="26" width="13.7109375" style="1" hidden="1" customWidth="1"/>
    <col min="27" max="27" width="14.85546875" style="1" hidden="1" customWidth="1"/>
    <col min="28" max="33" width="13.7109375" style="1" hidden="1" customWidth="1"/>
    <col min="34" max="38" width="15" style="1" hidden="1" customWidth="1"/>
    <col min="39" max="39" width="15.140625" style="1" hidden="1" customWidth="1"/>
    <col min="40" max="40" width="15" style="1" hidden="1" customWidth="1"/>
    <col min="41" max="42" width="15" style="1" bestFit="1" customWidth="1"/>
    <col min="43" max="43" width="14" style="1" customWidth="1"/>
    <col min="44" max="44" width="13.7109375" style="1" bestFit="1" customWidth="1"/>
    <col min="45" max="45" width="9.5703125" style="1" bestFit="1" customWidth="1"/>
    <col min="46" max="16384" width="9.140625" style="1"/>
  </cols>
  <sheetData>
    <row r="2" spans="1:45">
      <c r="A2" s="1" t="s">
        <v>37</v>
      </c>
    </row>
    <row r="3" spans="1:45" s="12" customFormat="1" ht="15.75">
      <c r="A3" s="11"/>
      <c r="B3" s="11" t="s">
        <v>14</v>
      </c>
      <c r="C3" s="11" t="s">
        <v>15</v>
      </c>
      <c r="D3" s="11" t="s">
        <v>16</v>
      </c>
      <c r="E3" s="11" t="s">
        <v>17</v>
      </c>
      <c r="F3" s="11" t="s">
        <v>2</v>
      </c>
      <c r="G3" s="11" t="s">
        <v>18</v>
      </c>
      <c r="H3" s="11" t="s">
        <v>19</v>
      </c>
      <c r="I3" s="11" t="s">
        <v>22</v>
      </c>
      <c r="J3" s="11" t="s">
        <v>23</v>
      </c>
      <c r="K3" s="11" t="s">
        <v>24</v>
      </c>
      <c r="L3" s="11" t="s">
        <v>14</v>
      </c>
      <c r="M3" s="11" t="s">
        <v>15</v>
      </c>
      <c r="N3" s="11" t="s">
        <v>16</v>
      </c>
      <c r="O3" s="11" t="s">
        <v>17</v>
      </c>
      <c r="P3" s="11" t="s">
        <v>2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1" t="s">
        <v>24</v>
      </c>
      <c r="X3" s="11" t="s">
        <v>14</v>
      </c>
      <c r="Y3" s="11" t="s">
        <v>15</v>
      </c>
      <c r="Z3" s="11" t="s">
        <v>16</v>
      </c>
      <c r="AA3" s="11" t="s">
        <v>17</v>
      </c>
      <c r="AB3" s="11" t="s">
        <v>2</v>
      </c>
      <c r="AC3" s="11" t="s">
        <v>60</v>
      </c>
      <c r="AD3" s="11" t="s">
        <v>64</v>
      </c>
      <c r="AE3" s="11" t="s">
        <v>65</v>
      </c>
      <c r="AF3" s="11" t="s">
        <v>32</v>
      </c>
      <c r="AG3" s="11" t="s">
        <v>33</v>
      </c>
      <c r="AH3" s="11" t="s">
        <v>34</v>
      </c>
      <c r="AI3" s="11" t="s">
        <v>35</v>
      </c>
      <c r="AJ3" s="11" t="s">
        <v>30</v>
      </c>
      <c r="AK3" s="11" t="s">
        <v>31</v>
      </c>
      <c r="AL3" s="11" t="s">
        <v>54</v>
      </c>
      <c r="AM3" s="11" t="s">
        <v>55</v>
      </c>
      <c r="AN3" s="11" t="s">
        <v>2</v>
      </c>
      <c r="AO3" s="11" t="s">
        <v>60</v>
      </c>
      <c r="AP3" s="11" t="s">
        <v>64</v>
      </c>
      <c r="AQ3" s="11" t="s">
        <v>65</v>
      </c>
      <c r="AR3" s="11" t="s">
        <v>32</v>
      </c>
    </row>
    <row r="4" spans="1:45">
      <c r="A4" s="7" t="s">
        <v>1</v>
      </c>
      <c r="B4" s="2"/>
      <c r="C4" s="2"/>
      <c r="D4" s="2"/>
      <c r="E4" s="2"/>
      <c r="F4" s="2"/>
      <c r="G4" s="2"/>
      <c r="H4" s="2"/>
      <c r="I4" s="2">
        <f>M20</f>
        <v>1102.08</v>
      </c>
      <c r="J4" s="2">
        <f>M21</f>
        <v>940.8</v>
      </c>
      <c r="K4" s="2">
        <f>M22</f>
        <v>1102.08</v>
      </c>
      <c r="L4" s="2">
        <f>N23</f>
        <v>1856.1599999999999</v>
      </c>
      <c r="M4" s="2">
        <v>1525.68</v>
      </c>
      <c r="N4" s="2">
        <v>1206.24</v>
      </c>
      <c r="O4" s="2">
        <f>M27</f>
        <v>1191.8799999999999</v>
      </c>
      <c r="P4" s="2">
        <f>M28</f>
        <v>976.48</v>
      </c>
      <c r="Q4" s="2">
        <f>M29</f>
        <v>1077</v>
      </c>
      <c r="R4" s="2">
        <f>M30</f>
        <v>861.59999999999991</v>
      </c>
      <c r="S4" s="2">
        <f>M31</f>
        <v>373.36</v>
      </c>
      <c r="T4" s="2">
        <f>M32</f>
        <v>1278.04</v>
      </c>
      <c r="U4" s="2">
        <f>M33</f>
        <v>574.4</v>
      </c>
      <c r="V4" s="2">
        <f>M34</f>
        <v>861.59999999999991</v>
      </c>
      <c r="W4" s="2">
        <f>M35</f>
        <v>789.8</v>
      </c>
      <c r="X4" s="2">
        <f>M36</f>
        <v>848.65</v>
      </c>
      <c r="Y4" s="2">
        <f>M37</f>
        <v>910.37</v>
      </c>
      <c r="Z4" s="2">
        <f>M38</f>
        <v>954.80000000000007</v>
      </c>
      <c r="AA4" s="2">
        <f>M39</f>
        <v>769.5</v>
      </c>
      <c r="AB4" s="2">
        <f>M40</f>
        <v>769.5</v>
      </c>
      <c r="AC4" s="2">
        <f>M41</f>
        <v>861.84</v>
      </c>
      <c r="AD4" s="2">
        <f>M42</f>
        <v>908.01</v>
      </c>
      <c r="AE4" s="2">
        <f>M43</f>
        <v>954.18000000000006</v>
      </c>
      <c r="AF4" s="2">
        <f>M44</f>
        <v>923.40000000000009</v>
      </c>
      <c r="AG4" s="2">
        <f>M45</f>
        <v>692.55000000000007</v>
      </c>
      <c r="AH4" s="2">
        <f>M46</f>
        <v>800.28</v>
      </c>
      <c r="AI4" s="2">
        <f>M47</f>
        <v>307.8</v>
      </c>
      <c r="AJ4" s="2">
        <f>N47</f>
        <v>0</v>
      </c>
      <c r="AK4" s="2">
        <f>M49</f>
        <v>801</v>
      </c>
      <c r="AL4" s="2">
        <f>M50</f>
        <v>961.19999999999993</v>
      </c>
      <c r="AM4" s="2">
        <f>M51</f>
        <v>961.19999999999993</v>
      </c>
      <c r="AN4" s="2">
        <f>M52</f>
        <v>1281.5999999999999</v>
      </c>
      <c r="AO4" s="2">
        <f>M53</f>
        <v>929.16</v>
      </c>
      <c r="AP4" s="2">
        <f>M54</f>
        <v>977.22</v>
      </c>
      <c r="AQ4" s="2">
        <f>M55</f>
        <v>1281.5999999999999</v>
      </c>
      <c r="AR4" s="2">
        <f>M56</f>
        <v>929.16</v>
      </c>
    </row>
    <row r="5" spans="1:45">
      <c r="A5" s="2" t="s">
        <v>3</v>
      </c>
      <c r="B5" s="2"/>
      <c r="C5" s="2"/>
      <c r="D5" s="2"/>
      <c r="E5" s="2"/>
      <c r="F5" s="2"/>
      <c r="G5" s="2"/>
      <c r="H5" s="2"/>
      <c r="I5" s="38">
        <v>268.8</v>
      </c>
      <c r="J5" s="38">
        <v>5126.82</v>
      </c>
      <c r="K5" s="38">
        <v>6840.67</v>
      </c>
      <c r="L5" s="38">
        <v>7512.48</v>
      </c>
      <c r="M5" s="38">
        <v>6355.84</v>
      </c>
      <c r="N5" s="38">
        <v>5074.8</v>
      </c>
      <c r="O5" s="38">
        <v>1003.2</v>
      </c>
      <c r="P5" s="38"/>
      <c r="Q5" s="38"/>
      <c r="R5" s="38"/>
      <c r="S5" s="38"/>
      <c r="T5" s="38"/>
      <c r="U5" s="38">
        <v>669.93</v>
      </c>
      <c r="V5" s="38">
        <v>5126.82</v>
      </c>
      <c r="W5" s="38">
        <v>6790.86</v>
      </c>
      <c r="X5" s="38">
        <v>7512.35</v>
      </c>
      <c r="Y5" s="38">
        <v>6355.49</v>
      </c>
      <c r="Z5" s="38">
        <v>5074.67</v>
      </c>
      <c r="AA5" s="38">
        <v>1003.2</v>
      </c>
      <c r="AB5" s="38"/>
      <c r="AC5" s="38"/>
      <c r="AD5" s="38"/>
      <c r="AE5" s="38"/>
      <c r="AF5" s="38"/>
      <c r="AG5" s="38">
        <v>273.7</v>
      </c>
      <c r="AH5" s="38">
        <v>5674.23</v>
      </c>
      <c r="AI5" s="38">
        <v>7565.64</v>
      </c>
      <c r="AJ5" s="38">
        <v>8303.0499999999993</v>
      </c>
      <c r="AK5" s="38">
        <v>7018.25</v>
      </c>
      <c r="AL5" s="38">
        <v>5607.68</v>
      </c>
      <c r="AM5" s="38">
        <v>1087.27</v>
      </c>
      <c r="AN5" s="38"/>
      <c r="AO5" s="38"/>
      <c r="AP5" s="38"/>
      <c r="AQ5" s="38"/>
      <c r="AR5" s="38"/>
    </row>
    <row r="6" spans="1:45">
      <c r="A6" s="2" t="s">
        <v>4</v>
      </c>
      <c r="B6" s="2"/>
      <c r="C6" s="2"/>
      <c r="D6" s="2"/>
      <c r="E6" s="2"/>
      <c r="F6" s="2"/>
      <c r="G6" s="2"/>
      <c r="H6" s="2"/>
      <c r="I6" s="2">
        <f>M58</f>
        <v>350.3</v>
      </c>
      <c r="J6" s="2">
        <f>M59</f>
        <v>350.3</v>
      </c>
      <c r="K6" s="2">
        <f>M60</f>
        <v>1401.2</v>
      </c>
      <c r="L6" s="2">
        <f>M61</f>
        <v>1050.9000000000001</v>
      </c>
      <c r="M6" s="2">
        <v>700.6</v>
      </c>
      <c r="N6" s="2">
        <v>0</v>
      </c>
      <c r="O6" s="2">
        <f>M64</f>
        <v>2101.8000000000002</v>
      </c>
      <c r="P6" s="2">
        <f>M65</f>
        <v>1751.5</v>
      </c>
      <c r="Q6" s="2">
        <f>M66</f>
        <v>1751.5</v>
      </c>
      <c r="R6" s="2">
        <f>M67</f>
        <v>1401.2</v>
      </c>
      <c r="S6" s="2">
        <f>M68</f>
        <v>350.3</v>
      </c>
      <c r="T6" s="2">
        <f>M69</f>
        <v>1401.2</v>
      </c>
      <c r="U6" s="2">
        <f>M70</f>
        <v>1050.9000000000001</v>
      </c>
      <c r="V6" s="2">
        <f>M71</f>
        <v>1401.2</v>
      </c>
      <c r="W6" s="2">
        <f>M72</f>
        <v>1050.9000000000001</v>
      </c>
      <c r="X6" s="2">
        <f>M73</f>
        <v>1050.9000000000001</v>
      </c>
      <c r="Y6" s="2">
        <f>M74</f>
        <v>1050.9000000000001</v>
      </c>
      <c r="Z6" s="2">
        <f>M75</f>
        <v>700.6</v>
      </c>
      <c r="AA6" s="2">
        <f>M76</f>
        <v>1050.9000000000001</v>
      </c>
      <c r="AB6" s="2">
        <f>M77</f>
        <v>1050.9000000000001</v>
      </c>
      <c r="AC6" s="2">
        <f>M78</f>
        <v>1751.5</v>
      </c>
      <c r="AD6" s="2">
        <f>M79</f>
        <v>1401.2</v>
      </c>
      <c r="AE6" s="2">
        <f>M80</f>
        <v>1157.19</v>
      </c>
      <c r="AF6" s="2">
        <f>M81</f>
        <v>1542.92</v>
      </c>
      <c r="AG6" s="2">
        <f>M82</f>
        <v>3085.84</v>
      </c>
      <c r="AH6" s="16">
        <f>M83</f>
        <v>2211.319</v>
      </c>
      <c r="AI6" s="16">
        <f>M84</f>
        <v>2503.38</v>
      </c>
      <c r="AJ6" s="16">
        <f>M85</f>
        <v>2920.61</v>
      </c>
      <c r="AK6" s="16">
        <f>M86</f>
        <v>1251.69</v>
      </c>
      <c r="AL6" s="16">
        <f>M87</f>
        <v>2086.15</v>
      </c>
      <c r="AM6" s="16">
        <f>M88</f>
        <v>1668.92</v>
      </c>
      <c r="AN6" s="16">
        <f>M89</f>
        <v>2314.38</v>
      </c>
      <c r="AO6" s="16">
        <f>M90</f>
        <v>1928.65</v>
      </c>
      <c r="AP6" s="16">
        <f>M91</f>
        <v>771.46</v>
      </c>
      <c r="AQ6" s="16">
        <f>M92</f>
        <v>771.46</v>
      </c>
      <c r="AR6" s="16">
        <f>M93</f>
        <v>2314.38</v>
      </c>
    </row>
    <row r="7" spans="1:45">
      <c r="A7" s="2" t="s">
        <v>5</v>
      </c>
      <c r="B7" s="2"/>
      <c r="C7" s="2"/>
      <c r="D7" s="2"/>
      <c r="E7" s="2"/>
      <c r="F7" s="2"/>
      <c r="G7" s="2"/>
      <c r="H7" s="2"/>
      <c r="I7" s="16">
        <f>M94</f>
        <v>146.23600000000002</v>
      </c>
      <c r="J7" s="16">
        <f>M98</f>
        <v>332.23599999999999</v>
      </c>
      <c r="K7" s="2">
        <f>M102</f>
        <v>208.23599999999999</v>
      </c>
      <c r="L7" s="2">
        <f>M106</f>
        <v>333.36</v>
      </c>
      <c r="M7" s="2">
        <f>5*55.56</f>
        <v>277.8</v>
      </c>
      <c r="N7" s="2">
        <v>64.28</v>
      </c>
      <c r="O7" s="2">
        <f>M109</f>
        <v>444.48</v>
      </c>
      <c r="P7" s="2">
        <f>M110</f>
        <v>277.8</v>
      </c>
      <c r="Q7" s="2">
        <f>M111</f>
        <v>388.92</v>
      </c>
      <c r="R7" s="2">
        <f>M112</f>
        <v>333.36</v>
      </c>
      <c r="S7" s="2">
        <f>M113</f>
        <v>166.68</v>
      </c>
      <c r="T7" s="2">
        <f>M114</f>
        <v>166.68</v>
      </c>
      <c r="U7" s="2">
        <f>M115</f>
        <v>277.8</v>
      </c>
      <c r="V7" s="2">
        <f>M116</f>
        <v>277.8</v>
      </c>
      <c r="W7" s="2">
        <f>M117</f>
        <v>388.92</v>
      </c>
      <c r="X7" s="2">
        <f>M118</f>
        <v>333.36</v>
      </c>
      <c r="Y7" s="2">
        <f>M119</f>
        <v>388.92</v>
      </c>
      <c r="Z7" s="2">
        <f>M120</f>
        <v>333.36</v>
      </c>
      <c r="AA7" s="2">
        <f>M121</f>
        <v>388.92</v>
      </c>
      <c r="AB7" s="2">
        <f>M122</f>
        <v>222.24</v>
      </c>
      <c r="AC7" s="2">
        <f>M123</f>
        <v>333.36</v>
      </c>
      <c r="AD7" s="2">
        <f>M124</f>
        <v>388.92</v>
      </c>
      <c r="AE7" s="2">
        <f>M125</f>
        <v>388.92</v>
      </c>
      <c r="AF7" s="2">
        <f>M126</f>
        <v>388.92</v>
      </c>
      <c r="AG7" s="2">
        <f>M127</f>
        <v>222.24</v>
      </c>
      <c r="AH7" s="2">
        <f>M128</f>
        <v>277.8</v>
      </c>
      <c r="AI7" s="2">
        <f>M129</f>
        <v>388.92</v>
      </c>
      <c r="AJ7" s="2">
        <f>M130</f>
        <v>500.04</v>
      </c>
      <c r="AK7" s="2">
        <f>M131</f>
        <v>222.24</v>
      </c>
      <c r="AL7" s="2">
        <f>M132</f>
        <v>388.92</v>
      </c>
      <c r="AM7" s="2">
        <f>M133</f>
        <v>222.24</v>
      </c>
      <c r="AN7" s="2">
        <f>M134</f>
        <v>333.36</v>
      </c>
      <c r="AO7" s="2">
        <f>M135</f>
        <v>277.8</v>
      </c>
      <c r="AP7" s="2">
        <f>M136</f>
        <v>611.16000000000008</v>
      </c>
      <c r="AQ7" s="2">
        <f>M137</f>
        <v>388.92</v>
      </c>
      <c r="AR7" s="2">
        <f>M138</f>
        <v>388.92</v>
      </c>
    </row>
    <row r="8" spans="1:45">
      <c r="A8" s="2" t="s">
        <v>6</v>
      </c>
      <c r="B8" s="2"/>
      <c r="C8" s="2"/>
      <c r="D8" s="2"/>
      <c r="E8" s="2"/>
      <c r="F8" s="2"/>
      <c r="G8" s="2"/>
      <c r="H8" s="2"/>
      <c r="I8" s="2">
        <f>M140</f>
        <v>111.12</v>
      </c>
      <c r="J8" s="2">
        <f>M141</f>
        <v>194.46</v>
      </c>
      <c r="K8" s="2">
        <f>M142</f>
        <v>138.9</v>
      </c>
      <c r="L8" s="2">
        <f>M143</f>
        <v>172.8</v>
      </c>
      <c r="M8" s="2">
        <f>5*22.8</f>
        <v>114</v>
      </c>
      <c r="N8" s="2">
        <v>11.95</v>
      </c>
      <c r="O8" s="2">
        <f>M146</f>
        <v>224.64</v>
      </c>
      <c r="P8" s="2">
        <f>M147</f>
        <v>144</v>
      </c>
      <c r="Q8" s="2">
        <f>M148</f>
        <v>201.6</v>
      </c>
      <c r="R8" s="2">
        <f>M149</f>
        <v>172.8</v>
      </c>
      <c r="S8" s="2">
        <f>M150</f>
        <v>86.4</v>
      </c>
      <c r="T8" s="2">
        <f>M151</f>
        <v>115.2</v>
      </c>
      <c r="U8" s="2">
        <f>M152</f>
        <v>144</v>
      </c>
      <c r="V8" s="2">
        <f>M153</f>
        <v>144</v>
      </c>
      <c r="W8" s="2">
        <f>M154</f>
        <v>172.8</v>
      </c>
      <c r="X8" s="2">
        <f>M155</f>
        <v>172.8</v>
      </c>
      <c r="Y8" s="2">
        <f>M156</f>
        <v>201.6</v>
      </c>
      <c r="Z8" s="2">
        <f>M157</f>
        <v>172.8</v>
      </c>
      <c r="AA8" s="2">
        <f>M158</f>
        <v>201.6</v>
      </c>
      <c r="AB8" s="2">
        <f>M159</f>
        <v>115.2</v>
      </c>
      <c r="AC8" s="2">
        <f>M160</f>
        <v>172.8</v>
      </c>
      <c r="AD8" s="2">
        <f>M161</f>
        <v>201.6</v>
      </c>
      <c r="AE8" s="2">
        <f>M162</f>
        <v>201.6</v>
      </c>
      <c r="AF8" s="2">
        <f>M163</f>
        <v>201.6</v>
      </c>
      <c r="AG8" s="2">
        <f>M164</f>
        <v>115.2</v>
      </c>
      <c r="AH8" s="2">
        <f>M165</f>
        <v>144</v>
      </c>
      <c r="AI8" s="2">
        <f>M166</f>
        <v>201.6</v>
      </c>
      <c r="AJ8" s="2">
        <f>M167</f>
        <v>259.2</v>
      </c>
      <c r="AK8" s="2">
        <f>M168</f>
        <v>115.2</v>
      </c>
      <c r="AL8" s="2">
        <f>M169</f>
        <v>201.6</v>
      </c>
      <c r="AM8" s="2">
        <f>M170</f>
        <v>115.2</v>
      </c>
      <c r="AN8" s="2">
        <f>M171</f>
        <v>172.8</v>
      </c>
      <c r="AO8" s="2">
        <f>M172</f>
        <v>144</v>
      </c>
      <c r="AP8" s="2">
        <f>M173</f>
        <v>288</v>
      </c>
      <c r="AQ8" s="2">
        <f>M174</f>
        <v>201.6</v>
      </c>
      <c r="AR8" s="2">
        <f>M175</f>
        <v>201.6</v>
      </c>
    </row>
    <row r="9" spans="1:45">
      <c r="A9" s="2" t="s">
        <v>7</v>
      </c>
      <c r="B9" s="2"/>
      <c r="C9" s="2"/>
      <c r="D9" s="2"/>
      <c r="E9" s="2"/>
      <c r="F9" s="2"/>
      <c r="G9" s="2"/>
      <c r="H9" s="2"/>
      <c r="I9" s="2">
        <f>M177</f>
        <v>27.78</v>
      </c>
      <c r="J9" s="2">
        <f>M178</f>
        <v>27.78</v>
      </c>
      <c r="K9" s="2">
        <f>M179</f>
        <v>111.12</v>
      </c>
      <c r="L9" s="2">
        <f>M180</f>
        <v>86.4</v>
      </c>
      <c r="M9" s="2">
        <f>2*28.8</f>
        <v>57.6</v>
      </c>
      <c r="N9" s="2"/>
      <c r="O9" s="2"/>
      <c r="P9" s="2">
        <f>M182</f>
        <v>144</v>
      </c>
      <c r="Q9" s="2">
        <f>M183</f>
        <v>144</v>
      </c>
      <c r="R9" s="2">
        <f>M184</f>
        <v>115.2</v>
      </c>
      <c r="S9" s="2">
        <f>M185</f>
        <v>28.8</v>
      </c>
      <c r="T9" s="2">
        <f>N185</f>
        <v>0</v>
      </c>
      <c r="U9" s="2">
        <f>O185</f>
        <v>0</v>
      </c>
      <c r="V9" s="2">
        <f>M188</f>
        <v>115.2</v>
      </c>
      <c r="W9" s="2">
        <f>M189</f>
        <v>86.4</v>
      </c>
      <c r="X9" s="2">
        <f>M190</f>
        <v>86.4</v>
      </c>
      <c r="Y9" s="2">
        <f>M191</f>
        <v>86.4</v>
      </c>
      <c r="Z9" s="2">
        <f>M192</f>
        <v>57.6</v>
      </c>
      <c r="AA9" s="2">
        <f>M193</f>
        <v>86.4</v>
      </c>
      <c r="AB9" s="2">
        <f>M194</f>
        <v>86.4</v>
      </c>
      <c r="AC9" s="2">
        <f>M195</f>
        <v>144</v>
      </c>
      <c r="AD9" s="2">
        <f>M196</f>
        <v>115.2</v>
      </c>
      <c r="AE9" s="2">
        <f>M197</f>
        <v>86.4</v>
      </c>
      <c r="AF9" s="2">
        <f>M198</f>
        <v>115.2</v>
      </c>
      <c r="AG9" s="2">
        <f>M199</f>
        <v>230.4</v>
      </c>
      <c r="AH9" s="2">
        <f>M200</f>
        <v>144</v>
      </c>
      <c r="AI9" s="2">
        <f>M201</f>
        <v>172.8</v>
      </c>
      <c r="AJ9" s="2">
        <f>M202</f>
        <v>201.6</v>
      </c>
      <c r="AK9" s="2">
        <f>M203</f>
        <v>86.4</v>
      </c>
      <c r="AL9" s="2">
        <f>M204</f>
        <v>144</v>
      </c>
      <c r="AM9" s="2">
        <f>M205</f>
        <v>115.2</v>
      </c>
      <c r="AN9" s="2">
        <f>M206</f>
        <v>172.8</v>
      </c>
      <c r="AO9" s="2">
        <f>M207</f>
        <v>144</v>
      </c>
      <c r="AP9" s="2">
        <f>M208</f>
        <v>57.6</v>
      </c>
      <c r="AQ9" s="2">
        <f>M209</f>
        <v>57.6</v>
      </c>
      <c r="AR9" s="2">
        <f>M210</f>
        <v>172.8</v>
      </c>
    </row>
    <row r="10" spans="1:45">
      <c r="A10" s="2" t="s">
        <v>8</v>
      </c>
      <c r="B10" s="2"/>
      <c r="C10" s="2"/>
      <c r="D10" s="2"/>
      <c r="E10" s="2"/>
      <c r="F10" s="2"/>
      <c r="G10" s="2"/>
      <c r="H10" s="2"/>
      <c r="I10" s="38">
        <v>221.39</v>
      </c>
      <c r="J10" s="38">
        <v>221.4</v>
      </c>
      <c r="K10" s="38">
        <v>221.4</v>
      </c>
      <c r="L10" s="38">
        <v>221.4</v>
      </c>
      <c r="M10" s="38">
        <v>221.4</v>
      </c>
      <c r="N10" s="38">
        <v>221.4</v>
      </c>
      <c r="O10" s="38">
        <v>221.4</v>
      </c>
      <c r="P10" s="38">
        <v>220.99</v>
      </c>
      <c r="Q10" s="38">
        <v>221.4</v>
      </c>
      <c r="R10" s="38">
        <v>248</v>
      </c>
      <c r="S10" s="38">
        <v>247.34</v>
      </c>
      <c r="T10" s="38">
        <v>218.85</v>
      </c>
      <c r="U10" s="38">
        <v>248.16</v>
      </c>
      <c r="V10" s="38">
        <v>248.38</v>
      </c>
      <c r="W10" s="38">
        <v>248</v>
      </c>
      <c r="X10" s="38">
        <v>248</v>
      </c>
      <c r="Y10" s="38">
        <v>248</v>
      </c>
      <c r="Z10" s="38">
        <v>248</v>
      </c>
      <c r="AA10" s="38">
        <v>248</v>
      </c>
      <c r="AB10" s="38">
        <v>247.73</v>
      </c>
      <c r="AC10" s="38">
        <v>248.16</v>
      </c>
      <c r="AD10" s="38">
        <v>272.77</v>
      </c>
      <c r="AE10" s="38">
        <v>272.81</v>
      </c>
      <c r="AF10" s="38">
        <v>272.72000000000003</v>
      </c>
      <c r="AG10" s="38">
        <v>272.72000000000003</v>
      </c>
      <c r="AH10" s="38">
        <v>271.76</v>
      </c>
      <c r="AI10" s="38">
        <v>272.5</v>
      </c>
      <c r="AJ10" s="38">
        <v>271.75</v>
      </c>
      <c r="AK10" s="38">
        <v>272.72000000000003</v>
      </c>
      <c r="AL10" s="38">
        <v>272.72000000000003</v>
      </c>
      <c r="AM10" s="38">
        <v>272.72000000000003</v>
      </c>
      <c r="AN10" s="38">
        <v>272.72000000000003</v>
      </c>
      <c r="AO10" s="38">
        <v>272.77</v>
      </c>
      <c r="AP10" s="38">
        <v>308.75</v>
      </c>
      <c r="AQ10" s="38">
        <v>308.33</v>
      </c>
      <c r="AR10" s="38">
        <v>295.35000000000002</v>
      </c>
    </row>
    <row r="11" spans="1:45">
      <c r="A11" s="2" t="s">
        <v>10</v>
      </c>
      <c r="B11" s="2"/>
      <c r="C11" s="2"/>
      <c r="D11" s="2"/>
      <c r="E11" s="2"/>
      <c r="F11" s="2"/>
      <c r="G11" s="2"/>
      <c r="H11" s="2"/>
      <c r="I11" s="38">
        <v>300.19</v>
      </c>
      <c r="J11" s="38">
        <v>300.19</v>
      </c>
      <c r="K11" s="38">
        <v>300.19</v>
      </c>
      <c r="L11" s="38">
        <v>300.19</v>
      </c>
      <c r="M11" s="38">
        <v>300.19</v>
      </c>
      <c r="N11" s="38">
        <v>300.19</v>
      </c>
      <c r="O11" s="38">
        <v>300.19</v>
      </c>
      <c r="P11" s="38">
        <v>300.19</v>
      </c>
      <c r="Q11" s="38">
        <v>599.76</v>
      </c>
      <c r="R11" s="38">
        <v>301.69</v>
      </c>
      <c r="S11" s="38">
        <v>300.49</v>
      </c>
      <c r="T11" s="38">
        <v>300.19</v>
      </c>
      <c r="U11" s="38">
        <v>300.19</v>
      </c>
      <c r="V11" s="38">
        <v>300.19</v>
      </c>
      <c r="W11" s="38">
        <v>300.19</v>
      </c>
      <c r="X11" s="38">
        <v>300.19</v>
      </c>
      <c r="Y11" s="38">
        <v>300.19</v>
      </c>
      <c r="Z11" s="38">
        <v>300.19</v>
      </c>
      <c r="AA11" s="38">
        <v>300.20999999999998</v>
      </c>
      <c r="AB11" s="38">
        <v>300.19</v>
      </c>
      <c r="AC11" s="38">
        <v>341.39</v>
      </c>
      <c r="AD11" s="38">
        <v>341.39</v>
      </c>
      <c r="AE11" s="38">
        <v>341.39</v>
      </c>
      <c r="AF11" s="38">
        <v>341.39</v>
      </c>
      <c r="AG11" s="38">
        <v>341.39</v>
      </c>
      <c r="AH11" s="38">
        <v>341.39</v>
      </c>
      <c r="AI11" s="38">
        <v>341.39</v>
      </c>
      <c r="AJ11" s="38">
        <v>341.39</v>
      </c>
      <c r="AK11" s="38">
        <v>341.39</v>
      </c>
      <c r="AL11" s="38">
        <v>341.39</v>
      </c>
      <c r="AM11" s="38">
        <v>340.77</v>
      </c>
      <c r="AN11" s="38">
        <v>341.39</v>
      </c>
      <c r="AO11" s="38">
        <v>341.39</v>
      </c>
      <c r="AP11" s="38">
        <v>341.39</v>
      </c>
      <c r="AQ11" s="38">
        <v>341.39</v>
      </c>
      <c r="AR11" s="38">
        <v>341.39</v>
      </c>
    </row>
    <row r="12" spans="1:45">
      <c r="A12" s="2" t="s">
        <v>61</v>
      </c>
      <c r="B12" s="2"/>
      <c r="C12" s="2"/>
      <c r="D12" s="2"/>
      <c r="E12" s="2"/>
      <c r="F12" s="2"/>
      <c r="G12" s="2"/>
      <c r="H12" s="2"/>
      <c r="I12" s="38"/>
      <c r="J12" s="38"/>
      <c r="K12" s="38"/>
      <c r="L12" s="38"/>
      <c r="M12" s="38"/>
      <c r="N12" s="38"/>
      <c r="O12" s="38"/>
      <c r="P12" s="38">
        <v>3487.61</v>
      </c>
      <c r="Q12" s="38">
        <v>91.49</v>
      </c>
      <c r="R12" s="38">
        <v>91.49</v>
      </c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>
        <v>4396.2299999999996</v>
      </c>
      <c r="AM12" s="38"/>
      <c r="AN12" s="38"/>
      <c r="AO12" s="38"/>
      <c r="AP12" s="38"/>
      <c r="AQ12" s="38"/>
      <c r="AR12" s="38"/>
    </row>
    <row r="13" spans="1:45">
      <c r="A13" s="2" t="s">
        <v>93</v>
      </c>
      <c r="B13" s="2"/>
      <c r="C13" s="2"/>
      <c r="D13" s="2"/>
      <c r="E13" s="2"/>
      <c r="F13" s="2"/>
      <c r="G13" s="2"/>
      <c r="H13" s="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>
        <v>91.49</v>
      </c>
      <c r="AM13" s="38"/>
      <c r="AN13" s="38"/>
      <c r="AO13" s="38"/>
      <c r="AP13" s="38"/>
      <c r="AQ13" s="38"/>
      <c r="AR13" s="38"/>
    </row>
    <row r="14" spans="1:45">
      <c r="A14" s="2" t="s">
        <v>11</v>
      </c>
      <c r="B14" s="2"/>
      <c r="C14" s="2"/>
      <c r="D14" s="2"/>
      <c r="E14" s="2"/>
      <c r="F14" s="2"/>
      <c r="G14" s="2"/>
      <c r="H14" s="2"/>
      <c r="I14" s="38">
        <v>130</v>
      </c>
      <c r="J14" s="38">
        <v>130</v>
      </c>
      <c r="K14" s="38">
        <v>130</v>
      </c>
      <c r="L14" s="38">
        <v>130</v>
      </c>
      <c r="M14" s="38">
        <v>130</v>
      </c>
      <c r="N14" s="38">
        <v>130</v>
      </c>
      <c r="O14" s="38">
        <v>130</v>
      </c>
      <c r="P14" s="38">
        <v>130</v>
      </c>
      <c r="Q14" s="38">
        <v>130</v>
      </c>
      <c r="R14" s="38">
        <v>130</v>
      </c>
      <c r="S14" s="38">
        <v>130</v>
      </c>
      <c r="T14" s="38">
        <v>130</v>
      </c>
      <c r="U14" s="38">
        <v>130</v>
      </c>
      <c r="V14" s="38">
        <v>130</v>
      </c>
      <c r="W14" s="38">
        <v>130</v>
      </c>
      <c r="X14" s="38">
        <v>130</v>
      </c>
      <c r="Y14" s="38">
        <v>130</v>
      </c>
      <c r="Z14" s="38">
        <v>130</v>
      </c>
      <c r="AA14" s="38">
        <v>130</v>
      </c>
      <c r="AB14" s="38">
        <v>130</v>
      </c>
      <c r="AC14" s="38">
        <v>130</v>
      </c>
      <c r="AD14" s="38">
        <v>130</v>
      </c>
      <c r="AE14" s="38">
        <v>130</v>
      </c>
      <c r="AF14" s="38">
        <v>130</v>
      </c>
      <c r="AG14" s="38">
        <v>130</v>
      </c>
      <c r="AH14" s="38">
        <v>130</v>
      </c>
      <c r="AI14" s="38">
        <v>130</v>
      </c>
      <c r="AJ14" s="38">
        <v>130</v>
      </c>
      <c r="AK14" s="38">
        <v>130</v>
      </c>
      <c r="AL14" s="38">
        <v>130</v>
      </c>
      <c r="AM14" s="38">
        <v>130</v>
      </c>
      <c r="AN14" s="38">
        <v>130</v>
      </c>
      <c r="AO14" s="38">
        <v>130</v>
      </c>
      <c r="AP14" s="38">
        <v>130</v>
      </c>
      <c r="AQ14" s="38">
        <v>130</v>
      </c>
      <c r="AR14" s="38">
        <v>130</v>
      </c>
    </row>
    <row r="15" spans="1:45">
      <c r="A15" s="2" t="s">
        <v>12</v>
      </c>
      <c r="B15" s="2"/>
      <c r="C15" s="2"/>
      <c r="D15" s="2"/>
      <c r="E15" s="2"/>
      <c r="F15" s="2"/>
      <c r="G15" s="2"/>
      <c r="H15" s="2"/>
      <c r="I15" s="38">
        <v>70</v>
      </c>
      <c r="J15" s="38">
        <v>70</v>
      </c>
      <c r="K15" s="38">
        <v>70</v>
      </c>
      <c r="L15" s="38">
        <v>70</v>
      </c>
      <c r="M15" s="38">
        <v>70</v>
      </c>
      <c r="N15" s="38">
        <v>70</v>
      </c>
      <c r="O15" s="38">
        <v>70</v>
      </c>
      <c r="P15" s="38">
        <v>70</v>
      </c>
      <c r="Q15" s="38">
        <v>70</v>
      </c>
      <c r="R15" s="38">
        <v>70</v>
      </c>
      <c r="S15" s="38">
        <v>70</v>
      </c>
      <c r="T15" s="38">
        <v>70</v>
      </c>
      <c r="U15" s="38">
        <v>70</v>
      </c>
      <c r="V15" s="38">
        <v>70</v>
      </c>
      <c r="W15" s="38">
        <v>70</v>
      </c>
      <c r="X15" s="38">
        <v>70</v>
      </c>
      <c r="Y15" s="38">
        <v>70</v>
      </c>
      <c r="Z15" s="38">
        <v>70</v>
      </c>
      <c r="AA15" s="38">
        <v>70</v>
      </c>
      <c r="AB15" s="38">
        <v>70</v>
      </c>
      <c r="AC15" s="38">
        <v>70</v>
      </c>
      <c r="AD15" s="38">
        <v>70</v>
      </c>
      <c r="AE15" s="38">
        <v>70</v>
      </c>
      <c r="AF15" s="38">
        <v>70</v>
      </c>
      <c r="AG15" s="38">
        <v>70</v>
      </c>
      <c r="AH15" s="38">
        <v>70</v>
      </c>
      <c r="AI15" s="38">
        <v>70</v>
      </c>
      <c r="AJ15" s="38">
        <v>70</v>
      </c>
      <c r="AK15" s="38">
        <v>70</v>
      </c>
      <c r="AL15" s="38">
        <v>70</v>
      </c>
      <c r="AM15" s="38">
        <v>70</v>
      </c>
      <c r="AN15" s="38">
        <v>70</v>
      </c>
      <c r="AO15" s="38">
        <v>70</v>
      </c>
      <c r="AP15" s="38">
        <v>70</v>
      </c>
      <c r="AQ15" s="38">
        <v>70</v>
      </c>
      <c r="AR15" s="38">
        <v>70</v>
      </c>
    </row>
    <row r="16" spans="1:45">
      <c r="A16" s="2" t="s">
        <v>80</v>
      </c>
      <c r="B16" s="2"/>
      <c r="C16" s="2"/>
      <c r="D16" s="2"/>
      <c r="E16" s="2"/>
      <c r="F16" s="2"/>
      <c r="G16" s="2"/>
      <c r="H16" s="2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>
        <v>250</v>
      </c>
      <c r="AH16" s="38">
        <v>250</v>
      </c>
      <c r="AI16" s="38">
        <v>250</v>
      </c>
      <c r="AJ16" s="38">
        <v>250</v>
      </c>
      <c r="AK16" s="38">
        <v>250</v>
      </c>
      <c r="AL16" s="38">
        <v>250</v>
      </c>
      <c r="AM16" s="38">
        <v>250</v>
      </c>
      <c r="AN16" s="38">
        <v>250</v>
      </c>
      <c r="AO16" s="38">
        <v>250</v>
      </c>
      <c r="AP16" s="38">
        <v>250</v>
      </c>
      <c r="AQ16" s="38">
        <v>250</v>
      </c>
      <c r="AR16" s="38">
        <v>250</v>
      </c>
      <c r="AS16" s="56"/>
    </row>
    <row r="17" spans="1:44" s="14" customFormat="1" ht="15.75">
      <c r="A17" s="13"/>
      <c r="B17" s="13"/>
      <c r="C17" s="13"/>
      <c r="D17" s="13"/>
      <c r="E17" s="13"/>
      <c r="F17" s="13"/>
      <c r="G17" s="13"/>
      <c r="H17" s="13"/>
      <c r="I17" s="13">
        <f>SUM(I4:I15)</f>
        <v>2727.8960000000002</v>
      </c>
      <c r="J17" s="13">
        <f>SUM(J4:J15)</f>
        <v>7693.985999999999</v>
      </c>
      <c r="K17" s="13">
        <f t="shared" ref="K17:N17" si="0">SUM(K4:K15)</f>
        <v>10523.796000000002</v>
      </c>
      <c r="L17" s="13">
        <f t="shared" si="0"/>
        <v>11733.689999999999</v>
      </c>
      <c r="M17" s="13">
        <f t="shared" si="0"/>
        <v>9753.11</v>
      </c>
      <c r="N17" s="13">
        <f t="shared" si="0"/>
        <v>7078.8599999999988</v>
      </c>
      <c r="O17" s="13">
        <f t="shared" ref="O17:P17" si="1">SUM(O4:O15)</f>
        <v>5687.59</v>
      </c>
      <c r="P17" s="13">
        <f t="shared" si="1"/>
        <v>7502.5700000000006</v>
      </c>
      <c r="Q17" s="13">
        <f>SUM(Q4:Q15)</f>
        <v>4675.67</v>
      </c>
      <c r="R17" s="13">
        <f t="shared" ref="R17:S17" si="2">SUM(R4:R15)</f>
        <v>3725.34</v>
      </c>
      <c r="S17" s="13">
        <f t="shared" si="2"/>
        <v>1753.3700000000001</v>
      </c>
      <c r="T17" s="13">
        <f t="shared" ref="T17:U17" si="3">SUM(T4:T15)</f>
        <v>3680.1599999999994</v>
      </c>
      <c r="U17" s="13">
        <f t="shared" si="3"/>
        <v>3465.38</v>
      </c>
      <c r="V17" s="13">
        <f t="shared" ref="V17:W17" si="4">SUM(V4:V15)</f>
        <v>8675.19</v>
      </c>
      <c r="W17" s="13">
        <f t="shared" si="4"/>
        <v>10027.869999999999</v>
      </c>
      <c r="X17" s="13">
        <f t="shared" ref="X17:Y17" si="5">SUM(X4:X15)</f>
        <v>10752.65</v>
      </c>
      <c r="Y17" s="13">
        <f t="shared" si="5"/>
        <v>9741.8700000000008</v>
      </c>
      <c r="Z17" s="13">
        <f t="shared" ref="Z17:AF17" si="6">SUM(Z4:Z15)</f>
        <v>8042.02</v>
      </c>
      <c r="AA17" s="13">
        <f t="shared" si="6"/>
        <v>4248.7300000000005</v>
      </c>
      <c r="AB17" s="13">
        <f t="shared" si="6"/>
        <v>2992.1600000000003</v>
      </c>
      <c r="AC17" s="13">
        <f t="shared" si="6"/>
        <v>4053.05</v>
      </c>
      <c r="AD17" s="13">
        <f t="shared" si="6"/>
        <v>3829.0899999999997</v>
      </c>
      <c r="AE17" s="13">
        <f t="shared" si="6"/>
        <v>3602.49</v>
      </c>
      <c r="AF17" s="13">
        <f t="shared" si="6"/>
        <v>3986.15</v>
      </c>
      <c r="AG17" s="13">
        <f t="shared" ref="AG17:AM17" si="7">SUM(AG4:AG16)</f>
        <v>5684.04</v>
      </c>
      <c r="AH17" s="13">
        <f t="shared" si="7"/>
        <v>10314.778999999999</v>
      </c>
      <c r="AI17" s="13">
        <f t="shared" si="7"/>
        <v>12204.029999999999</v>
      </c>
      <c r="AJ17" s="13">
        <f t="shared" si="7"/>
        <v>13247.640000000001</v>
      </c>
      <c r="AK17" s="13">
        <f t="shared" si="7"/>
        <v>10558.89</v>
      </c>
      <c r="AL17" s="13">
        <f t="shared" si="7"/>
        <v>14941.38</v>
      </c>
      <c r="AM17" s="13">
        <f t="shared" si="7"/>
        <v>5233.5200000000004</v>
      </c>
      <c r="AN17" s="13">
        <f t="shared" ref="AN17:AO17" si="8">SUM(AN4:AN16)</f>
        <v>5339.0500000000011</v>
      </c>
      <c r="AO17" s="13">
        <f t="shared" si="8"/>
        <v>4487.7700000000004</v>
      </c>
      <c r="AP17" s="13">
        <f t="shared" ref="AP17:AQ17" si="9">SUM(AP4:AP16)</f>
        <v>3805.58</v>
      </c>
      <c r="AQ17" s="13">
        <f t="shared" si="9"/>
        <v>3800.8999999999996</v>
      </c>
      <c r="AR17" s="13">
        <f t="shared" ref="AR17" si="10">SUM(AR4:AR16)</f>
        <v>5093.6000000000004</v>
      </c>
    </row>
    <row r="19" spans="1:44" s="4" customFormat="1">
      <c r="A19" s="9" t="s">
        <v>1</v>
      </c>
      <c r="B19" s="3"/>
      <c r="C19" s="3"/>
      <c r="D19" s="3"/>
      <c r="E19" s="3"/>
      <c r="F19" s="3"/>
      <c r="G19" s="3"/>
      <c r="H19" s="3"/>
      <c r="I19" s="10" t="s">
        <v>25</v>
      </c>
      <c r="J19" s="10" t="s">
        <v>26</v>
      </c>
      <c r="K19" s="10" t="s">
        <v>27</v>
      </c>
      <c r="L19" s="10" t="s">
        <v>28</v>
      </c>
      <c r="M19" s="10" t="s">
        <v>29</v>
      </c>
      <c r="N19" s="10"/>
      <c r="R19" s="1"/>
      <c r="Z19" s="1"/>
      <c r="AD19" s="1"/>
      <c r="AJ19" s="1"/>
    </row>
    <row r="20" spans="1:44" ht="15.75" hidden="1">
      <c r="A20" s="28">
        <v>41548</v>
      </c>
      <c r="B20" s="29"/>
      <c r="C20" s="29"/>
      <c r="D20" s="29"/>
      <c r="E20" s="29"/>
      <c r="F20" s="29"/>
      <c r="G20" s="29"/>
      <c r="H20" s="29"/>
      <c r="I20" s="29">
        <v>26027</v>
      </c>
      <c r="J20" s="29">
        <v>25945</v>
      </c>
      <c r="K20" s="29">
        <f>I20-J20</f>
        <v>82</v>
      </c>
      <c r="L20" s="29">
        <v>13.44</v>
      </c>
      <c r="M20" s="30">
        <f>K20*L20</f>
        <v>1102.08</v>
      </c>
      <c r="N20" s="29"/>
      <c r="Q20" s="36">
        <f>90*1</f>
        <v>90</v>
      </c>
      <c r="S20" s="2"/>
      <c r="V20" s="4"/>
    </row>
    <row r="21" spans="1:44" ht="15.75" hidden="1">
      <c r="A21" s="28">
        <v>41579</v>
      </c>
      <c r="B21" s="29"/>
      <c r="C21" s="29"/>
      <c r="D21" s="29"/>
      <c r="E21" s="29"/>
      <c r="F21" s="29"/>
      <c r="G21" s="29"/>
      <c r="H21" s="29"/>
      <c r="I21" s="29">
        <v>26097</v>
      </c>
      <c r="J21" s="29">
        <f>I20</f>
        <v>26027</v>
      </c>
      <c r="K21" s="29">
        <f t="shared" ref="K21:K22" si="11">I21-J21</f>
        <v>70</v>
      </c>
      <c r="L21" s="29">
        <v>13.44</v>
      </c>
      <c r="M21" s="30">
        <f t="shared" ref="M21:M27" si="12">K21*L21</f>
        <v>940.8</v>
      </c>
      <c r="N21" s="29"/>
      <c r="Q21" s="36" t="s">
        <v>38</v>
      </c>
      <c r="S21" s="2"/>
      <c r="V21" s="4"/>
    </row>
    <row r="22" spans="1:44" ht="15.75" hidden="1">
      <c r="A22" s="28">
        <v>41609</v>
      </c>
      <c r="B22" s="29"/>
      <c r="C22" s="29"/>
      <c r="D22" s="29"/>
      <c r="E22" s="29"/>
      <c r="F22" s="29"/>
      <c r="G22" s="29"/>
      <c r="H22" s="29"/>
      <c r="I22" s="29">
        <v>26179</v>
      </c>
      <c r="J22" s="29">
        <f t="shared" ref="J22:J23" si="13">I21</f>
        <v>26097</v>
      </c>
      <c r="K22" s="29">
        <f t="shared" si="11"/>
        <v>82</v>
      </c>
      <c r="L22" s="29">
        <v>13.44</v>
      </c>
      <c r="M22" s="30">
        <f t="shared" si="12"/>
        <v>1102.08</v>
      </c>
      <c r="N22" s="29"/>
      <c r="Q22" s="36"/>
      <c r="S22" s="2"/>
      <c r="V22" s="4"/>
    </row>
    <row r="23" spans="1:44" ht="15.75" hidden="1">
      <c r="A23" s="70">
        <v>41640</v>
      </c>
      <c r="B23" s="29"/>
      <c r="C23" s="29"/>
      <c r="D23" s="29"/>
      <c r="E23" s="29"/>
      <c r="F23" s="29"/>
      <c r="G23" s="29"/>
      <c r="H23" s="29"/>
      <c r="I23" s="29">
        <v>26298</v>
      </c>
      <c r="J23" s="29">
        <f t="shared" si="13"/>
        <v>26179</v>
      </c>
      <c r="K23" s="29">
        <v>90</v>
      </c>
      <c r="L23" s="29">
        <v>14.36</v>
      </c>
      <c r="M23" s="30">
        <f t="shared" si="12"/>
        <v>1292.3999999999999</v>
      </c>
      <c r="N23" s="30">
        <f>SUM(M23:M24)</f>
        <v>1856.1599999999999</v>
      </c>
      <c r="Q23" s="36"/>
      <c r="V23" s="4"/>
    </row>
    <row r="24" spans="1:44" ht="15.75" hidden="1">
      <c r="A24" s="71"/>
      <c r="B24" s="29"/>
      <c r="C24" s="29"/>
      <c r="D24" s="29"/>
      <c r="E24" s="29"/>
      <c r="F24" s="29"/>
      <c r="G24" s="29"/>
      <c r="H24" s="29"/>
      <c r="I24" s="29"/>
      <c r="J24" s="29"/>
      <c r="K24" s="29">
        <v>29</v>
      </c>
      <c r="L24" s="29">
        <v>19.440000000000001</v>
      </c>
      <c r="M24" s="30">
        <f t="shared" si="12"/>
        <v>563.76</v>
      </c>
      <c r="N24" s="29"/>
      <c r="Q24" s="36"/>
      <c r="V24" s="4"/>
    </row>
    <row r="25" spans="1:44" ht="15.75" hidden="1">
      <c r="A25" s="28">
        <v>41671</v>
      </c>
      <c r="B25" s="29"/>
      <c r="C25" s="29"/>
      <c r="D25" s="29"/>
      <c r="E25" s="29"/>
      <c r="F25" s="29"/>
      <c r="G25" s="29"/>
      <c r="H25" s="29"/>
      <c r="I25" s="29">
        <v>26400</v>
      </c>
      <c r="J25" s="29">
        <f>I23</f>
        <v>26298</v>
      </c>
      <c r="K25" s="29">
        <f t="shared" ref="K25:K34" si="14">I25-J25</f>
        <v>102</v>
      </c>
      <c r="L25" s="29"/>
      <c r="M25" s="30"/>
      <c r="N25" s="29"/>
      <c r="Q25" s="36"/>
      <c r="V25" s="4"/>
    </row>
    <row r="26" spans="1:44" ht="15.75" hidden="1">
      <c r="A26" s="28">
        <v>41699</v>
      </c>
      <c r="B26" s="29"/>
      <c r="C26" s="29"/>
      <c r="D26" s="29"/>
      <c r="E26" s="29"/>
      <c r="F26" s="29"/>
      <c r="G26" s="29"/>
      <c r="H26" s="29"/>
      <c r="I26" s="29">
        <v>26484</v>
      </c>
      <c r="J26" s="29">
        <f>I25</f>
        <v>26400</v>
      </c>
      <c r="K26" s="29">
        <f t="shared" si="14"/>
        <v>84</v>
      </c>
      <c r="L26" s="29">
        <v>14.36</v>
      </c>
      <c r="M26" s="30">
        <f t="shared" si="12"/>
        <v>1206.24</v>
      </c>
      <c r="N26" s="29"/>
      <c r="Q26" s="36"/>
      <c r="V26" s="4"/>
    </row>
    <row r="27" spans="1:44" ht="15.75" hidden="1">
      <c r="A27" s="28" t="s">
        <v>55</v>
      </c>
      <c r="B27" s="29"/>
      <c r="C27" s="29"/>
      <c r="D27" s="29"/>
      <c r="E27" s="29"/>
      <c r="F27" s="29"/>
      <c r="G27" s="29"/>
      <c r="H27" s="29"/>
      <c r="I27" s="29">
        <v>26567</v>
      </c>
      <c r="J27" s="29">
        <f>I26</f>
        <v>26484</v>
      </c>
      <c r="K27" s="29">
        <f t="shared" si="14"/>
        <v>83</v>
      </c>
      <c r="L27" s="29">
        <v>14.36</v>
      </c>
      <c r="M27" s="30">
        <f t="shared" si="12"/>
        <v>1191.8799999999999</v>
      </c>
      <c r="N27" s="29"/>
      <c r="Q27" s="36"/>
      <c r="V27" s="4"/>
    </row>
    <row r="28" spans="1:44" ht="15.75" hidden="1">
      <c r="A28" s="28" t="s">
        <v>2</v>
      </c>
      <c r="B28" s="29"/>
      <c r="C28" s="29"/>
      <c r="D28" s="29"/>
      <c r="E28" s="29"/>
      <c r="F28" s="29"/>
      <c r="G28" s="29"/>
      <c r="H28" s="29"/>
      <c r="I28" s="29">
        <v>26635</v>
      </c>
      <c r="J28" s="29">
        <f>I27</f>
        <v>26567</v>
      </c>
      <c r="K28" s="29">
        <f t="shared" si="14"/>
        <v>68</v>
      </c>
      <c r="L28" s="29">
        <v>14.36</v>
      </c>
      <c r="M28" s="30">
        <f t="shared" ref="M28:M34" si="15">K28*L28</f>
        <v>976.48</v>
      </c>
      <c r="N28" s="29"/>
      <c r="Q28" s="36"/>
      <c r="V28" s="4"/>
    </row>
    <row r="29" spans="1:44" ht="15.75" hidden="1">
      <c r="A29" s="28" t="s">
        <v>60</v>
      </c>
      <c r="B29" s="29"/>
      <c r="C29" s="29"/>
      <c r="D29" s="29"/>
      <c r="E29" s="29"/>
      <c r="F29" s="29"/>
      <c r="G29" s="29"/>
      <c r="H29" s="29"/>
      <c r="I29" s="29">
        <v>26710</v>
      </c>
      <c r="J29" s="29">
        <f t="shared" ref="J29:J30" si="16">I28</f>
        <v>26635</v>
      </c>
      <c r="K29" s="29">
        <f t="shared" si="14"/>
        <v>75</v>
      </c>
      <c r="L29" s="29">
        <v>14.36</v>
      </c>
      <c r="M29" s="30">
        <f t="shared" si="15"/>
        <v>1077</v>
      </c>
      <c r="N29" s="29"/>
      <c r="Q29" s="36"/>
    </row>
    <row r="30" spans="1:44" ht="15.75" hidden="1">
      <c r="A30" s="28" t="s">
        <v>64</v>
      </c>
      <c r="B30" s="29"/>
      <c r="C30" s="29"/>
      <c r="D30" s="29"/>
      <c r="E30" s="29"/>
      <c r="F30" s="29"/>
      <c r="G30" s="29"/>
      <c r="H30" s="29"/>
      <c r="I30" s="29">
        <v>26770</v>
      </c>
      <c r="J30" s="29">
        <f t="shared" si="16"/>
        <v>26710</v>
      </c>
      <c r="K30" s="29">
        <f t="shared" si="14"/>
        <v>60</v>
      </c>
      <c r="L30" s="29">
        <v>14.36</v>
      </c>
      <c r="M30" s="30">
        <f t="shared" si="15"/>
        <v>861.59999999999991</v>
      </c>
      <c r="N30" s="29"/>
      <c r="Q30" s="36"/>
    </row>
    <row r="31" spans="1:44" ht="15.75" hidden="1">
      <c r="A31" s="28" t="s">
        <v>65</v>
      </c>
      <c r="B31" s="29"/>
      <c r="C31" s="29"/>
      <c r="D31" s="29"/>
      <c r="E31" s="29"/>
      <c r="F31" s="29"/>
      <c r="G31" s="29"/>
      <c r="H31" s="29"/>
      <c r="I31" s="29">
        <v>26796</v>
      </c>
      <c r="J31" s="29">
        <f t="shared" ref="J31:J47" si="17">I30</f>
        <v>26770</v>
      </c>
      <c r="K31" s="29">
        <f t="shared" si="14"/>
        <v>26</v>
      </c>
      <c r="L31" s="29">
        <v>14.36</v>
      </c>
      <c r="M31" s="30">
        <f t="shared" si="15"/>
        <v>373.36</v>
      </c>
      <c r="N31" s="29"/>
      <c r="Q31" s="36"/>
    </row>
    <row r="32" spans="1:44" ht="15.75" hidden="1">
      <c r="A32" s="28" t="s">
        <v>32</v>
      </c>
      <c r="B32" s="29"/>
      <c r="C32" s="29"/>
      <c r="D32" s="29"/>
      <c r="E32" s="29"/>
      <c r="F32" s="29"/>
      <c r="G32" s="29"/>
      <c r="H32" s="29"/>
      <c r="I32" s="29">
        <v>26885</v>
      </c>
      <c r="J32" s="29">
        <f t="shared" si="17"/>
        <v>26796</v>
      </c>
      <c r="K32" s="29">
        <f t="shared" si="14"/>
        <v>89</v>
      </c>
      <c r="L32" s="29">
        <v>14.36</v>
      </c>
      <c r="M32" s="30">
        <f t="shared" si="15"/>
        <v>1278.04</v>
      </c>
      <c r="N32" s="29"/>
      <c r="Q32" s="36"/>
    </row>
    <row r="33" spans="1:35" ht="15.75" hidden="1">
      <c r="A33" s="28" t="s">
        <v>33</v>
      </c>
      <c r="B33" s="29"/>
      <c r="C33" s="29"/>
      <c r="D33" s="29"/>
      <c r="E33" s="29"/>
      <c r="F33" s="29"/>
      <c r="G33" s="29"/>
      <c r="H33" s="29"/>
      <c r="I33" s="29">
        <v>26925</v>
      </c>
      <c r="J33" s="29">
        <f t="shared" si="17"/>
        <v>26885</v>
      </c>
      <c r="K33" s="29">
        <f t="shared" si="14"/>
        <v>40</v>
      </c>
      <c r="L33" s="29">
        <v>14.36</v>
      </c>
      <c r="M33" s="30">
        <f t="shared" si="15"/>
        <v>574.4</v>
      </c>
      <c r="N33" s="29"/>
      <c r="Q33" s="36"/>
    </row>
    <row r="34" spans="1:35" ht="15.75" hidden="1">
      <c r="A34" s="28" t="s">
        <v>34</v>
      </c>
      <c r="B34" s="29"/>
      <c r="C34" s="29"/>
      <c r="D34" s="29"/>
      <c r="E34" s="29"/>
      <c r="F34" s="29"/>
      <c r="G34" s="29"/>
      <c r="H34" s="29"/>
      <c r="I34" s="29">
        <v>26985</v>
      </c>
      <c r="J34" s="29">
        <f t="shared" si="17"/>
        <v>26925</v>
      </c>
      <c r="K34" s="29">
        <f t="shared" si="14"/>
        <v>60</v>
      </c>
      <c r="L34" s="29">
        <v>14.36</v>
      </c>
      <c r="M34" s="30">
        <f t="shared" si="15"/>
        <v>861.59999999999991</v>
      </c>
      <c r="N34" s="29"/>
      <c r="Q34" s="36"/>
    </row>
    <row r="35" spans="1:35" ht="15.75" hidden="1">
      <c r="A35" s="28" t="s">
        <v>35</v>
      </c>
      <c r="B35" s="29"/>
      <c r="C35" s="29"/>
      <c r="D35" s="29"/>
      <c r="E35" s="29"/>
      <c r="F35" s="29"/>
      <c r="G35" s="29"/>
      <c r="H35" s="29"/>
      <c r="I35" s="29">
        <v>27040</v>
      </c>
      <c r="J35" s="29">
        <f t="shared" si="17"/>
        <v>26985</v>
      </c>
      <c r="K35" s="29">
        <f t="shared" ref="K35:K47" si="18">I35-J35</f>
        <v>55</v>
      </c>
      <c r="L35" s="29">
        <v>14.36</v>
      </c>
      <c r="M35" s="30">
        <f t="shared" ref="M35:M47" si="19">K35*L35</f>
        <v>789.8</v>
      </c>
      <c r="N35" s="29"/>
      <c r="Q35" s="36"/>
    </row>
    <row r="36" spans="1:35" ht="15.75" hidden="1">
      <c r="A36" s="28">
        <v>42005</v>
      </c>
      <c r="B36" s="29"/>
      <c r="C36" s="29"/>
      <c r="D36" s="29"/>
      <c r="E36" s="29"/>
      <c r="F36" s="29"/>
      <c r="G36" s="29"/>
      <c r="H36" s="29"/>
      <c r="I36" s="29">
        <v>27095</v>
      </c>
      <c r="J36" s="29">
        <f t="shared" si="17"/>
        <v>27040</v>
      </c>
      <c r="K36" s="29">
        <f t="shared" si="18"/>
        <v>55</v>
      </c>
      <c r="L36" s="29">
        <v>15.43</v>
      </c>
      <c r="M36" s="30">
        <f t="shared" si="19"/>
        <v>848.65</v>
      </c>
      <c r="N36" s="29"/>
      <c r="Q36" s="36"/>
      <c r="V36" s="47"/>
    </row>
    <row r="37" spans="1:35" ht="15.75" hidden="1">
      <c r="A37" s="28" t="s">
        <v>31</v>
      </c>
      <c r="B37" s="29"/>
      <c r="C37" s="29"/>
      <c r="D37" s="29"/>
      <c r="E37" s="29"/>
      <c r="F37" s="29"/>
      <c r="G37" s="29"/>
      <c r="H37" s="29"/>
      <c r="I37" s="29">
        <v>27154</v>
      </c>
      <c r="J37" s="29">
        <f t="shared" si="17"/>
        <v>27095</v>
      </c>
      <c r="K37" s="29">
        <f t="shared" si="18"/>
        <v>59</v>
      </c>
      <c r="L37" s="29">
        <v>15.43</v>
      </c>
      <c r="M37" s="30">
        <f t="shared" si="19"/>
        <v>910.37</v>
      </c>
      <c r="N37" s="29"/>
      <c r="Q37" s="36"/>
      <c r="V37" s="47"/>
    </row>
    <row r="38" spans="1:35" ht="15.75" hidden="1">
      <c r="A38" s="28" t="s">
        <v>54</v>
      </c>
      <c r="B38" s="29"/>
      <c r="C38" s="29"/>
      <c r="D38" s="29"/>
      <c r="E38" s="29"/>
      <c r="F38" s="29"/>
      <c r="G38" s="29"/>
      <c r="H38" s="29"/>
      <c r="I38" s="29">
        <v>27216</v>
      </c>
      <c r="J38" s="29">
        <f t="shared" si="17"/>
        <v>27154</v>
      </c>
      <c r="K38" s="29">
        <f t="shared" si="18"/>
        <v>62</v>
      </c>
      <c r="L38" s="52">
        <v>15.4</v>
      </c>
      <c r="M38" s="30">
        <f t="shared" si="19"/>
        <v>954.80000000000007</v>
      </c>
      <c r="N38" s="29"/>
      <c r="Q38" s="36"/>
      <c r="V38" s="47"/>
    </row>
    <row r="39" spans="1:35" ht="15.75" hidden="1">
      <c r="A39" s="28" t="s">
        <v>55</v>
      </c>
      <c r="B39" s="29"/>
      <c r="C39" s="29"/>
      <c r="D39" s="29"/>
      <c r="E39" s="29"/>
      <c r="F39" s="29"/>
      <c r="G39" s="29"/>
      <c r="H39" s="29"/>
      <c r="I39" s="29">
        <v>27266</v>
      </c>
      <c r="J39" s="29">
        <f t="shared" si="17"/>
        <v>27216</v>
      </c>
      <c r="K39" s="29">
        <f t="shared" si="18"/>
        <v>50</v>
      </c>
      <c r="L39" s="52">
        <v>15.39</v>
      </c>
      <c r="M39" s="30">
        <f t="shared" si="19"/>
        <v>769.5</v>
      </c>
      <c r="N39" s="29"/>
      <c r="Q39" s="36"/>
      <c r="V39" s="47"/>
      <c r="AI39" s="58"/>
    </row>
    <row r="40" spans="1:35" ht="15.75" hidden="1">
      <c r="A40" s="28" t="s">
        <v>2</v>
      </c>
      <c r="B40" s="29"/>
      <c r="C40" s="29"/>
      <c r="D40" s="29"/>
      <c r="E40" s="29"/>
      <c r="F40" s="29"/>
      <c r="G40" s="29"/>
      <c r="H40" s="29"/>
      <c r="I40" s="29">
        <v>27316</v>
      </c>
      <c r="J40" s="29">
        <f t="shared" si="17"/>
        <v>27266</v>
      </c>
      <c r="K40" s="29">
        <f t="shared" si="18"/>
        <v>50</v>
      </c>
      <c r="L40" s="52">
        <v>15.39</v>
      </c>
      <c r="M40" s="30">
        <f t="shared" si="19"/>
        <v>769.5</v>
      </c>
      <c r="N40" s="29"/>
      <c r="Q40" s="36"/>
      <c r="V40" s="47"/>
    </row>
    <row r="41" spans="1:35" ht="15.75" hidden="1">
      <c r="A41" s="28" t="s">
        <v>60</v>
      </c>
      <c r="B41" s="29"/>
      <c r="C41" s="29"/>
      <c r="D41" s="29"/>
      <c r="E41" s="29"/>
      <c r="F41" s="29"/>
      <c r="G41" s="29"/>
      <c r="H41" s="29"/>
      <c r="I41" s="29">
        <v>27372</v>
      </c>
      <c r="J41" s="29">
        <f t="shared" si="17"/>
        <v>27316</v>
      </c>
      <c r="K41" s="29">
        <f t="shared" si="18"/>
        <v>56</v>
      </c>
      <c r="L41" s="52">
        <v>15.39</v>
      </c>
      <c r="M41" s="30">
        <f t="shared" si="19"/>
        <v>861.84</v>
      </c>
      <c r="N41" s="29"/>
      <c r="Q41" s="36"/>
      <c r="V41" s="47"/>
    </row>
    <row r="42" spans="1:35" ht="15.75" hidden="1">
      <c r="A42" s="28" t="s">
        <v>64</v>
      </c>
      <c r="B42" s="29"/>
      <c r="C42" s="29"/>
      <c r="D42" s="29"/>
      <c r="E42" s="29"/>
      <c r="F42" s="29"/>
      <c r="G42" s="29"/>
      <c r="H42" s="29"/>
      <c r="I42" s="29">
        <v>27431</v>
      </c>
      <c r="J42" s="29">
        <f t="shared" si="17"/>
        <v>27372</v>
      </c>
      <c r="K42" s="29">
        <f t="shared" si="18"/>
        <v>59</v>
      </c>
      <c r="L42" s="52">
        <v>15.39</v>
      </c>
      <c r="M42" s="30">
        <f t="shared" si="19"/>
        <v>908.01</v>
      </c>
      <c r="N42" s="29"/>
      <c r="Q42" s="36"/>
      <c r="V42" s="47"/>
    </row>
    <row r="43" spans="1:35" ht="15.75" hidden="1">
      <c r="A43" s="28" t="s">
        <v>65</v>
      </c>
      <c r="B43" s="29"/>
      <c r="C43" s="29"/>
      <c r="D43" s="29"/>
      <c r="E43" s="29"/>
      <c r="F43" s="29"/>
      <c r="G43" s="29"/>
      <c r="H43" s="29"/>
      <c r="I43" s="29">
        <v>27493</v>
      </c>
      <c r="J43" s="29">
        <f t="shared" si="17"/>
        <v>27431</v>
      </c>
      <c r="K43" s="29">
        <f t="shared" si="18"/>
        <v>62</v>
      </c>
      <c r="L43" s="52">
        <v>15.39</v>
      </c>
      <c r="M43" s="30">
        <f t="shared" si="19"/>
        <v>954.18000000000006</v>
      </c>
      <c r="N43" s="29"/>
      <c r="Q43" s="36"/>
      <c r="V43" s="47"/>
    </row>
    <row r="44" spans="1:35" ht="15.75" hidden="1">
      <c r="A44" s="28" t="s">
        <v>32</v>
      </c>
      <c r="B44" s="29"/>
      <c r="C44" s="29"/>
      <c r="D44" s="29"/>
      <c r="E44" s="29"/>
      <c r="F44" s="29"/>
      <c r="G44" s="29"/>
      <c r="H44" s="29"/>
      <c r="I44" s="29">
        <v>27553</v>
      </c>
      <c r="J44" s="29">
        <f t="shared" si="17"/>
        <v>27493</v>
      </c>
      <c r="K44" s="29">
        <f t="shared" si="18"/>
        <v>60</v>
      </c>
      <c r="L44" s="52">
        <v>15.39</v>
      </c>
      <c r="M44" s="30">
        <f t="shared" si="19"/>
        <v>923.40000000000009</v>
      </c>
      <c r="N44" s="29"/>
      <c r="Q44" s="36"/>
      <c r="V44" s="47"/>
    </row>
    <row r="45" spans="1:35" ht="15.75" hidden="1">
      <c r="A45" s="28" t="s">
        <v>33</v>
      </c>
      <c r="B45" s="29"/>
      <c r="C45" s="29"/>
      <c r="D45" s="29"/>
      <c r="E45" s="29"/>
      <c r="F45" s="29"/>
      <c r="G45" s="29"/>
      <c r="H45" s="29"/>
      <c r="I45" s="29">
        <v>27598</v>
      </c>
      <c r="J45" s="29">
        <f t="shared" si="17"/>
        <v>27553</v>
      </c>
      <c r="K45" s="29">
        <f t="shared" si="18"/>
        <v>45</v>
      </c>
      <c r="L45" s="52">
        <v>15.39</v>
      </c>
      <c r="M45" s="30">
        <f t="shared" si="19"/>
        <v>692.55000000000007</v>
      </c>
      <c r="N45" s="29"/>
      <c r="Q45" s="36"/>
      <c r="V45" s="47"/>
    </row>
    <row r="46" spans="1:35" ht="15.75" hidden="1">
      <c r="A46" s="28" t="s">
        <v>34</v>
      </c>
      <c r="B46" s="29"/>
      <c r="C46" s="29"/>
      <c r="D46" s="29"/>
      <c r="E46" s="29"/>
      <c r="F46" s="29"/>
      <c r="G46" s="29"/>
      <c r="H46" s="29"/>
      <c r="I46" s="29">
        <v>27650</v>
      </c>
      <c r="J46" s="29">
        <f t="shared" si="17"/>
        <v>27598</v>
      </c>
      <c r="K46" s="29">
        <f t="shared" si="18"/>
        <v>52</v>
      </c>
      <c r="L46" s="52">
        <v>15.39</v>
      </c>
      <c r="M46" s="30">
        <f t="shared" si="19"/>
        <v>800.28</v>
      </c>
      <c r="N46" s="29"/>
      <c r="Q46" s="36"/>
      <c r="V46" s="47"/>
    </row>
    <row r="47" spans="1:35" ht="15.75" hidden="1">
      <c r="A47" s="28" t="s">
        <v>35</v>
      </c>
      <c r="B47" s="29"/>
      <c r="C47" s="29"/>
      <c r="D47" s="29"/>
      <c r="E47" s="29"/>
      <c r="F47" s="29"/>
      <c r="G47" s="29"/>
      <c r="H47" s="29"/>
      <c r="I47" s="29">
        <v>27670</v>
      </c>
      <c r="J47" s="29">
        <f t="shared" si="17"/>
        <v>27650</v>
      </c>
      <c r="K47" s="29">
        <f t="shared" si="18"/>
        <v>20</v>
      </c>
      <c r="L47" s="52">
        <v>15.39</v>
      </c>
      <c r="M47" s="30">
        <f t="shared" si="19"/>
        <v>307.8</v>
      </c>
      <c r="N47" s="29"/>
      <c r="Q47" s="36"/>
      <c r="V47" s="47"/>
    </row>
    <row r="48" spans="1:35" ht="15.75" hidden="1">
      <c r="A48" s="28">
        <v>42370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52"/>
      <c r="M48" s="30">
        <v>0</v>
      </c>
      <c r="N48" s="29"/>
      <c r="Q48" s="36"/>
      <c r="V48" s="47"/>
    </row>
    <row r="49" spans="1:22" ht="15.75" hidden="1">
      <c r="A49" s="28" t="s">
        <v>31</v>
      </c>
      <c r="B49" s="29"/>
      <c r="C49" s="29"/>
      <c r="D49" s="29"/>
      <c r="E49" s="29"/>
      <c r="F49" s="29"/>
      <c r="G49" s="29"/>
      <c r="H49" s="29"/>
      <c r="I49" s="29">
        <v>50</v>
      </c>
      <c r="J49" s="29">
        <v>0</v>
      </c>
      <c r="K49" s="29">
        <v>50</v>
      </c>
      <c r="L49" s="52">
        <v>16.02</v>
      </c>
      <c r="M49" s="30">
        <f t="shared" ref="M49:M56" si="20">K49*L49</f>
        <v>801</v>
      </c>
      <c r="N49" s="29"/>
      <c r="Q49" s="36"/>
      <c r="V49" s="47"/>
    </row>
    <row r="50" spans="1:22" ht="15.75" hidden="1">
      <c r="A50" s="28" t="s">
        <v>54</v>
      </c>
      <c r="B50" s="29"/>
      <c r="C50" s="29"/>
      <c r="D50" s="29"/>
      <c r="E50" s="29"/>
      <c r="F50" s="29"/>
      <c r="G50" s="29"/>
      <c r="H50" s="29"/>
      <c r="I50" s="29">
        <v>110</v>
      </c>
      <c r="J50" s="29">
        <f t="shared" ref="J50:J56" si="21">I49</f>
        <v>50</v>
      </c>
      <c r="K50" s="29">
        <f t="shared" ref="K50:K56" si="22">I50-J50</f>
        <v>60</v>
      </c>
      <c r="L50" s="52">
        <v>16.02</v>
      </c>
      <c r="M50" s="30">
        <f t="shared" si="20"/>
        <v>961.19999999999993</v>
      </c>
      <c r="N50" s="29"/>
      <c r="Q50" s="36"/>
      <c r="V50" s="47"/>
    </row>
    <row r="51" spans="1:22" ht="15.75" hidden="1">
      <c r="A51" s="28" t="s">
        <v>55</v>
      </c>
      <c r="B51" s="29"/>
      <c r="C51" s="29"/>
      <c r="D51" s="29"/>
      <c r="E51" s="29"/>
      <c r="F51" s="29"/>
      <c r="G51" s="29"/>
      <c r="H51" s="29"/>
      <c r="I51" s="29">
        <v>170</v>
      </c>
      <c r="J51" s="29">
        <f t="shared" si="21"/>
        <v>110</v>
      </c>
      <c r="K51" s="29">
        <f t="shared" si="22"/>
        <v>60</v>
      </c>
      <c r="L51" s="52">
        <v>16.02</v>
      </c>
      <c r="M51" s="30">
        <f t="shared" si="20"/>
        <v>961.19999999999993</v>
      </c>
      <c r="N51" s="29"/>
      <c r="Q51" s="36"/>
      <c r="V51" s="47"/>
    </row>
    <row r="52" spans="1:22" ht="15.75" hidden="1">
      <c r="A52" s="28" t="s">
        <v>2</v>
      </c>
      <c r="B52" s="29"/>
      <c r="C52" s="29"/>
      <c r="D52" s="29"/>
      <c r="E52" s="29"/>
      <c r="F52" s="29"/>
      <c r="G52" s="29"/>
      <c r="H52" s="29"/>
      <c r="I52" s="29">
        <v>250</v>
      </c>
      <c r="J52" s="29">
        <f t="shared" si="21"/>
        <v>170</v>
      </c>
      <c r="K52" s="29">
        <f t="shared" si="22"/>
        <v>80</v>
      </c>
      <c r="L52" s="52">
        <v>16.02</v>
      </c>
      <c r="M52" s="30">
        <f t="shared" si="20"/>
        <v>1281.5999999999999</v>
      </c>
      <c r="N52" s="29"/>
      <c r="Q52" s="36"/>
      <c r="V52" s="47"/>
    </row>
    <row r="53" spans="1:22" ht="15.75">
      <c r="A53" s="28" t="s">
        <v>60</v>
      </c>
      <c r="B53" s="29"/>
      <c r="C53" s="29"/>
      <c r="D53" s="29"/>
      <c r="E53" s="29"/>
      <c r="F53" s="29"/>
      <c r="G53" s="29"/>
      <c r="H53" s="29"/>
      <c r="I53" s="29">
        <v>308</v>
      </c>
      <c r="J53" s="29">
        <f t="shared" si="21"/>
        <v>250</v>
      </c>
      <c r="K53" s="29">
        <f t="shared" si="22"/>
        <v>58</v>
      </c>
      <c r="L53" s="52">
        <v>16.02</v>
      </c>
      <c r="M53" s="30">
        <f t="shared" si="20"/>
        <v>929.16</v>
      </c>
      <c r="N53" s="29"/>
      <c r="Q53" s="36"/>
      <c r="V53" s="47"/>
    </row>
    <row r="54" spans="1:22" ht="15.75">
      <c r="A54" s="28" t="s">
        <v>64</v>
      </c>
      <c r="B54" s="29"/>
      <c r="C54" s="29"/>
      <c r="D54" s="29"/>
      <c r="E54" s="29"/>
      <c r="F54" s="29"/>
      <c r="G54" s="29"/>
      <c r="H54" s="29"/>
      <c r="I54" s="29">
        <v>369</v>
      </c>
      <c r="J54" s="29">
        <f t="shared" si="21"/>
        <v>308</v>
      </c>
      <c r="K54" s="29">
        <f t="shared" si="22"/>
        <v>61</v>
      </c>
      <c r="L54" s="52">
        <v>16.02</v>
      </c>
      <c r="M54" s="30">
        <f t="shared" si="20"/>
        <v>977.22</v>
      </c>
      <c r="N54" s="29"/>
      <c r="Q54" s="36"/>
      <c r="V54" s="47"/>
    </row>
    <row r="55" spans="1:22" ht="15.75">
      <c r="A55" s="28" t="s">
        <v>65</v>
      </c>
      <c r="B55" s="29"/>
      <c r="C55" s="29"/>
      <c r="D55" s="29"/>
      <c r="E55" s="29"/>
      <c r="F55" s="29"/>
      <c r="G55" s="29"/>
      <c r="H55" s="29"/>
      <c r="I55" s="29">
        <v>449</v>
      </c>
      <c r="J55" s="29">
        <f t="shared" si="21"/>
        <v>369</v>
      </c>
      <c r="K55" s="29">
        <f t="shared" si="22"/>
        <v>80</v>
      </c>
      <c r="L55" s="52">
        <v>16.02</v>
      </c>
      <c r="M55" s="30">
        <f t="shared" si="20"/>
        <v>1281.5999999999999</v>
      </c>
      <c r="N55" s="29"/>
      <c r="Q55" s="36"/>
      <c r="V55" s="47"/>
    </row>
    <row r="56" spans="1:22" ht="15.75">
      <c r="A56" s="28" t="s">
        <v>32</v>
      </c>
      <c r="B56" s="29"/>
      <c r="C56" s="29"/>
      <c r="D56" s="29"/>
      <c r="E56" s="29"/>
      <c r="F56" s="29"/>
      <c r="G56" s="29"/>
      <c r="H56" s="29"/>
      <c r="I56" s="29">
        <v>507</v>
      </c>
      <c r="J56" s="29">
        <f t="shared" si="21"/>
        <v>449</v>
      </c>
      <c r="K56" s="29">
        <f t="shared" si="22"/>
        <v>58</v>
      </c>
      <c r="L56" s="52">
        <v>16.02</v>
      </c>
      <c r="M56" s="30">
        <f t="shared" si="20"/>
        <v>929.16</v>
      </c>
      <c r="N56" s="29"/>
      <c r="Q56" s="36"/>
      <c r="V56" s="47"/>
    </row>
    <row r="57" spans="1:22">
      <c r="A57" s="8" t="s">
        <v>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Q57" s="36"/>
      <c r="V57" s="47"/>
    </row>
    <row r="58" spans="1:22" ht="15.75" hidden="1">
      <c r="A58" s="17">
        <v>41548</v>
      </c>
      <c r="B58" s="18"/>
      <c r="C58" s="18"/>
      <c r="D58" s="18"/>
      <c r="E58" s="18"/>
      <c r="F58" s="18"/>
      <c r="G58" s="18"/>
      <c r="H58" s="18"/>
      <c r="I58" s="18">
        <v>97</v>
      </c>
      <c r="J58" s="18">
        <v>96</v>
      </c>
      <c r="K58" s="18">
        <f>I58-J58</f>
        <v>1</v>
      </c>
      <c r="L58" s="18">
        <v>350.3</v>
      </c>
      <c r="M58" s="19">
        <f>K58*L58</f>
        <v>350.3</v>
      </c>
      <c r="N58" s="18"/>
      <c r="Q58" s="36"/>
    </row>
    <row r="59" spans="1:22" ht="15.75" hidden="1">
      <c r="A59" s="17">
        <v>41579</v>
      </c>
      <c r="B59" s="18"/>
      <c r="C59" s="18"/>
      <c r="D59" s="18"/>
      <c r="E59" s="18"/>
      <c r="F59" s="18"/>
      <c r="G59" s="18"/>
      <c r="H59" s="18"/>
      <c r="I59" s="18">
        <v>98</v>
      </c>
      <c r="J59" s="18">
        <f>I58</f>
        <v>97</v>
      </c>
      <c r="K59" s="18">
        <f t="shared" ref="K59:K82" si="23">I59-J59</f>
        <v>1</v>
      </c>
      <c r="L59" s="18">
        <v>350.3</v>
      </c>
      <c r="M59" s="19">
        <f t="shared" ref="M59:M64" si="24">K59*L59</f>
        <v>350.3</v>
      </c>
      <c r="N59" s="18"/>
      <c r="Q59" s="36"/>
    </row>
    <row r="60" spans="1:22" ht="15.75" hidden="1">
      <c r="A60" s="17">
        <v>41609</v>
      </c>
      <c r="B60" s="18"/>
      <c r="C60" s="18"/>
      <c r="D60" s="18"/>
      <c r="E60" s="18"/>
      <c r="F60" s="18"/>
      <c r="G60" s="18"/>
      <c r="H60" s="18"/>
      <c r="I60" s="18">
        <v>102</v>
      </c>
      <c r="J60" s="18">
        <f t="shared" ref="J60:J62" si="25">I59</f>
        <v>98</v>
      </c>
      <c r="K60" s="18">
        <f t="shared" si="23"/>
        <v>4</v>
      </c>
      <c r="L60" s="18">
        <v>350.3</v>
      </c>
      <c r="M60" s="19">
        <f t="shared" si="24"/>
        <v>1401.2</v>
      </c>
      <c r="N60" s="18"/>
      <c r="Q60" s="36"/>
    </row>
    <row r="61" spans="1:22" ht="15.75" hidden="1">
      <c r="A61" s="17">
        <v>41640</v>
      </c>
      <c r="B61" s="18"/>
      <c r="C61" s="18"/>
      <c r="D61" s="18"/>
      <c r="E61" s="18"/>
      <c r="F61" s="18"/>
      <c r="G61" s="18"/>
      <c r="H61" s="18"/>
      <c r="I61" s="18">
        <v>105</v>
      </c>
      <c r="J61" s="18">
        <f t="shared" si="25"/>
        <v>102</v>
      </c>
      <c r="K61" s="18">
        <f t="shared" si="23"/>
        <v>3</v>
      </c>
      <c r="L61" s="18">
        <v>350.3</v>
      </c>
      <c r="M61" s="19">
        <f t="shared" si="24"/>
        <v>1050.9000000000001</v>
      </c>
      <c r="N61" s="18"/>
      <c r="Q61" s="36"/>
    </row>
    <row r="62" spans="1:22" ht="15.75" hidden="1">
      <c r="A62" s="17" t="s">
        <v>31</v>
      </c>
      <c r="B62" s="18"/>
      <c r="C62" s="18"/>
      <c r="D62" s="18"/>
      <c r="E62" s="18"/>
      <c r="F62" s="18"/>
      <c r="G62" s="18"/>
      <c r="H62" s="18"/>
      <c r="I62" s="18">
        <v>107</v>
      </c>
      <c r="J62" s="18">
        <f t="shared" si="25"/>
        <v>105</v>
      </c>
      <c r="K62" s="18">
        <f t="shared" si="23"/>
        <v>2</v>
      </c>
      <c r="L62" s="18">
        <v>350.3</v>
      </c>
      <c r="M62" s="19">
        <f t="shared" si="24"/>
        <v>700.6</v>
      </c>
      <c r="N62" s="18"/>
      <c r="Q62" s="36"/>
    </row>
    <row r="63" spans="1:22" ht="15.75" hidden="1">
      <c r="A63" s="17" t="s">
        <v>54</v>
      </c>
      <c r="B63" s="18"/>
      <c r="C63" s="18"/>
      <c r="D63" s="18"/>
      <c r="E63" s="18"/>
      <c r="F63" s="18"/>
      <c r="G63" s="18"/>
      <c r="H63" s="18"/>
      <c r="I63" s="18">
        <v>107</v>
      </c>
      <c r="J63" s="18">
        <v>107</v>
      </c>
      <c r="K63" s="18">
        <f t="shared" si="23"/>
        <v>0</v>
      </c>
      <c r="L63" s="18"/>
      <c r="M63" s="19">
        <f t="shared" si="24"/>
        <v>0</v>
      </c>
      <c r="N63" s="18"/>
      <c r="Q63" s="36"/>
    </row>
    <row r="64" spans="1:22" ht="15.75" hidden="1">
      <c r="A64" s="17" t="s">
        <v>55</v>
      </c>
      <c r="B64" s="18"/>
      <c r="C64" s="18"/>
      <c r="D64" s="18"/>
      <c r="E64" s="18"/>
      <c r="F64" s="18"/>
      <c r="G64" s="18"/>
      <c r="H64" s="18"/>
      <c r="I64" s="18">
        <v>113</v>
      </c>
      <c r="J64" s="18">
        <v>107</v>
      </c>
      <c r="K64" s="18">
        <f t="shared" si="23"/>
        <v>6</v>
      </c>
      <c r="L64" s="18">
        <v>350.3</v>
      </c>
      <c r="M64" s="19">
        <f t="shared" si="24"/>
        <v>2101.8000000000002</v>
      </c>
      <c r="N64" s="18"/>
      <c r="Q64" s="36"/>
    </row>
    <row r="65" spans="1:18" ht="15.75" hidden="1">
      <c r="A65" s="17" t="s">
        <v>2</v>
      </c>
      <c r="B65" s="18"/>
      <c r="C65" s="18"/>
      <c r="D65" s="18"/>
      <c r="E65" s="18"/>
      <c r="F65" s="18"/>
      <c r="G65" s="18"/>
      <c r="H65" s="18"/>
      <c r="I65" s="18">
        <v>118</v>
      </c>
      <c r="J65" s="18">
        <f>I64</f>
        <v>113</v>
      </c>
      <c r="K65" s="18">
        <f t="shared" si="23"/>
        <v>5</v>
      </c>
      <c r="L65" s="18">
        <v>350.3</v>
      </c>
      <c r="M65" s="19">
        <f t="shared" ref="M65:M92" si="26">K65*L65</f>
        <v>1751.5</v>
      </c>
      <c r="N65" s="18"/>
      <c r="Q65" s="36">
        <f>1.7</f>
        <v>1.7</v>
      </c>
      <c r="R65" s="2">
        <v>28.08</v>
      </c>
    </row>
    <row r="66" spans="1:18" ht="15.75" hidden="1">
      <c r="A66" s="17" t="s">
        <v>60</v>
      </c>
      <c r="B66" s="18"/>
      <c r="C66" s="18"/>
      <c r="D66" s="18"/>
      <c r="E66" s="18"/>
      <c r="F66" s="18"/>
      <c r="G66" s="18"/>
      <c r="H66" s="18"/>
      <c r="I66" s="18">
        <v>123</v>
      </c>
      <c r="J66" s="18">
        <f t="shared" ref="J66:J67" si="27">I65</f>
        <v>118</v>
      </c>
      <c r="K66" s="18">
        <f t="shared" si="23"/>
        <v>5</v>
      </c>
      <c r="L66" s="18">
        <v>350.3</v>
      </c>
      <c r="M66" s="19">
        <f t="shared" si="26"/>
        <v>1751.5</v>
      </c>
      <c r="N66" s="18"/>
      <c r="Q66" s="36"/>
      <c r="R66" s="2"/>
    </row>
    <row r="67" spans="1:18" ht="15.75" hidden="1">
      <c r="A67" s="17" t="s">
        <v>64</v>
      </c>
      <c r="B67" s="18"/>
      <c r="C67" s="18"/>
      <c r="D67" s="18"/>
      <c r="E67" s="18"/>
      <c r="F67" s="18"/>
      <c r="G67" s="18"/>
      <c r="H67" s="18"/>
      <c r="I67" s="18">
        <v>127</v>
      </c>
      <c r="J67" s="18">
        <f t="shared" si="27"/>
        <v>123</v>
      </c>
      <c r="K67" s="18">
        <f t="shared" si="23"/>
        <v>4</v>
      </c>
      <c r="L67" s="18">
        <v>350.3</v>
      </c>
      <c r="M67" s="19">
        <f t="shared" si="26"/>
        <v>1401.2</v>
      </c>
      <c r="N67" s="18"/>
      <c r="Q67" s="36"/>
      <c r="R67" s="2"/>
    </row>
    <row r="68" spans="1:18" ht="15.75" hidden="1">
      <c r="A68" s="17" t="s">
        <v>65</v>
      </c>
      <c r="B68" s="18"/>
      <c r="C68" s="18"/>
      <c r="D68" s="18"/>
      <c r="E68" s="18"/>
      <c r="F68" s="18"/>
      <c r="G68" s="18"/>
      <c r="H68" s="18"/>
      <c r="I68" s="18">
        <v>128</v>
      </c>
      <c r="J68" s="18">
        <f t="shared" ref="J68:J93" si="28">I67</f>
        <v>127</v>
      </c>
      <c r="K68" s="18">
        <f t="shared" si="23"/>
        <v>1</v>
      </c>
      <c r="L68" s="18">
        <v>350.3</v>
      </c>
      <c r="M68" s="19">
        <f t="shared" si="26"/>
        <v>350.3</v>
      </c>
      <c r="N68" s="18"/>
      <c r="Q68" s="36"/>
      <c r="R68" s="2"/>
    </row>
    <row r="69" spans="1:18" ht="15.75" hidden="1">
      <c r="A69" s="17" t="s">
        <v>32</v>
      </c>
      <c r="B69" s="18"/>
      <c r="C69" s="18"/>
      <c r="D69" s="18"/>
      <c r="E69" s="18"/>
      <c r="F69" s="18"/>
      <c r="G69" s="18"/>
      <c r="H69" s="18"/>
      <c r="I69" s="18">
        <v>132</v>
      </c>
      <c r="J69" s="18">
        <f t="shared" si="28"/>
        <v>128</v>
      </c>
      <c r="K69" s="18">
        <f t="shared" si="23"/>
        <v>4</v>
      </c>
      <c r="L69" s="18">
        <v>350.3</v>
      </c>
      <c r="M69" s="19">
        <f t="shared" si="26"/>
        <v>1401.2</v>
      </c>
      <c r="N69" s="18"/>
      <c r="Q69" s="36"/>
      <c r="R69" s="2"/>
    </row>
    <row r="70" spans="1:18" ht="15.75" hidden="1">
      <c r="A70" s="17" t="s">
        <v>33</v>
      </c>
      <c r="B70" s="18"/>
      <c r="C70" s="18"/>
      <c r="D70" s="18"/>
      <c r="E70" s="18"/>
      <c r="F70" s="18"/>
      <c r="G70" s="18"/>
      <c r="H70" s="18"/>
      <c r="I70" s="18">
        <v>135</v>
      </c>
      <c r="J70" s="18">
        <f t="shared" si="28"/>
        <v>132</v>
      </c>
      <c r="K70" s="18">
        <f t="shared" si="23"/>
        <v>3</v>
      </c>
      <c r="L70" s="18">
        <v>350.3</v>
      </c>
      <c r="M70" s="19">
        <f t="shared" si="26"/>
        <v>1050.9000000000001</v>
      </c>
      <c r="N70" s="18"/>
      <c r="Q70" s="36"/>
      <c r="R70" s="2"/>
    </row>
    <row r="71" spans="1:18" ht="15.75" hidden="1">
      <c r="A71" s="17" t="s">
        <v>34</v>
      </c>
      <c r="B71" s="17" t="s">
        <v>35</v>
      </c>
      <c r="C71" s="17" t="s">
        <v>30</v>
      </c>
      <c r="D71" s="17" t="s">
        <v>31</v>
      </c>
      <c r="E71" s="17" t="s">
        <v>54</v>
      </c>
      <c r="F71" s="17" t="s">
        <v>55</v>
      </c>
      <c r="G71" s="17" t="s">
        <v>2</v>
      </c>
      <c r="H71" s="17" t="s">
        <v>60</v>
      </c>
      <c r="I71" s="18">
        <v>139</v>
      </c>
      <c r="J71" s="18">
        <f t="shared" si="28"/>
        <v>135</v>
      </c>
      <c r="K71" s="18">
        <f t="shared" si="23"/>
        <v>4</v>
      </c>
      <c r="L71" s="18">
        <v>350.3</v>
      </c>
      <c r="M71" s="19">
        <f t="shared" si="26"/>
        <v>1401.2</v>
      </c>
      <c r="N71" s="18"/>
      <c r="Q71" s="36"/>
      <c r="R71" s="2"/>
    </row>
    <row r="72" spans="1:18" ht="15.75" hidden="1">
      <c r="A72" s="17" t="s">
        <v>35</v>
      </c>
      <c r="B72" s="18"/>
      <c r="C72" s="18"/>
      <c r="D72" s="18"/>
      <c r="E72" s="18"/>
      <c r="F72" s="18"/>
      <c r="G72" s="18"/>
      <c r="H72" s="18"/>
      <c r="I72" s="18">
        <v>142</v>
      </c>
      <c r="J72" s="18">
        <f t="shared" si="28"/>
        <v>139</v>
      </c>
      <c r="K72" s="18">
        <f t="shared" si="23"/>
        <v>3</v>
      </c>
      <c r="L72" s="18">
        <v>350.3</v>
      </c>
      <c r="M72" s="19">
        <f t="shared" si="26"/>
        <v>1050.9000000000001</v>
      </c>
      <c r="N72" s="18"/>
      <c r="Q72" s="36"/>
      <c r="R72" s="2"/>
    </row>
    <row r="73" spans="1:18" ht="15.75" hidden="1">
      <c r="A73" s="17">
        <v>42005</v>
      </c>
      <c r="B73" s="18"/>
      <c r="C73" s="18"/>
      <c r="D73" s="18"/>
      <c r="E73" s="18"/>
      <c r="F73" s="18"/>
      <c r="G73" s="18"/>
      <c r="H73" s="18"/>
      <c r="I73" s="18">
        <v>145</v>
      </c>
      <c r="J73" s="18">
        <f t="shared" si="28"/>
        <v>142</v>
      </c>
      <c r="K73" s="18">
        <f t="shared" si="23"/>
        <v>3</v>
      </c>
      <c r="L73" s="18">
        <v>350.3</v>
      </c>
      <c r="M73" s="19">
        <f t="shared" si="26"/>
        <v>1050.9000000000001</v>
      </c>
      <c r="N73" s="18"/>
      <c r="Q73" s="36"/>
      <c r="R73" s="2"/>
    </row>
    <row r="74" spans="1:18" ht="15.75" hidden="1">
      <c r="A74" s="17" t="s">
        <v>31</v>
      </c>
      <c r="B74" s="18"/>
      <c r="C74" s="18"/>
      <c r="D74" s="18"/>
      <c r="E74" s="18"/>
      <c r="F74" s="18"/>
      <c r="G74" s="18"/>
      <c r="H74" s="18"/>
      <c r="I74" s="18">
        <v>148</v>
      </c>
      <c r="J74" s="18">
        <f t="shared" si="28"/>
        <v>145</v>
      </c>
      <c r="K74" s="18">
        <f t="shared" si="23"/>
        <v>3</v>
      </c>
      <c r="L74" s="18">
        <v>350.3</v>
      </c>
      <c r="M74" s="19">
        <f t="shared" si="26"/>
        <v>1050.9000000000001</v>
      </c>
      <c r="N74" s="18"/>
      <c r="Q74" s="36"/>
      <c r="R74" s="2"/>
    </row>
    <row r="75" spans="1:18" ht="15.75" hidden="1">
      <c r="A75" s="17" t="s">
        <v>54</v>
      </c>
      <c r="B75" s="18"/>
      <c r="C75" s="18"/>
      <c r="D75" s="18"/>
      <c r="E75" s="18"/>
      <c r="F75" s="18"/>
      <c r="G75" s="18"/>
      <c r="H75" s="18"/>
      <c r="I75" s="18">
        <v>150</v>
      </c>
      <c r="J75" s="18">
        <f t="shared" si="28"/>
        <v>148</v>
      </c>
      <c r="K75" s="18">
        <f t="shared" si="23"/>
        <v>2</v>
      </c>
      <c r="L75" s="18">
        <v>350.3</v>
      </c>
      <c r="M75" s="19">
        <f t="shared" si="26"/>
        <v>700.6</v>
      </c>
      <c r="N75" s="18"/>
      <c r="Q75" s="36"/>
      <c r="R75" s="2"/>
    </row>
    <row r="76" spans="1:18" ht="15.75" hidden="1">
      <c r="A76" s="17" t="s">
        <v>55</v>
      </c>
      <c r="B76" s="18"/>
      <c r="C76" s="18"/>
      <c r="D76" s="18"/>
      <c r="E76" s="18"/>
      <c r="F76" s="18"/>
      <c r="G76" s="18"/>
      <c r="H76" s="18"/>
      <c r="I76" s="18">
        <v>153</v>
      </c>
      <c r="J76" s="18">
        <f t="shared" si="28"/>
        <v>150</v>
      </c>
      <c r="K76" s="18">
        <f t="shared" si="23"/>
        <v>3</v>
      </c>
      <c r="L76" s="18">
        <v>350.3</v>
      </c>
      <c r="M76" s="19">
        <f t="shared" si="26"/>
        <v>1050.9000000000001</v>
      </c>
      <c r="N76" s="18"/>
      <c r="Q76" s="36"/>
      <c r="R76" s="2"/>
    </row>
    <row r="77" spans="1:18" ht="15.75" hidden="1">
      <c r="A77" s="17" t="s">
        <v>2</v>
      </c>
      <c r="B77" s="18"/>
      <c r="C77" s="18"/>
      <c r="D77" s="18"/>
      <c r="E77" s="18"/>
      <c r="F77" s="18"/>
      <c r="G77" s="18"/>
      <c r="H77" s="18"/>
      <c r="I77" s="18">
        <v>156</v>
      </c>
      <c r="J77" s="18">
        <f t="shared" si="28"/>
        <v>153</v>
      </c>
      <c r="K77" s="18">
        <f t="shared" si="23"/>
        <v>3</v>
      </c>
      <c r="L77" s="18">
        <v>350.3</v>
      </c>
      <c r="M77" s="19">
        <f t="shared" si="26"/>
        <v>1050.9000000000001</v>
      </c>
      <c r="N77" s="18"/>
      <c r="Q77" s="36"/>
      <c r="R77" s="2"/>
    </row>
    <row r="78" spans="1:18" ht="15.75" hidden="1">
      <c r="A78" s="17" t="s">
        <v>60</v>
      </c>
      <c r="B78" s="18"/>
      <c r="C78" s="18"/>
      <c r="D78" s="18"/>
      <c r="E78" s="18"/>
      <c r="F78" s="18"/>
      <c r="G78" s="18"/>
      <c r="H78" s="18"/>
      <c r="I78" s="18">
        <v>161</v>
      </c>
      <c r="J78" s="18">
        <f t="shared" si="28"/>
        <v>156</v>
      </c>
      <c r="K78" s="18">
        <f t="shared" si="23"/>
        <v>5</v>
      </c>
      <c r="L78" s="18">
        <v>350.3</v>
      </c>
      <c r="M78" s="19">
        <f t="shared" si="26"/>
        <v>1751.5</v>
      </c>
      <c r="N78" s="18"/>
      <c r="Q78" s="36"/>
      <c r="R78" s="2"/>
    </row>
    <row r="79" spans="1:18" ht="15.75" hidden="1">
      <c r="A79" s="17" t="s">
        <v>64</v>
      </c>
      <c r="B79" s="18"/>
      <c r="C79" s="18"/>
      <c r="D79" s="18"/>
      <c r="E79" s="18"/>
      <c r="F79" s="18"/>
      <c r="G79" s="18"/>
      <c r="H79" s="18"/>
      <c r="I79" s="18">
        <v>165</v>
      </c>
      <c r="J79" s="18">
        <f t="shared" si="28"/>
        <v>161</v>
      </c>
      <c r="K79" s="18">
        <f t="shared" si="23"/>
        <v>4</v>
      </c>
      <c r="L79" s="18">
        <v>350.3</v>
      </c>
      <c r="M79" s="19">
        <f t="shared" si="26"/>
        <v>1401.2</v>
      </c>
      <c r="N79" s="18"/>
      <c r="Q79" s="36"/>
      <c r="R79" s="2"/>
    </row>
    <row r="80" spans="1:18" ht="15.75" hidden="1">
      <c r="A80" s="17" t="s">
        <v>65</v>
      </c>
      <c r="B80" s="18"/>
      <c r="C80" s="18"/>
      <c r="D80" s="18"/>
      <c r="E80" s="18"/>
      <c r="F80" s="18"/>
      <c r="G80" s="18"/>
      <c r="H80" s="18"/>
      <c r="I80" s="18">
        <v>168</v>
      </c>
      <c r="J80" s="18">
        <f t="shared" si="28"/>
        <v>165</v>
      </c>
      <c r="K80" s="18">
        <f t="shared" si="23"/>
        <v>3</v>
      </c>
      <c r="L80" s="18">
        <v>385.73</v>
      </c>
      <c r="M80" s="19">
        <f t="shared" si="26"/>
        <v>1157.19</v>
      </c>
      <c r="N80" s="18"/>
      <c r="Q80" s="36"/>
      <c r="R80" s="2"/>
    </row>
    <row r="81" spans="1:40" ht="15.75" hidden="1">
      <c r="A81" s="17" t="s">
        <v>32</v>
      </c>
      <c r="B81" s="18"/>
      <c r="C81" s="18"/>
      <c r="D81" s="18"/>
      <c r="E81" s="18"/>
      <c r="F81" s="18"/>
      <c r="G81" s="18"/>
      <c r="H81" s="18"/>
      <c r="I81" s="18">
        <v>172</v>
      </c>
      <c r="J81" s="18">
        <f t="shared" si="28"/>
        <v>168</v>
      </c>
      <c r="K81" s="18">
        <f t="shared" si="23"/>
        <v>4</v>
      </c>
      <c r="L81" s="18">
        <v>385.73</v>
      </c>
      <c r="M81" s="19">
        <f t="shared" si="26"/>
        <v>1542.92</v>
      </c>
      <c r="N81" s="18"/>
      <c r="Q81" s="36"/>
      <c r="R81" s="2"/>
    </row>
    <row r="82" spans="1:40" ht="15.75" hidden="1">
      <c r="A82" s="17" t="s">
        <v>33</v>
      </c>
      <c r="B82" s="18"/>
      <c r="C82" s="18"/>
      <c r="D82" s="18"/>
      <c r="E82" s="18"/>
      <c r="F82" s="18"/>
      <c r="G82" s="18"/>
      <c r="H82" s="18"/>
      <c r="I82" s="18">
        <v>180</v>
      </c>
      <c r="J82" s="18">
        <f t="shared" si="28"/>
        <v>172</v>
      </c>
      <c r="K82" s="18">
        <f t="shared" si="23"/>
        <v>8</v>
      </c>
      <c r="L82" s="18">
        <v>385.73</v>
      </c>
      <c r="M82" s="19">
        <f t="shared" si="26"/>
        <v>3085.84</v>
      </c>
      <c r="N82" s="18"/>
      <c r="Q82" s="36"/>
      <c r="R82" s="2"/>
    </row>
    <row r="83" spans="1:40" ht="15.75" hidden="1">
      <c r="A83" s="17" t="s">
        <v>34</v>
      </c>
      <c r="B83" s="18"/>
      <c r="C83" s="18"/>
      <c r="D83" s="18"/>
      <c r="E83" s="18"/>
      <c r="F83" s="18"/>
      <c r="G83" s="18"/>
      <c r="H83" s="18"/>
      <c r="I83" s="18">
        <v>185</v>
      </c>
      <c r="J83" s="18">
        <f t="shared" si="28"/>
        <v>180</v>
      </c>
      <c r="K83" s="18">
        <v>5.3</v>
      </c>
      <c r="L83" s="18">
        <v>417.23</v>
      </c>
      <c r="M83" s="57">
        <f t="shared" si="26"/>
        <v>2211.319</v>
      </c>
      <c r="N83" s="18"/>
      <c r="Q83" s="36"/>
      <c r="R83" s="2"/>
    </row>
    <row r="84" spans="1:40" ht="15.75" hidden="1">
      <c r="A84" s="17" t="s">
        <v>35</v>
      </c>
      <c r="B84" s="18"/>
      <c r="C84" s="18"/>
      <c r="D84" s="18"/>
      <c r="E84" s="18"/>
      <c r="F84" s="18"/>
      <c r="G84" s="18"/>
      <c r="H84" s="18"/>
      <c r="I84" s="18">
        <v>191</v>
      </c>
      <c r="J84" s="18">
        <f t="shared" si="28"/>
        <v>185</v>
      </c>
      <c r="K84" s="18">
        <f t="shared" ref="K84:K93" si="29">I84-J84</f>
        <v>6</v>
      </c>
      <c r="L84" s="18">
        <v>417.23</v>
      </c>
      <c r="M84" s="57">
        <f t="shared" si="26"/>
        <v>2503.38</v>
      </c>
      <c r="N84" s="18"/>
      <c r="Q84" s="36"/>
      <c r="R84" s="2"/>
    </row>
    <row r="85" spans="1:40" ht="15.75" hidden="1">
      <c r="A85" s="17">
        <v>42370</v>
      </c>
      <c r="B85" s="18"/>
      <c r="C85" s="18"/>
      <c r="D85" s="18"/>
      <c r="E85" s="18"/>
      <c r="F85" s="18"/>
      <c r="G85" s="18"/>
      <c r="H85" s="18"/>
      <c r="I85" s="18">
        <v>198</v>
      </c>
      <c r="J85" s="18">
        <f t="shared" si="28"/>
        <v>191</v>
      </c>
      <c r="K85" s="18">
        <f t="shared" si="29"/>
        <v>7</v>
      </c>
      <c r="L85" s="18">
        <v>417.23</v>
      </c>
      <c r="M85" s="57">
        <f t="shared" si="26"/>
        <v>2920.61</v>
      </c>
      <c r="N85" s="18"/>
      <c r="Q85" s="36"/>
      <c r="R85" s="2"/>
    </row>
    <row r="86" spans="1:40" ht="15.75" hidden="1">
      <c r="A86" s="17" t="s">
        <v>31</v>
      </c>
      <c r="B86" s="18"/>
      <c r="C86" s="18"/>
      <c r="D86" s="18"/>
      <c r="E86" s="18"/>
      <c r="F86" s="18"/>
      <c r="G86" s="18"/>
      <c r="H86" s="18"/>
      <c r="I86" s="18">
        <v>201</v>
      </c>
      <c r="J86" s="18">
        <f t="shared" si="28"/>
        <v>198</v>
      </c>
      <c r="K86" s="18">
        <f t="shared" si="29"/>
        <v>3</v>
      </c>
      <c r="L86" s="18">
        <v>417.23</v>
      </c>
      <c r="M86" s="57">
        <f t="shared" si="26"/>
        <v>1251.69</v>
      </c>
      <c r="N86" s="18"/>
      <c r="Q86" s="36"/>
      <c r="R86" s="2"/>
    </row>
    <row r="87" spans="1:40" ht="15.75" hidden="1">
      <c r="A87" s="17" t="s">
        <v>54</v>
      </c>
      <c r="B87" s="18"/>
      <c r="C87" s="18"/>
      <c r="D87" s="18"/>
      <c r="E87" s="18"/>
      <c r="F87" s="18"/>
      <c r="G87" s="18"/>
      <c r="H87" s="18"/>
      <c r="I87" s="18">
        <v>206</v>
      </c>
      <c r="J87" s="18">
        <f t="shared" si="28"/>
        <v>201</v>
      </c>
      <c r="K87" s="18">
        <f t="shared" si="29"/>
        <v>5</v>
      </c>
      <c r="L87" s="18">
        <v>417.23</v>
      </c>
      <c r="M87" s="57">
        <f t="shared" si="26"/>
        <v>2086.15</v>
      </c>
      <c r="N87" s="18"/>
      <c r="Q87" s="36"/>
      <c r="R87" s="2"/>
    </row>
    <row r="88" spans="1:40" ht="15.75" hidden="1">
      <c r="A88" s="17" t="s">
        <v>55</v>
      </c>
      <c r="B88" s="18"/>
      <c r="C88" s="18"/>
      <c r="D88" s="18"/>
      <c r="E88" s="18"/>
      <c r="F88" s="18"/>
      <c r="G88" s="18"/>
      <c r="H88" s="18"/>
      <c r="I88" s="18">
        <v>210</v>
      </c>
      <c r="J88" s="18">
        <f t="shared" si="28"/>
        <v>206</v>
      </c>
      <c r="K88" s="18">
        <f t="shared" si="29"/>
        <v>4</v>
      </c>
      <c r="L88" s="18">
        <v>417.23</v>
      </c>
      <c r="M88" s="57">
        <f t="shared" si="26"/>
        <v>1668.92</v>
      </c>
      <c r="N88" s="18"/>
      <c r="Q88" s="36"/>
      <c r="R88" s="2"/>
    </row>
    <row r="89" spans="1:40" ht="15.75" hidden="1">
      <c r="A89" s="17" t="s">
        <v>2</v>
      </c>
      <c r="B89" s="18"/>
      <c r="C89" s="18"/>
      <c r="D89" s="18"/>
      <c r="E89" s="18"/>
      <c r="F89" s="18"/>
      <c r="G89" s="18"/>
      <c r="H89" s="18"/>
      <c r="I89" s="18">
        <v>216</v>
      </c>
      <c r="J89" s="18">
        <f t="shared" si="28"/>
        <v>210</v>
      </c>
      <c r="K89" s="18">
        <f t="shared" si="29"/>
        <v>6</v>
      </c>
      <c r="L89" s="18">
        <v>385.73</v>
      </c>
      <c r="M89" s="57">
        <f t="shared" si="26"/>
        <v>2314.38</v>
      </c>
      <c r="N89" s="18"/>
      <c r="Q89" s="36"/>
      <c r="R89" s="2"/>
    </row>
    <row r="90" spans="1:40" ht="15.75">
      <c r="A90" s="17" t="s">
        <v>60</v>
      </c>
      <c r="B90" s="18"/>
      <c r="C90" s="18"/>
      <c r="D90" s="18"/>
      <c r="E90" s="18"/>
      <c r="F90" s="18"/>
      <c r="G90" s="18"/>
      <c r="H90" s="18"/>
      <c r="I90" s="18">
        <v>221</v>
      </c>
      <c r="J90" s="18">
        <f t="shared" si="28"/>
        <v>216</v>
      </c>
      <c r="K90" s="18">
        <f t="shared" si="29"/>
        <v>5</v>
      </c>
      <c r="L90" s="18">
        <v>385.73</v>
      </c>
      <c r="M90" s="57">
        <f t="shared" si="26"/>
        <v>1928.65</v>
      </c>
      <c r="N90" s="18"/>
      <c r="Q90" s="36"/>
      <c r="R90" s="2"/>
    </row>
    <row r="91" spans="1:40" ht="15.75">
      <c r="A91" s="17" t="s">
        <v>64</v>
      </c>
      <c r="B91" s="18"/>
      <c r="C91" s="18"/>
      <c r="D91" s="18"/>
      <c r="E91" s="18"/>
      <c r="F91" s="18"/>
      <c r="G91" s="18"/>
      <c r="H91" s="18"/>
      <c r="I91" s="18">
        <v>223</v>
      </c>
      <c r="J91" s="18">
        <f t="shared" si="28"/>
        <v>221</v>
      </c>
      <c r="K91" s="18">
        <f t="shared" si="29"/>
        <v>2</v>
      </c>
      <c r="L91" s="18">
        <v>385.73</v>
      </c>
      <c r="M91" s="57">
        <f t="shared" si="26"/>
        <v>771.46</v>
      </c>
      <c r="N91" s="18"/>
      <c r="Q91" s="36"/>
      <c r="R91" s="2"/>
    </row>
    <row r="92" spans="1:40" ht="15.75">
      <c r="A92" s="17" t="s">
        <v>65</v>
      </c>
      <c r="B92" s="18"/>
      <c r="C92" s="18"/>
      <c r="D92" s="18"/>
      <c r="E92" s="18"/>
      <c r="F92" s="18"/>
      <c r="G92" s="18"/>
      <c r="H92" s="18"/>
      <c r="I92" s="18">
        <v>225</v>
      </c>
      <c r="J92" s="18">
        <f t="shared" si="28"/>
        <v>223</v>
      </c>
      <c r="K92" s="18">
        <f t="shared" si="29"/>
        <v>2</v>
      </c>
      <c r="L92" s="18">
        <v>385.73</v>
      </c>
      <c r="M92" s="57">
        <f t="shared" si="26"/>
        <v>771.46</v>
      </c>
      <c r="N92" s="18"/>
      <c r="Q92" s="36"/>
      <c r="R92" s="2"/>
    </row>
    <row r="93" spans="1:40" ht="15.75">
      <c r="A93" s="17" t="s">
        <v>32</v>
      </c>
      <c r="B93" s="18"/>
      <c r="C93" s="18"/>
      <c r="D93" s="18"/>
      <c r="E93" s="18"/>
      <c r="F93" s="18"/>
      <c r="G93" s="18"/>
      <c r="H93" s="18"/>
      <c r="I93" s="18">
        <v>231</v>
      </c>
      <c r="J93" s="18">
        <f t="shared" si="28"/>
        <v>225</v>
      </c>
      <c r="K93" s="18">
        <f t="shared" si="29"/>
        <v>6</v>
      </c>
      <c r="L93" s="18">
        <v>385.73</v>
      </c>
      <c r="M93" s="57">
        <f>K93*L93</f>
        <v>2314.38</v>
      </c>
      <c r="N93" s="18"/>
      <c r="Q93" s="36"/>
      <c r="R93" s="2"/>
    </row>
    <row r="94" spans="1:40" s="32" customFormat="1" ht="15.75">
      <c r="A94" s="34" t="s">
        <v>5</v>
      </c>
      <c r="B94" s="5"/>
      <c r="C94" s="5"/>
      <c r="D94" s="5"/>
      <c r="E94" s="5"/>
      <c r="F94" s="5"/>
      <c r="G94" s="5"/>
      <c r="H94" s="5"/>
      <c r="I94" s="5">
        <v>165</v>
      </c>
      <c r="J94" s="5">
        <v>161</v>
      </c>
      <c r="K94" s="5">
        <f>SUM(K95:K97)</f>
        <v>4</v>
      </c>
      <c r="L94" s="5"/>
      <c r="M94" s="15">
        <f>SUM(M95:M97)</f>
        <v>146.23600000000002</v>
      </c>
      <c r="N94" s="5"/>
      <c r="Q94" s="39">
        <f>2.1*1</f>
        <v>2.1</v>
      </c>
      <c r="R94" s="5">
        <v>41</v>
      </c>
      <c r="AN94" s="1"/>
    </row>
    <row r="95" spans="1:40" hidden="1">
      <c r="A95" s="67" t="s">
        <v>33</v>
      </c>
      <c r="B95" s="20"/>
      <c r="C95" s="20"/>
      <c r="D95" s="20"/>
      <c r="E95" s="20"/>
      <c r="F95" s="20"/>
      <c r="G95" s="20"/>
      <c r="H95" s="20"/>
      <c r="I95" s="20"/>
      <c r="J95" s="20"/>
      <c r="K95" s="20">
        <v>1.7</v>
      </c>
      <c r="L95" s="20">
        <v>28.08</v>
      </c>
      <c r="M95" s="20">
        <f>K95*L95</f>
        <v>47.735999999999997</v>
      </c>
      <c r="N95" s="20"/>
      <c r="Q95" s="36"/>
      <c r="R95" s="2">
        <v>62</v>
      </c>
    </row>
    <row r="96" spans="1:40" hidden="1">
      <c r="A96" s="68"/>
      <c r="B96" s="20"/>
      <c r="C96" s="20"/>
      <c r="D96" s="20"/>
      <c r="E96" s="20"/>
      <c r="F96" s="20"/>
      <c r="G96" s="20"/>
      <c r="H96" s="20"/>
      <c r="I96" s="20"/>
      <c r="J96" s="20"/>
      <c r="K96" s="20">
        <v>2.1</v>
      </c>
      <c r="L96" s="20">
        <v>41</v>
      </c>
      <c r="M96" s="20">
        <f t="shared" ref="M96:M97" si="30">K96*L96</f>
        <v>86.100000000000009</v>
      </c>
      <c r="N96" s="20"/>
      <c r="Q96" s="36"/>
    </row>
    <row r="97" spans="1:40" hidden="1">
      <c r="A97" s="69"/>
      <c r="B97" s="20"/>
      <c r="C97" s="20"/>
      <c r="D97" s="20"/>
      <c r="E97" s="20"/>
      <c r="F97" s="20"/>
      <c r="G97" s="20"/>
      <c r="H97" s="20"/>
      <c r="I97" s="20"/>
      <c r="J97" s="20"/>
      <c r="K97" s="20">
        <v>0.2</v>
      </c>
      <c r="L97" s="20">
        <v>62</v>
      </c>
      <c r="M97" s="20">
        <f t="shared" si="30"/>
        <v>12.4</v>
      </c>
      <c r="N97" s="20"/>
    </row>
    <row r="98" spans="1:40" s="32" customFormat="1" ht="15.75" hidden="1">
      <c r="A98" s="67" t="s">
        <v>34</v>
      </c>
      <c r="B98" s="31"/>
      <c r="C98" s="31"/>
      <c r="D98" s="31"/>
      <c r="E98" s="31"/>
      <c r="F98" s="31"/>
      <c r="G98" s="31"/>
      <c r="H98" s="31"/>
      <c r="I98" s="31">
        <v>172</v>
      </c>
      <c r="J98" s="31">
        <v>165</v>
      </c>
      <c r="K98" s="31">
        <f>I98-J98</f>
        <v>7</v>
      </c>
      <c r="L98" s="31"/>
      <c r="M98" s="21">
        <f>SUM(M99:M101)</f>
        <v>332.23599999999999</v>
      </c>
      <c r="N98" s="31"/>
      <c r="Q98" s="1"/>
      <c r="AN98" s="1"/>
    </row>
    <row r="99" spans="1:40" hidden="1">
      <c r="A99" s="68"/>
      <c r="B99" s="20"/>
      <c r="C99" s="20"/>
      <c r="D99" s="20"/>
      <c r="E99" s="20"/>
      <c r="F99" s="20"/>
      <c r="G99" s="20"/>
      <c r="H99" s="20"/>
      <c r="I99" s="20"/>
      <c r="J99" s="20"/>
      <c r="K99" s="20">
        <v>1.7</v>
      </c>
      <c r="L99" s="20">
        <v>28.08</v>
      </c>
      <c r="M99" s="35">
        <f>K99*L99</f>
        <v>47.735999999999997</v>
      </c>
      <c r="N99" s="20"/>
    </row>
    <row r="100" spans="1:40" ht="17.25" hidden="1" customHeight="1">
      <c r="A100" s="68"/>
      <c r="B100" s="20"/>
      <c r="C100" s="20"/>
      <c r="D100" s="20"/>
      <c r="E100" s="20"/>
      <c r="F100" s="20"/>
      <c r="G100" s="20"/>
      <c r="H100" s="20"/>
      <c r="I100" s="20"/>
      <c r="J100" s="20"/>
      <c r="K100" s="20">
        <v>2.1</v>
      </c>
      <c r="L100" s="20">
        <v>41</v>
      </c>
      <c r="M100" s="35">
        <f t="shared" ref="M100:M101" si="31">K100*L100</f>
        <v>86.100000000000009</v>
      </c>
      <c r="N100" s="20"/>
    </row>
    <row r="101" spans="1:40" hidden="1">
      <c r="A101" s="69"/>
      <c r="B101" s="20"/>
      <c r="C101" s="20"/>
      <c r="D101" s="20"/>
      <c r="E101" s="20"/>
      <c r="F101" s="20"/>
      <c r="G101" s="20"/>
      <c r="H101" s="20"/>
      <c r="I101" s="20"/>
      <c r="J101" s="20"/>
      <c r="K101" s="20">
        <v>3.2</v>
      </c>
      <c r="L101" s="20">
        <v>62</v>
      </c>
      <c r="M101" s="35">
        <f t="shared" si="31"/>
        <v>198.4</v>
      </c>
      <c r="N101" s="20"/>
    </row>
    <row r="102" spans="1:40" s="32" customFormat="1" ht="15.75" hidden="1">
      <c r="A102" s="67" t="s">
        <v>35</v>
      </c>
      <c r="B102" s="31"/>
      <c r="C102" s="31"/>
      <c r="D102" s="31"/>
      <c r="E102" s="31"/>
      <c r="F102" s="31"/>
      <c r="G102" s="31"/>
      <c r="H102" s="31"/>
      <c r="I102" s="31">
        <v>177</v>
      </c>
      <c r="J102" s="31">
        <f>I98</f>
        <v>172</v>
      </c>
      <c r="K102" s="31">
        <f>I102-J102</f>
        <v>5</v>
      </c>
      <c r="L102" s="31"/>
      <c r="M102" s="31">
        <f>SUM(M103:M105)</f>
        <v>208.23599999999999</v>
      </c>
      <c r="N102" s="31"/>
      <c r="Q102" s="1"/>
      <c r="AN102" s="1"/>
    </row>
    <row r="103" spans="1:40" hidden="1">
      <c r="A103" s="68"/>
      <c r="B103" s="20"/>
      <c r="C103" s="20"/>
      <c r="D103" s="20"/>
      <c r="E103" s="20"/>
      <c r="F103" s="20"/>
      <c r="G103" s="20"/>
      <c r="H103" s="20"/>
      <c r="I103" s="20"/>
      <c r="J103" s="20"/>
      <c r="K103" s="20">
        <v>1.7</v>
      </c>
      <c r="L103" s="20">
        <v>28.08</v>
      </c>
      <c r="M103" s="20">
        <f>K103*L103</f>
        <v>47.735999999999997</v>
      </c>
      <c r="N103" s="20"/>
    </row>
    <row r="104" spans="1:40" hidden="1">
      <c r="A104" s="68"/>
      <c r="B104" s="20"/>
      <c r="C104" s="20"/>
      <c r="D104" s="20"/>
      <c r="E104" s="20"/>
      <c r="F104" s="20"/>
      <c r="G104" s="20"/>
      <c r="H104" s="20"/>
      <c r="I104" s="20"/>
      <c r="J104" s="20"/>
      <c r="K104" s="20">
        <v>2.1</v>
      </c>
      <c r="L104" s="20">
        <v>41</v>
      </c>
      <c r="M104" s="20">
        <f t="shared" ref="M104:M105" si="32">K104*L104</f>
        <v>86.100000000000009</v>
      </c>
      <c r="N104" s="20"/>
    </row>
    <row r="105" spans="1:40" hidden="1">
      <c r="A105" s="69"/>
      <c r="B105" s="20"/>
      <c r="C105" s="20"/>
      <c r="D105" s="20"/>
      <c r="E105" s="20"/>
      <c r="F105" s="20"/>
      <c r="G105" s="20"/>
      <c r="H105" s="20"/>
      <c r="I105" s="20"/>
      <c r="J105" s="20"/>
      <c r="K105" s="20">
        <v>1.2</v>
      </c>
      <c r="L105" s="20">
        <v>62</v>
      </c>
      <c r="M105" s="20">
        <f t="shared" si="32"/>
        <v>74.399999999999991</v>
      </c>
      <c r="N105" s="20"/>
    </row>
    <row r="106" spans="1:40" s="32" customFormat="1" ht="15.75" hidden="1">
      <c r="A106" s="40" t="s">
        <v>30</v>
      </c>
      <c r="B106" s="31"/>
      <c r="C106" s="31"/>
      <c r="D106" s="31"/>
      <c r="E106" s="31"/>
      <c r="F106" s="31"/>
      <c r="G106" s="31"/>
      <c r="H106" s="31"/>
      <c r="I106" s="31">
        <v>183</v>
      </c>
      <c r="J106" s="31">
        <v>177</v>
      </c>
      <c r="K106" s="31">
        <f>I106-J106</f>
        <v>6</v>
      </c>
      <c r="L106" s="31">
        <v>55.56</v>
      </c>
      <c r="M106" s="31">
        <f>K106*L106</f>
        <v>333.36</v>
      </c>
      <c r="N106" s="31"/>
      <c r="Q106" s="1"/>
      <c r="AN106" s="1"/>
    </row>
    <row r="107" spans="1:40" hidden="1">
      <c r="A107" s="40" t="s">
        <v>31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1:40" hidden="1">
      <c r="A108" s="40" t="s">
        <v>54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Q108" s="1">
        <f>5*27.78</f>
        <v>138.9</v>
      </c>
    </row>
    <row r="109" spans="1:40" hidden="1">
      <c r="A109" s="40" t="s">
        <v>55</v>
      </c>
      <c r="B109" s="20"/>
      <c r="C109" s="20"/>
      <c r="D109" s="20"/>
      <c r="E109" s="20"/>
      <c r="F109" s="20"/>
      <c r="G109" s="20"/>
      <c r="H109" s="20"/>
      <c r="I109" s="20">
        <v>193</v>
      </c>
      <c r="J109" s="20">
        <v>185</v>
      </c>
      <c r="K109" s="20">
        <f>I109-J109</f>
        <v>8</v>
      </c>
      <c r="L109" s="20">
        <v>55.56</v>
      </c>
      <c r="M109" s="20">
        <f>K109*L109</f>
        <v>444.48</v>
      </c>
      <c r="N109" s="20"/>
    </row>
    <row r="110" spans="1:40" hidden="1">
      <c r="A110" s="40" t="s">
        <v>2</v>
      </c>
      <c r="B110" s="20"/>
      <c r="C110" s="20"/>
      <c r="D110" s="20"/>
      <c r="E110" s="20"/>
      <c r="F110" s="20"/>
      <c r="G110" s="20"/>
      <c r="H110" s="20"/>
      <c r="I110" s="20">
        <v>198</v>
      </c>
      <c r="J110" s="20">
        <f>I109</f>
        <v>193</v>
      </c>
      <c r="K110" s="20">
        <f>I110-J110</f>
        <v>5</v>
      </c>
      <c r="L110" s="20">
        <v>55.56</v>
      </c>
      <c r="M110" s="20">
        <f>K110*L110</f>
        <v>277.8</v>
      </c>
      <c r="N110" s="20"/>
    </row>
    <row r="111" spans="1:40" hidden="1">
      <c r="A111" s="40" t="s">
        <v>60</v>
      </c>
      <c r="B111" s="20"/>
      <c r="C111" s="20"/>
      <c r="D111" s="20"/>
      <c r="E111" s="20"/>
      <c r="F111" s="20"/>
      <c r="G111" s="20"/>
      <c r="H111" s="20"/>
      <c r="I111" s="20">
        <v>205</v>
      </c>
      <c r="J111" s="20">
        <f t="shared" ref="J111:J112" si="33">I110</f>
        <v>198</v>
      </c>
      <c r="K111" s="20">
        <f t="shared" ref="K111:K116" si="34">I111-J111</f>
        <v>7</v>
      </c>
      <c r="L111" s="20">
        <v>55.56</v>
      </c>
      <c r="M111" s="20">
        <f t="shared" ref="M111:M123" si="35">K111*L111</f>
        <v>388.92</v>
      </c>
      <c r="N111" s="20"/>
    </row>
    <row r="112" spans="1:40" hidden="1">
      <c r="A112" s="40" t="s">
        <v>64</v>
      </c>
      <c r="B112" s="20"/>
      <c r="C112" s="20"/>
      <c r="D112" s="20"/>
      <c r="E112" s="20"/>
      <c r="F112" s="20"/>
      <c r="G112" s="20"/>
      <c r="H112" s="20"/>
      <c r="I112" s="20">
        <v>211</v>
      </c>
      <c r="J112" s="20">
        <f t="shared" si="33"/>
        <v>205</v>
      </c>
      <c r="K112" s="20">
        <f t="shared" si="34"/>
        <v>6</v>
      </c>
      <c r="L112" s="20">
        <v>55.56</v>
      </c>
      <c r="M112" s="20">
        <f t="shared" si="35"/>
        <v>333.36</v>
      </c>
      <c r="N112" s="20"/>
    </row>
    <row r="113" spans="1:14" hidden="1">
      <c r="A113" s="40" t="s">
        <v>65</v>
      </c>
      <c r="B113" s="20"/>
      <c r="C113" s="20"/>
      <c r="D113" s="20"/>
      <c r="E113" s="20"/>
      <c r="F113" s="20"/>
      <c r="G113" s="20"/>
      <c r="H113" s="20"/>
      <c r="I113" s="20">
        <v>214</v>
      </c>
      <c r="J113" s="20">
        <f>I112</f>
        <v>211</v>
      </c>
      <c r="K113" s="20">
        <f t="shared" si="34"/>
        <v>3</v>
      </c>
      <c r="L113" s="20">
        <v>55.56</v>
      </c>
      <c r="M113" s="20">
        <f t="shared" si="35"/>
        <v>166.68</v>
      </c>
      <c r="N113" s="20"/>
    </row>
    <row r="114" spans="1:14" hidden="1">
      <c r="A114" s="40" t="s">
        <v>32</v>
      </c>
      <c r="B114" s="20"/>
      <c r="C114" s="20"/>
      <c r="D114" s="20"/>
      <c r="E114" s="20"/>
      <c r="F114" s="20"/>
      <c r="G114" s="20"/>
      <c r="H114" s="20"/>
      <c r="I114" s="20">
        <v>217</v>
      </c>
      <c r="J114" s="20">
        <f>I113</f>
        <v>214</v>
      </c>
      <c r="K114" s="20">
        <f t="shared" si="34"/>
        <v>3</v>
      </c>
      <c r="L114" s="20">
        <v>55.56</v>
      </c>
      <c r="M114" s="20">
        <f t="shared" si="35"/>
        <v>166.68</v>
      </c>
      <c r="N114" s="20"/>
    </row>
    <row r="115" spans="1:14" hidden="1">
      <c r="A115" s="40" t="s">
        <v>33</v>
      </c>
      <c r="B115" s="20"/>
      <c r="C115" s="20"/>
      <c r="D115" s="20"/>
      <c r="E115" s="20"/>
      <c r="F115" s="20"/>
      <c r="G115" s="20"/>
      <c r="H115" s="20"/>
      <c r="I115" s="20">
        <v>222</v>
      </c>
      <c r="J115" s="20">
        <f>I114</f>
        <v>217</v>
      </c>
      <c r="K115" s="20">
        <f t="shared" si="34"/>
        <v>5</v>
      </c>
      <c r="L115" s="20">
        <v>55.56</v>
      </c>
      <c r="M115" s="20">
        <f t="shared" si="35"/>
        <v>277.8</v>
      </c>
      <c r="N115" s="20"/>
    </row>
    <row r="116" spans="1:14" hidden="1">
      <c r="A116" s="40" t="s">
        <v>34</v>
      </c>
      <c r="B116" s="20"/>
      <c r="C116" s="20"/>
      <c r="D116" s="20"/>
      <c r="E116" s="20"/>
      <c r="F116" s="20"/>
      <c r="G116" s="20"/>
      <c r="H116" s="20"/>
      <c r="I116" s="20">
        <v>227</v>
      </c>
      <c r="J116" s="20">
        <f>I115</f>
        <v>222</v>
      </c>
      <c r="K116" s="20">
        <f t="shared" si="34"/>
        <v>5</v>
      </c>
      <c r="L116" s="20">
        <v>55.56</v>
      </c>
      <c r="M116" s="20">
        <f t="shared" si="35"/>
        <v>277.8</v>
      </c>
      <c r="N116" s="20"/>
    </row>
    <row r="117" spans="1:14" ht="15.75" hidden="1">
      <c r="A117" s="40" t="s">
        <v>35</v>
      </c>
      <c r="B117" s="20"/>
      <c r="C117" s="20"/>
      <c r="D117" s="20"/>
      <c r="E117" s="20"/>
      <c r="F117" s="20"/>
      <c r="G117" s="20"/>
      <c r="H117" s="20"/>
      <c r="I117" s="20">
        <v>233</v>
      </c>
      <c r="J117" s="31">
        <v>226</v>
      </c>
      <c r="K117" s="20">
        <f t="shared" ref="K117:K138" si="36">I117-J117</f>
        <v>7</v>
      </c>
      <c r="L117" s="20">
        <v>55.56</v>
      </c>
      <c r="M117" s="20">
        <f t="shared" si="35"/>
        <v>388.92</v>
      </c>
      <c r="N117" s="20"/>
    </row>
    <row r="118" spans="1:14" ht="15.75" hidden="1">
      <c r="A118" s="55">
        <v>42005</v>
      </c>
      <c r="B118" s="20"/>
      <c r="C118" s="20"/>
      <c r="D118" s="20"/>
      <c r="E118" s="20"/>
      <c r="F118" s="20"/>
      <c r="G118" s="20"/>
      <c r="H118" s="20"/>
      <c r="I118" s="20">
        <v>239</v>
      </c>
      <c r="J118" s="31">
        <f t="shared" ref="J118:J135" si="37">I117</f>
        <v>233</v>
      </c>
      <c r="K118" s="20">
        <f t="shared" si="36"/>
        <v>6</v>
      </c>
      <c r="L118" s="20">
        <v>55.56</v>
      </c>
      <c r="M118" s="20">
        <f t="shared" si="35"/>
        <v>333.36</v>
      </c>
      <c r="N118" s="20"/>
    </row>
    <row r="119" spans="1:14" ht="15.75" hidden="1">
      <c r="A119" s="40" t="s">
        <v>31</v>
      </c>
      <c r="B119" s="20"/>
      <c r="C119" s="20"/>
      <c r="D119" s="20"/>
      <c r="E119" s="20"/>
      <c r="F119" s="20"/>
      <c r="G119" s="20"/>
      <c r="H119" s="20"/>
      <c r="I119" s="20">
        <v>246</v>
      </c>
      <c r="J119" s="31">
        <f t="shared" si="37"/>
        <v>239</v>
      </c>
      <c r="K119" s="20">
        <f t="shared" si="36"/>
        <v>7</v>
      </c>
      <c r="L119" s="20">
        <v>55.56</v>
      </c>
      <c r="M119" s="20">
        <f t="shared" si="35"/>
        <v>388.92</v>
      </c>
      <c r="N119" s="20"/>
    </row>
    <row r="120" spans="1:14" ht="15.75" hidden="1">
      <c r="A120" s="40" t="s">
        <v>54</v>
      </c>
      <c r="B120" s="20"/>
      <c r="C120" s="20"/>
      <c r="D120" s="20"/>
      <c r="E120" s="20"/>
      <c r="F120" s="20"/>
      <c r="G120" s="20"/>
      <c r="H120" s="20"/>
      <c r="I120" s="20">
        <v>252</v>
      </c>
      <c r="J120" s="31">
        <f t="shared" si="37"/>
        <v>246</v>
      </c>
      <c r="K120" s="20">
        <f t="shared" si="36"/>
        <v>6</v>
      </c>
      <c r="L120" s="20">
        <v>55.56</v>
      </c>
      <c r="M120" s="20">
        <f t="shared" si="35"/>
        <v>333.36</v>
      </c>
      <c r="N120" s="20"/>
    </row>
    <row r="121" spans="1:14" ht="15.75" hidden="1">
      <c r="A121" s="40" t="s">
        <v>55</v>
      </c>
      <c r="B121" s="20"/>
      <c r="C121" s="20"/>
      <c r="D121" s="20"/>
      <c r="E121" s="20"/>
      <c r="F121" s="20"/>
      <c r="G121" s="20"/>
      <c r="H121" s="20"/>
      <c r="I121" s="20">
        <v>259</v>
      </c>
      <c r="J121" s="31">
        <f t="shared" si="37"/>
        <v>252</v>
      </c>
      <c r="K121" s="20">
        <f t="shared" si="36"/>
        <v>7</v>
      </c>
      <c r="L121" s="20">
        <v>55.56</v>
      </c>
      <c r="M121" s="20">
        <f t="shared" si="35"/>
        <v>388.92</v>
      </c>
      <c r="N121" s="20"/>
    </row>
    <row r="122" spans="1:14" ht="15.75" hidden="1">
      <c r="A122" s="40" t="s">
        <v>2</v>
      </c>
      <c r="B122" s="20"/>
      <c r="C122" s="20"/>
      <c r="D122" s="20"/>
      <c r="E122" s="20"/>
      <c r="F122" s="20"/>
      <c r="G122" s="20"/>
      <c r="H122" s="20"/>
      <c r="I122" s="20">
        <v>263</v>
      </c>
      <c r="J122" s="31">
        <f t="shared" si="37"/>
        <v>259</v>
      </c>
      <c r="K122" s="20">
        <f t="shared" si="36"/>
        <v>4</v>
      </c>
      <c r="L122" s="20">
        <v>55.56</v>
      </c>
      <c r="M122" s="20">
        <f t="shared" si="35"/>
        <v>222.24</v>
      </c>
      <c r="N122" s="20"/>
    </row>
    <row r="123" spans="1:14" ht="15.75" hidden="1">
      <c r="A123" s="40" t="s">
        <v>60</v>
      </c>
      <c r="B123" s="20"/>
      <c r="C123" s="20"/>
      <c r="D123" s="20"/>
      <c r="E123" s="20"/>
      <c r="F123" s="20"/>
      <c r="G123" s="20"/>
      <c r="H123" s="20"/>
      <c r="I123" s="20">
        <v>269</v>
      </c>
      <c r="J123" s="31">
        <f t="shared" si="37"/>
        <v>263</v>
      </c>
      <c r="K123" s="20">
        <f t="shared" si="36"/>
        <v>6</v>
      </c>
      <c r="L123" s="20">
        <v>55.56</v>
      </c>
      <c r="M123" s="20">
        <f t="shared" si="35"/>
        <v>333.36</v>
      </c>
      <c r="N123" s="20"/>
    </row>
    <row r="124" spans="1:14" ht="15.75" hidden="1">
      <c r="A124" s="40" t="s">
        <v>64</v>
      </c>
      <c r="B124" s="20"/>
      <c r="C124" s="20"/>
      <c r="D124" s="20"/>
      <c r="E124" s="20"/>
      <c r="F124" s="20"/>
      <c r="G124" s="20"/>
      <c r="H124" s="20"/>
      <c r="I124" s="20">
        <v>276</v>
      </c>
      <c r="J124" s="31">
        <f t="shared" si="37"/>
        <v>269</v>
      </c>
      <c r="K124" s="20">
        <f t="shared" si="36"/>
        <v>7</v>
      </c>
      <c r="L124" s="20">
        <v>55.56</v>
      </c>
      <c r="M124" s="20">
        <f t="shared" ref="M124:M137" si="38">K124*L124</f>
        <v>388.92</v>
      </c>
      <c r="N124" s="20"/>
    </row>
    <row r="125" spans="1:14" ht="15.75" hidden="1">
      <c r="A125" s="40" t="s">
        <v>65</v>
      </c>
      <c r="B125" s="20"/>
      <c r="C125" s="20"/>
      <c r="D125" s="20"/>
      <c r="E125" s="20"/>
      <c r="F125" s="20"/>
      <c r="G125" s="20"/>
      <c r="H125" s="20"/>
      <c r="I125" s="20">
        <v>283</v>
      </c>
      <c r="J125" s="31">
        <f t="shared" si="37"/>
        <v>276</v>
      </c>
      <c r="K125" s="20">
        <f t="shared" si="36"/>
        <v>7</v>
      </c>
      <c r="L125" s="20">
        <v>55.56</v>
      </c>
      <c r="M125" s="20">
        <f t="shared" si="38"/>
        <v>388.92</v>
      </c>
      <c r="N125" s="20"/>
    </row>
    <row r="126" spans="1:14" ht="15.75" hidden="1">
      <c r="A126" s="40" t="s">
        <v>32</v>
      </c>
      <c r="B126" s="20"/>
      <c r="C126" s="20"/>
      <c r="D126" s="20"/>
      <c r="E126" s="20"/>
      <c r="F126" s="20"/>
      <c r="G126" s="20"/>
      <c r="H126" s="20"/>
      <c r="I126" s="20">
        <v>290</v>
      </c>
      <c r="J126" s="31">
        <f t="shared" si="37"/>
        <v>283</v>
      </c>
      <c r="K126" s="20">
        <f t="shared" si="36"/>
        <v>7</v>
      </c>
      <c r="L126" s="20">
        <v>55.56</v>
      </c>
      <c r="M126" s="20">
        <f t="shared" si="38"/>
        <v>388.92</v>
      </c>
      <c r="N126" s="20"/>
    </row>
    <row r="127" spans="1:14" ht="15.75" hidden="1">
      <c r="A127" s="40" t="s">
        <v>33</v>
      </c>
      <c r="B127" s="20"/>
      <c r="C127" s="20"/>
      <c r="D127" s="20"/>
      <c r="E127" s="20"/>
      <c r="F127" s="20"/>
      <c r="G127" s="20"/>
      <c r="H127" s="20"/>
      <c r="I127" s="20">
        <v>294</v>
      </c>
      <c r="J127" s="31">
        <f t="shared" si="37"/>
        <v>290</v>
      </c>
      <c r="K127" s="20">
        <f t="shared" si="36"/>
        <v>4</v>
      </c>
      <c r="L127" s="20">
        <v>55.56</v>
      </c>
      <c r="M127" s="20">
        <f t="shared" si="38"/>
        <v>222.24</v>
      </c>
      <c r="N127" s="20"/>
    </row>
    <row r="128" spans="1:14" ht="15.75" hidden="1">
      <c r="A128" s="40" t="s">
        <v>34</v>
      </c>
      <c r="B128" s="20"/>
      <c r="C128" s="20"/>
      <c r="D128" s="20"/>
      <c r="E128" s="20"/>
      <c r="F128" s="20"/>
      <c r="G128" s="20"/>
      <c r="H128" s="20"/>
      <c r="I128" s="20">
        <v>299</v>
      </c>
      <c r="J128" s="31">
        <f t="shared" si="37"/>
        <v>294</v>
      </c>
      <c r="K128" s="20">
        <f t="shared" si="36"/>
        <v>5</v>
      </c>
      <c r="L128" s="20">
        <v>55.56</v>
      </c>
      <c r="M128" s="20">
        <f t="shared" si="38"/>
        <v>277.8</v>
      </c>
      <c r="N128" s="20"/>
    </row>
    <row r="129" spans="1:14" ht="15.75" hidden="1">
      <c r="A129" s="40" t="s">
        <v>35</v>
      </c>
      <c r="B129" s="20"/>
      <c r="C129" s="20"/>
      <c r="D129" s="20"/>
      <c r="E129" s="20"/>
      <c r="F129" s="20"/>
      <c r="G129" s="20"/>
      <c r="H129" s="20"/>
      <c r="I129" s="20">
        <v>306</v>
      </c>
      <c r="J129" s="31">
        <f t="shared" si="37"/>
        <v>299</v>
      </c>
      <c r="K129" s="20">
        <f t="shared" si="36"/>
        <v>7</v>
      </c>
      <c r="L129" s="20">
        <v>55.56</v>
      </c>
      <c r="M129" s="20">
        <f t="shared" si="38"/>
        <v>388.92</v>
      </c>
      <c r="N129" s="20"/>
    </row>
    <row r="130" spans="1:14" ht="15.75" hidden="1">
      <c r="A130" s="17">
        <v>42370</v>
      </c>
      <c r="B130" s="20"/>
      <c r="C130" s="20"/>
      <c r="D130" s="20"/>
      <c r="E130" s="20"/>
      <c r="F130" s="20"/>
      <c r="G130" s="20"/>
      <c r="H130" s="20"/>
      <c r="I130" s="20">
        <v>315</v>
      </c>
      <c r="J130" s="31">
        <f t="shared" si="37"/>
        <v>306</v>
      </c>
      <c r="K130" s="20">
        <f t="shared" si="36"/>
        <v>9</v>
      </c>
      <c r="L130" s="20">
        <v>55.56</v>
      </c>
      <c r="M130" s="20">
        <f t="shared" si="38"/>
        <v>500.04</v>
      </c>
      <c r="N130" s="20"/>
    </row>
    <row r="131" spans="1:14" ht="15.75" hidden="1">
      <c r="A131" s="40" t="s">
        <v>31</v>
      </c>
      <c r="B131" s="20"/>
      <c r="C131" s="20"/>
      <c r="D131" s="20"/>
      <c r="E131" s="20"/>
      <c r="F131" s="20"/>
      <c r="G131" s="20"/>
      <c r="H131" s="20"/>
      <c r="I131" s="20">
        <v>319</v>
      </c>
      <c r="J131" s="31">
        <f t="shared" si="37"/>
        <v>315</v>
      </c>
      <c r="K131" s="20">
        <f t="shared" si="36"/>
        <v>4</v>
      </c>
      <c r="L131" s="20">
        <v>55.56</v>
      </c>
      <c r="M131" s="20">
        <f t="shared" si="38"/>
        <v>222.24</v>
      </c>
      <c r="N131" s="20"/>
    </row>
    <row r="132" spans="1:14" ht="15.75" hidden="1">
      <c r="A132" s="40" t="s">
        <v>54</v>
      </c>
      <c r="B132" s="20"/>
      <c r="C132" s="20"/>
      <c r="D132" s="20"/>
      <c r="E132" s="20"/>
      <c r="F132" s="20"/>
      <c r="G132" s="20"/>
      <c r="H132" s="20"/>
      <c r="I132" s="20">
        <v>326</v>
      </c>
      <c r="J132" s="31">
        <f t="shared" si="37"/>
        <v>319</v>
      </c>
      <c r="K132" s="20">
        <f t="shared" si="36"/>
        <v>7</v>
      </c>
      <c r="L132" s="20">
        <v>55.56</v>
      </c>
      <c r="M132" s="20">
        <f t="shared" si="38"/>
        <v>388.92</v>
      </c>
      <c r="N132" s="20"/>
    </row>
    <row r="133" spans="1:14" ht="15.75" hidden="1">
      <c r="A133" s="40" t="s">
        <v>55</v>
      </c>
      <c r="B133" s="20"/>
      <c r="C133" s="20"/>
      <c r="D133" s="20"/>
      <c r="E133" s="20"/>
      <c r="F133" s="20"/>
      <c r="G133" s="20"/>
      <c r="H133" s="20"/>
      <c r="I133" s="20">
        <v>330</v>
      </c>
      <c r="J133" s="31">
        <f t="shared" si="37"/>
        <v>326</v>
      </c>
      <c r="K133" s="20">
        <f t="shared" si="36"/>
        <v>4</v>
      </c>
      <c r="L133" s="20">
        <v>55.56</v>
      </c>
      <c r="M133" s="20">
        <f t="shared" si="38"/>
        <v>222.24</v>
      </c>
      <c r="N133" s="20"/>
    </row>
    <row r="134" spans="1:14" ht="15.75" hidden="1">
      <c r="A134" s="40" t="s">
        <v>2</v>
      </c>
      <c r="B134" s="20"/>
      <c r="C134" s="20"/>
      <c r="D134" s="20"/>
      <c r="E134" s="20"/>
      <c r="F134" s="20"/>
      <c r="G134" s="20"/>
      <c r="H134" s="20"/>
      <c r="I134" s="20">
        <v>336</v>
      </c>
      <c r="J134" s="31">
        <f t="shared" si="37"/>
        <v>330</v>
      </c>
      <c r="K134" s="20">
        <f t="shared" si="36"/>
        <v>6</v>
      </c>
      <c r="L134" s="20">
        <v>55.56</v>
      </c>
      <c r="M134" s="20">
        <f t="shared" si="38"/>
        <v>333.36</v>
      </c>
      <c r="N134" s="20"/>
    </row>
    <row r="135" spans="1:14" ht="15.75">
      <c r="A135" s="40" t="s">
        <v>60</v>
      </c>
      <c r="B135" s="20"/>
      <c r="C135" s="20"/>
      <c r="D135" s="20"/>
      <c r="E135" s="20"/>
      <c r="F135" s="20"/>
      <c r="G135" s="20"/>
      <c r="H135" s="20"/>
      <c r="I135" s="20">
        <v>341</v>
      </c>
      <c r="J135" s="31">
        <f t="shared" si="37"/>
        <v>336</v>
      </c>
      <c r="K135" s="20">
        <f t="shared" si="36"/>
        <v>5</v>
      </c>
      <c r="L135" s="20">
        <v>55.56</v>
      </c>
      <c r="M135" s="20">
        <f t="shared" si="38"/>
        <v>277.8</v>
      </c>
      <c r="N135" s="20"/>
    </row>
    <row r="136" spans="1:14" ht="15.75">
      <c r="A136" s="40" t="s">
        <v>64</v>
      </c>
      <c r="B136" s="20"/>
      <c r="C136" s="20"/>
      <c r="D136" s="20"/>
      <c r="E136" s="20"/>
      <c r="F136" s="20"/>
      <c r="G136" s="20"/>
      <c r="H136" s="20"/>
      <c r="I136" s="20">
        <v>351</v>
      </c>
      <c r="J136" s="31">
        <v>340</v>
      </c>
      <c r="K136" s="20">
        <f t="shared" si="36"/>
        <v>11</v>
      </c>
      <c r="L136" s="20">
        <v>55.56</v>
      </c>
      <c r="M136" s="20">
        <f t="shared" si="38"/>
        <v>611.16000000000008</v>
      </c>
      <c r="N136" s="20"/>
    </row>
    <row r="137" spans="1:14" ht="15.75">
      <c r="A137" s="40" t="s">
        <v>65</v>
      </c>
      <c r="B137" s="20"/>
      <c r="C137" s="20"/>
      <c r="D137" s="20"/>
      <c r="E137" s="20"/>
      <c r="F137" s="20"/>
      <c r="G137" s="20"/>
      <c r="H137" s="20"/>
      <c r="I137" s="20">
        <v>358</v>
      </c>
      <c r="J137" s="31">
        <f>I136</f>
        <v>351</v>
      </c>
      <c r="K137" s="20">
        <f t="shared" si="36"/>
        <v>7</v>
      </c>
      <c r="L137" s="20">
        <v>55.56</v>
      </c>
      <c r="M137" s="20">
        <f t="shared" si="38"/>
        <v>388.92</v>
      </c>
      <c r="N137" s="20"/>
    </row>
    <row r="138" spans="1:14" ht="15.75">
      <c r="A138" s="40" t="s">
        <v>32</v>
      </c>
      <c r="B138" s="20"/>
      <c r="C138" s="20"/>
      <c r="D138" s="20"/>
      <c r="E138" s="20"/>
      <c r="F138" s="20"/>
      <c r="G138" s="20"/>
      <c r="H138" s="20"/>
      <c r="I138" s="20">
        <v>365</v>
      </c>
      <c r="J138" s="31">
        <f>I137</f>
        <v>358</v>
      </c>
      <c r="K138" s="20">
        <f t="shared" si="36"/>
        <v>7</v>
      </c>
      <c r="L138" s="20">
        <v>55.56</v>
      </c>
      <c r="M138" s="20">
        <f>K138*L138</f>
        <v>388.92</v>
      </c>
      <c r="N138" s="20"/>
    </row>
    <row r="139" spans="1:14">
      <c r="A139" s="8" t="s">
        <v>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hidden="1">
      <c r="A140" s="24" t="s">
        <v>33</v>
      </c>
      <c r="B140" s="24"/>
      <c r="C140" s="24"/>
      <c r="D140" s="24"/>
      <c r="E140" s="24"/>
      <c r="F140" s="24"/>
      <c r="G140" s="24"/>
      <c r="H140" s="24"/>
      <c r="I140" s="24">
        <f>J140+K94</f>
        <v>161</v>
      </c>
      <c r="J140" s="24">
        <v>157</v>
      </c>
      <c r="K140" s="24">
        <f>K94</f>
        <v>4</v>
      </c>
      <c r="L140" s="24">
        <v>27.78</v>
      </c>
      <c r="M140" s="25">
        <f>K140*L140</f>
        <v>111.12</v>
      </c>
      <c r="N140" s="24"/>
    </row>
    <row r="141" spans="1:14" ht="15.75" hidden="1">
      <c r="A141" s="24" t="s">
        <v>34</v>
      </c>
      <c r="B141" s="24"/>
      <c r="C141" s="24"/>
      <c r="D141" s="24"/>
      <c r="E141" s="24"/>
      <c r="F141" s="24"/>
      <c r="G141" s="24"/>
      <c r="H141" s="24"/>
      <c r="I141" s="24">
        <f>J141+K141</f>
        <v>168</v>
      </c>
      <c r="J141" s="24">
        <f>I140</f>
        <v>161</v>
      </c>
      <c r="K141" s="24">
        <f>K98</f>
        <v>7</v>
      </c>
      <c r="L141" s="24">
        <v>27.78</v>
      </c>
      <c r="M141" s="25">
        <f t="shared" ref="M141:M143" si="39">K141*L141</f>
        <v>194.46</v>
      </c>
      <c r="N141" s="24"/>
    </row>
    <row r="142" spans="1:14" ht="15.75" hidden="1">
      <c r="A142" s="24" t="s">
        <v>35</v>
      </c>
      <c r="B142" s="24"/>
      <c r="C142" s="24"/>
      <c r="D142" s="24"/>
      <c r="E142" s="24"/>
      <c r="F142" s="24"/>
      <c r="G142" s="24"/>
      <c r="H142" s="24"/>
      <c r="I142" s="24">
        <f>SUM(J142:K142)</f>
        <v>173</v>
      </c>
      <c r="J142" s="24">
        <v>168</v>
      </c>
      <c r="K142" s="24">
        <v>5</v>
      </c>
      <c r="L142" s="24">
        <v>27.78</v>
      </c>
      <c r="M142" s="25">
        <f t="shared" si="39"/>
        <v>138.9</v>
      </c>
      <c r="N142" s="24"/>
    </row>
    <row r="143" spans="1:14" ht="15.75" hidden="1">
      <c r="A143" s="42">
        <v>41640</v>
      </c>
      <c r="B143" s="24"/>
      <c r="C143" s="24"/>
      <c r="D143" s="24"/>
      <c r="E143" s="24"/>
      <c r="F143" s="24"/>
      <c r="G143" s="24"/>
      <c r="H143" s="24"/>
      <c r="I143" s="24">
        <f>SUM(J143:K143)</f>
        <v>179</v>
      </c>
      <c r="J143" s="24">
        <v>173</v>
      </c>
      <c r="K143" s="24">
        <v>6</v>
      </c>
      <c r="L143" s="24">
        <v>28.8</v>
      </c>
      <c r="M143" s="25">
        <f t="shared" si="39"/>
        <v>172.8</v>
      </c>
      <c r="N143" s="24"/>
    </row>
    <row r="144" spans="1:14" ht="15.75" hidden="1">
      <c r="A144" s="24" t="s">
        <v>31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  <c r="N144" s="24"/>
    </row>
    <row r="145" spans="1:14" ht="15.75" hidden="1">
      <c r="A145" s="24" t="s">
        <v>54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5"/>
      <c r="N145" s="24"/>
    </row>
    <row r="146" spans="1:14" ht="15.75" hidden="1">
      <c r="A146" s="24" t="s">
        <v>55</v>
      </c>
      <c r="B146" s="24"/>
      <c r="C146" s="24"/>
      <c r="D146" s="24"/>
      <c r="E146" s="24"/>
      <c r="F146" s="24"/>
      <c r="G146" s="24"/>
      <c r="H146" s="24"/>
      <c r="I146" s="24">
        <f>K146+J146</f>
        <v>193</v>
      </c>
      <c r="J146" s="24">
        <v>185</v>
      </c>
      <c r="K146" s="24">
        <v>8</v>
      </c>
      <c r="L146" s="24">
        <v>28.08</v>
      </c>
      <c r="M146" s="25">
        <f>K146*L146</f>
        <v>224.64</v>
      </c>
      <c r="N146" s="24"/>
    </row>
    <row r="147" spans="1:14" ht="15.75" hidden="1">
      <c r="A147" s="24" t="s">
        <v>2</v>
      </c>
      <c r="B147" s="24"/>
      <c r="C147" s="24"/>
      <c r="D147" s="24"/>
      <c r="E147" s="24"/>
      <c r="F147" s="24"/>
      <c r="G147" s="24"/>
      <c r="H147" s="24"/>
      <c r="I147" s="24">
        <v>197.8</v>
      </c>
      <c r="J147" s="24">
        <v>192.8</v>
      </c>
      <c r="K147" s="24">
        <v>5</v>
      </c>
      <c r="L147" s="24">
        <v>28.8</v>
      </c>
      <c r="M147" s="25">
        <f>K147*L147</f>
        <v>144</v>
      </c>
      <c r="N147" s="24"/>
    </row>
    <row r="148" spans="1:14" ht="15.75" hidden="1">
      <c r="A148" s="24" t="s">
        <v>60</v>
      </c>
      <c r="B148" s="24"/>
      <c r="C148" s="24"/>
      <c r="D148" s="24"/>
      <c r="E148" s="24"/>
      <c r="F148" s="24"/>
      <c r="G148" s="24"/>
      <c r="H148" s="24"/>
      <c r="I148" s="24">
        <v>204</v>
      </c>
      <c r="J148" s="24">
        <f>I147</f>
        <v>197.8</v>
      </c>
      <c r="K148" s="24">
        <v>7</v>
      </c>
      <c r="L148" s="24">
        <v>28.8</v>
      </c>
      <c r="M148" s="25">
        <f t="shared" ref="M148:M174" si="40">K148*L148</f>
        <v>201.6</v>
      </c>
      <c r="N148" s="24"/>
    </row>
    <row r="149" spans="1:14" ht="15.75" hidden="1">
      <c r="A149" s="24" t="s">
        <v>64</v>
      </c>
      <c r="B149" s="24"/>
      <c r="C149" s="24"/>
      <c r="D149" s="24"/>
      <c r="E149" s="24"/>
      <c r="F149" s="24"/>
      <c r="G149" s="24"/>
      <c r="H149" s="24"/>
      <c r="I149" s="24">
        <f>K149+J149</f>
        <v>210</v>
      </c>
      <c r="J149" s="24">
        <f t="shared" ref="J149:J154" si="41">I148</f>
        <v>204</v>
      </c>
      <c r="K149" s="24">
        <v>6</v>
      </c>
      <c r="L149" s="24">
        <v>28.8</v>
      </c>
      <c r="M149" s="25">
        <f t="shared" si="40"/>
        <v>172.8</v>
      </c>
      <c r="N149" s="24"/>
    </row>
    <row r="150" spans="1:14" ht="15.75" hidden="1">
      <c r="A150" s="24" t="s">
        <v>65</v>
      </c>
      <c r="B150" s="24"/>
      <c r="C150" s="24"/>
      <c r="D150" s="24"/>
      <c r="E150" s="24"/>
      <c r="F150" s="24"/>
      <c r="G150" s="24"/>
      <c r="H150" s="24"/>
      <c r="I150" s="24">
        <v>213</v>
      </c>
      <c r="J150" s="24">
        <f t="shared" si="41"/>
        <v>210</v>
      </c>
      <c r="K150" s="24">
        <v>3</v>
      </c>
      <c r="L150" s="24">
        <v>28.8</v>
      </c>
      <c r="M150" s="25">
        <f t="shared" si="40"/>
        <v>86.4</v>
      </c>
      <c r="N150" s="24"/>
    </row>
    <row r="151" spans="1:14" ht="15.75" hidden="1">
      <c r="A151" s="24" t="s">
        <v>32</v>
      </c>
      <c r="B151" s="24"/>
      <c r="C151" s="24"/>
      <c r="D151" s="24"/>
      <c r="E151" s="24"/>
      <c r="F151" s="24"/>
      <c r="G151" s="24"/>
      <c r="H151" s="24"/>
      <c r="I151" s="24">
        <v>217</v>
      </c>
      <c r="J151" s="24">
        <f t="shared" si="41"/>
        <v>213</v>
      </c>
      <c r="K151" s="24">
        <v>4</v>
      </c>
      <c r="L151" s="24">
        <v>28.8</v>
      </c>
      <c r="M151" s="25">
        <f t="shared" si="40"/>
        <v>115.2</v>
      </c>
      <c r="N151" s="24"/>
    </row>
    <row r="152" spans="1:14" ht="15.75" hidden="1">
      <c r="A152" s="24" t="s">
        <v>33</v>
      </c>
      <c r="B152" s="24"/>
      <c r="C152" s="24"/>
      <c r="D152" s="24"/>
      <c r="E152" s="24"/>
      <c r="F152" s="24"/>
      <c r="G152" s="24"/>
      <c r="H152" s="24"/>
      <c r="I152" s="24">
        <v>222</v>
      </c>
      <c r="J152" s="24">
        <f t="shared" si="41"/>
        <v>217</v>
      </c>
      <c r="K152" s="24">
        <v>5</v>
      </c>
      <c r="L152" s="24">
        <v>28.8</v>
      </c>
      <c r="M152" s="25">
        <f t="shared" si="40"/>
        <v>144</v>
      </c>
      <c r="N152" s="24"/>
    </row>
    <row r="153" spans="1:14" ht="15.75" hidden="1">
      <c r="A153" s="24" t="s">
        <v>34</v>
      </c>
      <c r="B153" s="24"/>
      <c r="C153" s="24"/>
      <c r="D153" s="24"/>
      <c r="E153" s="24"/>
      <c r="F153" s="24"/>
      <c r="G153" s="24"/>
      <c r="H153" s="24"/>
      <c r="I153" s="24">
        <v>227</v>
      </c>
      <c r="J153" s="24">
        <f t="shared" si="41"/>
        <v>222</v>
      </c>
      <c r="K153" s="24">
        <v>5</v>
      </c>
      <c r="L153" s="24">
        <v>28.8</v>
      </c>
      <c r="M153" s="25">
        <f t="shared" si="40"/>
        <v>144</v>
      </c>
      <c r="N153" s="24"/>
    </row>
    <row r="154" spans="1:14" ht="15.75" hidden="1">
      <c r="A154" s="24" t="s">
        <v>35</v>
      </c>
      <c r="B154" s="24"/>
      <c r="C154" s="24"/>
      <c r="D154" s="24"/>
      <c r="E154" s="24"/>
      <c r="F154" s="24"/>
      <c r="G154" s="24"/>
      <c r="H154" s="24"/>
      <c r="I154" s="24">
        <v>233</v>
      </c>
      <c r="J154" s="24">
        <f t="shared" si="41"/>
        <v>227</v>
      </c>
      <c r="K154" s="24">
        <f t="shared" ref="K154:K165" si="42">I154-J154</f>
        <v>6</v>
      </c>
      <c r="L154" s="24">
        <v>28.8</v>
      </c>
      <c r="M154" s="25">
        <f t="shared" si="40"/>
        <v>172.8</v>
      </c>
      <c r="N154" s="24"/>
    </row>
    <row r="155" spans="1:14" ht="15.75" hidden="1">
      <c r="A155" s="55">
        <v>42005</v>
      </c>
      <c r="B155" s="24"/>
      <c r="C155" s="24"/>
      <c r="D155" s="24"/>
      <c r="E155" s="24"/>
      <c r="F155" s="24"/>
      <c r="G155" s="24"/>
      <c r="H155" s="24"/>
      <c r="I155" s="24">
        <v>239</v>
      </c>
      <c r="J155" s="24">
        <f t="shared" ref="J155:J165" si="43">I154</f>
        <v>233</v>
      </c>
      <c r="K155" s="24">
        <f t="shared" si="42"/>
        <v>6</v>
      </c>
      <c r="L155" s="24">
        <v>28.8</v>
      </c>
      <c r="M155" s="25">
        <f t="shared" si="40"/>
        <v>172.8</v>
      </c>
      <c r="N155" s="24"/>
    </row>
    <row r="156" spans="1:14" ht="15.75" hidden="1">
      <c r="A156" s="24" t="s">
        <v>31</v>
      </c>
      <c r="B156" s="24"/>
      <c r="C156" s="24"/>
      <c r="D156" s="24"/>
      <c r="E156" s="24"/>
      <c r="F156" s="24"/>
      <c r="G156" s="24"/>
      <c r="H156" s="24"/>
      <c r="I156" s="24">
        <v>246</v>
      </c>
      <c r="J156" s="24">
        <f t="shared" si="43"/>
        <v>239</v>
      </c>
      <c r="K156" s="24">
        <f t="shared" si="42"/>
        <v>7</v>
      </c>
      <c r="L156" s="24">
        <v>28.8</v>
      </c>
      <c r="M156" s="25">
        <f t="shared" si="40"/>
        <v>201.6</v>
      </c>
      <c r="N156" s="24"/>
    </row>
    <row r="157" spans="1:14" ht="15.75" hidden="1">
      <c r="A157" s="24" t="s">
        <v>54</v>
      </c>
      <c r="B157" s="24"/>
      <c r="C157" s="24"/>
      <c r="D157" s="24"/>
      <c r="E157" s="24"/>
      <c r="F157" s="24"/>
      <c r="G157" s="24"/>
      <c r="H157" s="24"/>
      <c r="I157" s="24">
        <v>252</v>
      </c>
      <c r="J157" s="24">
        <f t="shared" si="43"/>
        <v>246</v>
      </c>
      <c r="K157" s="24">
        <f t="shared" si="42"/>
        <v>6</v>
      </c>
      <c r="L157" s="24">
        <v>28.8</v>
      </c>
      <c r="M157" s="25">
        <f t="shared" si="40"/>
        <v>172.8</v>
      </c>
      <c r="N157" s="24"/>
    </row>
    <row r="158" spans="1:14" ht="15.75" hidden="1">
      <c r="A158" s="24" t="s">
        <v>55</v>
      </c>
      <c r="B158" s="24"/>
      <c r="C158" s="24"/>
      <c r="D158" s="24"/>
      <c r="E158" s="24"/>
      <c r="F158" s="24"/>
      <c r="G158" s="24"/>
      <c r="H158" s="24"/>
      <c r="I158" s="24">
        <v>259</v>
      </c>
      <c r="J158" s="24">
        <f t="shared" si="43"/>
        <v>252</v>
      </c>
      <c r="K158" s="24">
        <f t="shared" si="42"/>
        <v>7</v>
      </c>
      <c r="L158" s="24">
        <v>28.8</v>
      </c>
      <c r="M158" s="25">
        <f t="shared" si="40"/>
        <v>201.6</v>
      </c>
      <c r="N158" s="24"/>
    </row>
    <row r="159" spans="1:14" ht="15.75" hidden="1">
      <c r="A159" s="24" t="s">
        <v>2</v>
      </c>
      <c r="B159" s="24"/>
      <c r="C159" s="24"/>
      <c r="D159" s="24"/>
      <c r="E159" s="24"/>
      <c r="F159" s="24"/>
      <c r="G159" s="24"/>
      <c r="H159" s="24"/>
      <c r="I159" s="24">
        <v>263</v>
      </c>
      <c r="J159" s="24">
        <f t="shared" si="43"/>
        <v>259</v>
      </c>
      <c r="K159" s="24">
        <f t="shared" si="42"/>
        <v>4</v>
      </c>
      <c r="L159" s="24">
        <v>28.8</v>
      </c>
      <c r="M159" s="25">
        <f t="shared" si="40"/>
        <v>115.2</v>
      </c>
      <c r="N159" s="24"/>
    </row>
    <row r="160" spans="1:14" ht="15.75" hidden="1">
      <c r="A160" s="24" t="s">
        <v>60</v>
      </c>
      <c r="B160" s="24"/>
      <c r="C160" s="24"/>
      <c r="D160" s="24"/>
      <c r="E160" s="24"/>
      <c r="F160" s="24"/>
      <c r="G160" s="24"/>
      <c r="H160" s="24"/>
      <c r="I160" s="24">
        <v>269</v>
      </c>
      <c r="J160" s="24">
        <f t="shared" si="43"/>
        <v>263</v>
      </c>
      <c r="K160" s="24">
        <f t="shared" si="42"/>
        <v>6</v>
      </c>
      <c r="L160" s="24">
        <v>28.8</v>
      </c>
      <c r="M160" s="25">
        <f t="shared" si="40"/>
        <v>172.8</v>
      </c>
      <c r="N160" s="24"/>
    </row>
    <row r="161" spans="1:14" ht="15.75" hidden="1">
      <c r="A161" s="24" t="s">
        <v>64</v>
      </c>
      <c r="B161" s="24"/>
      <c r="C161" s="24"/>
      <c r="D161" s="24"/>
      <c r="E161" s="24"/>
      <c r="F161" s="24"/>
      <c r="G161" s="24"/>
      <c r="H161" s="24"/>
      <c r="I161" s="24">
        <v>276</v>
      </c>
      <c r="J161" s="24">
        <f t="shared" si="43"/>
        <v>269</v>
      </c>
      <c r="K161" s="24">
        <f t="shared" si="42"/>
        <v>7</v>
      </c>
      <c r="L161" s="24">
        <v>28.8</v>
      </c>
      <c r="M161" s="25">
        <f t="shared" si="40"/>
        <v>201.6</v>
      </c>
      <c r="N161" s="24"/>
    </row>
    <row r="162" spans="1:14" ht="15.75" hidden="1">
      <c r="A162" s="24" t="s">
        <v>65</v>
      </c>
      <c r="B162" s="24"/>
      <c r="C162" s="24"/>
      <c r="D162" s="24"/>
      <c r="E162" s="24"/>
      <c r="F162" s="24"/>
      <c r="G162" s="24"/>
      <c r="H162" s="24"/>
      <c r="I162" s="24">
        <v>283</v>
      </c>
      <c r="J162" s="24">
        <f t="shared" si="43"/>
        <v>276</v>
      </c>
      <c r="K162" s="24">
        <f t="shared" si="42"/>
        <v>7</v>
      </c>
      <c r="L162" s="24">
        <v>28.8</v>
      </c>
      <c r="M162" s="25">
        <f t="shared" si="40"/>
        <v>201.6</v>
      </c>
      <c r="N162" s="24"/>
    </row>
    <row r="163" spans="1:14" ht="15.75" hidden="1">
      <c r="A163" s="24" t="s">
        <v>32</v>
      </c>
      <c r="B163" s="24"/>
      <c r="C163" s="24"/>
      <c r="D163" s="24"/>
      <c r="E163" s="24"/>
      <c r="F163" s="24"/>
      <c r="G163" s="24"/>
      <c r="H163" s="24"/>
      <c r="I163" s="24">
        <v>290</v>
      </c>
      <c r="J163" s="24">
        <f t="shared" si="43"/>
        <v>283</v>
      </c>
      <c r="K163" s="24">
        <f t="shared" si="42"/>
        <v>7</v>
      </c>
      <c r="L163" s="24">
        <v>28.8</v>
      </c>
      <c r="M163" s="25">
        <f t="shared" si="40"/>
        <v>201.6</v>
      </c>
      <c r="N163" s="24"/>
    </row>
    <row r="164" spans="1:14" ht="15.75" hidden="1">
      <c r="A164" s="24" t="s">
        <v>33</v>
      </c>
      <c r="B164" s="24"/>
      <c r="C164" s="24"/>
      <c r="D164" s="24"/>
      <c r="E164" s="24"/>
      <c r="F164" s="24"/>
      <c r="G164" s="24"/>
      <c r="H164" s="24"/>
      <c r="I164" s="24">
        <v>294</v>
      </c>
      <c r="J164" s="24">
        <f t="shared" si="43"/>
        <v>290</v>
      </c>
      <c r="K164" s="24">
        <f t="shared" si="42"/>
        <v>4</v>
      </c>
      <c r="L164" s="24">
        <v>28.8</v>
      </c>
      <c r="M164" s="25">
        <f t="shared" si="40"/>
        <v>115.2</v>
      </c>
      <c r="N164" s="24"/>
    </row>
    <row r="165" spans="1:14" ht="15.75" hidden="1">
      <c r="A165" s="24" t="s">
        <v>34</v>
      </c>
      <c r="B165" s="24"/>
      <c r="C165" s="24"/>
      <c r="D165" s="24"/>
      <c r="E165" s="24"/>
      <c r="F165" s="24"/>
      <c r="G165" s="24"/>
      <c r="H165" s="24"/>
      <c r="I165" s="24">
        <v>299</v>
      </c>
      <c r="J165" s="24">
        <f t="shared" si="43"/>
        <v>294</v>
      </c>
      <c r="K165" s="24">
        <f t="shared" si="42"/>
        <v>5</v>
      </c>
      <c r="L165" s="24">
        <v>28.8</v>
      </c>
      <c r="M165" s="25">
        <f t="shared" si="40"/>
        <v>144</v>
      </c>
      <c r="N165" s="24"/>
    </row>
    <row r="166" spans="1:14" ht="15.75" hidden="1">
      <c r="A166" s="24" t="s">
        <v>35</v>
      </c>
      <c r="B166" s="24"/>
      <c r="C166" s="24"/>
      <c r="D166" s="24"/>
      <c r="E166" s="24"/>
      <c r="F166" s="24"/>
      <c r="G166" s="24"/>
      <c r="H166" s="24"/>
      <c r="I166" s="24">
        <v>306</v>
      </c>
      <c r="J166" s="24">
        <f t="shared" ref="J166:J175" si="44">I165</f>
        <v>299</v>
      </c>
      <c r="K166" s="24">
        <f t="shared" ref="K166:K175" si="45">I166-J166</f>
        <v>7</v>
      </c>
      <c r="L166" s="24">
        <v>28.8</v>
      </c>
      <c r="M166" s="25">
        <f t="shared" si="40"/>
        <v>201.6</v>
      </c>
      <c r="N166" s="24"/>
    </row>
    <row r="167" spans="1:14" ht="15.75" hidden="1">
      <c r="A167" s="17">
        <v>42370</v>
      </c>
      <c r="B167" s="24"/>
      <c r="C167" s="24"/>
      <c r="D167" s="24"/>
      <c r="E167" s="24"/>
      <c r="F167" s="24"/>
      <c r="G167" s="24"/>
      <c r="H167" s="24"/>
      <c r="I167" s="24">
        <v>315</v>
      </c>
      <c r="J167" s="24">
        <f t="shared" si="44"/>
        <v>306</v>
      </c>
      <c r="K167" s="24">
        <f t="shared" si="45"/>
        <v>9</v>
      </c>
      <c r="L167" s="24">
        <v>28.8</v>
      </c>
      <c r="M167" s="25">
        <f t="shared" si="40"/>
        <v>259.2</v>
      </c>
      <c r="N167" s="24"/>
    </row>
    <row r="168" spans="1:14" ht="15.75" hidden="1">
      <c r="A168" s="24" t="s">
        <v>31</v>
      </c>
      <c r="B168" s="24"/>
      <c r="C168" s="24"/>
      <c r="D168" s="24"/>
      <c r="E168" s="24"/>
      <c r="F168" s="24"/>
      <c r="G168" s="24"/>
      <c r="H168" s="24"/>
      <c r="I168" s="24">
        <v>319</v>
      </c>
      <c r="J168" s="24">
        <f t="shared" si="44"/>
        <v>315</v>
      </c>
      <c r="K168" s="24">
        <f t="shared" si="45"/>
        <v>4</v>
      </c>
      <c r="L168" s="24">
        <v>28.8</v>
      </c>
      <c r="M168" s="25">
        <f t="shared" si="40"/>
        <v>115.2</v>
      </c>
      <c r="N168" s="24"/>
    </row>
    <row r="169" spans="1:14" ht="15.75" hidden="1">
      <c r="A169" s="24" t="s">
        <v>54</v>
      </c>
      <c r="B169" s="24"/>
      <c r="C169" s="24"/>
      <c r="D169" s="24"/>
      <c r="E169" s="24"/>
      <c r="F169" s="24"/>
      <c r="G169" s="24"/>
      <c r="H169" s="24"/>
      <c r="I169" s="24">
        <v>326</v>
      </c>
      <c r="J169" s="24">
        <f t="shared" si="44"/>
        <v>319</v>
      </c>
      <c r="K169" s="24">
        <f t="shared" si="45"/>
        <v>7</v>
      </c>
      <c r="L169" s="24">
        <v>28.8</v>
      </c>
      <c r="M169" s="25">
        <f t="shared" si="40"/>
        <v>201.6</v>
      </c>
      <c r="N169" s="24"/>
    </row>
    <row r="170" spans="1:14" ht="15.75" hidden="1">
      <c r="A170" s="24" t="s">
        <v>55</v>
      </c>
      <c r="B170" s="24"/>
      <c r="C170" s="24"/>
      <c r="D170" s="24"/>
      <c r="E170" s="24"/>
      <c r="F170" s="24"/>
      <c r="G170" s="24"/>
      <c r="H170" s="24"/>
      <c r="I170" s="24">
        <v>330</v>
      </c>
      <c r="J170" s="24">
        <f t="shared" si="44"/>
        <v>326</v>
      </c>
      <c r="K170" s="24">
        <f t="shared" si="45"/>
        <v>4</v>
      </c>
      <c r="L170" s="24">
        <v>28.8</v>
      </c>
      <c r="M170" s="25">
        <f t="shared" si="40"/>
        <v>115.2</v>
      </c>
      <c r="N170" s="24"/>
    </row>
    <row r="171" spans="1:14" ht="15.75" hidden="1">
      <c r="A171" s="24" t="s">
        <v>2</v>
      </c>
      <c r="B171" s="24"/>
      <c r="C171" s="24"/>
      <c r="D171" s="24"/>
      <c r="E171" s="24"/>
      <c r="F171" s="24"/>
      <c r="G171" s="24"/>
      <c r="H171" s="24"/>
      <c r="I171" s="24">
        <v>336</v>
      </c>
      <c r="J171" s="24">
        <f t="shared" si="44"/>
        <v>330</v>
      </c>
      <c r="K171" s="24">
        <f t="shared" si="45"/>
        <v>6</v>
      </c>
      <c r="L171" s="24">
        <v>28.8</v>
      </c>
      <c r="M171" s="25">
        <f t="shared" si="40"/>
        <v>172.8</v>
      </c>
      <c r="N171" s="24"/>
    </row>
    <row r="172" spans="1:14" ht="15.75">
      <c r="A172" s="24" t="s">
        <v>60</v>
      </c>
      <c r="B172" s="24"/>
      <c r="C172" s="24"/>
      <c r="D172" s="24"/>
      <c r="E172" s="24"/>
      <c r="F172" s="24"/>
      <c r="G172" s="24"/>
      <c r="H172" s="24"/>
      <c r="I172" s="24">
        <v>341</v>
      </c>
      <c r="J172" s="24">
        <f t="shared" si="44"/>
        <v>336</v>
      </c>
      <c r="K172" s="24">
        <f t="shared" si="45"/>
        <v>5</v>
      </c>
      <c r="L172" s="24">
        <v>28.8</v>
      </c>
      <c r="M172" s="25">
        <f t="shared" si="40"/>
        <v>144</v>
      </c>
      <c r="N172" s="24"/>
    </row>
    <row r="173" spans="1:14" ht="15.75">
      <c r="A173" s="24" t="s">
        <v>64</v>
      </c>
      <c r="B173" s="24"/>
      <c r="C173" s="24"/>
      <c r="D173" s="24"/>
      <c r="E173" s="24"/>
      <c r="F173" s="24"/>
      <c r="G173" s="24"/>
      <c r="H173" s="24"/>
      <c r="I173" s="24">
        <v>351</v>
      </c>
      <c r="J173" s="24">
        <f t="shared" si="44"/>
        <v>341</v>
      </c>
      <c r="K173" s="24">
        <f t="shared" si="45"/>
        <v>10</v>
      </c>
      <c r="L173" s="24">
        <v>28.8</v>
      </c>
      <c r="M173" s="25">
        <f t="shared" si="40"/>
        <v>288</v>
      </c>
      <c r="N173" s="24"/>
    </row>
    <row r="174" spans="1:14" ht="15.75">
      <c r="A174" s="24" t="s">
        <v>65</v>
      </c>
      <c r="B174" s="24"/>
      <c r="C174" s="24"/>
      <c r="D174" s="24"/>
      <c r="E174" s="24"/>
      <c r="F174" s="24"/>
      <c r="G174" s="24"/>
      <c r="H174" s="24"/>
      <c r="I174" s="24">
        <v>358</v>
      </c>
      <c r="J174" s="24">
        <f t="shared" si="44"/>
        <v>351</v>
      </c>
      <c r="K174" s="24">
        <f t="shared" si="45"/>
        <v>7</v>
      </c>
      <c r="L174" s="24">
        <v>28.8</v>
      </c>
      <c r="M174" s="25">
        <f t="shared" si="40"/>
        <v>201.6</v>
      </c>
      <c r="N174" s="24"/>
    </row>
    <row r="175" spans="1:14" ht="15.75">
      <c r="A175" s="24" t="s">
        <v>32</v>
      </c>
      <c r="B175" s="24"/>
      <c r="C175" s="24"/>
      <c r="D175" s="24"/>
      <c r="E175" s="24"/>
      <c r="F175" s="24"/>
      <c r="G175" s="24"/>
      <c r="H175" s="24"/>
      <c r="I175" s="24">
        <v>365</v>
      </c>
      <c r="J175" s="24">
        <f t="shared" si="44"/>
        <v>358</v>
      </c>
      <c r="K175" s="24">
        <f t="shared" si="45"/>
        <v>7</v>
      </c>
      <c r="L175" s="24">
        <v>28.8</v>
      </c>
      <c r="M175" s="25">
        <f>K175*L175</f>
        <v>201.6</v>
      </c>
      <c r="N175" s="24"/>
    </row>
    <row r="176" spans="1:14">
      <c r="A176" s="8" t="s">
        <v>7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hidden="1">
      <c r="A177" s="26" t="s">
        <v>33</v>
      </c>
      <c r="B177" s="26"/>
      <c r="C177" s="26"/>
      <c r="D177" s="26"/>
      <c r="E177" s="26"/>
      <c r="F177" s="26"/>
      <c r="G177" s="26"/>
      <c r="H177" s="26"/>
      <c r="I177" s="26">
        <f>J177+K177</f>
        <v>110</v>
      </c>
      <c r="J177" s="26">
        <v>109</v>
      </c>
      <c r="K177" s="26">
        <f>K58</f>
        <v>1</v>
      </c>
      <c r="L177" s="26">
        <v>27.78</v>
      </c>
      <c r="M177" s="27">
        <f>K177*L177</f>
        <v>27.78</v>
      </c>
      <c r="N177" s="26"/>
    </row>
    <row r="178" spans="1:14" ht="15.75" hidden="1">
      <c r="A178" s="26" t="s">
        <v>34</v>
      </c>
      <c r="B178" s="26"/>
      <c r="C178" s="26"/>
      <c r="D178" s="26"/>
      <c r="E178" s="26"/>
      <c r="F178" s="26"/>
      <c r="G178" s="26"/>
      <c r="H178" s="26"/>
      <c r="I178" s="26">
        <v>111</v>
      </c>
      <c r="J178" s="26">
        <f>I177</f>
        <v>110</v>
      </c>
      <c r="K178" s="26">
        <v>1</v>
      </c>
      <c r="L178" s="26">
        <v>27.78</v>
      </c>
      <c r="M178" s="27">
        <f t="shared" ref="M178:M180" si="46">K178*L178</f>
        <v>27.78</v>
      </c>
      <c r="N178" s="26"/>
    </row>
    <row r="179" spans="1:14" ht="15.75" hidden="1">
      <c r="A179" s="26" t="s">
        <v>35</v>
      </c>
      <c r="B179" s="26"/>
      <c r="C179" s="26"/>
      <c r="D179" s="26"/>
      <c r="E179" s="26"/>
      <c r="F179" s="26"/>
      <c r="G179" s="26"/>
      <c r="H179" s="26"/>
      <c r="I179" s="26">
        <f>SUM(J179:K179)</f>
        <v>115</v>
      </c>
      <c r="J179" s="26">
        <v>111</v>
      </c>
      <c r="K179" s="26">
        <v>4</v>
      </c>
      <c r="L179" s="26">
        <v>27.78</v>
      </c>
      <c r="M179" s="27">
        <f t="shared" si="46"/>
        <v>111.12</v>
      </c>
      <c r="N179" s="26"/>
    </row>
    <row r="180" spans="1:14" ht="15.75" hidden="1">
      <c r="A180" s="26" t="s">
        <v>30</v>
      </c>
      <c r="B180" s="26"/>
      <c r="C180" s="26"/>
      <c r="D180" s="26"/>
      <c r="E180" s="26"/>
      <c r="F180" s="26"/>
      <c r="G180" s="26"/>
      <c r="H180" s="26"/>
      <c r="I180" s="26">
        <v>118</v>
      </c>
      <c r="J180" s="26">
        <v>115</v>
      </c>
      <c r="K180" s="26">
        <v>3</v>
      </c>
      <c r="L180" s="26">
        <v>28.8</v>
      </c>
      <c r="M180" s="27">
        <f t="shared" si="46"/>
        <v>86.4</v>
      </c>
      <c r="N180" s="26"/>
    </row>
    <row r="181" spans="1:14" ht="15.75" hidden="1">
      <c r="A181" s="26" t="s">
        <v>31</v>
      </c>
      <c r="B181" s="26"/>
      <c r="C181" s="26"/>
      <c r="D181" s="26"/>
      <c r="E181" s="26"/>
      <c r="F181" s="26"/>
      <c r="G181" s="26"/>
      <c r="H181" s="26"/>
      <c r="I181" s="26">
        <v>120</v>
      </c>
      <c r="J181" s="26">
        <v>118</v>
      </c>
      <c r="K181" s="26">
        <v>2</v>
      </c>
      <c r="L181" s="26">
        <v>28.8</v>
      </c>
      <c r="M181" s="27">
        <f t="shared" ref="M181:M184" si="47">K181*L181</f>
        <v>57.6</v>
      </c>
      <c r="N181" s="26"/>
    </row>
    <row r="182" spans="1:14" ht="15.75" hidden="1">
      <c r="A182" s="26" t="s">
        <v>54</v>
      </c>
      <c r="B182" s="26"/>
      <c r="C182" s="26"/>
      <c r="D182" s="26"/>
      <c r="E182" s="26"/>
      <c r="F182" s="26"/>
      <c r="G182" s="26"/>
      <c r="H182" s="26"/>
      <c r="I182" s="26">
        <v>125</v>
      </c>
      <c r="J182" s="26">
        <v>120</v>
      </c>
      <c r="K182" s="26">
        <v>5</v>
      </c>
      <c r="L182" s="26">
        <v>28.8</v>
      </c>
      <c r="M182" s="27">
        <f t="shared" si="47"/>
        <v>144</v>
      </c>
      <c r="N182" s="26"/>
    </row>
    <row r="183" spans="1:14" ht="15.75" hidden="1">
      <c r="A183" s="26" t="s">
        <v>60</v>
      </c>
      <c r="B183" s="26"/>
      <c r="C183" s="26"/>
      <c r="D183" s="26"/>
      <c r="E183" s="26"/>
      <c r="F183" s="26"/>
      <c r="G183" s="26"/>
      <c r="H183" s="26"/>
      <c r="I183" s="26">
        <f>130</f>
        <v>130</v>
      </c>
      <c r="J183" s="26">
        <v>125</v>
      </c>
      <c r="K183" s="26">
        <v>5</v>
      </c>
      <c r="L183" s="26">
        <v>28.8</v>
      </c>
      <c r="M183" s="27">
        <f t="shared" si="47"/>
        <v>144</v>
      </c>
      <c r="N183" s="26"/>
    </row>
    <row r="184" spans="1:14" ht="15.75" hidden="1">
      <c r="A184" s="26" t="s">
        <v>64</v>
      </c>
      <c r="B184" s="26"/>
      <c r="C184" s="26"/>
      <c r="D184" s="26"/>
      <c r="E184" s="26"/>
      <c r="F184" s="26"/>
      <c r="G184" s="26"/>
      <c r="H184" s="26"/>
      <c r="I184" s="26">
        <f>SUM(J184:K184)</f>
        <v>134</v>
      </c>
      <c r="J184" s="26">
        <v>130</v>
      </c>
      <c r="K184" s="26">
        <v>4</v>
      </c>
      <c r="L184" s="26">
        <v>28.8</v>
      </c>
      <c r="M184" s="27">
        <f t="shared" si="47"/>
        <v>115.2</v>
      </c>
      <c r="N184" s="26"/>
    </row>
    <row r="185" spans="1:14" ht="15.75" hidden="1">
      <c r="A185" s="26" t="s">
        <v>65</v>
      </c>
      <c r="B185" s="26"/>
      <c r="C185" s="26"/>
      <c r="D185" s="26"/>
      <c r="E185" s="26"/>
      <c r="F185" s="26"/>
      <c r="G185" s="26"/>
      <c r="H185" s="26"/>
      <c r="I185" s="26">
        <f t="shared" ref="I185" si="48">SUM(J185:K185)</f>
        <v>135</v>
      </c>
      <c r="J185" s="26">
        <f>I184</f>
        <v>134</v>
      </c>
      <c r="K185" s="26">
        <v>1</v>
      </c>
      <c r="L185" s="26">
        <v>28.8</v>
      </c>
      <c r="M185" s="27">
        <f t="shared" ref="M185:M186" si="49">K185*L185</f>
        <v>28.8</v>
      </c>
      <c r="N185" s="26"/>
    </row>
    <row r="186" spans="1:14" ht="15.75" hidden="1">
      <c r="A186" s="26" t="s">
        <v>32</v>
      </c>
      <c r="B186" s="26"/>
      <c r="C186" s="26"/>
      <c r="D186" s="26"/>
      <c r="E186" s="26"/>
      <c r="F186" s="26"/>
      <c r="G186" s="26"/>
      <c r="H186" s="26"/>
      <c r="I186" s="26">
        <v>135</v>
      </c>
      <c r="J186" s="26">
        <f t="shared" ref="J186:J188" si="50">I185</f>
        <v>135</v>
      </c>
      <c r="K186" s="26"/>
      <c r="L186" s="26">
        <v>28.8</v>
      </c>
      <c r="M186" s="27">
        <f t="shared" si="49"/>
        <v>0</v>
      </c>
      <c r="N186" s="26"/>
    </row>
    <row r="187" spans="1:14" ht="15.75" hidden="1">
      <c r="A187" s="26" t="s">
        <v>33</v>
      </c>
      <c r="B187" s="26"/>
      <c r="C187" s="26"/>
      <c r="D187" s="26"/>
      <c r="E187" s="26"/>
      <c r="F187" s="26"/>
      <c r="G187" s="26"/>
      <c r="H187" s="26"/>
      <c r="I187" s="26">
        <v>135</v>
      </c>
      <c r="J187" s="26">
        <f t="shared" si="50"/>
        <v>135</v>
      </c>
      <c r="K187" s="26"/>
      <c r="L187" s="26">
        <v>28.8</v>
      </c>
      <c r="M187" s="27">
        <f t="shared" ref="M187" si="51">K187*L187</f>
        <v>0</v>
      </c>
    </row>
    <row r="188" spans="1:14" ht="15.75" hidden="1">
      <c r="A188" s="26" t="s">
        <v>34</v>
      </c>
      <c r="B188" s="26"/>
      <c r="C188" s="26"/>
      <c r="D188" s="26"/>
      <c r="E188" s="26"/>
      <c r="F188" s="26"/>
      <c r="G188" s="26"/>
      <c r="H188" s="26"/>
      <c r="I188" s="26">
        <v>139</v>
      </c>
      <c r="J188" s="26">
        <f t="shared" si="50"/>
        <v>135</v>
      </c>
      <c r="K188" s="26">
        <v>4</v>
      </c>
      <c r="L188" s="26">
        <v>28.8</v>
      </c>
      <c r="M188" s="27">
        <f t="shared" ref="M188:M193" si="52">K188*L188</f>
        <v>115.2</v>
      </c>
    </row>
    <row r="189" spans="1:14" ht="15.75" hidden="1">
      <c r="A189" s="26" t="s">
        <v>35</v>
      </c>
      <c r="B189" s="26"/>
      <c r="C189" s="26"/>
      <c r="D189" s="26"/>
      <c r="E189" s="26"/>
      <c r="F189" s="26"/>
      <c r="G189" s="26"/>
      <c r="H189" s="26"/>
      <c r="I189" s="26">
        <v>142</v>
      </c>
      <c r="J189" s="26">
        <f t="shared" ref="J189" si="53">I188</f>
        <v>139</v>
      </c>
      <c r="K189" s="26">
        <f>I189-J189</f>
        <v>3</v>
      </c>
      <c r="L189" s="26">
        <v>28.8</v>
      </c>
      <c r="M189" s="27">
        <f t="shared" si="52"/>
        <v>86.4</v>
      </c>
    </row>
    <row r="190" spans="1:14" ht="15.75" hidden="1">
      <c r="A190" s="55">
        <v>42005</v>
      </c>
      <c r="B190" s="26"/>
      <c r="C190" s="26"/>
      <c r="D190" s="26"/>
      <c r="E190" s="26"/>
      <c r="F190" s="26"/>
      <c r="G190" s="26"/>
      <c r="H190" s="26"/>
      <c r="I190" s="26">
        <v>145</v>
      </c>
      <c r="J190" s="26">
        <f t="shared" ref="J190" si="54">I189</f>
        <v>142</v>
      </c>
      <c r="K190" s="26">
        <f>I190-J190</f>
        <v>3</v>
      </c>
      <c r="L190" s="26">
        <v>28.8</v>
      </c>
      <c r="M190" s="27">
        <f t="shared" si="52"/>
        <v>86.4</v>
      </c>
    </row>
    <row r="191" spans="1:14" ht="15.75" hidden="1">
      <c r="A191" s="26" t="s">
        <v>31</v>
      </c>
      <c r="B191" s="26"/>
      <c r="C191" s="26"/>
      <c r="D191" s="26"/>
      <c r="E191" s="26"/>
      <c r="F191" s="26"/>
      <c r="G191" s="26"/>
      <c r="H191" s="26"/>
      <c r="I191" s="26">
        <v>148</v>
      </c>
      <c r="J191" s="26">
        <f t="shared" ref="J191" si="55">I190</f>
        <v>145</v>
      </c>
      <c r="K191" s="26">
        <f>I191-J191</f>
        <v>3</v>
      </c>
      <c r="L191" s="26">
        <v>28.8</v>
      </c>
      <c r="M191" s="27">
        <f t="shared" si="52"/>
        <v>86.4</v>
      </c>
    </row>
    <row r="192" spans="1:14" ht="15.75" hidden="1">
      <c r="A192" s="26" t="s">
        <v>54</v>
      </c>
      <c r="B192" s="26"/>
      <c r="C192" s="26"/>
      <c r="D192" s="26"/>
      <c r="E192" s="26"/>
      <c r="F192" s="26"/>
      <c r="G192" s="26"/>
      <c r="H192" s="26"/>
      <c r="I192" s="26">
        <v>150</v>
      </c>
      <c r="J192" s="26">
        <f t="shared" ref="J192" si="56">I191</f>
        <v>148</v>
      </c>
      <c r="K192" s="26">
        <f>I192-J192</f>
        <v>2</v>
      </c>
      <c r="L192" s="26">
        <v>28.8</v>
      </c>
      <c r="M192" s="27">
        <f t="shared" si="52"/>
        <v>57.6</v>
      </c>
    </row>
    <row r="193" spans="1:13" ht="15.75" hidden="1">
      <c r="A193" s="26" t="s">
        <v>55</v>
      </c>
      <c r="B193" s="26"/>
      <c r="C193" s="26"/>
      <c r="D193" s="26"/>
      <c r="E193" s="26"/>
      <c r="F193" s="26"/>
      <c r="G193" s="26"/>
      <c r="H193" s="26"/>
      <c r="I193" s="26">
        <v>153</v>
      </c>
      <c r="J193" s="26">
        <f t="shared" ref="J193" si="57">I192</f>
        <v>150</v>
      </c>
      <c r="K193" s="26">
        <f>I193-J193</f>
        <v>3</v>
      </c>
      <c r="L193" s="26">
        <v>28.8</v>
      </c>
      <c r="M193" s="27">
        <f t="shared" si="52"/>
        <v>86.4</v>
      </c>
    </row>
    <row r="194" spans="1:13" ht="15.75" hidden="1">
      <c r="A194" s="26" t="s">
        <v>2</v>
      </c>
      <c r="B194" s="26"/>
      <c r="C194" s="26"/>
      <c r="D194" s="26"/>
      <c r="E194" s="26"/>
      <c r="F194" s="26"/>
      <c r="G194" s="26"/>
      <c r="H194" s="26"/>
      <c r="I194" s="26">
        <v>156</v>
      </c>
      <c r="J194" s="26">
        <f t="shared" ref="J194:J199" si="58">I193</f>
        <v>153</v>
      </c>
      <c r="K194" s="26">
        <f t="shared" ref="K194:K199" si="59">I194-J194</f>
        <v>3</v>
      </c>
      <c r="L194" s="26">
        <v>28.8</v>
      </c>
      <c r="M194" s="27">
        <f t="shared" ref="M194:M199" si="60">K194*L194</f>
        <v>86.4</v>
      </c>
    </row>
    <row r="195" spans="1:13" ht="15.75" hidden="1">
      <c r="A195" s="26" t="s">
        <v>60</v>
      </c>
      <c r="B195" s="26"/>
      <c r="C195" s="26"/>
      <c r="D195" s="26"/>
      <c r="E195" s="26"/>
      <c r="F195" s="26"/>
      <c r="G195" s="26"/>
      <c r="H195" s="26"/>
      <c r="I195" s="26">
        <v>161</v>
      </c>
      <c r="J195" s="26">
        <f t="shared" si="58"/>
        <v>156</v>
      </c>
      <c r="K195" s="26">
        <f t="shared" si="59"/>
        <v>5</v>
      </c>
      <c r="L195" s="26">
        <v>28.8</v>
      </c>
      <c r="M195" s="27">
        <f t="shared" si="60"/>
        <v>144</v>
      </c>
    </row>
    <row r="196" spans="1:13" ht="15.75" hidden="1">
      <c r="A196" s="26" t="s">
        <v>64</v>
      </c>
      <c r="B196" s="26"/>
      <c r="C196" s="26"/>
      <c r="D196" s="26"/>
      <c r="E196" s="26"/>
      <c r="F196" s="26"/>
      <c r="G196" s="26"/>
      <c r="H196" s="26"/>
      <c r="I196" s="26">
        <v>165</v>
      </c>
      <c r="J196" s="26">
        <f t="shared" si="58"/>
        <v>161</v>
      </c>
      <c r="K196" s="26">
        <f t="shared" si="59"/>
        <v>4</v>
      </c>
      <c r="L196" s="26">
        <v>28.8</v>
      </c>
      <c r="M196" s="27">
        <f t="shared" si="60"/>
        <v>115.2</v>
      </c>
    </row>
    <row r="197" spans="1:13" ht="15.75" hidden="1">
      <c r="A197" s="26" t="s">
        <v>65</v>
      </c>
      <c r="B197" s="26"/>
      <c r="C197" s="26"/>
      <c r="D197" s="26"/>
      <c r="E197" s="26"/>
      <c r="F197" s="26"/>
      <c r="G197" s="26"/>
      <c r="H197" s="26"/>
      <c r="I197" s="26">
        <v>168</v>
      </c>
      <c r="J197" s="26">
        <f t="shared" si="58"/>
        <v>165</v>
      </c>
      <c r="K197" s="26">
        <f t="shared" si="59"/>
        <v>3</v>
      </c>
      <c r="L197" s="26">
        <v>28.8</v>
      </c>
      <c r="M197" s="27">
        <f t="shared" si="60"/>
        <v>86.4</v>
      </c>
    </row>
    <row r="198" spans="1:13" ht="15.75" hidden="1">
      <c r="A198" s="26" t="s">
        <v>32</v>
      </c>
      <c r="B198" s="26"/>
      <c r="C198" s="26"/>
      <c r="D198" s="26"/>
      <c r="E198" s="26"/>
      <c r="F198" s="26"/>
      <c r="G198" s="26"/>
      <c r="H198" s="26"/>
      <c r="I198" s="26">
        <v>172</v>
      </c>
      <c r="J198" s="26">
        <f t="shared" si="58"/>
        <v>168</v>
      </c>
      <c r="K198" s="26">
        <f t="shared" si="59"/>
        <v>4</v>
      </c>
      <c r="L198" s="26">
        <v>28.8</v>
      </c>
      <c r="M198" s="27">
        <f t="shared" si="60"/>
        <v>115.2</v>
      </c>
    </row>
    <row r="199" spans="1:13" ht="15.75" hidden="1">
      <c r="A199" s="26" t="s">
        <v>33</v>
      </c>
      <c r="B199" s="26"/>
      <c r="C199" s="26"/>
      <c r="D199" s="26"/>
      <c r="E199" s="26"/>
      <c r="F199" s="26"/>
      <c r="G199" s="26"/>
      <c r="H199" s="26"/>
      <c r="I199" s="26">
        <v>180</v>
      </c>
      <c r="J199" s="26">
        <f t="shared" si="58"/>
        <v>172</v>
      </c>
      <c r="K199" s="26">
        <f t="shared" si="59"/>
        <v>8</v>
      </c>
      <c r="L199" s="26">
        <v>28.8</v>
      </c>
      <c r="M199" s="27">
        <f t="shared" si="60"/>
        <v>230.4</v>
      </c>
    </row>
    <row r="200" spans="1:13" ht="15.75" hidden="1">
      <c r="A200" s="26" t="s">
        <v>34</v>
      </c>
      <c r="B200" s="26"/>
      <c r="C200" s="26"/>
      <c r="D200" s="26"/>
      <c r="E200" s="26"/>
      <c r="F200" s="26"/>
      <c r="G200" s="26"/>
      <c r="H200" s="26"/>
      <c r="I200" s="26">
        <v>185</v>
      </c>
      <c r="J200" s="26">
        <f t="shared" ref="J200" si="61">I199</f>
        <v>180</v>
      </c>
      <c r="K200" s="26">
        <f t="shared" ref="K200" si="62">I200-J200</f>
        <v>5</v>
      </c>
      <c r="L200" s="26">
        <v>28.8</v>
      </c>
      <c r="M200" s="27">
        <f t="shared" ref="M200" si="63">K200*L200</f>
        <v>144</v>
      </c>
    </row>
    <row r="201" spans="1:13" ht="15.75" hidden="1">
      <c r="A201" s="26" t="s">
        <v>35</v>
      </c>
      <c r="B201" s="26"/>
      <c r="C201" s="26"/>
      <c r="D201" s="26"/>
      <c r="E201" s="26"/>
      <c r="F201" s="26"/>
      <c r="G201" s="26"/>
      <c r="H201" s="26"/>
      <c r="I201" s="26">
        <v>191</v>
      </c>
      <c r="J201" s="26">
        <f t="shared" ref="J201:J203" si="64">I200</f>
        <v>185</v>
      </c>
      <c r="K201" s="26">
        <f t="shared" ref="K201" si="65">I201-J201</f>
        <v>6</v>
      </c>
      <c r="L201" s="26">
        <v>28.8</v>
      </c>
      <c r="M201" s="27">
        <f t="shared" ref="M201" si="66">K201*L201</f>
        <v>172.8</v>
      </c>
    </row>
    <row r="202" spans="1:13" ht="15.75" hidden="1">
      <c r="A202" s="26" t="s">
        <v>30</v>
      </c>
      <c r="B202" s="26"/>
      <c r="C202" s="26"/>
      <c r="D202" s="26"/>
      <c r="E202" s="26"/>
      <c r="F202" s="26"/>
      <c r="G202" s="26"/>
      <c r="H202" s="26"/>
      <c r="I202" s="26">
        <v>198</v>
      </c>
      <c r="J202" s="26">
        <f t="shared" si="64"/>
        <v>191</v>
      </c>
      <c r="K202" s="26">
        <f t="shared" ref="K202:K203" si="67">I202-J202</f>
        <v>7</v>
      </c>
      <c r="L202" s="26">
        <v>28.8</v>
      </c>
      <c r="M202" s="27">
        <f t="shared" ref="M202:M203" si="68">K202*L202</f>
        <v>201.6</v>
      </c>
    </row>
    <row r="203" spans="1:13" ht="15.75" hidden="1">
      <c r="A203" s="26" t="s">
        <v>31</v>
      </c>
      <c r="B203" s="26"/>
      <c r="C203" s="26"/>
      <c r="D203" s="26"/>
      <c r="E203" s="26"/>
      <c r="F203" s="26"/>
      <c r="G203" s="26"/>
      <c r="H203" s="26"/>
      <c r="I203" s="26">
        <v>201</v>
      </c>
      <c r="J203" s="26">
        <f t="shared" si="64"/>
        <v>198</v>
      </c>
      <c r="K203" s="26">
        <f t="shared" si="67"/>
        <v>3</v>
      </c>
      <c r="L203" s="26">
        <v>28.8</v>
      </c>
      <c r="M203" s="27">
        <f t="shared" si="68"/>
        <v>86.4</v>
      </c>
    </row>
    <row r="204" spans="1:13" ht="15.75" hidden="1">
      <c r="A204" s="26" t="s">
        <v>54</v>
      </c>
      <c r="B204" s="61"/>
      <c r="C204" s="61"/>
      <c r="D204" s="61"/>
      <c r="E204" s="61"/>
      <c r="F204" s="61"/>
      <c r="G204" s="61"/>
      <c r="H204" s="61"/>
      <c r="I204" s="26">
        <v>206</v>
      </c>
      <c r="J204" s="26">
        <f t="shared" ref="J204" si="69">I203</f>
        <v>201</v>
      </c>
      <c r="K204" s="26">
        <f t="shared" ref="K204" si="70">I204-J204</f>
        <v>5</v>
      </c>
      <c r="L204" s="26">
        <v>28.8</v>
      </c>
      <c r="M204" s="27">
        <f t="shared" ref="M204:M205" si="71">K204*L204</f>
        <v>144</v>
      </c>
    </row>
    <row r="205" spans="1:13" ht="15.75" hidden="1">
      <c r="A205" s="26" t="s">
        <v>55</v>
      </c>
      <c r="B205" s="61"/>
      <c r="C205" s="61"/>
      <c r="D205" s="61"/>
      <c r="E205" s="61"/>
      <c r="F205" s="61"/>
      <c r="G205" s="61"/>
      <c r="H205" s="61"/>
      <c r="I205" s="26">
        <v>210</v>
      </c>
      <c r="J205" s="26">
        <f t="shared" ref="J205" si="72">I204</f>
        <v>206</v>
      </c>
      <c r="K205" s="26">
        <f t="shared" ref="K205" si="73">I205-J205</f>
        <v>4</v>
      </c>
      <c r="L205" s="26">
        <v>28.8</v>
      </c>
      <c r="M205" s="27">
        <f t="shared" si="71"/>
        <v>115.2</v>
      </c>
    </row>
    <row r="206" spans="1:13" ht="15.75" hidden="1">
      <c r="A206" s="26" t="s">
        <v>2</v>
      </c>
      <c r="B206" s="61"/>
      <c r="C206" s="61"/>
      <c r="D206" s="61"/>
      <c r="E206" s="61"/>
      <c r="F206" s="61"/>
      <c r="G206" s="61"/>
      <c r="H206" s="61"/>
      <c r="I206" s="26">
        <v>216</v>
      </c>
      <c r="J206" s="26">
        <f t="shared" ref="J206" si="74">I205</f>
        <v>210</v>
      </c>
      <c r="K206" s="26">
        <f t="shared" ref="K206" si="75">I206-J206</f>
        <v>6</v>
      </c>
      <c r="L206" s="26">
        <v>28.8</v>
      </c>
      <c r="M206" s="27">
        <f t="shared" ref="M206" si="76">K206*L206</f>
        <v>172.8</v>
      </c>
    </row>
    <row r="207" spans="1:13" ht="15.75">
      <c r="A207" s="26" t="s">
        <v>60</v>
      </c>
      <c r="B207" s="61"/>
      <c r="C207" s="61"/>
      <c r="D207" s="61"/>
      <c r="E207" s="61"/>
      <c r="F207" s="61"/>
      <c r="G207" s="61"/>
      <c r="H207" s="61"/>
      <c r="I207" s="26">
        <v>221</v>
      </c>
      <c r="J207" s="26">
        <f t="shared" ref="J207:J208" si="77">I206</f>
        <v>216</v>
      </c>
      <c r="K207" s="26">
        <f t="shared" ref="K207:K208" si="78">I207-J207</f>
        <v>5</v>
      </c>
      <c r="L207" s="26">
        <v>28.8</v>
      </c>
      <c r="M207" s="27">
        <f t="shared" ref="M207:M208" si="79">K207*L207</f>
        <v>144</v>
      </c>
    </row>
    <row r="208" spans="1:13" ht="15.75">
      <c r="A208" s="26" t="s">
        <v>64</v>
      </c>
      <c r="B208" s="61"/>
      <c r="C208" s="61"/>
      <c r="D208" s="61"/>
      <c r="E208" s="61"/>
      <c r="F208" s="61"/>
      <c r="G208" s="61"/>
      <c r="H208" s="61"/>
      <c r="I208" s="26">
        <v>223</v>
      </c>
      <c r="J208" s="26">
        <f t="shared" si="77"/>
        <v>221</v>
      </c>
      <c r="K208" s="26">
        <f t="shared" si="78"/>
        <v>2</v>
      </c>
      <c r="L208" s="26">
        <v>28.8</v>
      </c>
      <c r="M208" s="27">
        <f t="shared" si="79"/>
        <v>57.6</v>
      </c>
    </row>
    <row r="209" spans="1:44" ht="15.75">
      <c r="A209" s="26" t="s">
        <v>65</v>
      </c>
      <c r="B209" s="61"/>
      <c r="C209" s="61"/>
      <c r="D209" s="61"/>
      <c r="E209" s="61"/>
      <c r="F209" s="61"/>
      <c r="G209" s="61"/>
      <c r="H209" s="61"/>
      <c r="I209" s="26">
        <v>225</v>
      </c>
      <c r="J209" s="26">
        <f t="shared" ref="J209" si="80">I208</f>
        <v>223</v>
      </c>
      <c r="K209" s="26">
        <f t="shared" ref="K209" si="81">I209-J209</f>
        <v>2</v>
      </c>
      <c r="L209" s="26">
        <v>28.8</v>
      </c>
      <c r="M209" s="27">
        <f t="shared" ref="M209" si="82">K209*L209</f>
        <v>57.6</v>
      </c>
    </row>
    <row r="210" spans="1:44" ht="15.75">
      <c r="A210" s="26" t="s">
        <v>32</v>
      </c>
      <c r="B210" s="61"/>
      <c r="C210" s="61"/>
      <c r="D210" s="61"/>
      <c r="E210" s="61"/>
      <c r="F210" s="61"/>
      <c r="G210" s="61"/>
      <c r="H210" s="61"/>
      <c r="I210" s="26">
        <v>231</v>
      </c>
      <c r="J210" s="26">
        <f t="shared" ref="J210" si="83">I209</f>
        <v>225</v>
      </c>
      <c r="K210" s="26">
        <f t="shared" ref="K210" si="84">I210-J210</f>
        <v>6</v>
      </c>
      <c r="L210" s="26">
        <v>28.8</v>
      </c>
      <c r="M210" s="27">
        <f>K210*L210</f>
        <v>172.8</v>
      </c>
    </row>
    <row r="212" spans="1:44">
      <c r="V212" s="4"/>
      <c r="X212" s="4" t="s">
        <v>14</v>
      </c>
      <c r="Y212" s="4" t="s">
        <v>15</v>
      </c>
      <c r="Z212" s="4" t="s">
        <v>16</v>
      </c>
      <c r="AA212" s="4" t="s">
        <v>17</v>
      </c>
      <c r="AB212" s="4" t="s">
        <v>2</v>
      </c>
      <c r="AC212" s="4" t="s">
        <v>60</v>
      </c>
      <c r="AD212" s="4" t="s">
        <v>64</v>
      </c>
      <c r="AE212" s="4" t="s">
        <v>65</v>
      </c>
      <c r="AF212" s="4" t="s">
        <v>32</v>
      </c>
      <c r="AG212" s="4" t="s">
        <v>33</v>
      </c>
      <c r="AH212" s="4" t="s">
        <v>34</v>
      </c>
      <c r="AI212" s="4" t="s">
        <v>35</v>
      </c>
      <c r="AJ212" s="4" t="s">
        <v>30</v>
      </c>
      <c r="AK212" s="4" t="s">
        <v>31</v>
      </c>
      <c r="AL212" s="4" t="s">
        <v>54</v>
      </c>
      <c r="AM212" s="4" t="s">
        <v>55</v>
      </c>
      <c r="AN212" s="4" t="s">
        <v>2</v>
      </c>
      <c r="AO212" s="4" t="s">
        <v>60</v>
      </c>
      <c r="AP212" s="4" t="s">
        <v>64</v>
      </c>
      <c r="AQ212" s="4" t="s">
        <v>65</v>
      </c>
      <c r="AR212" s="4" t="s">
        <v>32</v>
      </c>
    </row>
    <row r="213" spans="1:44">
      <c r="V213" s="47" t="s">
        <v>72</v>
      </c>
      <c r="X213" s="2">
        <v>716.11</v>
      </c>
      <c r="Y213" s="2">
        <v>716.37</v>
      </c>
      <c r="Z213" s="2">
        <v>715.98</v>
      </c>
      <c r="AA213" s="2">
        <v>716.1</v>
      </c>
      <c r="AB213" s="2">
        <v>716.33</v>
      </c>
      <c r="AC213" s="2">
        <v>715.86</v>
      </c>
      <c r="AD213" s="2">
        <v>716.63</v>
      </c>
      <c r="AE213" s="2">
        <v>716.45</v>
      </c>
      <c r="AF213" s="2">
        <v>716.64</v>
      </c>
      <c r="AG213" s="2">
        <v>716.7</v>
      </c>
      <c r="AH213" s="2">
        <v>715.75</v>
      </c>
      <c r="AI213" s="2">
        <v>715.91</v>
      </c>
      <c r="AJ213" s="2">
        <v>715.66</v>
      </c>
      <c r="AK213" s="2">
        <v>716.71</v>
      </c>
      <c r="AL213" s="2">
        <v>828.83</v>
      </c>
      <c r="AM213" s="2">
        <v>829.29</v>
      </c>
      <c r="AN213" s="2">
        <v>829.04</v>
      </c>
      <c r="AO213" s="2">
        <v>829.27</v>
      </c>
      <c r="AP213" s="2">
        <v>739.02</v>
      </c>
      <c r="AQ213" s="2">
        <v>829.53</v>
      </c>
      <c r="AR213" s="2">
        <v>829.85</v>
      </c>
    </row>
    <row r="214" spans="1:44">
      <c r="V214" s="47" t="s">
        <v>73</v>
      </c>
      <c r="X214" s="2">
        <v>75</v>
      </c>
      <c r="Y214" s="2">
        <v>75</v>
      </c>
      <c r="Z214" s="2">
        <v>75</v>
      </c>
      <c r="AA214" s="2">
        <v>80</v>
      </c>
      <c r="AB214" s="2">
        <v>80</v>
      </c>
      <c r="AC214" s="2">
        <v>80</v>
      </c>
      <c r="AD214" s="2">
        <v>80</v>
      </c>
      <c r="AE214" s="2">
        <v>80</v>
      </c>
      <c r="AF214" s="2">
        <v>80</v>
      </c>
      <c r="AG214" s="2">
        <v>80</v>
      </c>
      <c r="AH214" s="2">
        <v>80</v>
      </c>
      <c r="AI214" s="2">
        <v>80</v>
      </c>
      <c r="AJ214" s="2">
        <v>80</v>
      </c>
      <c r="AK214" s="2">
        <v>80</v>
      </c>
      <c r="AL214" s="2">
        <v>80</v>
      </c>
      <c r="AM214" s="2">
        <v>80</v>
      </c>
      <c r="AN214" s="2">
        <v>80</v>
      </c>
      <c r="AO214" s="2">
        <v>80</v>
      </c>
      <c r="AP214" s="2">
        <v>80</v>
      </c>
      <c r="AQ214" s="2">
        <v>80</v>
      </c>
      <c r="AR214" s="2">
        <v>80</v>
      </c>
    </row>
    <row r="215" spans="1:44">
      <c r="V215" s="47" t="s">
        <v>74</v>
      </c>
      <c r="X215" s="2">
        <v>564.75</v>
      </c>
      <c r="Y215" s="2">
        <v>564.75</v>
      </c>
      <c r="Z215" s="2">
        <v>564.75</v>
      </c>
      <c r="AA215" s="2">
        <v>564.75</v>
      </c>
      <c r="AB215" s="2">
        <v>564.75</v>
      </c>
      <c r="AC215" s="2">
        <v>564.75</v>
      </c>
      <c r="AD215" s="2">
        <v>564.75</v>
      </c>
      <c r="AE215" s="2">
        <v>564.75</v>
      </c>
      <c r="AF215" s="2">
        <v>564.75</v>
      </c>
      <c r="AG215" s="2">
        <v>564.75</v>
      </c>
      <c r="AH215" s="2">
        <v>564.75</v>
      </c>
      <c r="AI215" s="2">
        <v>564.75</v>
      </c>
      <c r="AJ215" s="2">
        <v>564.75</v>
      </c>
      <c r="AK215" s="2">
        <v>564.75</v>
      </c>
      <c r="AL215" s="2">
        <v>489.35</v>
      </c>
      <c r="AM215" s="2">
        <v>489.35</v>
      </c>
      <c r="AN215" s="2">
        <v>489.35</v>
      </c>
      <c r="AO215" s="2">
        <v>489.35</v>
      </c>
      <c r="AP215" s="2">
        <v>489.35</v>
      </c>
      <c r="AQ215" s="2">
        <v>489.35</v>
      </c>
      <c r="AR215" s="2">
        <v>489.35</v>
      </c>
    </row>
    <row r="216" spans="1:44">
      <c r="V216" s="47" t="s">
        <v>75</v>
      </c>
      <c r="W216" s="1" t="s">
        <v>81</v>
      </c>
      <c r="X216" s="2">
        <v>35</v>
      </c>
      <c r="Y216" s="2">
        <v>35</v>
      </c>
      <c r="Z216" s="2">
        <v>35</v>
      </c>
      <c r="AA216" s="2">
        <v>35</v>
      </c>
      <c r="AB216" s="2">
        <v>35</v>
      </c>
      <c r="AC216" s="2">
        <v>35</v>
      </c>
      <c r="AD216" s="2"/>
      <c r="AE216" s="2">
        <v>80</v>
      </c>
      <c r="AF216" s="2">
        <v>80</v>
      </c>
      <c r="AG216" s="2">
        <v>80</v>
      </c>
      <c r="AH216" s="2">
        <v>80</v>
      </c>
      <c r="AI216" s="2">
        <v>80</v>
      </c>
      <c r="AJ216" s="2">
        <v>80</v>
      </c>
      <c r="AK216" s="2">
        <v>80</v>
      </c>
      <c r="AL216" s="2">
        <v>80</v>
      </c>
      <c r="AM216" s="2">
        <v>80</v>
      </c>
      <c r="AN216" s="2">
        <v>80</v>
      </c>
      <c r="AO216" s="2">
        <v>80</v>
      </c>
      <c r="AP216" s="2">
        <v>80</v>
      </c>
      <c r="AQ216" s="2">
        <v>80</v>
      </c>
      <c r="AR216" s="2">
        <v>80</v>
      </c>
    </row>
    <row r="217" spans="1:44">
      <c r="M217" s="1" t="s">
        <v>90</v>
      </c>
      <c r="V217" s="47" t="s">
        <v>76</v>
      </c>
      <c r="X217" s="2">
        <v>1693.21</v>
      </c>
      <c r="Y217" s="2">
        <v>926.56</v>
      </c>
      <c r="Z217" s="2">
        <v>1932.07</v>
      </c>
      <c r="AA217" s="2">
        <v>2879.18</v>
      </c>
      <c r="AB217" s="2">
        <v>3056.48</v>
      </c>
      <c r="AC217" s="2">
        <v>3520.72</v>
      </c>
      <c r="AD217" s="2">
        <v>3127.76</v>
      </c>
      <c r="AE217" s="2">
        <v>2908.14</v>
      </c>
      <c r="AF217" s="2"/>
      <c r="AG217" s="63"/>
      <c r="AH217" s="2">
        <v>1162.1099999999999</v>
      </c>
      <c r="AI217" s="2">
        <v>2986.7</v>
      </c>
      <c r="AJ217" s="2"/>
      <c r="AK217" s="2">
        <v>3322.96</v>
      </c>
      <c r="AL217" s="2">
        <v>3682.71</v>
      </c>
      <c r="AM217" s="2"/>
      <c r="AN217" s="2">
        <v>5034.4799999999996</v>
      </c>
      <c r="AO217" s="2">
        <v>6384</v>
      </c>
      <c r="AP217" s="2">
        <v>3584.76</v>
      </c>
      <c r="AQ217" s="2">
        <v>4212.57</v>
      </c>
      <c r="AR217" s="2">
        <v>2533.33</v>
      </c>
    </row>
    <row r="218" spans="1:44">
      <c r="M218" s="1">
        <v>188</v>
      </c>
      <c r="V218" s="47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2"/>
      <c r="AI218" s="2"/>
      <c r="AJ218" s="2"/>
      <c r="AK218" s="2"/>
      <c r="AL218" s="2"/>
      <c r="AM218" s="2"/>
      <c r="AN218" s="2">
        <v>90</v>
      </c>
      <c r="AO218" s="2">
        <v>90</v>
      </c>
      <c r="AP218" s="2">
        <v>90</v>
      </c>
      <c r="AQ218" s="2">
        <v>90</v>
      </c>
      <c r="AR218" s="2">
        <v>90</v>
      </c>
    </row>
    <row r="219" spans="1:44" ht="15.75">
      <c r="V219" s="47"/>
      <c r="X219" s="32">
        <f t="shared" ref="X219:AD219" si="85">SUM(X213:X217)</f>
        <v>3084.07</v>
      </c>
      <c r="Y219" s="51">
        <f t="shared" si="85"/>
        <v>2317.6799999999998</v>
      </c>
      <c r="Z219" s="1">
        <f t="shared" si="85"/>
        <v>3322.8</v>
      </c>
      <c r="AA219" s="1">
        <f t="shared" si="85"/>
        <v>4275.03</v>
      </c>
      <c r="AB219" s="1">
        <f t="shared" si="85"/>
        <v>4452.5599999999995</v>
      </c>
      <c r="AC219" s="1">
        <f t="shared" si="85"/>
        <v>4916.33</v>
      </c>
      <c r="AD219" s="1">
        <f t="shared" si="85"/>
        <v>4489.1400000000003</v>
      </c>
      <c r="AE219" s="1">
        <f t="shared" ref="AE219:AF219" si="86">SUM(AE213:AE217)</f>
        <v>4349.34</v>
      </c>
      <c r="AF219" s="1">
        <f t="shared" si="86"/>
        <v>1441.3899999999999</v>
      </c>
      <c r="AG219" s="1">
        <f t="shared" ref="AG219:AH219" si="87">SUM(AG213:AG217)</f>
        <v>1441.45</v>
      </c>
      <c r="AH219" s="1">
        <f t="shared" si="87"/>
        <v>2602.6099999999997</v>
      </c>
      <c r="AI219" s="1">
        <f t="shared" ref="AI219:AJ219" si="88">SUM(AI213:AI217)</f>
        <v>4427.3599999999997</v>
      </c>
      <c r="AJ219" s="1">
        <f t="shared" si="88"/>
        <v>1440.4099999999999</v>
      </c>
      <c r="AK219" s="1">
        <f t="shared" ref="AK219:AL219" si="89">SUM(AK213:AK217)</f>
        <v>4764.42</v>
      </c>
      <c r="AL219" s="1">
        <f t="shared" si="89"/>
        <v>5160.8900000000003</v>
      </c>
      <c r="AM219" s="1">
        <f t="shared" ref="AM219" si="90">SUM(AM213:AM217)</f>
        <v>1478.6399999999999</v>
      </c>
      <c r="AN219" s="1">
        <f>SUM(AN213:AN218)</f>
        <v>6602.869999999999</v>
      </c>
      <c r="AO219" s="1">
        <f>SUM(AO213:AO218)</f>
        <v>7952.62</v>
      </c>
      <c r="AP219" s="1">
        <f>SUM(AP213:AP218)</f>
        <v>5063.13</v>
      </c>
      <c r="AQ219" s="1">
        <f>SUM(AQ213:AQ218)</f>
        <v>5781.45</v>
      </c>
      <c r="AR219" s="1">
        <f>SUM(AR213:AR218)</f>
        <v>4102.53</v>
      </c>
    </row>
    <row r="221" spans="1:44">
      <c r="M221" s="1" t="s">
        <v>90</v>
      </c>
      <c r="AB221" s="2"/>
      <c r="AC221" s="2"/>
      <c r="AD221" s="2"/>
      <c r="AE221" s="2"/>
      <c r="AF221" s="2"/>
      <c r="AG221" s="2"/>
      <c r="AH221" s="2"/>
      <c r="AI221" s="2"/>
      <c r="AJ221" s="2">
        <v>5087.82</v>
      </c>
      <c r="AK221" s="2"/>
      <c r="AL221" s="2"/>
      <c r="AM221" s="2">
        <v>5384.83</v>
      </c>
      <c r="AN221" s="2"/>
      <c r="AO221" s="2"/>
      <c r="AP221" s="2"/>
      <c r="AQ221" s="2"/>
      <c r="AR221" s="2"/>
    </row>
    <row r="223" spans="1:44" ht="15.75">
      <c r="M223" s="1" t="s">
        <v>91</v>
      </c>
      <c r="AJ223" s="60">
        <f>AJ17+AJ219+AJ221</f>
        <v>19775.870000000003</v>
      </c>
      <c r="AK223" s="60">
        <f>AK17+AK219+AK221</f>
        <v>15323.31</v>
      </c>
      <c r="AL223" s="60">
        <f>AL17+AL219</f>
        <v>20102.27</v>
      </c>
      <c r="AM223" s="60">
        <f t="shared" ref="AM223:AR223" si="91">AM17+AM219+AM221</f>
        <v>12096.99</v>
      </c>
      <c r="AN223" s="60">
        <f t="shared" si="91"/>
        <v>11941.92</v>
      </c>
      <c r="AO223" s="60">
        <f t="shared" si="91"/>
        <v>12440.39</v>
      </c>
      <c r="AP223" s="60">
        <f t="shared" si="91"/>
        <v>8868.7099999999991</v>
      </c>
      <c r="AQ223" s="60">
        <f t="shared" si="91"/>
        <v>9582.3499999999985</v>
      </c>
      <c r="AR223" s="60">
        <f t="shared" si="91"/>
        <v>9196.130000000001</v>
      </c>
    </row>
  </sheetData>
  <mergeCells count="4">
    <mergeCell ref="A23:A24"/>
    <mergeCell ref="A95:A97"/>
    <mergeCell ref="A102:A105"/>
    <mergeCell ref="A98:A1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9" sqref="K9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Гагарина</vt:lpstr>
      <vt:lpstr>Айманова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Flo</cp:lastModifiedBy>
  <dcterms:created xsi:type="dcterms:W3CDTF">2013-09-30T04:25:48Z</dcterms:created>
  <dcterms:modified xsi:type="dcterms:W3CDTF">2016-10-19T16:33:28Z</dcterms:modified>
</cp:coreProperties>
</file>