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34a2feb08f8162e1/p_merge/Stat/10_RF/"/>
    </mc:Choice>
  </mc:AlternateContent>
  <xr:revisionPtr revIDLastSave="148" documentId="11_AD4DA82427541F7ACA7EB84BF84E06886AE8DE11" xr6:coauthVersionLast="47" xr6:coauthVersionMax="47" xr10:uidLastSave="{3FEF5A82-6AB7-49E6-8A87-2BBE9789DEA6}"/>
  <bookViews>
    <workbookView minimized="1" xWindow="7008" yWindow="2460" windowWidth="11616" windowHeight="8964" activeTab="7" xr2:uid="{00000000-000D-0000-FFFF-FFFF00000000}"/>
  </bookViews>
  <sheets>
    <sheet name="HKV" sheetId="1" r:id="rId1"/>
    <sheet name="HKV for plot" sheetId="2" r:id="rId2"/>
    <sheet name="SNNR" sheetId="3" r:id="rId3"/>
    <sheet name="SNNR_PLOT" sheetId="5" r:id="rId4"/>
    <sheet name="NA" sheetId="4" r:id="rId5"/>
    <sheet name="NA_plot" sheetId="6" r:id="rId6"/>
    <sheet name="total_gene" sheetId="7" r:id="rId7"/>
    <sheet name="total_otu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12" i="4"/>
  <c r="D21" i="4" s="1"/>
  <c r="E21" i="4" s="1"/>
  <c r="D10" i="4"/>
  <c r="E10" i="4" s="1"/>
  <c r="F2" i="4"/>
  <c r="D9" i="4" s="1"/>
  <c r="E9" i="4" s="1"/>
  <c r="D13" i="3"/>
  <c r="E13" i="3" s="1"/>
  <c r="D14" i="3"/>
  <c r="E14" i="3"/>
  <c r="D15" i="3"/>
  <c r="E15" i="3" s="1"/>
  <c r="D16" i="3"/>
  <c r="E16" i="3"/>
  <c r="D17" i="3"/>
  <c r="E17" i="3"/>
  <c r="D18" i="3"/>
  <c r="E18" i="3"/>
  <c r="D19" i="3"/>
  <c r="E19" i="3"/>
  <c r="D20" i="3"/>
  <c r="E20" i="3"/>
  <c r="D21" i="3"/>
  <c r="E21" i="3"/>
  <c r="E12" i="3"/>
  <c r="D12" i="3"/>
  <c r="F12" i="3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F2" i="3"/>
  <c r="E14" i="1"/>
  <c r="E15" i="1"/>
  <c r="E17" i="1"/>
  <c r="E19" i="1"/>
  <c r="D12" i="1"/>
  <c r="E12" i="1" s="1"/>
  <c r="D13" i="1"/>
  <c r="E13" i="1" s="1"/>
  <c r="D14" i="1"/>
  <c r="D15" i="1"/>
  <c r="D16" i="1"/>
  <c r="E16" i="1" s="1"/>
  <c r="D17" i="1"/>
  <c r="D18" i="1"/>
  <c r="E18" i="1" s="1"/>
  <c r="D19" i="1"/>
  <c r="D11" i="1"/>
  <c r="E11" i="1" s="1"/>
  <c r="G11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  <c r="G1" i="1"/>
  <c r="D16" i="4" l="1"/>
  <c r="E16" i="4" s="1"/>
  <c r="D18" i="4"/>
  <c r="E18" i="4" s="1"/>
  <c r="D11" i="4"/>
  <c r="E11" i="4" s="1"/>
  <c r="D5" i="4"/>
  <c r="E5" i="4" s="1"/>
  <c r="D7" i="4"/>
  <c r="E7" i="4" s="1"/>
  <c r="D2" i="4"/>
  <c r="E2" i="4" s="1"/>
  <c r="D4" i="4"/>
  <c r="E4" i="4" s="1"/>
  <c r="D6" i="4"/>
  <c r="E6" i="4" s="1"/>
  <c r="D8" i="4"/>
  <c r="E8" i="4" s="1"/>
  <c r="D17" i="4"/>
  <c r="E17" i="4" s="1"/>
  <c r="D12" i="4"/>
  <c r="E12" i="4" s="1"/>
  <c r="D13" i="4"/>
  <c r="E13" i="4" s="1"/>
  <c r="D19" i="4"/>
  <c r="E19" i="4" s="1"/>
  <c r="D14" i="4"/>
  <c r="E14" i="4" s="1"/>
  <c r="D20" i="4"/>
  <c r="E20" i="4" s="1"/>
  <c r="D3" i="4"/>
  <c r="E3" i="4" s="1"/>
  <c r="D15" i="4"/>
  <c r="E15" i="4" s="1"/>
</calcChain>
</file>

<file path=xl/sharedStrings.xml><?xml version="1.0" encoding="utf-8"?>
<sst xmlns="http://schemas.openxmlformats.org/spreadsheetml/2006/main" count="200" uniqueCount="22">
  <si>
    <t>%IncMSE</t>
  </si>
  <si>
    <t>Distance</t>
  </si>
  <si>
    <t>pH</t>
  </si>
  <si>
    <t>Rainfall</t>
  </si>
  <si>
    <t>Temperature</t>
  </si>
  <si>
    <t>NH4.N</t>
  </si>
  <si>
    <t>NO3.N</t>
  </si>
  <si>
    <t>TN</t>
  </si>
  <si>
    <t>TC</t>
  </si>
  <si>
    <t>CN_ratio</t>
  </si>
  <si>
    <t>Norm.MSE</t>
    <phoneticPr fontId="1" type="noConversion"/>
  </si>
  <si>
    <t>Importance</t>
    <phoneticPr fontId="1" type="noConversion"/>
  </si>
  <si>
    <t>Gene</t>
    <phoneticPr fontId="1" type="noConversion"/>
  </si>
  <si>
    <t>Taxa</t>
    <phoneticPr fontId="1" type="noConversion"/>
  </si>
  <si>
    <t>Plant_richness</t>
  </si>
  <si>
    <t>r</t>
    <phoneticPr fontId="1" type="noConversion"/>
  </si>
  <si>
    <t>HKV_Gene</t>
    <phoneticPr fontId="1" type="noConversion"/>
  </si>
  <si>
    <t>SNNR_Gene</t>
    <phoneticPr fontId="1" type="noConversion"/>
  </si>
  <si>
    <t>NA_Gene</t>
    <phoneticPr fontId="1" type="noConversion"/>
  </si>
  <si>
    <t>NA_Gene</t>
  </si>
  <si>
    <t>SNNR_Gene</t>
  </si>
  <si>
    <t>HKV_Gene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</si>
</sst>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7" workbookViewId="0">
      <selection activeCell="A21" sqref="A21:B30"/>
    </sheetView>
  </sheetViews>
  <sheetFormatPr defaultRowHeight="13.8" x14ac:dyDescent="0.25"/>
  <cols>
    <col min="2" max="2" width="12.77734375" bestFit="1" customWidth="1"/>
    <col min="3" max="3" width="11.77734375" customWidth="1"/>
    <col min="4" max="4" width="10.33203125" customWidth="1"/>
    <col min="5" max="5" width="12.77734375" bestFit="1" customWidth="1"/>
  </cols>
  <sheetData>
    <row r="1" spans="1:8" x14ac:dyDescent="0.25">
      <c r="B1" s="1"/>
      <c r="C1" s="1" t="s">
        <v>0</v>
      </c>
      <c r="D1" t="s">
        <v>11</v>
      </c>
      <c r="E1" t="s">
        <v>10</v>
      </c>
      <c r="F1" s="1">
        <v>0.54700000000000004</v>
      </c>
      <c r="G1">
        <f>SUM(C2:C10)</f>
        <v>292.51808454000002</v>
      </c>
      <c r="H1" t="s">
        <v>15</v>
      </c>
    </row>
    <row r="2" spans="1:8" x14ac:dyDescent="0.25">
      <c r="A2" t="s">
        <v>12</v>
      </c>
      <c r="B2" s="1" t="s">
        <v>1</v>
      </c>
      <c r="C2" s="1">
        <v>27.48537481</v>
      </c>
      <c r="D2">
        <f>C2/292.518</f>
        <v>9.3961311132990111E-2</v>
      </c>
      <c r="E2">
        <f>D2*0.547</f>
        <v>5.1396837189745595E-2</v>
      </c>
      <c r="F2" s="1">
        <v>0.54700000000000004</v>
      </c>
      <c r="G2">
        <f>SUM(C3:C11)</f>
        <v>295.64850708999995</v>
      </c>
      <c r="H2" s="1">
        <v>0.341823741182605</v>
      </c>
    </row>
    <row r="3" spans="1:8" x14ac:dyDescent="0.25">
      <c r="A3" t="s">
        <v>12</v>
      </c>
      <c r="B3" s="1" t="s">
        <v>2</v>
      </c>
      <c r="C3" s="1">
        <v>54.914977010000001</v>
      </c>
      <c r="D3">
        <f t="shared" ref="D3:D10" si="0">C3/292.518</f>
        <v>0.18773195840939705</v>
      </c>
      <c r="E3">
        <f t="shared" ref="E3:E10" si="1">D3*0.547</f>
        <v>0.10268938124994019</v>
      </c>
      <c r="H3" s="1">
        <v>0.39827809810104797</v>
      </c>
    </row>
    <row r="4" spans="1:8" x14ac:dyDescent="0.25">
      <c r="A4" t="s">
        <v>12</v>
      </c>
      <c r="B4" s="1" t="s">
        <v>3</v>
      </c>
      <c r="C4" s="1">
        <v>51.34677164</v>
      </c>
      <c r="D4">
        <f t="shared" si="0"/>
        <v>0.17553371635249798</v>
      </c>
      <c r="E4">
        <f t="shared" si="1"/>
        <v>9.6016942844816405E-2</v>
      </c>
      <c r="H4" s="1">
        <v>0.44849204766974499</v>
      </c>
    </row>
    <row r="5" spans="1:8" x14ac:dyDescent="0.25">
      <c r="A5" t="s">
        <v>12</v>
      </c>
      <c r="B5" s="1" t="s">
        <v>4</v>
      </c>
      <c r="C5" s="1">
        <v>18.82436354</v>
      </c>
      <c r="D5">
        <f t="shared" si="0"/>
        <v>6.4352838252688727E-2</v>
      </c>
      <c r="E5">
        <f t="shared" si="1"/>
        <v>3.5201002524220738E-2</v>
      </c>
      <c r="H5" s="1">
        <v>0.19293933806692101</v>
      </c>
    </row>
    <row r="6" spans="1:8" x14ac:dyDescent="0.25">
      <c r="A6" t="s">
        <v>12</v>
      </c>
      <c r="B6" s="1" t="s">
        <v>5</v>
      </c>
      <c r="C6" s="1">
        <v>28.845507690000002</v>
      </c>
      <c r="D6">
        <f t="shared" si="0"/>
        <v>9.8611051935265537E-2</v>
      </c>
      <c r="E6">
        <f t="shared" si="1"/>
        <v>5.394024540859025E-2</v>
      </c>
      <c r="H6" s="1">
        <v>0</v>
      </c>
    </row>
    <row r="7" spans="1:8" x14ac:dyDescent="0.25">
      <c r="A7" t="s">
        <v>12</v>
      </c>
      <c r="B7" s="1" t="s">
        <v>6</v>
      </c>
      <c r="C7" s="1">
        <v>32.844037499999999</v>
      </c>
      <c r="D7">
        <f t="shared" si="0"/>
        <v>0.1122803981293459</v>
      </c>
      <c r="E7">
        <f t="shared" si="1"/>
        <v>6.1417377776752213E-2</v>
      </c>
      <c r="H7" s="1">
        <v>0</v>
      </c>
    </row>
    <row r="8" spans="1:8" x14ac:dyDescent="0.25">
      <c r="A8" t="s">
        <v>12</v>
      </c>
      <c r="B8" s="1" t="s">
        <v>7</v>
      </c>
      <c r="C8" s="1">
        <v>26.984248019999999</v>
      </c>
      <c r="D8">
        <f t="shared" si="0"/>
        <v>9.2248162574610798E-2</v>
      </c>
      <c r="E8">
        <f t="shared" si="1"/>
        <v>5.0459744928312109E-2</v>
      </c>
      <c r="H8" s="1">
        <v>0.30353351352247498</v>
      </c>
    </row>
    <row r="9" spans="1:8" x14ac:dyDescent="0.25">
      <c r="A9" t="s">
        <v>12</v>
      </c>
      <c r="B9" s="1" t="s">
        <v>8</v>
      </c>
      <c r="C9" s="1">
        <v>24.810944989999999</v>
      </c>
      <c r="D9">
        <f t="shared" si="0"/>
        <v>8.481852395408146E-2</v>
      </c>
      <c r="E9">
        <f t="shared" si="1"/>
        <v>4.6395732602882565E-2</v>
      </c>
      <c r="H9" s="1">
        <v>0.317751735591916</v>
      </c>
    </row>
    <row r="10" spans="1:8" x14ac:dyDescent="0.25">
      <c r="A10" t="s">
        <v>12</v>
      </c>
      <c r="B10" s="1" t="s">
        <v>9</v>
      </c>
      <c r="C10" s="1">
        <v>26.46185934</v>
      </c>
      <c r="D10">
        <f t="shared" si="0"/>
        <v>9.0462328266978448E-2</v>
      </c>
      <c r="E10">
        <f t="shared" si="1"/>
        <v>4.9482893562037215E-2</v>
      </c>
      <c r="H10" s="1">
        <v>0.309426437712705</v>
      </c>
    </row>
    <row r="11" spans="1:8" x14ac:dyDescent="0.25">
      <c r="A11" t="s">
        <v>13</v>
      </c>
      <c r="B11" s="1" t="s">
        <v>1</v>
      </c>
      <c r="C11" s="1">
        <v>30.615797359999998</v>
      </c>
      <c r="D11">
        <f>C11/218.123</f>
        <v>0.14036024334893615</v>
      </c>
      <c r="E11">
        <f>D11*0.913</f>
        <v>0.12814890217757871</v>
      </c>
      <c r="F11" s="1">
        <v>0.91300000000000003</v>
      </c>
      <c r="G11">
        <f>SUM(C11:C19)</f>
        <v>218.12339260999997</v>
      </c>
      <c r="H11">
        <v>0.69495536099999999</v>
      </c>
    </row>
    <row r="12" spans="1:8" x14ac:dyDescent="0.25">
      <c r="A12" t="s">
        <v>13</v>
      </c>
      <c r="B12" s="1" t="s">
        <v>2</v>
      </c>
      <c r="C12" s="1">
        <v>26.34169193</v>
      </c>
      <c r="D12">
        <f t="shared" ref="D12:D19" si="2">C12/218.123</f>
        <v>0.12076531099425554</v>
      </c>
      <c r="E12">
        <f t="shared" ref="E12:E19" si="3">D12*0.913</f>
        <v>0.11025872893775532</v>
      </c>
      <c r="H12">
        <v>0.69681479199999996</v>
      </c>
    </row>
    <row r="13" spans="1:8" x14ac:dyDescent="0.25">
      <c r="A13" t="s">
        <v>13</v>
      </c>
      <c r="B13" s="1" t="s">
        <v>3</v>
      </c>
      <c r="C13" s="1">
        <v>38.31410202</v>
      </c>
      <c r="D13">
        <f t="shared" si="2"/>
        <v>0.17565365422261753</v>
      </c>
      <c r="E13">
        <f t="shared" si="3"/>
        <v>0.16037178630524981</v>
      </c>
      <c r="H13">
        <v>0.78184692899999997</v>
      </c>
    </row>
    <row r="14" spans="1:8" x14ac:dyDescent="0.25">
      <c r="A14" t="s">
        <v>13</v>
      </c>
      <c r="B14" s="1" t="s">
        <v>4</v>
      </c>
      <c r="C14" s="1">
        <v>21.243689639999999</v>
      </c>
      <c r="D14">
        <f t="shared" si="2"/>
        <v>9.7393166424448591E-2</v>
      </c>
      <c r="E14">
        <f t="shared" si="3"/>
        <v>8.891996094552157E-2</v>
      </c>
      <c r="H14">
        <v>0.47751926</v>
      </c>
    </row>
    <row r="15" spans="1:8" x14ac:dyDescent="0.25">
      <c r="A15" t="s">
        <v>13</v>
      </c>
      <c r="B15" s="1" t="s">
        <v>5</v>
      </c>
      <c r="C15" s="1">
        <v>23.413470480000001</v>
      </c>
      <c r="D15">
        <f t="shared" si="2"/>
        <v>0.10734067695749647</v>
      </c>
      <c r="E15">
        <f t="shared" si="3"/>
        <v>9.8002038062194277E-2</v>
      </c>
      <c r="H15">
        <v>0.409669385</v>
      </c>
    </row>
    <row r="16" spans="1:8" x14ac:dyDescent="0.25">
      <c r="A16" t="s">
        <v>13</v>
      </c>
      <c r="B16" s="1" t="s">
        <v>6</v>
      </c>
      <c r="C16" s="1">
        <v>19.889409189999999</v>
      </c>
      <c r="D16">
        <f t="shared" si="2"/>
        <v>9.1184373908299449E-2</v>
      </c>
      <c r="E16">
        <f t="shared" si="3"/>
        <v>8.3251333378277406E-2</v>
      </c>
      <c r="H16">
        <v>0.16009688399999999</v>
      </c>
    </row>
    <row r="17" spans="1:8" x14ac:dyDescent="0.25">
      <c r="A17" t="s">
        <v>13</v>
      </c>
      <c r="B17" s="1" t="s">
        <v>7</v>
      </c>
      <c r="C17" s="1">
        <v>20.578745099999999</v>
      </c>
      <c r="D17">
        <f t="shared" si="2"/>
        <v>9.4344682128890578E-2</v>
      </c>
      <c r="E17">
        <f t="shared" si="3"/>
        <v>8.6136694783677095E-2</v>
      </c>
      <c r="H17">
        <v>0.48786606199999999</v>
      </c>
    </row>
    <row r="18" spans="1:8" x14ac:dyDescent="0.25">
      <c r="A18" t="s">
        <v>13</v>
      </c>
      <c r="B18" s="1" t="s">
        <v>8</v>
      </c>
      <c r="C18" s="1">
        <v>23.07056876</v>
      </c>
      <c r="D18">
        <f t="shared" si="2"/>
        <v>0.10576862027388217</v>
      </c>
      <c r="E18">
        <f t="shared" si="3"/>
        <v>9.6566750310054433E-2</v>
      </c>
      <c r="H18">
        <v>0.48508114200000002</v>
      </c>
    </row>
    <row r="19" spans="1:8" x14ac:dyDescent="0.25">
      <c r="A19" t="s">
        <v>13</v>
      </c>
      <c r="B19" s="1" t="s">
        <v>9</v>
      </c>
      <c r="C19" s="1">
        <v>14.65591813</v>
      </c>
      <c r="D19">
        <f t="shared" si="2"/>
        <v>6.7191071688909476E-2</v>
      </c>
      <c r="E19">
        <f t="shared" si="3"/>
        <v>6.1345448451974351E-2</v>
      </c>
      <c r="H19">
        <v>0.52173563999999995</v>
      </c>
    </row>
    <row r="21" spans="1:8" x14ac:dyDescent="0.25">
      <c r="B21" t="s">
        <v>12</v>
      </c>
      <c r="C21" t="s">
        <v>13</v>
      </c>
    </row>
    <row r="22" spans="1:8" x14ac:dyDescent="0.25">
      <c r="A22" s="1" t="s">
        <v>1</v>
      </c>
      <c r="B22" s="1">
        <v>9.3961311132990111E-2</v>
      </c>
      <c r="C22" s="1">
        <v>0.14036024334893615</v>
      </c>
    </row>
    <row r="23" spans="1:8" x14ac:dyDescent="0.25">
      <c r="A23" s="1" t="s">
        <v>2</v>
      </c>
      <c r="B23" s="1">
        <v>0.18773195840939705</v>
      </c>
      <c r="C23" s="1">
        <v>0.12076531099425554</v>
      </c>
    </row>
    <row r="24" spans="1:8" x14ac:dyDescent="0.25">
      <c r="A24" s="1" t="s">
        <v>3</v>
      </c>
      <c r="B24" s="1">
        <v>0.17553371635249798</v>
      </c>
      <c r="C24" s="1">
        <v>0.17565365422261753</v>
      </c>
    </row>
    <row r="25" spans="1:8" x14ac:dyDescent="0.25">
      <c r="A25" s="1" t="s">
        <v>4</v>
      </c>
      <c r="B25" s="1">
        <v>6.4352838252688727E-2</v>
      </c>
      <c r="C25" s="1">
        <v>9.7393166424448591E-2</v>
      </c>
    </row>
    <row r="26" spans="1:8" x14ac:dyDescent="0.25">
      <c r="A26" s="1" t="s">
        <v>5</v>
      </c>
      <c r="B26" s="1">
        <v>9.8611051935265537E-2</v>
      </c>
      <c r="C26" s="1">
        <v>0.10734067695749647</v>
      </c>
    </row>
    <row r="27" spans="1:8" x14ac:dyDescent="0.25">
      <c r="A27" s="1" t="s">
        <v>6</v>
      </c>
      <c r="B27" s="1">
        <v>0.1122803981293459</v>
      </c>
      <c r="C27" s="1">
        <v>9.1184373908299449E-2</v>
      </c>
    </row>
    <row r="28" spans="1:8" x14ac:dyDescent="0.25">
      <c r="A28" s="1" t="s">
        <v>7</v>
      </c>
      <c r="B28" s="1">
        <v>9.2248162574610798E-2</v>
      </c>
      <c r="C28" s="1">
        <v>9.4344682128890578E-2</v>
      </c>
    </row>
    <row r="29" spans="1:8" x14ac:dyDescent="0.25">
      <c r="A29" s="1" t="s">
        <v>8</v>
      </c>
      <c r="B29" s="1">
        <v>8.481852395408146E-2</v>
      </c>
      <c r="C29" s="1">
        <v>0.10576862027388217</v>
      </c>
    </row>
    <row r="30" spans="1:8" x14ac:dyDescent="0.25">
      <c r="A30" s="1" t="s">
        <v>9</v>
      </c>
      <c r="B30" s="1">
        <v>9.0462328266978448E-2</v>
      </c>
      <c r="C30" s="1">
        <v>6.7191071688909476E-2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9045-A03E-400F-8B7F-C0A7AB71360A}">
  <dimension ref="A1:C10"/>
  <sheetViews>
    <sheetView workbookViewId="0">
      <selection activeCell="C1" sqref="C1:C10"/>
    </sheetView>
  </sheetViews>
  <sheetFormatPr defaultRowHeight="13.8" x14ac:dyDescent="0.25"/>
  <sheetData>
    <row r="1" spans="1:3" x14ac:dyDescent="0.25">
      <c r="B1" t="s">
        <v>12</v>
      </c>
      <c r="C1" t="s">
        <v>13</v>
      </c>
    </row>
    <row r="2" spans="1:3" x14ac:dyDescent="0.25">
      <c r="A2" s="1" t="s">
        <v>1</v>
      </c>
      <c r="B2" s="1">
        <v>9.3961311132990111E-2</v>
      </c>
      <c r="C2" s="1">
        <v>0.14036024334893615</v>
      </c>
    </row>
    <row r="3" spans="1:3" x14ac:dyDescent="0.25">
      <c r="A3" s="1" t="s">
        <v>2</v>
      </c>
      <c r="B3" s="1">
        <v>0.18773195840939705</v>
      </c>
      <c r="C3" s="1">
        <v>0.12076531099425554</v>
      </c>
    </row>
    <row r="4" spans="1:3" x14ac:dyDescent="0.25">
      <c r="A4" s="1" t="s">
        <v>3</v>
      </c>
      <c r="B4" s="1">
        <v>0.17553371635249798</v>
      </c>
      <c r="C4" s="1">
        <v>0.17565365422261753</v>
      </c>
    </row>
    <row r="5" spans="1:3" x14ac:dyDescent="0.25">
      <c r="A5" s="1" t="s">
        <v>4</v>
      </c>
      <c r="B5" s="1">
        <v>6.4352838252688727E-2</v>
      </c>
      <c r="C5" s="1">
        <v>9.7393166424448591E-2</v>
      </c>
    </row>
    <row r="6" spans="1:3" x14ac:dyDescent="0.25">
      <c r="A6" s="1" t="s">
        <v>5</v>
      </c>
      <c r="B6" s="1">
        <v>9.8611051935265537E-2</v>
      </c>
      <c r="C6" s="1">
        <v>0.10734067695749647</v>
      </c>
    </row>
    <row r="7" spans="1:3" x14ac:dyDescent="0.25">
      <c r="A7" s="1" t="s">
        <v>6</v>
      </c>
      <c r="B7" s="1">
        <v>0.1122803981293459</v>
      </c>
      <c r="C7" s="1">
        <v>9.1184373908299449E-2</v>
      </c>
    </row>
    <row r="8" spans="1:3" x14ac:dyDescent="0.25">
      <c r="A8" s="1" t="s">
        <v>7</v>
      </c>
      <c r="B8" s="1">
        <v>9.2248162574610798E-2</v>
      </c>
      <c r="C8" s="1">
        <v>9.4344682128890578E-2</v>
      </c>
    </row>
    <row r="9" spans="1:3" x14ac:dyDescent="0.25">
      <c r="A9" s="1" t="s">
        <v>8</v>
      </c>
      <c r="B9" s="1">
        <v>8.481852395408146E-2</v>
      </c>
      <c r="C9" s="1">
        <v>0.10576862027388217</v>
      </c>
    </row>
    <row r="10" spans="1:3" x14ac:dyDescent="0.25">
      <c r="A10" s="1" t="s">
        <v>9</v>
      </c>
      <c r="B10" s="1">
        <v>9.0462328266978448E-2</v>
      </c>
      <c r="C10" s="1">
        <v>6.7191071688909476E-2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678B-80E5-4F9A-BF01-DB48C7EB3A62}">
  <dimension ref="A1:H21"/>
  <sheetViews>
    <sheetView workbookViewId="0">
      <selection activeCell="B12" sqref="B12:B21"/>
    </sheetView>
  </sheetViews>
  <sheetFormatPr defaultRowHeight="13.8" x14ac:dyDescent="0.25"/>
  <cols>
    <col min="6" max="6" width="9.109375" bestFit="1" customWidth="1"/>
  </cols>
  <sheetData>
    <row r="1" spans="1:8" x14ac:dyDescent="0.25">
      <c r="B1" s="1"/>
      <c r="C1" s="1" t="s">
        <v>0</v>
      </c>
      <c r="D1" t="s">
        <v>11</v>
      </c>
      <c r="E1" t="s">
        <v>10</v>
      </c>
      <c r="H1" t="s">
        <v>15</v>
      </c>
    </row>
    <row r="2" spans="1:8" x14ac:dyDescent="0.25">
      <c r="A2" t="s">
        <v>12</v>
      </c>
      <c r="B2" s="1" t="s">
        <v>1</v>
      </c>
      <c r="C2" s="1">
        <v>25.02843202</v>
      </c>
      <c r="D2">
        <f>C2/$F$2</f>
        <v>0.10773779139248894</v>
      </c>
      <c r="E2">
        <f>D2*$G$2</f>
        <v>2.1547558278497789E-2</v>
      </c>
      <c r="F2">
        <f>SUM(C2:C11)</f>
        <v>232.30875347</v>
      </c>
      <c r="G2" s="1">
        <v>0.2</v>
      </c>
      <c r="H2" s="1">
        <v>0</v>
      </c>
    </row>
    <row r="3" spans="1:8" x14ac:dyDescent="0.25">
      <c r="A3" t="s">
        <v>12</v>
      </c>
      <c r="B3" s="1" t="s">
        <v>2</v>
      </c>
      <c r="C3" s="1">
        <v>25.701892350000001</v>
      </c>
      <c r="D3">
        <f t="shared" ref="D3:D11" si="0">C3/$F$2</f>
        <v>0.11063677957068073</v>
      </c>
      <c r="E3">
        <f t="shared" ref="E3:E11" si="1">D3*$G$2</f>
        <v>2.2127355914136147E-2</v>
      </c>
      <c r="H3" s="1">
        <v>0</v>
      </c>
    </row>
    <row r="4" spans="1:8" x14ac:dyDescent="0.25">
      <c r="A4" t="s">
        <v>12</v>
      </c>
      <c r="B4" s="1" t="s">
        <v>3</v>
      </c>
      <c r="C4" s="1">
        <v>23.840980869999999</v>
      </c>
      <c r="D4">
        <f t="shared" si="0"/>
        <v>0.1026262700560648</v>
      </c>
      <c r="E4">
        <f t="shared" si="1"/>
        <v>2.0525254011212961E-2</v>
      </c>
      <c r="H4" s="1">
        <v>0</v>
      </c>
    </row>
    <row r="5" spans="1:8" x14ac:dyDescent="0.25">
      <c r="A5" t="s">
        <v>12</v>
      </c>
      <c r="B5" s="1" t="s">
        <v>4</v>
      </c>
      <c r="C5" s="1">
        <v>20.20688487</v>
      </c>
      <c r="D5">
        <f t="shared" si="0"/>
        <v>8.698288191111786E-2</v>
      </c>
      <c r="E5">
        <f t="shared" si="1"/>
        <v>1.7396576382223573E-2</v>
      </c>
      <c r="H5" s="1">
        <v>0</v>
      </c>
    </row>
    <row r="6" spans="1:8" x14ac:dyDescent="0.25">
      <c r="A6" t="s">
        <v>12</v>
      </c>
      <c r="B6" s="1" t="s">
        <v>5</v>
      </c>
      <c r="C6" s="1">
        <v>40.26867274</v>
      </c>
      <c r="D6">
        <f t="shared" si="0"/>
        <v>0.17334117694019754</v>
      </c>
      <c r="E6">
        <f t="shared" si="1"/>
        <v>3.4668235388039509E-2</v>
      </c>
      <c r="H6" s="1">
        <v>0.21689697901791999</v>
      </c>
    </row>
    <row r="7" spans="1:8" x14ac:dyDescent="0.25">
      <c r="A7" t="s">
        <v>12</v>
      </c>
      <c r="B7" s="1" t="s">
        <v>6</v>
      </c>
      <c r="C7" s="1">
        <v>14.62368476</v>
      </c>
      <c r="D7">
        <f t="shared" si="0"/>
        <v>6.294934883669151E-2</v>
      </c>
      <c r="E7">
        <f t="shared" si="1"/>
        <v>1.2589869767338302E-2</v>
      </c>
      <c r="H7" s="1">
        <v>0</v>
      </c>
    </row>
    <row r="8" spans="1:8" x14ac:dyDescent="0.25">
      <c r="A8" t="s">
        <v>12</v>
      </c>
      <c r="B8" s="1" t="s">
        <v>7</v>
      </c>
      <c r="C8" s="1">
        <v>23.275413960000002</v>
      </c>
      <c r="D8">
        <f t="shared" si="0"/>
        <v>0.10019172163052287</v>
      </c>
      <c r="E8">
        <f t="shared" si="1"/>
        <v>2.0038344326104574E-2</v>
      </c>
      <c r="H8" s="1">
        <v>0</v>
      </c>
    </row>
    <row r="9" spans="1:8" x14ac:dyDescent="0.25">
      <c r="A9" t="s">
        <v>12</v>
      </c>
      <c r="B9" s="1" t="s">
        <v>8</v>
      </c>
      <c r="C9" s="1">
        <v>23.675891750000002</v>
      </c>
      <c r="D9">
        <f t="shared" si="0"/>
        <v>0.10191562477243231</v>
      </c>
      <c r="E9">
        <f t="shared" si="1"/>
        <v>2.0383124954486465E-2</v>
      </c>
      <c r="H9" s="1">
        <v>0</v>
      </c>
    </row>
    <row r="10" spans="1:8" x14ac:dyDescent="0.25">
      <c r="A10" t="s">
        <v>12</v>
      </c>
      <c r="B10" s="1" t="s">
        <v>9</v>
      </c>
      <c r="C10" s="1">
        <v>13.77516174</v>
      </c>
      <c r="D10">
        <f t="shared" si="0"/>
        <v>5.9296782984886116E-2</v>
      </c>
      <c r="E10">
        <f t="shared" si="1"/>
        <v>1.1859356596977224E-2</v>
      </c>
      <c r="H10" s="1">
        <v>0</v>
      </c>
    </row>
    <row r="11" spans="1:8" x14ac:dyDescent="0.25">
      <c r="A11" t="s">
        <v>12</v>
      </c>
      <c r="B11" s="1" t="s">
        <v>14</v>
      </c>
      <c r="C11" s="1">
        <v>21.911738410000002</v>
      </c>
      <c r="D11">
        <f t="shared" si="0"/>
        <v>9.4321621904917372E-2</v>
      </c>
      <c r="E11">
        <f t="shared" si="1"/>
        <v>1.8864324380983476E-2</v>
      </c>
      <c r="H11" s="1">
        <v>0</v>
      </c>
    </row>
    <row r="12" spans="1:8" x14ac:dyDescent="0.25">
      <c r="A12" t="s">
        <v>13</v>
      </c>
      <c r="B12" t="s">
        <v>1</v>
      </c>
      <c r="C12">
        <v>45.778615619999997</v>
      </c>
      <c r="D12">
        <f>C12/$F$12</f>
        <v>0.13101709564666977</v>
      </c>
      <c r="E12">
        <f>D12*$G$12</f>
        <v>0.10219333460440243</v>
      </c>
      <c r="F12">
        <f>SUM(C12:C21)</f>
        <v>349.40948274000004</v>
      </c>
      <c r="G12" s="1">
        <v>0.78</v>
      </c>
      <c r="H12">
        <v>0.60201130800000002</v>
      </c>
    </row>
    <row r="13" spans="1:8" x14ac:dyDescent="0.25">
      <c r="A13" t="s">
        <v>13</v>
      </c>
      <c r="B13" t="s">
        <v>2</v>
      </c>
      <c r="C13">
        <v>89.070929250000006</v>
      </c>
      <c r="D13">
        <f t="shared" ref="D13:D21" si="2">C13/$F$12</f>
        <v>0.2549184657254388</v>
      </c>
      <c r="E13">
        <f t="shared" ref="E13:E21" si="3">D13*$G$12</f>
        <v>0.19883640326584226</v>
      </c>
      <c r="H13">
        <v>0.66539795999999996</v>
      </c>
    </row>
    <row r="14" spans="1:8" x14ac:dyDescent="0.25">
      <c r="A14" t="s">
        <v>13</v>
      </c>
      <c r="B14" t="s">
        <v>3</v>
      </c>
      <c r="C14">
        <v>30.866965520000001</v>
      </c>
      <c r="D14">
        <f t="shared" si="2"/>
        <v>8.8340377250060192E-2</v>
      </c>
      <c r="E14">
        <f t="shared" si="3"/>
        <v>6.8905494255046953E-2</v>
      </c>
      <c r="H14">
        <v>0.521976581</v>
      </c>
    </row>
    <row r="15" spans="1:8" x14ac:dyDescent="0.25">
      <c r="A15" t="s">
        <v>13</v>
      </c>
      <c r="B15" t="s">
        <v>4</v>
      </c>
      <c r="C15">
        <v>36.046292880000003</v>
      </c>
      <c r="D15">
        <f t="shared" si="2"/>
        <v>0.10316346481879113</v>
      </c>
      <c r="E15">
        <f t="shared" si="3"/>
        <v>8.0467502558657089E-2</v>
      </c>
      <c r="H15">
        <v>0.442220212</v>
      </c>
    </row>
    <row r="16" spans="1:8" x14ac:dyDescent="0.25">
      <c r="A16" t="s">
        <v>13</v>
      </c>
      <c r="B16" t="s">
        <v>5</v>
      </c>
      <c r="C16">
        <v>20.76052735</v>
      </c>
      <c r="D16">
        <f t="shared" si="2"/>
        <v>5.9416038703929988E-2</v>
      </c>
      <c r="E16">
        <f t="shared" si="3"/>
        <v>4.6344510189065394E-2</v>
      </c>
      <c r="H16">
        <v>0.11847541</v>
      </c>
    </row>
    <row r="17" spans="1:8" x14ac:dyDescent="0.25">
      <c r="A17" t="s">
        <v>13</v>
      </c>
      <c r="B17" t="s">
        <v>6</v>
      </c>
      <c r="C17">
        <v>15.47804595</v>
      </c>
      <c r="D17">
        <f t="shared" si="2"/>
        <v>4.4297727207127366E-2</v>
      </c>
      <c r="E17">
        <f t="shared" si="3"/>
        <v>3.4552227221559345E-2</v>
      </c>
      <c r="H17">
        <v>0</v>
      </c>
    </row>
    <row r="18" spans="1:8" x14ac:dyDescent="0.25">
      <c r="A18" t="s">
        <v>13</v>
      </c>
      <c r="B18" t="s">
        <v>7</v>
      </c>
      <c r="C18">
        <v>25.583727849999999</v>
      </c>
      <c r="D18">
        <f t="shared" si="2"/>
        <v>7.3219901330031076E-2</v>
      </c>
      <c r="E18">
        <f t="shared" si="3"/>
        <v>5.7111523037424242E-2</v>
      </c>
      <c r="H18">
        <v>0.20816147199999999</v>
      </c>
    </row>
    <row r="19" spans="1:8" x14ac:dyDescent="0.25">
      <c r="A19" t="s">
        <v>13</v>
      </c>
      <c r="B19" t="s">
        <v>8</v>
      </c>
      <c r="C19">
        <v>23.24822855</v>
      </c>
      <c r="D19">
        <f t="shared" si="2"/>
        <v>6.6535768771047624E-2</v>
      </c>
      <c r="E19">
        <f t="shared" si="3"/>
        <v>5.1897899641417146E-2</v>
      </c>
      <c r="H19">
        <v>0.19873469499999999</v>
      </c>
    </row>
    <row r="20" spans="1:8" x14ac:dyDescent="0.25">
      <c r="A20" t="s">
        <v>13</v>
      </c>
      <c r="B20" t="s">
        <v>9</v>
      </c>
      <c r="C20">
        <v>22.580213910000001</v>
      </c>
      <c r="D20">
        <f t="shared" si="2"/>
        <v>6.4623929874285127E-2</v>
      </c>
      <c r="E20">
        <f t="shared" si="3"/>
        <v>5.0406665301942398E-2</v>
      </c>
      <c r="H20">
        <v>0</v>
      </c>
    </row>
    <row r="21" spans="1:8" x14ac:dyDescent="0.25">
      <c r="A21" t="s">
        <v>12</v>
      </c>
      <c r="B21" t="s">
        <v>14</v>
      </c>
      <c r="C21">
        <v>39.995935860000003</v>
      </c>
      <c r="D21">
        <f t="shared" si="2"/>
        <v>0.1144672306726188</v>
      </c>
      <c r="E21">
        <f t="shared" si="3"/>
        <v>8.9284439924642661E-2</v>
      </c>
      <c r="H21">
        <v>0.27452015499999999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C4B8-F13F-4F8C-BFC0-76F626F867E2}">
  <dimension ref="A1:C11"/>
  <sheetViews>
    <sheetView workbookViewId="0">
      <selection activeCell="C1" sqref="C1:C11"/>
    </sheetView>
  </sheetViews>
  <sheetFormatPr defaultRowHeight="13.8" x14ac:dyDescent="0.25"/>
  <sheetData>
    <row r="1" spans="1:3" x14ac:dyDescent="0.25">
      <c r="B1" t="s">
        <v>12</v>
      </c>
      <c r="C1" t="s">
        <v>13</v>
      </c>
    </row>
    <row r="2" spans="1:3" x14ac:dyDescent="0.25">
      <c r="A2" t="s">
        <v>1</v>
      </c>
      <c r="B2" s="1">
        <v>0.10773779139248894</v>
      </c>
      <c r="C2" s="1">
        <v>0.13101709564666977</v>
      </c>
    </row>
    <row r="3" spans="1:3" x14ac:dyDescent="0.25">
      <c r="A3" t="s">
        <v>2</v>
      </c>
      <c r="B3" s="1">
        <v>0.11063677957068073</v>
      </c>
      <c r="C3" s="1">
        <v>0.2549184657254388</v>
      </c>
    </row>
    <row r="4" spans="1:3" x14ac:dyDescent="0.25">
      <c r="A4" t="s">
        <v>3</v>
      </c>
      <c r="B4" s="1">
        <v>0.1026262700560648</v>
      </c>
      <c r="C4" s="1">
        <v>8.8340377250060192E-2</v>
      </c>
    </row>
    <row r="5" spans="1:3" x14ac:dyDescent="0.25">
      <c r="A5" t="s">
        <v>4</v>
      </c>
      <c r="B5" s="1">
        <v>8.698288191111786E-2</v>
      </c>
      <c r="C5" s="1">
        <v>0.10316346481879113</v>
      </c>
    </row>
    <row r="6" spans="1:3" x14ac:dyDescent="0.25">
      <c r="A6" t="s">
        <v>5</v>
      </c>
      <c r="B6" s="1">
        <v>0.17334117694019754</v>
      </c>
      <c r="C6" s="1">
        <v>5.9416038703929988E-2</v>
      </c>
    </row>
    <row r="7" spans="1:3" x14ac:dyDescent="0.25">
      <c r="A7" t="s">
        <v>6</v>
      </c>
      <c r="B7" s="1">
        <v>6.294934883669151E-2</v>
      </c>
      <c r="C7" s="1">
        <v>4.4297727207127366E-2</v>
      </c>
    </row>
    <row r="8" spans="1:3" x14ac:dyDescent="0.25">
      <c r="A8" t="s">
        <v>7</v>
      </c>
      <c r="B8" s="1">
        <v>0.10019172163052287</v>
      </c>
      <c r="C8" s="1">
        <v>7.3219901330031076E-2</v>
      </c>
    </row>
    <row r="9" spans="1:3" x14ac:dyDescent="0.25">
      <c r="A9" t="s">
        <v>8</v>
      </c>
      <c r="B9" s="1">
        <v>0.10191562477243231</v>
      </c>
      <c r="C9" s="1">
        <v>6.6535768771047624E-2</v>
      </c>
    </row>
    <row r="10" spans="1:3" x14ac:dyDescent="0.25">
      <c r="A10" t="s">
        <v>9</v>
      </c>
      <c r="B10" s="1">
        <v>5.9296782984886116E-2</v>
      </c>
      <c r="C10" s="1">
        <v>6.4623929874285127E-2</v>
      </c>
    </row>
    <row r="11" spans="1:3" x14ac:dyDescent="0.25">
      <c r="A11" t="s">
        <v>14</v>
      </c>
      <c r="B11">
        <v>9.4321621904917372E-2</v>
      </c>
      <c r="C11">
        <v>0.1144672306726188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1283-51F5-4D5E-BE73-613AD6C6CDAF}">
  <dimension ref="A1:H21"/>
  <sheetViews>
    <sheetView workbookViewId="0">
      <selection activeCell="D12" sqref="D12:D21"/>
    </sheetView>
  </sheetViews>
  <sheetFormatPr defaultRowHeight="13.8" x14ac:dyDescent="0.25"/>
  <sheetData>
    <row r="1" spans="1:8" x14ac:dyDescent="0.25">
      <c r="B1" s="1"/>
      <c r="C1" s="1" t="s">
        <v>0</v>
      </c>
      <c r="D1" t="s">
        <v>11</v>
      </c>
      <c r="E1" t="s">
        <v>10</v>
      </c>
      <c r="H1" t="s">
        <v>15</v>
      </c>
    </row>
    <row r="2" spans="1:8" x14ac:dyDescent="0.25">
      <c r="A2" t="s">
        <v>12</v>
      </c>
      <c r="B2" s="1" t="s">
        <v>1</v>
      </c>
      <c r="C2" s="1">
        <v>27.302119909999998</v>
      </c>
      <c r="D2">
        <f>C2/$F$2</f>
        <v>5.8828505209611831E-2</v>
      </c>
      <c r="E2">
        <f>D2*$G$2</f>
        <v>2.2648974505700557E-2</v>
      </c>
      <c r="F2">
        <f>SUM(C2:C11)</f>
        <v>464.09678119</v>
      </c>
      <c r="G2" s="1">
        <v>0.38500000000000001</v>
      </c>
      <c r="H2" s="1">
        <v>0.16547574527578399</v>
      </c>
    </row>
    <row r="3" spans="1:8" x14ac:dyDescent="0.25">
      <c r="A3" t="s">
        <v>12</v>
      </c>
      <c r="B3" s="1" t="s">
        <v>2</v>
      </c>
      <c r="C3" s="1">
        <v>33.11422039</v>
      </c>
      <c r="D3">
        <f t="shared" ref="D3:D11" si="0">C3/$F$2</f>
        <v>7.1351971683774995E-2</v>
      </c>
      <c r="E3">
        <f t="shared" ref="E3:E11" si="1">D3*$G$2</f>
        <v>2.7470509098253375E-2</v>
      </c>
      <c r="H3" s="1">
        <v>0</v>
      </c>
    </row>
    <row r="4" spans="1:8" x14ac:dyDescent="0.25">
      <c r="A4" t="s">
        <v>12</v>
      </c>
      <c r="B4" s="1" t="s">
        <v>3</v>
      </c>
      <c r="C4" s="1">
        <v>26.049012860000001</v>
      </c>
      <c r="D4">
        <f t="shared" si="0"/>
        <v>5.6128406650886906E-2</v>
      </c>
      <c r="E4">
        <f t="shared" si="1"/>
        <v>2.1609436560591458E-2</v>
      </c>
      <c r="H4" s="1">
        <v>0.12159211945376899</v>
      </c>
    </row>
    <row r="5" spans="1:8" x14ac:dyDescent="0.25">
      <c r="A5" t="s">
        <v>12</v>
      </c>
      <c r="B5" s="1" t="s">
        <v>4</v>
      </c>
      <c r="C5" s="1">
        <v>24.40353988</v>
      </c>
      <c r="D5">
        <f t="shared" si="0"/>
        <v>5.2582868205692759E-2</v>
      </c>
      <c r="E5">
        <f t="shared" si="1"/>
        <v>2.0244404259191714E-2</v>
      </c>
      <c r="H5" s="1">
        <v>9.3199622859206896E-2</v>
      </c>
    </row>
    <row r="6" spans="1:8" x14ac:dyDescent="0.25">
      <c r="A6" t="s">
        <v>12</v>
      </c>
      <c r="B6" s="1" t="s">
        <v>5</v>
      </c>
      <c r="C6" s="1">
        <v>61.09603517</v>
      </c>
      <c r="D6">
        <f t="shared" si="0"/>
        <v>0.13164503105008057</v>
      </c>
      <c r="E6">
        <f t="shared" si="1"/>
        <v>5.0683336954281025E-2</v>
      </c>
      <c r="H6" s="1">
        <v>0</v>
      </c>
    </row>
    <row r="7" spans="1:8" x14ac:dyDescent="0.25">
      <c r="A7" t="s">
        <v>12</v>
      </c>
      <c r="B7" s="1" t="s">
        <v>6</v>
      </c>
      <c r="C7" s="1">
        <v>100.4225611</v>
      </c>
      <c r="D7">
        <f t="shared" si="0"/>
        <v>0.2163828002480527</v>
      </c>
      <c r="E7">
        <f t="shared" si="1"/>
        <v>8.330737809550029E-2</v>
      </c>
      <c r="H7" s="1">
        <v>0</v>
      </c>
    </row>
    <row r="8" spans="1:8" x14ac:dyDescent="0.25">
      <c r="A8" t="s">
        <v>12</v>
      </c>
      <c r="B8" s="1" t="s">
        <v>7</v>
      </c>
      <c r="C8" s="1">
        <v>58.658653950000001</v>
      </c>
      <c r="D8">
        <f t="shared" si="0"/>
        <v>0.12639314972103913</v>
      </c>
      <c r="E8">
        <f t="shared" si="1"/>
        <v>4.8661362642600063E-2</v>
      </c>
      <c r="H8" s="1">
        <v>0</v>
      </c>
    </row>
    <row r="9" spans="1:8" x14ac:dyDescent="0.25">
      <c r="A9" t="s">
        <v>12</v>
      </c>
      <c r="B9" s="1" t="s">
        <v>8</v>
      </c>
      <c r="C9" s="1">
        <v>52.109990430000003</v>
      </c>
      <c r="D9">
        <f t="shared" si="0"/>
        <v>0.11228259393737598</v>
      </c>
      <c r="E9">
        <f t="shared" si="1"/>
        <v>4.3228798665889752E-2</v>
      </c>
      <c r="H9" s="1">
        <v>0</v>
      </c>
    </row>
    <row r="10" spans="1:8" x14ac:dyDescent="0.25">
      <c r="A10" t="s">
        <v>12</v>
      </c>
      <c r="B10" s="1" t="s">
        <v>9</v>
      </c>
      <c r="C10" s="1">
        <v>47.353315190000004</v>
      </c>
      <c r="D10">
        <f t="shared" si="0"/>
        <v>0.10203327648293618</v>
      </c>
      <c r="E10">
        <f t="shared" si="1"/>
        <v>3.9282811445930432E-2</v>
      </c>
      <c r="H10" s="1">
        <v>0.143268866018921</v>
      </c>
    </row>
    <row r="11" spans="1:8" x14ac:dyDescent="0.25">
      <c r="A11" t="s">
        <v>12</v>
      </c>
      <c r="B11" s="1" t="s">
        <v>14</v>
      </c>
      <c r="C11" s="1">
        <v>33.587332310000001</v>
      </c>
      <c r="D11">
        <f t="shared" si="0"/>
        <v>7.2371396810548952E-2</v>
      </c>
      <c r="E11">
        <f t="shared" si="1"/>
        <v>2.7862987772061348E-2</v>
      </c>
      <c r="H11" s="1">
        <v>0.120861134505863</v>
      </c>
    </row>
    <row r="12" spans="1:8" x14ac:dyDescent="0.25">
      <c r="A12" t="s">
        <v>13</v>
      </c>
      <c r="B12" t="s">
        <v>1</v>
      </c>
      <c r="C12">
        <v>30.84990741</v>
      </c>
      <c r="D12">
        <f>C12/$F$12</f>
        <v>6.1325584194838377E-2</v>
      </c>
      <c r="E12">
        <f>D12*$G$12</f>
        <v>5.5867607201497763E-2</v>
      </c>
      <c r="F12">
        <f>SUM(C12:C21)</f>
        <v>503.05117863999999</v>
      </c>
      <c r="G12" s="1">
        <v>0.91100000000000003</v>
      </c>
      <c r="H12">
        <v>0.68483449600000001</v>
      </c>
    </row>
    <row r="13" spans="1:8" x14ac:dyDescent="0.25">
      <c r="A13" t="s">
        <v>13</v>
      </c>
      <c r="B13" t="s">
        <v>2</v>
      </c>
      <c r="C13">
        <v>90.188118349999996</v>
      </c>
      <c r="D13">
        <f t="shared" ref="D13:D21" si="2">C13/$F$12</f>
        <v>0.17928219270616516</v>
      </c>
      <c r="E13">
        <f t="shared" ref="E13:E21" si="3">D13*$G$12</f>
        <v>0.16332607755531647</v>
      </c>
      <c r="H13">
        <v>0.49224588699999999</v>
      </c>
    </row>
    <row r="14" spans="1:8" x14ac:dyDescent="0.25">
      <c r="A14" t="s">
        <v>13</v>
      </c>
      <c r="B14" t="s">
        <v>3</v>
      </c>
      <c r="C14">
        <v>22.46785496</v>
      </c>
      <c r="D14">
        <f t="shared" si="2"/>
        <v>4.4663159364305434E-2</v>
      </c>
      <c r="E14">
        <f t="shared" si="3"/>
        <v>4.0688138180882252E-2</v>
      </c>
      <c r="H14">
        <v>0.69536094000000004</v>
      </c>
    </row>
    <row r="15" spans="1:8" x14ac:dyDescent="0.25">
      <c r="A15" t="s">
        <v>13</v>
      </c>
      <c r="B15" t="s">
        <v>4</v>
      </c>
      <c r="C15">
        <v>27.902770960000002</v>
      </c>
      <c r="D15">
        <f t="shared" si="2"/>
        <v>5.5467062089855759E-2</v>
      </c>
      <c r="E15">
        <f t="shared" si="3"/>
        <v>5.0530493563858601E-2</v>
      </c>
      <c r="H15">
        <v>0.77192234400000004</v>
      </c>
    </row>
    <row r="16" spans="1:8" x14ac:dyDescent="0.25">
      <c r="A16" t="s">
        <v>13</v>
      </c>
      <c r="B16" t="s">
        <v>5</v>
      </c>
      <c r="C16">
        <v>92.428108440000003</v>
      </c>
      <c r="D16">
        <f t="shared" si="2"/>
        <v>0.18373500026355094</v>
      </c>
      <c r="E16">
        <f t="shared" si="3"/>
        <v>0.16738258524009492</v>
      </c>
      <c r="H16">
        <v>0.23135899200000001</v>
      </c>
    </row>
    <row r="17" spans="1:8" x14ac:dyDescent="0.25">
      <c r="A17" t="s">
        <v>13</v>
      </c>
      <c r="B17" t="s">
        <v>6</v>
      </c>
      <c r="C17">
        <v>57.518483150000002</v>
      </c>
      <c r="D17">
        <f t="shared" si="2"/>
        <v>0.11433922748278089</v>
      </c>
      <c r="E17">
        <f t="shared" si="3"/>
        <v>0.10416303623681339</v>
      </c>
      <c r="H17">
        <v>0.15776722400000001</v>
      </c>
    </row>
    <row r="18" spans="1:8" x14ac:dyDescent="0.25">
      <c r="A18" t="s">
        <v>13</v>
      </c>
      <c r="B18" t="s">
        <v>7</v>
      </c>
      <c r="C18">
        <v>50.654466900000003</v>
      </c>
      <c r="D18">
        <f t="shared" si="2"/>
        <v>0.1006944602275746</v>
      </c>
      <c r="E18">
        <f t="shared" si="3"/>
        <v>9.1732653267320455E-2</v>
      </c>
      <c r="H18">
        <v>0.105374629</v>
      </c>
    </row>
    <row r="19" spans="1:8" x14ac:dyDescent="0.25">
      <c r="A19" t="s">
        <v>13</v>
      </c>
      <c r="B19" t="s">
        <v>8</v>
      </c>
      <c r="C19">
        <v>54.888813210000002</v>
      </c>
      <c r="D19">
        <f t="shared" si="2"/>
        <v>0.10911178731037274</v>
      </c>
      <c r="E19">
        <f t="shared" si="3"/>
        <v>9.9400838239749573E-2</v>
      </c>
      <c r="H19">
        <v>0.17798224700000001</v>
      </c>
    </row>
    <row r="20" spans="1:8" x14ac:dyDescent="0.25">
      <c r="A20" t="s">
        <v>13</v>
      </c>
      <c r="B20" t="s">
        <v>9</v>
      </c>
      <c r="C20">
        <v>48.595651510000003</v>
      </c>
      <c r="D20">
        <f t="shared" si="2"/>
        <v>9.6601804296291394E-2</v>
      </c>
      <c r="E20">
        <f t="shared" si="3"/>
        <v>8.800424371392146E-2</v>
      </c>
      <c r="H20">
        <v>0.36472819699999998</v>
      </c>
    </row>
    <row r="21" spans="1:8" x14ac:dyDescent="0.25">
      <c r="A21" t="s">
        <v>12</v>
      </c>
      <c r="B21" t="s">
        <v>14</v>
      </c>
      <c r="C21">
        <v>27.55700375</v>
      </c>
      <c r="D21">
        <f t="shared" si="2"/>
        <v>5.4779722064264756E-2</v>
      </c>
      <c r="E21">
        <f t="shared" si="3"/>
        <v>4.9904326800545191E-2</v>
      </c>
      <c r="H21">
        <v>0.62958563199999995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64E6-924C-4EFD-AE96-0DB3588B7AA6}">
  <dimension ref="A1:C11"/>
  <sheetViews>
    <sheetView workbookViewId="0">
      <selection activeCell="C1" activeCellId="1" sqref="A1:A11 C1:C11"/>
    </sheetView>
  </sheetViews>
  <sheetFormatPr defaultRowHeight="13.8" x14ac:dyDescent="0.25"/>
  <sheetData>
    <row r="1" spans="1:3" x14ac:dyDescent="0.25">
      <c r="B1" t="s">
        <v>12</v>
      </c>
      <c r="C1" t="s">
        <v>13</v>
      </c>
    </row>
    <row r="2" spans="1:3" x14ac:dyDescent="0.25">
      <c r="A2" t="s">
        <v>1</v>
      </c>
      <c r="B2" s="1">
        <v>5.8828505209611831E-2</v>
      </c>
      <c r="C2" s="1">
        <v>6.1325584194838377E-2</v>
      </c>
    </row>
    <row r="3" spans="1:3" x14ac:dyDescent="0.25">
      <c r="A3" t="s">
        <v>2</v>
      </c>
      <c r="B3" s="1">
        <v>7.1351971683774995E-2</v>
      </c>
      <c r="C3" s="1">
        <v>0.17928219270616516</v>
      </c>
    </row>
    <row r="4" spans="1:3" x14ac:dyDescent="0.25">
      <c r="A4" t="s">
        <v>3</v>
      </c>
      <c r="B4" s="1">
        <v>5.6128406650886906E-2</v>
      </c>
      <c r="C4" s="1">
        <v>4.4663159364305434E-2</v>
      </c>
    </row>
    <row r="5" spans="1:3" x14ac:dyDescent="0.25">
      <c r="A5" t="s">
        <v>4</v>
      </c>
      <c r="B5" s="1">
        <v>5.2582868205692759E-2</v>
      </c>
      <c r="C5" s="1">
        <v>5.5467062089855759E-2</v>
      </c>
    </row>
    <row r="6" spans="1:3" x14ac:dyDescent="0.25">
      <c r="A6" t="s">
        <v>5</v>
      </c>
      <c r="B6" s="1">
        <v>0.13164503105008057</v>
      </c>
      <c r="C6" s="1">
        <v>0.18373500026355094</v>
      </c>
    </row>
    <row r="7" spans="1:3" x14ac:dyDescent="0.25">
      <c r="A7" t="s">
        <v>6</v>
      </c>
      <c r="B7" s="1">
        <v>0.2163828002480527</v>
      </c>
      <c r="C7" s="1">
        <v>0.11433922748278089</v>
      </c>
    </row>
    <row r="8" spans="1:3" x14ac:dyDescent="0.25">
      <c r="A8" t="s">
        <v>7</v>
      </c>
      <c r="B8" s="1">
        <v>0.12639314972103913</v>
      </c>
      <c r="C8" s="1">
        <v>0.1006944602275746</v>
      </c>
    </row>
    <row r="9" spans="1:3" x14ac:dyDescent="0.25">
      <c r="A9" t="s">
        <v>8</v>
      </c>
      <c r="B9" s="1">
        <v>0.11228259393737598</v>
      </c>
      <c r="C9" s="1">
        <v>0.10911178731037274</v>
      </c>
    </row>
    <row r="10" spans="1:3" x14ac:dyDescent="0.25">
      <c r="A10" t="s">
        <v>9</v>
      </c>
      <c r="B10" s="1">
        <v>0.10203327648293618</v>
      </c>
      <c r="C10" s="1">
        <v>9.6601804296291394E-2</v>
      </c>
    </row>
    <row r="11" spans="1:3" x14ac:dyDescent="0.25">
      <c r="A11" t="s">
        <v>14</v>
      </c>
      <c r="B11">
        <v>7.2371396810548952E-2</v>
      </c>
      <c r="C11">
        <v>5.4779722064264756E-2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A6F3-F2B6-43C0-9396-63CD98A3583B}">
  <dimension ref="A1:D11"/>
  <sheetViews>
    <sheetView workbookViewId="0">
      <selection activeCell="D2" sqref="D2"/>
    </sheetView>
  </sheetViews>
  <sheetFormatPr defaultRowHeight="13.8" x14ac:dyDescent="0.25"/>
  <sheetData>
    <row r="1" spans="1:4" x14ac:dyDescent="0.25">
      <c r="B1" t="s">
        <v>16</v>
      </c>
      <c r="C1" t="s">
        <v>17</v>
      </c>
      <c r="D1" t="s">
        <v>18</v>
      </c>
    </row>
    <row r="2" spans="1:4" x14ac:dyDescent="0.25">
      <c r="A2" s="1" t="s">
        <v>1</v>
      </c>
      <c r="B2" s="1">
        <v>9.3961311132990111E-2</v>
      </c>
      <c r="C2" s="1">
        <v>0.10773779139248894</v>
      </c>
      <c r="D2" s="1">
        <v>5.8828505209611831E-2</v>
      </c>
    </row>
    <row r="3" spans="1:4" x14ac:dyDescent="0.25">
      <c r="A3" s="1" t="s">
        <v>2</v>
      </c>
      <c r="B3" s="1">
        <v>0.18773195840939705</v>
      </c>
      <c r="C3" s="1">
        <v>0.11063677957068073</v>
      </c>
      <c r="D3" s="1">
        <v>7.1351971683774995E-2</v>
      </c>
    </row>
    <row r="4" spans="1:4" x14ac:dyDescent="0.25">
      <c r="A4" s="1" t="s">
        <v>3</v>
      </c>
      <c r="B4" s="1">
        <v>0.17553371635249798</v>
      </c>
      <c r="C4" s="1">
        <v>0.1026262700560648</v>
      </c>
      <c r="D4" s="1">
        <v>5.6128406650886906E-2</v>
      </c>
    </row>
    <row r="5" spans="1:4" x14ac:dyDescent="0.25">
      <c r="A5" s="1" t="s">
        <v>4</v>
      </c>
      <c r="B5" s="1">
        <v>6.4352838252688727E-2</v>
      </c>
      <c r="C5" s="1">
        <v>8.698288191111786E-2</v>
      </c>
      <c r="D5" s="1">
        <v>5.2582868205692759E-2</v>
      </c>
    </row>
    <row r="6" spans="1:4" x14ac:dyDescent="0.25">
      <c r="A6" s="1" t="s">
        <v>5</v>
      </c>
      <c r="B6" s="1">
        <v>9.8611051935265537E-2</v>
      </c>
      <c r="C6" s="1">
        <v>0.17334117694019754</v>
      </c>
      <c r="D6" s="1">
        <v>0.13164503105008057</v>
      </c>
    </row>
    <row r="7" spans="1:4" x14ac:dyDescent="0.25">
      <c r="A7" s="1" t="s">
        <v>6</v>
      </c>
      <c r="B7" s="1">
        <v>0.1122803981293459</v>
      </c>
      <c r="C7" s="1">
        <v>6.294934883669151E-2</v>
      </c>
      <c r="D7" s="1">
        <v>0.2163828002480527</v>
      </c>
    </row>
    <row r="8" spans="1:4" x14ac:dyDescent="0.25">
      <c r="A8" s="1" t="s">
        <v>7</v>
      </c>
      <c r="B8" s="1">
        <v>9.2248162574610798E-2</v>
      </c>
      <c r="C8" s="1">
        <v>0.10019172163052287</v>
      </c>
      <c r="D8" s="1">
        <v>0.12639314972103913</v>
      </c>
    </row>
    <row r="9" spans="1:4" x14ac:dyDescent="0.25">
      <c r="A9" s="1" t="s">
        <v>8</v>
      </c>
      <c r="B9" s="1">
        <v>8.481852395408146E-2</v>
      </c>
      <c r="C9" s="1">
        <v>0.10191562477243231</v>
      </c>
      <c r="D9" s="1">
        <v>0.11228259393737598</v>
      </c>
    </row>
    <row r="10" spans="1:4" x14ac:dyDescent="0.25">
      <c r="A10" s="1" t="s">
        <v>9</v>
      </c>
      <c r="B10" s="1">
        <v>9.0462328266978448E-2</v>
      </c>
      <c r="C10" s="1">
        <v>5.9296782984886116E-2</v>
      </c>
      <c r="D10" s="1">
        <v>0.10203327648293618</v>
      </c>
    </row>
    <row r="11" spans="1:4" x14ac:dyDescent="0.25">
      <c r="A11" t="s">
        <v>14</v>
      </c>
      <c r="B11" s="1">
        <v>0</v>
      </c>
      <c r="C11">
        <v>9.4321621904917372E-2</v>
      </c>
      <c r="D11">
        <v>7.2371396810548952E-2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2E4C-2000-4C1A-9FFE-1D89E25E049F}">
  <dimension ref="A1:D11"/>
  <sheetViews>
    <sheetView tabSelected="1" workbookViewId="0">
      <selection activeCell="B6" sqref="B6"/>
    </sheetView>
  </sheetViews>
  <sheetFormatPr defaultRowHeight="13.8" x14ac:dyDescent="0.25"/>
  <sheetData>
    <row r="1" spans="1:4" x14ac:dyDescent="0.25">
      <c r="B1" s="1" t="s">
        <v>19</v>
      </c>
      <c r="C1" s="1" t="s">
        <v>20</v>
      </c>
      <c r="D1" s="1" t="s">
        <v>21</v>
      </c>
    </row>
    <row r="2" spans="1:4" x14ac:dyDescent="0.25">
      <c r="A2" t="s">
        <v>1</v>
      </c>
      <c r="B2" s="1">
        <v>6.1325584194838377E-2</v>
      </c>
      <c r="C2" s="1">
        <v>0.13101709564666977</v>
      </c>
      <c r="D2" s="1">
        <v>0.14036024334893615</v>
      </c>
    </row>
    <row r="3" spans="1:4" x14ac:dyDescent="0.25">
      <c r="A3" t="s">
        <v>2</v>
      </c>
      <c r="B3" s="1">
        <v>0.17928219270616499</v>
      </c>
      <c r="C3" s="1">
        <v>0.2549184657254388</v>
      </c>
      <c r="D3" s="1">
        <v>0.12076531099425554</v>
      </c>
    </row>
    <row r="4" spans="1:4" x14ac:dyDescent="0.25">
      <c r="A4" t="s">
        <v>3</v>
      </c>
      <c r="B4" s="1">
        <v>4.4663159364305434E-2</v>
      </c>
      <c r="C4" s="1">
        <v>8.8340377250060192E-2</v>
      </c>
      <c r="D4" s="1">
        <v>0.17565365422261753</v>
      </c>
    </row>
    <row r="5" spans="1:4" x14ac:dyDescent="0.25">
      <c r="A5" t="s">
        <v>4</v>
      </c>
      <c r="B5" s="1">
        <v>5.5467062089855759E-2</v>
      </c>
      <c r="C5" s="1">
        <v>0.10316346481879113</v>
      </c>
      <c r="D5" s="1">
        <v>9.7393166424448591E-2</v>
      </c>
    </row>
    <row r="6" spans="1:4" x14ac:dyDescent="0.25">
      <c r="A6" t="s">
        <v>5</v>
      </c>
      <c r="B6" s="1">
        <v>0.183735000263551</v>
      </c>
      <c r="C6" s="1">
        <v>5.9416038703929988E-2</v>
      </c>
      <c r="D6" s="1">
        <v>0.10734067695749647</v>
      </c>
    </row>
    <row r="7" spans="1:4" x14ac:dyDescent="0.25">
      <c r="A7" t="s">
        <v>6</v>
      </c>
      <c r="B7" s="1">
        <v>0.11433922748278089</v>
      </c>
      <c r="C7" s="1">
        <v>4.4297727207127366E-2</v>
      </c>
      <c r="D7" s="1">
        <v>9.1184373908299449E-2</v>
      </c>
    </row>
    <row r="8" spans="1:4" x14ac:dyDescent="0.25">
      <c r="A8" t="s">
        <v>7</v>
      </c>
      <c r="B8" s="1">
        <v>0.1006944602275746</v>
      </c>
      <c r="C8" s="1">
        <v>7.3219901330031076E-2</v>
      </c>
      <c r="D8" s="1">
        <v>9.4344682128890578E-2</v>
      </c>
    </row>
    <row r="9" spans="1:4" x14ac:dyDescent="0.25">
      <c r="A9" t="s">
        <v>8</v>
      </c>
      <c r="B9" s="1">
        <v>0.10911178731037274</v>
      </c>
      <c r="C9" s="1">
        <v>6.6535768771047624E-2</v>
      </c>
      <c r="D9" s="1">
        <v>0.10576862027388217</v>
      </c>
    </row>
    <row r="10" spans="1:4" x14ac:dyDescent="0.25">
      <c r="A10" t="s">
        <v>9</v>
      </c>
      <c r="B10" s="1">
        <v>9.6601804296291394E-2</v>
      </c>
      <c r="C10" s="1">
        <v>6.4623929874285127E-2</v>
      </c>
      <c r="D10" s="1">
        <v>6.7191071688909476E-2</v>
      </c>
    </row>
    <row r="11" spans="1:4" x14ac:dyDescent="0.25">
      <c r="A11" t="s">
        <v>14</v>
      </c>
      <c r="B11">
        <v>5.4779722064264756E-2</v>
      </c>
      <c r="C11">
        <v>0.1144672306726188</v>
      </c>
      <c r="D11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HKV</vt:lpstr>
      <vt:lpstr>HKV for plot</vt:lpstr>
      <vt:lpstr>SNNR</vt:lpstr>
      <vt:lpstr>SNNR_PLOT</vt:lpstr>
      <vt:lpstr>NA</vt:lpstr>
      <vt:lpstr>NA_plot</vt:lpstr>
      <vt:lpstr>total_gene</vt:lpstr>
      <vt:lpstr>total_otu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Zeng</dc:creator>
  <cp:lastModifiedBy>Yufei</cp:lastModifiedBy>
  <dcterms:created xsi:type="dcterms:W3CDTF">2015-06-05T18:19:34Z</dcterms:created>
  <dcterms:modified xsi:type="dcterms:W3CDTF">2021-10-23T10:17:06Z</dcterms:modified>
</cp:coreProperties>
</file>