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perez/Documents/Mert/"/>
    </mc:Choice>
  </mc:AlternateContent>
  <xr:revisionPtr revIDLastSave="0" documentId="8_{A5845653-51B1-5640-9593-BA679ADBD3E0}" xr6:coauthVersionLast="40" xr6:coauthVersionMax="40" xr10:uidLastSave="{00000000-0000-0000-0000-000000000000}"/>
  <bookViews>
    <workbookView xWindow="7160" yWindow="2640" windowWidth="27640" windowHeight="15440" xr2:uid="{BB56C857-AC4A-934B-BB81-7BF18160EC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2" i="1" l="1"/>
  <c r="M32" i="1"/>
  <c r="I32" i="1"/>
  <c r="J32" i="1" s="1"/>
  <c r="F32" i="1"/>
  <c r="K32" i="1" s="1"/>
  <c r="E32" i="1"/>
  <c r="P31" i="1"/>
  <c r="M31" i="1"/>
  <c r="J31" i="1"/>
  <c r="I31" i="1"/>
  <c r="E31" i="1"/>
  <c r="F31" i="1" s="1"/>
  <c r="K31" i="1" s="1"/>
  <c r="P30" i="1"/>
  <c r="M30" i="1"/>
  <c r="I30" i="1"/>
  <c r="J30" i="1" s="1"/>
  <c r="F30" i="1"/>
  <c r="K30" i="1" s="1"/>
  <c r="E30" i="1"/>
  <c r="P29" i="1"/>
  <c r="M29" i="1"/>
  <c r="J29" i="1"/>
  <c r="I29" i="1"/>
  <c r="E29" i="1"/>
  <c r="F29" i="1" s="1"/>
  <c r="K29" i="1" s="1"/>
  <c r="P28" i="1"/>
  <c r="M28" i="1"/>
  <c r="I28" i="1"/>
  <c r="J28" i="1" s="1"/>
  <c r="F28" i="1"/>
  <c r="K28" i="1" s="1"/>
  <c r="E28" i="1"/>
  <c r="P27" i="1"/>
  <c r="M27" i="1"/>
  <c r="J27" i="1"/>
  <c r="O27" i="1" s="1"/>
  <c r="I27" i="1"/>
  <c r="E27" i="1"/>
  <c r="F27" i="1" s="1"/>
  <c r="K27" i="1" s="1"/>
  <c r="P26" i="1"/>
  <c r="M26" i="1"/>
  <c r="I26" i="1"/>
  <c r="J26" i="1" s="1"/>
  <c r="F26" i="1"/>
  <c r="K26" i="1" s="1"/>
  <c r="E26" i="1"/>
  <c r="P25" i="1"/>
  <c r="M25" i="1"/>
  <c r="J25" i="1"/>
  <c r="I25" i="1"/>
  <c r="E25" i="1"/>
  <c r="F25" i="1" s="1"/>
  <c r="K25" i="1" s="1"/>
  <c r="P24" i="1"/>
  <c r="M24" i="1"/>
  <c r="I24" i="1"/>
  <c r="J24" i="1" s="1"/>
  <c r="F24" i="1"/>
  <c r="K24" i="1" s="1"/>
  <c r="E24" i="1"/>
  <c r="P23" i="1"/>
  <c r="M23" i="1"/>
  <c r="J23" i="1"/>
  <c r="O23" i="1" s="1"/>
  <c r="I23" i="1"/>
  <c r="E23" i="1"/>
  <c r="F23" i="1" s="1"/>
  <c r="K23" i="1" s="1"/>
  <c r="P22" i="1"/>
  <c r="M22" i="1"/>
  <c r="I22" i="1"/>
  <c r="J22" i="1" s="1"/>
  <c r="F22" i="1"/>
  <c r="K22" i="1" s="1"/>
  <c r="E22" i="1"/>
  <c r="P21" i="1"/>
  <c r="M21" i="1"/>
  <c r="J21" i="1"/>
  <c r="I21" i="1"/>
  <c r="E21" i="1"/>
  <c r="F21" i="1" s="1"/>
  <c r="K21" i="1" s="1"/>
  <c r="P20" i="1"/>
  <c r="M20" i="1"/>
  <c r="I20" i="1"/>
  <c r="J20" i="1" s="1"/>
  <c r="F20" i="1"/>
  <c r="K20" i="1" s="1"/>
  <c r="E20" i="1"/>
  <c r="P19" i="1"/>
  <c r="M19" i="1"/>
  <c r="J19" i="1"/>
  <c r="O19" i="1" s="1"/>
  <c r="I19" i="1"/>
  <c r="E19" i="1"/>
  <c r="F19" i="1" s="1"/>
  <c r="K19" i="1" s="1"/>
  <c r="P18" i="1"/>
  <c r="M18" i="1"/>
  <c r="I18" i="1"/>
  <c r="J18" i="1" s="1"/>
  <c r="F18" i="1"/>
  <c r="K18" i="1" s="1"/>
  <c r="E18" i="1"/>
  <c r="P17" i="1"/>
  <c r="M17" i="1"/>
  <c r="J17" i="1"/>
  <c r="I17" i="1"/>
  <c r="E17" i="1"/>
  <c r="F17" i="1" s="1"/>
  <c r="K17" i="1" s="1"/>
  <c r="P16" i="1"/>
  <c r="M16" i="1"/>
  <c r="I16" i="1"/>
  <c r="J16" i="1" s="1"/>
  <c r="F16" i="1"/>
  <c r="K16" i="1" s="1"/>
  <c r="E16" i="1"/>
  <c r="P15" i="1"/>
  <c r="M15" i="1"/>
  <c r="J15" i="1"/>
  <c r="O15" i="1" s="1"/>
  <c r="I15" i="1"/>
  <c r="E15" i="1"/>
  <c r="F15" i="1" s="1"/>
  <c r="K15" i="1" s="1"/>
  <c r="P14" i="1"/>
  <c r="M14" i="1"/>
  <c r="I14" i="1"/>
  <c r="J14" i="1" s="1"/>
  <c r="F14" i="1"/>
  <c r="K14" i="1" s="1"/>
  <c r="E14" i="1"/>
  <c r="P13" i="1"/>
  <c r="M13" i="1"/>
  <c r="J13" i="1"/>
  <c r="I13" i="1"/>
  <c r="E13" i="1"/>
  <c r="F13" i="1" s="1"/>
  <c r="K13" i="1" s="1"/>
  <c r="P12" i="1"/>
  <c r="M12" i="1"/>
  <c r="I12" i="1"/>
  <c r="J12" i="1" s="1"/>
  <c r="F12" i="1"/>
  <c r="K12" i="1" s="1"/>
  <c r="E12" i="1"/>
  <c r="O31" i="1" l="1"/>
  <c r="Q12" i="1"/>
  <c r="O12" i="1"/>
  <c r="N12" i="1"/>
  <c r="Q16" i="1"/>
  <c r="N16" i="1"/>
  <c r="O16" i="1"/>
  <c r="Q20" i="1"/>
  <c r="N20" i="1"/>
  <c r="O20" i="1"/>
  <c r="Q24" i="1"/>
  <c r="O24" i="1"/>
  <c r="N24" i="1"/>
  <c r="Q28" i="1"/>
  <c r="N28" i="1"/>
  <c r="O28" i="1"/>
  <c r="Q32" i="1"/>
  <c r="O32" i="1"/>
  <c r="N32" i="1"/>
  <c r="O13" i="1"/>
  <c r="O17" i="1"/>
  <c r="O21" i="1"/>
  <c r="O25" i="1"/>
  <c r="O29" i="1"/>
  <c r="Q14" i="1"/>
  <c r="N14" i="1"/>
  <c r="O14" i="1"/>
  <c r="Q18" i="1"/>
  <c r="N18" i="1"/>
  <c r="O18" i="1"/>
  <c r="Q22" i="1"/>
  <c r="N22" i="1"/>
  <c r="O22" i="1"/>
  <c r="Q26" i="1"/>
  <c r="O26" i="1"/>
  <c r="N26" i="1"/>
  <c r="Q30" i="1"/>
  <c r="N30" i="1"/>
  <c r="O30" i="1"/>
  <c r="Q13" i="1"/>
  <c r="Q15" i="1"/>
  <c r="Q17" i="1"/>
  <c r="Q19" i="1"/>
  <c r="Q21" i="1"/>
  <c r="Q23" i="1"/>
  <c r="Q25" i="1"/>
  <c r="Q27" i="1"/>
  <c r="Q29" i="1"/>
  <c r="Q31" i="1"/>
  <c r="N13" i="1"/>
  <c r="N15" i="1"/>
  <c r="N17" i="1"/>
  <c r="N19" i="1"/>
  <c r="N21" i="1"/>
  <c r="N23" i="1"/>
  <c r="N25" i="1"/>
  <c r="N27" i="1"/>
  <c r="N29" i="1"/>
  <c r="N31" i="1"/>
</calcChain>
</file>

<file path=xl/sharedStrings.xml><?xml version="1.0" encoding="utf-8"?>
<sst xmlns="http://schemas.openxmlformats.org/spreadsheetml/2006/main" count="17" uniqueCount="17">
  <si>
    <t>LATITUDE</t>
  </si>
  <si>
    <t>LATITUDE_Deg</t>
  </si>
  <si>
    <t>Lat_M</t>
  </si>
  <si>
    <t>Lat_sc</t>
  </si>
  <si>
    <t>Lat_sec</t>
  </si>
  <si>
    <t>Lat_radian</t>
  </si>
  <si>
    <t>LONGITUDE</t>
  </si>
  <si>
    <t>OBSERVED_GRAV</t>
  </si>
  <si>
    <t>RELATIVE_GRAV</t>
  </si>
  <si>
    <t>ABSOLUTE GRAVITY</t>
  </si>
  <si>
    <t>LATITUDE_CORR</t>
  </si>
  <si>
    <t>ELEVATION</t>
  </si>
  <si>
    <t>FREEAIR_CORRECTION</t>
  </si>
  <si>
    <t>FREEAIR-ANOM</t>
  </si>
  <si>
    <t>FREEAIR_0_ELV</t>
  </si>
  <si>
    <t>BOUGER_CORRECTION</t>
  </si>
  <si>
    <t>BOUGER_ANOM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</si>
</sst>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/>
    <xf numFmtId="0" fontId="0" fillId="2" borderId="2" xfId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30AB-38E6-8C4E-80AC-9292EC8000BF}">
  <dimension ref="A11:Q32"/>
  <sheetViews>
    <sheetView tabSelected="1" zoomScale="34" workbookViewId="0">
      <selection activeCell="A11" sqref="A11:Q32"/>
    </sheetView>
  </sheetViews>
  <sheetFormatPr baseColWidth="10" defaultRowHeight="16"/>
  <sheetData>
    <row r="11" spans="1:17">
      <c r="A1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2" t="s">
        <v>15</v>
      </c>
      <c r="Q11" s="2" t="s">
        <v>16</v>
      </c>
    </row>
    <row r="12" spans="1:17">
      <c r="A12">
        <v>53.771000000000001</v>
      </c>
      <c r="B12">
        <v>53</v>
      </c>
      <c r="C12">
        <v>46</v>
      </c>
      <c r="D12">
        <v>0.26</v>
      </c>
      <c r="E12">
        <f t="shared" ref="E12:E32" si="0">D12*60</f>
        <v>15.600000000000001</v>
      </c>
      <c r="F12">
        <f>((B12)+(C12/60)+(E12/3600))*(0.0174533)</f>
        <v>0.9384813943000001</v>
      </c>
      <c r="G12">
        <v>-1.1870000000000001</v>
      </c>
      <c r="H12">
        <v>1392.67</v>
      </c>
      <c r="I12">
        <f>(H12-1350)</f>
        <v>42.670000000000073</v>
      </c>
      <c r="J12">
        <f>I12+(981280)</f>
        <v>981322.67</v>
      </c>
      <c r="K12">
        <f>978031.85*(1+(0.0053024*(SIN(F12))^2)+0.0000059*(SIN(2*(F12)))^2)</f>
        <v>981411.58628130192</v>
      </c>
      <c r="L12">
        <v>150</v>
      </c>
      <c r="M12">
        <f>0.3086*L12</f>
        <v>46.29</v>
      </c>
      <c r="N12">
        <f>(J12)-(K12)+M12</f>
        <v>-42.626281301877462</v>
      </c>
      <c r="O12">
        <f>(J12)-(K12)</f>
        <v>-88.916281301877461</v>
      </c>
      <c r="P12">
        <f>0.000419*3*150</f>
        <v>0.18854999999999997</v>
      </c>
      <c r="Q12">
        <f>(J12)-(K12)+(M12)-(P12)</f>
        <v>-42.814831301877462</v>
      </c>
    </row>
    <row r="13" spans="1:17">
      <c r="A13">
        <v>53.707500000000003</v>
      </c>
      <c r="B13">
        <v>53</v>
      </c>
      <c r="C13">
        <v>42</v>
      </c>
      <c r="D13">
        <v>0.45</v>
      </c>
      <c r="E13">
        <f t="shared" si="0"/>
        <v>27</v>
      </c>
      <c r="F13">
        <f t="shared" ref="F13:F32" si="1">((B13)+(C13/60)+(E13/3600))*(0.0174533)</f>
        <v>0.9373731097500001</v>
      </c>
      <c r="G13">
        <v>-1.1581699999999999</v>
      </c>
      <c r="H13">
        <v>1383.83</v>
      </c>
      <c r="I13">
        <f t="shared" ref="I13:I32" si="2">(H13-1350)</f>
        <v>33.829999999999927</v>
      </c>
      <c r="J13">
        <f>I13+(981280)</f>
        <v>981313.83</v>
      </c>
      <c r="K13">
        <f t="shared" ref="K13:K32" si="3">978031.85*(1+(0.0053024*(SIN(F13))^2)+0.0000059*(SIN(2*(F13)))^2)</f>
        <v>981406.11150391318</v>
      </c>
      <c r="L13">
        <v>150</v>
      </c>
      <c r="M13">
        <f t="shared" ref="M13:M32" si="4">0.3086*L13</f>
        <v>46.29</v>
      </c>
      <c r="N13">
        <f t="shared" ref="N13:N32" si="5">(J13)-(K13)+M14</f>
        <v>-45.991503913225607</v>
      </c>
      <c r="O13">
        <f t="shared" ref="O13:O32" si="6">(J13)-(K13)</f>
        <v>-92.281503913225606</v>
      </c>
      <c r="P13">
        <f t="shared" ref="P13:P32" si="7">0.000419*3*150</f>
        <v>0.18854999999999997</v>
      </c>
      <c r="Q13">
        <f t="shared" ref="Q13:Q32" si="8">(J13)-(K13)+(M13)-(P13)</f>
        <v>-46.180053913225606</v>
      </c>
    </row>
    <row r="14" spans="1:17">
      <c r="A14">
        <v>53.760502000000002</v>
      </c>
      <c r="B14">
        <v>53</v>
      </c>
      <c r="C14">
        <v>45</v>
      </c>
      <c r="D14">
        <v>0.63012000000000001</v>
      </c>
      <c r="E14">
        <f t="shared" si="0"/>
        <v>37.807200000000002</v>
      </c>
      <c r="F14">
        <f t="shared" si="1"/>
        <v>0.93829816955660017</v>
      </c>
      <c r="G14">
        <v>-1.11717</v>
      </c>
      <c r="H14">
        <v>1388.61</v>
      </c>
      <c r="I14">
        <f t="shared" si="2"/>
        <v>38.6099999999999</v>
      </c>
      <c r="J14">
        <f t="shared" ref="J14:J32" si="9">I14+(981280)</f>
        <v>981318.61</v>
      </c>
      <c r="K14">
        <f t="shared" si="3"/>
        <v>981410.68144299835</v>
      </c>
      <c r="L14">
        <v>150</v>
      </c>
      <c r="M14">
        <f t="shared" si="4"/>
        <v>46.29</v>
      </c>
      <c r="N14">
        <f t="shared" si="5"/>
        <v>-45.781442998363637</v>
      </c>
      <c r="O14">
        <f t="shared" si="6"/>
        <v>-92.071442998363636</v>
      </c>
      <c r="P14">
        <f t="shared" si="7"/>
        <v>0.18854999999999997</v>
      </c>
      <c r="Q14">
        <f t="shared" si="8"/>
        <v>-45.969992998363637</v>
      </c>
    </row>
    <row r="15" spans="1:17">
      <c r="A15">
        <v>53.895828000000002</v>
      </c>
      <c r="B15">
        <v>53</v>
      </c>
      <c r="C15">
        <v>53</v>
      </c>
      <c r="D15">
        <v>0.74968000000000001</v>
      </c>
      <c r="E15">
        <f t="shared" si="0"/>
        <v>44.980800000000002</v>
      </c>
      <c r="F15">
        <f t="shared" si="1"/>
        <v>0.94066005483240012</v>
      </c>
      <c r="G15">
        <v>-1.00617</v>
      </c>
      <c r="H15">
        <v>1398.08</v>
      </c>
      <c r="I15">
        <f t="shared" si="2"/>
        <v>48.079999999999927</v>
      </c>
      <c r="J15">
        <f t="shared" si="9"/>
        <v>981328.08</v>
      </c>
      <c r="K15">
        <f t="shared" si="3"/>
        <v>981422.33721913397</v>
      </c>
      <c r="L15">
        <v>150</v>
      </c>
      <c r="M15">
        <f t="shared" si="4"/>
        <v>46.29</v>
      </c>
      <c r="N15">
        <f t="shared" si="5"/>
        <v>-47.967219134015032</v>
      </c>
      <c r="O15">
        <f t="shared" si="6"/>
        <v>-94.257219134015031</v>
      </c>
      <c r="P15">
        <f t="shared" si="7"/>
        <v>0.18854999999999997</v>
      </c>
      <c r="Q15">
        <f t="shared" si="8"/>
        <v>-48.155769134015031</v>
      </c>
    </row>
    <row r="16" spans="1:17">
      <c r="A16">
        <v>54.082667999999998</v>
      </c>
      <c r="B16">
        <v>54</v>
      </c>
      <c r="C16">
        <v>4</v>
      </c>
      <c r="D16">
        <v>0.96008000000000004</v>
      </c>
      <c r="E16">
        <f t="shared" si="0"/>
        <v>57.604800000000004</v>
      </c>
      <c r="F16">
        <f t="shared" si="1"/>
        <v>0.94392102940440015</v>
      </c>
      <c r="G16">
        <v>-0.96782999999999997</v>
      </c>
      <c r="H16">
        <v>1397.73</v>
      </c>
      <c r="I16">
        <f t="shared" si="2"/>
        <v>47.730000000000018</v>
      </c>
      <c r="J16">
        <f t="shared" si="9"/>
        <v>981327.73</v>
      </c>
      <c r="K16">
        <f t="shared" si="3"/>
        <v>981438.40049911186</v>
      </c>
      <c r="L16">
        <v>150</v>
      </c>
      <c r="M16">
        <f t="shared" si="4"/>
        <v>46.29</v>
      </c>
      <c r="N16">
        <f t="shared" si="5"/>
        <v>-64.380499111874968</v>
      </c>
      <c r="O16">
        <f t="shared" si="6"/>
        <v>-110.67049911187496</v>
      </c>
      <c r="P16">
        <f t="shared" si="7"/>
        <v>0.18854999999999997</v>
      </c>
      <c r="Q16">
        <f t="shared" si="8"/>
        <v>-64.569049111874975</v>
      </c>
    </row>
    <row r="17" spans="1:17">
      <c r="A17">
        <v>53.867828000000003</v>
      </c>
      <c r="B17">
        <v>53</v>
      </c>
      <c r="C17">
        <v>52</v>
      </c>
      <c r="D17">
        <v>6.9680000000000006E-2</v>
      </c>
      <c r="E17">
        <f t="shared" si="0"/>
        <v>4.1808000000000005</v>
      </c>
      <c r="F17">
        <f t="shared" si="1"/>
        <v>0.94017136243240018</v>
      </c>
      <c r="G17">
        <v>-1.0813299999999999</v>
      </c>
      <c r="H17">
        <v>1395.31</v>
      </c>
      <c r="I17">
        <f t="shared" si="2"/>
        <v>45.309999999999945</v>
      </c>
      <c r="J17">
        <f t="shared" si="9"/>
        <v>981325.31</v>
      </c>
      <c r="K17">
        <f t="shared" si="3"/>
        <v>981419.92700776109</v>
      </c>
      <c r="L17">
        <v>150</v>
      </c>
      <c r="M17">
        <f t="shared" si="4"/>
        <v>46.29</v>
      </c>
      <c r="N17">
        <f t="shared" si="5"/>
        <v>-48.327007761029527</v>
      </c>
      <c r="O17">
        <f t="shared" si="6"/>
        <v>-94.617007761029527</v>
      </c>
      <c r="P17">
        <f t="shared" si="7"/>
        <v>0.18854999999999997</v>
      </c>
      <c r="Q17">
        <f t="shared" si="8"/>
        <v>-48.515557761029527</v>
      </c>
    </row>
    <row r="18" spans="1:17">
      <c r="A18">
        <v>53.882671000000002</v>
      </c>
      <c r="B18">
        <v>53</v>
      </c>
      <c r="C18">
        <v>52</v>
      </c>
      <c r="D18">
        <v>0.96026</v>
      </c>
      <c r="E18">
        <f t="shared" si="0"/>
        <v>57.615600000000001</v>
      </c>
      <c r="F18">
        <f t="shared" si="1"/>
        <v>0.94043042176430014</v>
      </c>
      <c r="G18">
        <v>-1.00017</v>
      </c>
      <c r="H18">
        <v>1396.41</v>
      </c>
      <c r="I18">
        <f t="shared" si="2"/>
        <v>46.410000000000082</v>
      </c>
      <c r="J18">
        <f t="shared" si="9"/>
        <v>981326.41</v>
      </c>
      <c r="K18">
        <f t="shared" si="3"/>
        <v>981421.2047732675</v>
      </c>
      <c r="L18">
        <v>150</v>
      </c>
      <c r="M18">
        <f t="shared" si="4"/>
        <v>46.29</v>
      </c>
      <c r="N18">
        <f t="shared" si="5"/>
        <v>-48.504773267465644</v>
      </c>
      <c r="O18">
        <f t="shared" si="6"/>
        <v>-94.794773267465644</v>
      </c>
      <c r="P18">
        <f t="shared" si="7"/>
        <v>0.18854999999999997</v>
      </c>
      <c r="Q18">
        <f t="shared" si="8"/>
        <v>-48.693323267465644</v>
      </c>
    </row>
    <row r="19" spans="1:17">
      <c r="A19">
        <v>54.031669999999998</v>
      </c>
      <c r="B19">
        <v>54</v>
      </c>
      <c r="C19">
        <v>1</v>
      </c>
      <c r="D19">
        <v>0.9002</v>
      </c>
      <c r="E19">
        <f t="shared" si="0"/>
        <v>54.012</v>
      </c>
      <c r="F19">
        <f t="shared" si="1"/>
        <v>0.94303094601100002</v>
      </c>
      <c r="G19">
        <v>-1.1138300000000001</v>
      </c>
      <c r="H19">
        <v>1408.74</v>
      </c>
      <c r="I19">
        <f t="shared" si="2"/>
        <v>58.740000000000009</v>
      </c>
      <c r="J19">
        <f t="shared" si="9"/>
        <v>981338.74</v>
      </c>
      <c r="K19">
        <f t="shared" si="3"/>
        <v>981434.01944740326</v>
      </c>
      <c r="L19">
        <v>150</v>
      </c>
      <c r="M19">
        <f t="shared" si="4"/>
        <v>46.29</v>
      </c>
      <c r="N19">
        <f t="shared" si="5"/>
        <v>-48.989447403270752</v>
      </c>
      <c r="O19">
        <f t="shared" si="6"/>
        <v>-95.279447403270751</v>
      </c>
      <c r="P19">
        <f t="shared" si="7"/>
        <v>0.18854999999999997</v>
      </c>
      <c r="Q19">
        <f t="shared" si="8"/>
        <v>-49.177997403270751</v>
      </c>
    </row>
    <row r="20" spans="1:17">
      <c r="A20">
        <v>53.719169999999998</v>
      </c>
      <c r="B20">
        <v>53</v>
      </c>
      <c r="C20">
        <v>43</v>
      </c>
      <c r="D20">
        <v>0.1502</v>
      </c>
      <c r="E20">
        <f t="shared" si="0"/>
        <v>9.0120000000000005</v>
      </c>
      <c r="F20">
        <f t="shared" si="1"/>
        <v>0.93757678976100012</v>
      </c>
      <c r="G20">
        <v>-1.1306700000000001</v>
      </c>
      <c r="H20">
        <v>1386.96</v>
      </c>
      <c r="I20">
        <f t="shared" si="2"/>
        <v>36.960000000000036</v>
      </c>
      <c r="J20">
        <f t="shared" si="9"/>
        <v>981316.96</v>
      </c>
      <c r="K20">
        <f t="shared" si="3"/>
        <v>981407.1179461733</v>
      </c>
      <c r="L20">
        <v>150</v>
      </c>
      <c r="M20">
        <f t="shared" si="4"/>
        <v>46.29</v>
      </c>
      <c r="N20">
        <f t="shared" si="5"/>
        <v>-43.867946173334495</v>
      </c>
      <c r="O20">
        <f t="shared" si="6"/>
        <v>-90.157946173334494</v>
      </c>
      <c r="P20">
        <f t="shared" si="7"/>
        <v>0.18854999999999997</v>
      </c>
      <c r="Q20">
        <f t="shared" si="8"/>
        <v>-44.056496173334494</v>
      </c>
    </row>
    <row r="21" spans="1:17">
      <c r="A21">
        <v>54.089827999999997</v>
      </c>
      <c r="B21">
        <v>54</v>
      </c>
      <c r="C21">
        <v>5</v>
      </c>
      <c r="D21">
        <v>0.38968000000000003</v>
      </c>
      <c r="E21">
        <f t="shared" si="0"/>
        <v>23.380800000000001</v>
      </c>
      <c r="F21">
        <f t="shared" si="1"/>
        <v>0.94404599503240016</v>
      </c>
      <c r="G21">
        <v>-1.23167</v>
      </c>
      <c r="H21">
        <v>1414.6</v>
      </c>
      <c r="I21">
        <f t="shared" si="2"/>
        <v>64.599999999999909</v>
      </c>
      <c r="J21">
        <f t="shared" si="9"/>
        <v>981344.6</v>
      </c>
      <c r="K21">
        <f t="shared" si="3"/>
        <v>981439.01538140932</v>
      </c>
      <c r="L21">
        <v>150</v>
      </c>
      <c r="M21">
        <f t="shared" si="4"/>
        <v>46.29</v>
      </c>
      <c r="N21">
        <f t="shared" si="5"/>
        <v>-48.125381409344264</v>
      </c>
      <c r="O21">
        <f t="shared" si="6"/>
        <v>-94.415381409344263</v>
      </c>
      <c r="P21">
        <f t="shared" si="7"/>
        <v>0.18854999999999997</v>
      </c>
      <c r="Q21">
        <f t="shared" si="8"/>
        <v>-48.313931409344264</v>
      </c>
    </row>
    <row r="22" spans="1:17">
      <c r="A22">
        <v>53.663829999999997</v>
      </c>
      <c r="B22">
        <v>53</v>
      </c>
      <c r="C22">
        <v>39</v>
      </c>
      <c r="D22">
        <v>0.82979999999999998</v>
      </c>
      <c r="E22">
        <f t="shared" si="0"/>
        <v>49.787999999999997</v>
      </c>
      <c r="F22">
        <f t="shared" si="1"/>
        <v>0.93661092413900005</v>
      </c>
      <c r="G22">
        <v>-1.05217</v>
      </c>
      <c r="H22">
        <v>1381.81</v>
      </c>
      <c r="I22">
        <f t="shared" si="2"/>
        <v>31.809999999999945</v>
      </c>
      <c r="J22">
        <f t="shared" si="9"/>
        <v>981311.81</v>
      </c>
      <c r="K22">
        <f t="shared" si="3"/>
        <v>981402.34416760167</v>
      </c>
      <c r="L22">
        <v>150</v>
      </c>
      <c r="M22">
        <f t="shared" si="4"/>
        <v>46.29</v>
      </c>
      <c r="N22">
        <f t="shared" si="5"/>
        <v>-44.244167601610535</v>
      </c>
      <c r="O22">
        <f t="shared" si="6"/>
        <v>-90.534167601610534</v>
      </c>
      <c r="P22">
        <f t="shared" si="7"/>
        <v>0.18854999999999997</v>
      </c>
      <c r="Q22">
        <f t="shared" si="8"/>
        <v>-44.432717601610534</v>
      </c>
    </row>
    <row r="23" spans="1:17">
      <c r="A23">
        <v>53.767670000000003</v>
      </c>
      <c r="B23">
        <v>53</v>
      </c>
      <c r="C23">
        <v>46</v>
      </c>
      <c r="D23">
        <v>6.0199999999999997E-2</v>
      </c>
      <c r="E23">
        <f t="shared" si="0"/>
        <v>3.6119999999999997</v>
      </c>
      <c r="F23">
        <f t="shared" si="1"/>
        <v>0.93842327481100007</v>
      </c>
      <c r="G23">
        <v>-1.2188300000000001</v>
      </c>
      <c r="H23">
        <v>1392.19</v>
      </c>
      <c r="I23">
        <f t="shared" si="2"/>
        <v>42.190000000000055</v>
      </c>
      <c r="J23">
        <f t="shared" si="9"/>
        <v>981322.19</v>
      </c>
      <c r="K23">
        <f t="shared" si="3"/>
        <v>981411.29927512398</v>
      </c>
      <c r="L23">
        <v>150</v>
      </c>
      <c r="M23">
        <f t="shared" si="4"/>
        <v>46.29</v>
      </c>
      <c r="N23">
        <f t="shared" si="5"/>
        <v>-42.819275124035777</v>
      </c>
      <c r="O23">
        <f t="shared" si="6"/>
        <v>-89.109275124035776</v>
      </c>
      <c r="P23">
        <f t="shared" si="7"/>
        <v>0.18854999999999997</v>
      </c>
      <c r="Q23">
        <f t="shared" si="8"/>
        <v>-43.007825124035776</v>
      </c>
    </row>
    <row r="24" spans="1:17">
      <c r="A24">
        <v>53.851170000000003</v>
      </c>
      <c r="B24">
        <v>53</v>
      </c>
      <c r="C24">
        <v>51</v>
      </c>
      <c r="D24">
        <v>7.0199999999999999E-2</v>
      </c>
      <c r="E24">
        <f t="shared" si="0"/>
        <v>4.2119999999999997</v>
      </c>
      <c r="F24">
        <f t="shared" si="1"/>
        <v>0.93988062536100014</v>
      </c>
      <c r="G24">
        <v>-1.1838299999999999</v>
      </c>
      <c r="H24">
        <v>1399.94</v>
      </c>
      <c r="I24">
        <f t="shared" si="2"/>
        <v>49.940000000000055</v>
      </c>
      <c r="J24">
        <f t="shared" si="9"/>
        <v>981329.94</v>
      </c>
      <c r="K24">
        <f t="shared" si="3"/>
        <v>981418.49274175602</v>
      </c>
      <c r="L24">
        <v>150</v>
      </c>
      <c r="M24">
        <f t="shared" si="4"/>
        <v>46.29</v>
      </c>
      <c r="N24">
        <f t="shared" si="5"/>
        <v>-42.262741756080651</v>
      </c>
      <c r="O24">
        <f t="shared" si="6"/>
        <v>-88.55274175608065</v>
      </c>
      <c r="P24">
        <f t="shared" si="7"/>
        <v>0.18854999999999997</v>
      </c>
      <c r="Q24">
        <f t="shared" si="8"/>
        <v>-42.45129175608065</v>
      </c>
    </row>
    <row r="25" spans="1:17">
      <c r="A25">
        <v>53.946171</v>
      </c>
      <c r="B25">
        <v>53</v>
      </c>
      <c r="C25">
        <v>56</v>
      </c>
      <c r="D25">
        <v>0.77025999999999994</v>
      </c>
      <c r="E25">
        <f t="shared" si="0"/>
        <v>46.215599999999995</v>
      </c>
      <c r="F25">
        <f t="shared" si="1"/>
        <v>0.94153870631430003</v>
      </c>
      <c r="G25">
        <v>-1.1033299999999999</v>
      </c>
      <c r="H25">
        <v>1402.65</v>
      </c>
      <c r="I25">
        <f t="shared" si="2"/>
        <v>52.650000000000091</v>
      </c>
      <c r="J25">
        <f t="shared" si="9"/>
        <v>981332.65</v>
      </c>
      <c r="K25">
        <f t="shared" si="3"/>
        <v>981426.66876525478</v>
      </c>
      <c r="L25">
        <v>150</v>
      </c>
      <c r="M25">
        <f t="shared" si="4"/>
        <v>46.29</v>
      </c>
      <c r="N25">
        <f t="shared" si="5"/>
        <v>-47.728765254761093</v>
      </c>
      <c r="O25">
        <f t="shared" si="6"/>
        <v>-94.018765254761092</v>
      </c>
      <c r="P25">
        <f t="shared" si="7"/>
        <v>0.18854999999999997</v>
      </c>
      <c r="Q25">
        <f t="shared" si="8"/>
        <v>-47.917315254761093</v>
      </c>
    </row>
    <row r="26" spans="1:17">
      <c r="A26">
        <v>53.880501000000002</v>
      </c>
      <c r="B26">
        <v>53</v>
      </c>
      <c r="C26">
        <v>52</v>
      </c>
      <c r="D26">
        <v>0.83006000000000002</v>
      </c>
      <c r="E26">
        <f t="shared" si="0"/>
        <v>49.803600000000003</v>
      </c>
      <c r="F26">
        <f t="shared" si="1"/>
        <v>0.94039254810330009</v>
      </c>
      <c r="G26">
        <v>-1.0113300000000001</v>
      </c>
      <c r="H26">
        <v>1397.06</v>
      </c>
      <c r="I26">
        <f t="shared" si="2"/>
        <v>47.059999999999945</v>
      </c>
      <c r="J26">
        <f t="shared" si="9"/>
        <v>981327.06</v>
      </c>
      <c r="K26">
        <f t="shared" si="3"/>
        <v>981421.01798136684</v>
      </c>
      <c r="L26">
        <v>150</v>
      </c>
      <c r="M26">
        <f t="shared" si="4"/>
        <v>46.29</v>
      </c>
      <c r="N26">
        <f t="shared" si="5"/>
        <v>-47.667981366780587</v>
      </c>
      <c r="O26">
        <f t="shared" si="6"/>
        <v>-93.957981366780587</v>
      </c>
      <c r="P26">
        <f t="shared" si="7"/>
        <v>0.18854999999999997</v>
      </c>
      <c r="Q26">
        <f t="shared" si="8"/>
        <v>-47.856531366780587</v>
      </c>
    </row>
    <row r="27" spans="1:17">
      <c r="A27">
        <v>53.648338000000003</v>
      </c>
      <c r="B27">
        <v>53</v>
      </c>
      <c r="C27">
        <v>38</v>
      </c>
      <c r="D27">
        <v>0.90027999999999997</v>
      </c>
      <c r="E27">
        <f t="shared" si="0"/>
        <v>54.016799999999996</v>
      </c>
      <c r="F27">
        <f t="shared" si="1"/>
        <v>0.93634053761540015</v>
      </c>
      <c r="G27">
        <v>-1.06233</v>
      </c>
      <c r="H27">
        <v>1381.5</v>
      </c>
      <c r="I27">
        <f t="shared" si="2"/>
        <v>31.5</v>
      </c>
      <c r="J27">
        <f t="shared" si="9"/>
        <v>981311.5</v>
      </c>
      <c r="K27">
        <f t="shared" si="3"/>
        <v>981401.00726224051</v>
      </c>
      <c r="L27">
        <v>150</v>
      </c>
      <c r="M27">
        <f t="shared" si="4"/>
        <v>46.29</v>
      </c>
      <c r="N27">
        <f t="shared" si="5"/>
        <v>-43.217262240513229</v>
      </c>
      <c r="O27">
        <f t="shared" si="6"/>
        <v>-89.507262240513228</v>
      </c>
      <c r="P27">
        <f t="shared" si="7"/>
        <v>0.18854999999999997</v>
      </c>
      <c r="Q27">
        <f t="shared" si="8"/>
        <v>-43.405812240513228</v>
      </c>
    </row>
    <row r="28" spans="1:17">
      <c r="A28">
        <v>54.073329999999999</v>
      </c>
      <c r="B28">
        <v>54</v>
      </c>
      <c r="C28">
        <v>4</v>
      </c>
      <c r="D28">
        <v>0.39979999999999999</v>
      </c>
      <c r="E28">
        <f t="shared" si="0"/>
        <v>23.988</v>
      </c>
      <c r="F28">
        <f t="shared" si="1"/>
        <v>0.94375805048900019</v>
      </c>
      <c r="G28">
        <v>-1.2091700000000001</v>
      </c>
      <c r="H28">
        <v>1411.64</v>
      </c>
      <c r="I28">
        <f t="shared" si="2"/>
        <v>61.6400000000001</v>
      </c>
      <c r="J28">
        <f t="shared" si="9"/>
        <v>981341.64</v>
      </c>
      <c r="K28">
        <f t="shared" si="3"/>
        <v>981437.59849906259</v>
      </c>
      <c r="L28">
        <v>150</v>
      </c>
      <c r="M28">
        <f t="shared" si="4"/>
        <v>46.29</v>
      </c>
      <c r="N28">
        <f t="shared" si="5"/>
        <v>-49.668499062573538</v>
      </c>
      <c r="O28">
        <f t="shared" si="6"/>
        <v>-95.958499062573537</v>
      </c>
      <c r="P28">
        <f t="shared" si="7"/>
        <v>0.18854999999999997</v>
      </c>
      <c r="Q28">
        <f t="shared" si="8"/>
        <v>-49.857049062573537</v>
      </c>
    </row>
    <row r="29" spans="1:17">
      <c r="A29">
        <v>54.084170999999998</v>
      </c>
      <c r="B29">
        <v>54</v>
      </c>
      <c r="C29">
        <v>5</v>
      </c>
      <c r="D29">
        <v>5.0259999999999999E-2</v>
      </c>
      <c r="E29">
        <f t="shared" si="0"/>
        <v>3.0156000000000001</v>
      </c>
      <c r="F29">
        <f t="shared" si="1"/>
        <v>0.94394726171430021</v>
      </c>
      <c r="G29">
        <v>-1.3494999999999999</v>
      </c>
      <c r="H29">
        <v>1419.09</v>
      </c>
      <c r="I29">
        <f t="shared" si="2"/>
        <v>69.089999999999918</v>
      </c>
      <c r="J29">
        <f t="shared" si="9"/>
        <v>981349.09</v>
      </c>
      <c r="K29">
        <f t="shared" si="3"/>
        <v>981438.52957710472</v>
      </c>
      <c r="L29">
        <v>150</v>
      </c>
      <c r="M29">
        <f t="shared" si="4"/>
        <v>46.29</v>
      </c>
      <c r="N29">
        <f t="shared" si="5"/>
        <v>-43.149577104756609</v>
      </c>
      <c r="O29">
        <f t="shared" si="6"/>
        <v>-89.439577104756609</v>
      </c>
      <c r="P29">
        <f t="shared" si="7"/>
        <v>0.18854999999999997</v>
      </c>
      <c r="Q29">
        <f t="shared" si="8"/>
        <v>-43.338127104756609</v>
      </c>
    </row>
    <row r="30" spans="1:17">
      <c r="A30">
        <v>54.004500999999998</v>
      </c>
      <c r="B30">
        <v>54</v>
      </c>
      <c r="C30">
        <v>0</v>
      </c>
      <c r="D30">
        <v>0.27006000000000002</v>
      </c>
      <c r="E30">
        <f t="shared" si="0"/>
        <v>16.203600000000002</v>
      </c>
      <c r="F30">
        <f t="shared" si="1"/>
        <v>0.94255675730330002</v>
      </c>
      <c r="G30">
        <v>-1.0721700000000001</v>
      </c>
      <c r="H30">
        <v>1406.46</v>
      </c>
      <c r="I30">
        <f t="shared" si="2"/>
        <v>56.460000000000036</v>
      </c>
      <c r="J30">
        <f t="shared" si="9"/>
        <v>981336.46</v>
      </c>
      <c r="K30">
        <f t="shared" si="3"/>
        <v>981431.6844047698</v>
      </c>
      <c r="L30">
        <v>150</v>
      </c>
      <c r="M30">
        <f t="shared" si="4"/>
        <v>46.29</v>
      </c>
      <c r="N30">
        <f t="shared" si="5"/>
        <v>-48.934404769833201</v>
      </c>
      <c r="O30">
        <f t="shared" si="6"/>
        <v>-95.2244047698332</v>
      </c>
      <c r="P30">
        <f t="shared" si="7"/>
        <v>0.18854999999999997</v>
      </c>
      <c r="Q30">
        <f t="shared" si="8"/>
        <v>-49.1229547698332</v>
      </c>
    </row>
    <row r="31" spans="1:17">
      <c r="A31">
        <v>54.085498999999999</v>
      </c>
      <c r="B31">
        <v>54</v>
      </c>
      <c r="C31">
        <v>5</v>
      </c>
      <c r="D31">
        <v>0.12994</v>
      </c>
      <c r="E31">
        <f t="shared" si="0"/>
        <v>7.7964000000000002</v>
      </c>
      <c r="F31">
        <f t="shared" si="1"/>
        <v>0.94397043969670014</v>
      </c>
      <c r="G31">
        <v>-1.27017</v>
      </c>
      <c r="H31">
        <v>1413.44</v>
      </c>
      <c r="I31">
        <f t="shared" si="2"/>
        <v>63.440000000000055</v>
      </c>
      <c r="J31">
        <f t="shared" si="9"/>
        <v>981343.44</v>
      </c>
      <c r="K31">
        <f t="shared" si="3"/>
        <v>981438.64362418337</v>
      </c>
      <c r="L31">
        <v>150</v>
      </c>
      <c r="M31">
        <f t="shared" si="4"/>
        <v>46.29</v>
      </c>
      <c r="N31">
        <f t="shared" si="5"/>
        <v>-48.913624183428475</v>
      </c>
      <c r="O31">
        <f t="shared" si="6"/>
        <v>-95.203624183428474</v>
      </c>
      <c r="P31">
        <f t="shared" si="7"/>
        <v>0.18854999999999997</v>
      </c>
      <c r="Q31">
        <f t="shared" si="8"/>
        <v>-49.102174183428474</v>
      </c>
    </row>
    <row r="32" spans="1:17">
      <c r="A32">
        <v>54.064670999999997</v>
      </c>
      <c r="B32">
        <v>54</v>
      </c>
      <c r="C32">
        <v>3</v>
      </c>
      <c r="D32">
        <v>0.88026000000000004</v>
      </c>
      <c r="E32">
        <f t="shared" si="0"/>
        <v>52.815600000000003</v>
      </c>
      <c r="F32">
        <f t="shared" si="1"/>
        <v>0.94360692236429999</v>
      </c>
      <c r="G32">
        <v>-1.1943299999999999</v>
      </c>
      <c r="H32">
        <v>1410.67</v>
      </c>
      <c r="I32">
        <f t="shared" si="2"/>
        <v>60.670000000000073</v>
      </c>
      <c r="J32">
        <f t="shared" si="9"/>
        <v>981340.67</v>
      </c>
      <c r="K32">
        <f t="shared" si="3"/>
        <v>981436.85473780171</v>
      </c>
      <c r="L32">
        <v>150</v>
      </c>
      <c r="M32">
        <f t="shared" si="4"/>
        <v>46.29</v>
      </c>
      <c r="N32">
        <f t="shared" si="5"/>
        <v>-96.184737801668234</v>
      </c>
      <c r="O32">
        <f t="shared" si="6"/>
        <v>-96.184737801668234</v>
      </c>
      <c r="P32">
        <f t="shared" si="7"/>
        <v>0.18854999999999997</v>
      </c>
      <c r="Q32">
        <f t="shared" si="8"/>
        <v>-50.083287801668234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Pérez Aguirre</dc:creator>
  <cp:lastModifiedBy>Gabriel Pérez Aguirre</cp:lastModifiedBy>
  <dcterms:created xsi:type="dcterms:W3CDTF">2019-01-30T13:51:33Z</dcterms:created>
  <dcterms:modified xsi:type="dcterms:W3CDTF">2019-01-30T13:52:27Z</dcterms:modified>
</cp:coreProperties>
</file>