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8\"/>
    </mc:Choice>
  </mc:AlternateContent>
  <xr:revisionPtr revIDLastSave="0" documentId="13_ncr:1_{0F1CBD2B-8ACF-4AE7-9318-B7F1F5B690B2}" xr6:coauthVersionLast="47" xr6:coauthVersionMax="47" xr10:uidLastSave="{00000000-0000-0000-0000-000000000000}"/>
  <bookViews>
    <workbookView xWindow="-25440" yWindow="4410" windowWidth="21600" windowHeight="11295" activeTab="1" xr2:uid="{5CAD4C58-2065-4908-83C9-FEAE55A7EDD1}"/>
  </bookViews>
  <sheets>
    <sheet name="第1題g" sheetId="1" r:id="rId1"/>
    <sheet name="第3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0" i="1" l="1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17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10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7" i="2"/>
  <c r="AM3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5" i="2"/>
  <c r="AS42" i="2"/>
  <c r="AR42" i="2"/>
  <c r="AQ42" i="2"/>
  <c r="AS41" i="2"/>
  <c r="AR41" i="2"/>
  <c r="AQ41" i="2"/>
  <c r="AS40" i="2"/>
  <c r="AR40" i="2"/>
  <c r="AQ40" i="2"/>
  <c r="AS39" i="2"/>
  <c r="AR39" i="2"/>
  <c r="AQ39" i="2"/>
  <c r="AS38" i="2"/>
  <c r="AR38" i="2"/>
  <c r="AQ38" i="2"/>
  <c r="AS37" i="2"/>
  <c r="AR37" i="2"/>
  <c r="AQ37" i="2"/>
  <c r="AS36" i="2"/>
  <c r="AR36" i="2"/>
  <c r="AQ36" i="2"/>
  <c r="AS35" i="2"/>
  <c r="AR35" i="2"/>
  <c r="AQ35" i="2"/>
  <c r="AS34" i="2"/>
  <c r="AR34" i="2"/>
  <c r="AQ34" i="2"/>
  <c r="AS33" i="2"/>
  <c r="AR33" i="2"/>
  <c r="AQ33" i="2"/>
  <c r="AS32" i="2"/>
  <c r="AR32" i="2"/>
  <c r="AQ32" i="2"/>
  <c r="AS31" i="2"/>
  <c r="AR31" i="2"/>
  <c r="AQ31" i="2"/>
  <c r="AS30" i="2"/>
  <c r="AR30" i="2"/>
  <c r="AQ30" i="2"/>
  <c r="AS29" i="2"/>
  <c r="AR29" i="2"/>
  <c r="AQ29" i="2"/>
  <c r="AR28" i="2"/>
  <c r="AQ28" i="2"/>
  <c r="AR27" i="2"/>
  <c r="AQ27" i="2"/>
  <c r="AR26" i="2"/>
  <c r="AQ26" i="2"/>
  <c r="AR25" i="2"/>
  <c r="AQ25" i="2"/>
  <c r="AR24" i="2"/>
  <c r="AQ24" i="2"/>
  <c r="AR23" i="2"/>
  <c r="AQ23" i="2"/>
  <c r="AR22" i="2"/>
  <c r="AQ22" i="2"/>
  <c r="AR21" i="2"/>
  <c r="AQ21" i="2"/>
  <c r="AR20" i="2"/>
  <c r="AQ20" i="2"/>
  <c r="AR19" i="2"/>
  <c r="AQ19" i="2"/>
  <c r="AR18" i="2"/>
  <c r="AQ18" i="2"/>
  <c r="AR17" i="2"/>
  <c r="AQ17" i="2"/>
  <c r="AR16" i="2"/>
  <c r="AS28" i="2" s="1"/>
  <c r="AQ16" i="2"/>
  <c r="AR15" i="2"/>
  <c r="AS27" i="2" s="1"/>
  <c r="AQ15" i="2"/>
  <c r="AR14" i="2"/>
  <c r="AS26" i="2" s="1"/>
  <c r="AQ14" i="2"/>
  <c r="AR13" i="2"/>
  <c r="AS25" i="2" s="1"/>
  <c r="AQ13" i="2"/>
  <c r="AR12" i="2"/>
  <c r="AS24" i="2" s="1"/>
  <c r="AQ12" i="2"/>
  <c r="AR11" i="2"/>
  <c r="AS23" i="2" s="1"/>
  <c r="AQ11" i="2"/>
  <c r="AR10" i="2"/>
  <c r="AS22" i="2" s="1"/>
  <c r="AQ10" i="2"/>
  <c r="AR9" i="2"/>
  <c r="AQ9" i="2"/>
  <c r="AR8" i="2"/>
  <c r="AS20" i="2" s="1"/>
  <c r="AQ8" i="2"/>
  <c r="AR7" i="2"/>
  <c r="AR6" i="2"/>
  <c r="AS18" i="2" s="1"/>
  <c r="AR5" i="2"/>
  <c r="AS16" i="2" s="1"/>
  <c r="AR4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K3" i="2"/>
  <c r="AJ3" i="2"/>
  <c r="AI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3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17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10" i="2"/>
  <c r="AE3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7" i="2"/>
  <c r="AE38" i="2"/>
  <c r="AE39" i="2"/>
  <c r="AE40" i="2"/>
  <c r="AE41" i="2"/>
  <c r="AE42" i="2"/>
  <c r="AE16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T3" i="2" s="1"/>
  <c r="AC8" i="2" s="1"/>
  <c r="G49" i="2"/>
  <c r="T4" i="2" s="1"/>
  <c r="G50" i="2"/>
  <c r="T5" i="2" s="1"/>
  <c r="G51" i="2"/>
  <c r="T6" i="2" s="1"/>
  <c r="AC11" i="2" s="1"/>
  <c r="G52" i="2"/>
  <c r="T7" i="2" s="1"/>
  <c r="AC12" i="2" s="1"/>
  <c r="G53" i="2"/>
  <c r="T8" i="2" s="1"/>
  <c r="AC13" i="2" s="1"/>
  <c r="G54" i="2"/>
  <c r="T9" i="2" s="1"/>
  <c r="AC14" i="2" s="1"/>
  <c r="G55" i="2"/>
  <c r="T10" i="2" s="1"/>
  <c r="G56" i="2"/>
  <c r="T11" i="2" s="1"/>
  <c r="G57" i="2"/>
  <c r="T12" i="2" s="1"/>
  <c r="G58" i="2"/>
  <c r="T13" i="2" s="1"/>
  <c r="AC15" i="2" s="1"/>
  <c r="G59" i="2"/>
  <c r="T14" i="2" s="1"/>
  <c r="AC19" i="2" s="1"/>
  <c r="G60" i="2"/>
  <c r="T15" i="2" s="1"/>
  <c r="AC20" i="2" s="1"/>
  <c r="G61" i="2"/>
  <c r="T16" i="2" s="1"/>
  <c r="AC21" i="2" s="1"/>
  <c r="G62" i="2"/>
  <c r="T17" i="2" s="1"/>
  <c r="AC22" i="2" s="1"/>
  <c r="G63" i="2"/>
  <c r="T18" i="2" s="1"/>
  <c r="G64" i="2"/>
  <c r="T19" i="2" s="1"/>
  <c r="G65" i="2"/>
  <c r="T20" i="2" s="1"/>
  <c r="G66" i="2"/>
  <c r="T21" i="2" s="1"/>
  <c r="AC23" i="2" s="1"/>
  <c r="G67" i="2"/>
  <c r="T22" i="2" s="1"/>
  <c r="AC27" i="2" s="1"/>
  <c r="G68" i="2"/>
  <c r="T23" i="2" s="1"/>
  <c r="AC25" i="2" s="1"/>
  <c r="G69" i="2"/>
  <c r="T24" i="2" s="1"/>
  <c r="AC29" i="2" s="1"/>
  <c r="G70" i="2"/>
  <c r="T25" i="2" s="1"/>
  <c r="AC30" i="2" s="1"/>
  <c r="G71" i="2"/>
  <c r="T26" i="2" s="1"/>
  <c r="G72" i="2"/>
  <c r="T27" i="2" s="1"/>
  <c r="G73" i="2"/>
  <c r="T28" i="2" s="1"/>
  <c r="G74" i="2"/>
  <c r="T29" i="2" s="1"/>
  <c r="AC31" i="2" s="1"/>
  <c r="G75" i="2"/>
  <c r="T30" i="2" s="1"/>
  <c r="AC35" i="2" s="1"/>
  <c r="G76" i="2"/>
  <c r="T31" i="2" s="1"/>
  <c r="AC36" i="2" s="1"/>
  <c r="G77" i="2"/>
  <c r="T32" i="2" s="1"/>
  <c r="AC34" i="2" s="1"/>
  <c r="G78" i="2"/>
  <c r="T33" i="2" s="1"/>
  <c r="AC38" i="2" s="1"/>
  <c r="G79" i="2"/>
  <c r="T34" i="2" s="1"/>
  <c r="G80" i="2"/>
  <c r="T35" i="2" s="1"/>
  <c r="G81" i="2"/>
  <c r="T36" i="2" s="1"/>
  <c r="G82" i="2"/>
  <c r="T37" i="2" s="1"/>
  <c r="AC39" i="2" s="1"/>
  <c r="G83" i="2"/>
  <c r="T38" i="2" s="1"/>
  <c r="G84" i="2"/>
  <c r="T39" i="2" s="1"/>
  <c r="AC41" i="2" s="1"/>
  <c r="G85" i="2"/>
  <c r="T40" i="2" s="1"/>
  <c r="AC42" i="2" s="1"/>
  <c r="G86" i="2"/>
  <c r="T41" i="2" s="1"/>
  <c r="G87" i="2"/>
  <c r="T42" i="2" s="1"/>
  <c r="G3" i="2"/>
  <c r="X11" i="1"/>
  <c r="X8" i="1"/>
  <c r="X9" i="1"/>
  <c r="X7" i="1"/>
  <c r="X6" i="1"/>
  <c r="X5" i="1"/>
  <c r="X4" i="1"/>
  <c r="G87" i="1"/>
  <c r="F87" i="1"/>
  <c r="G86" i="1"/>
  <c r="F86" i="1"/>
  <c r="G85" i="1"/>
  <c r="F85" i="1"/>
  <c r="G84" i="1"/>
  <c r="F84" i="1"/>
  <c r="G83" i="1"/>
  <c r="F83" i="1"/>
  <c r="G82" i="1"/>
  <c r="U37" i="1" s="1"/>
  <c r="F82" i="1"/>
  <c r="G81" i="1"/>
  <c r="U36" i="1" s="1"/>
  <c r="F81" i="1"/>
  <c r="G80" i="1"/>
  <c r="U35" i="1" s="1"/>
  <c r="F80" i="1"/>
  <c r="G79" i="1"/>
  <c r="F79" i="1"/>
  <c r="G78" i="1"/>
  <c r="F78" i="1"/>
  <c r="G77" i="1"/>
  <c r="F77" i="1"/>
  <c r="G76" i="1"/>
  <c r="F76" i="1"/>
  <c r="G75" i="1"/>
  <c r="F75" i="1"/>
  <c r="G74" i="1"/>
  <c r="U29" i="1" s="1"/>
  <c r="F74" i="1"/>
  <c r="G73" i="1"/>
  <c r="U28" i="1" s="1"/>
  <c r="F73" i="1"/>
  <c r="G72" i="1"/>
  <c r="U27" i="1" s="1"/>
  <c r="F72" i="1"/>
  <c r="G71" i="1"/>
  <c r="F71" i="1"/>
  <c r="G70" i="1"/>
  <c r="F70" i="1"/>
  <c r="G69" i="1"/>
  <c r="F69" i="1"/>
  <c r="G68" i="1"/>
  <c r="F68" i="1"/>
  <c r="G67" i="1"/>
  <c r="F67" i="1"/>
  <c r="G66" i="1"/>
  <c r="U21" i="1" s="1"/>
  <c r="F66" i="1"/>
  <c r="G65" i="1"/>
  <c r="U20" i="1" s="1"/>
  <c r="F65" i="1"/>
  <c r="G64" i="1"/>
  <c r="U19" i="1" s="1"/>
  <c r="F64" i="1"/>
  <c r="G63" i="1"/>
  <c r="F63" i="1"/>
  <c r="G62" i="1"/>
  <c r="F62" i="1"/>
  <c r="G61" i="1"/>
  <c r="F61" i="1"/>
  <c r="G60" i="1"/>
  <c r="F60" i="1"/>
  <c r="G59" i="1"/>
  <c r="F59" i="1"/>
  <c r="G58" i="1"/>
  <c r="U13" i="1" s="1"/>
  <c r="F58" i="1"/>
  <c r="G57" i="1"/>
  <c r="U12" i="1" s="1"/>
  <c r="F57" i="1"/>
  <c r="G56" i="1"/>
  <c r="F56" i="1"/>
  <c r="G55" i="1"/>
  <c r="F55" i="1"/>
  <c r="G54" i="1"/>
  <c r="U9" i="1" s="1"/>
  <c r="F54" i="1"/>
  <c r="G53" i="1"/>
  <c r="U8" i="1" s="1"/>
  <c r="F53" i="1"/>
  <c r="G52" i="1"/>
  <c r="U7" i="1" s="1"/>
  <c r="F52" i="1"/>
  <c r="G51" i="1"/>
  <c r="F51" i="1"/>
  <c r="G50" i="1"/>
  <c r="U5" i="1" s="1"/>
  <c r="F50" i="1"/>
  <c r="G49" i="1"/>
  <c r="U4" i="1" s="1"/>
  <c r="F49" i="1"/>
  <c r="G48" i="1"/>
  <c r="U3" i="1" s="1"/>
  <c r="F48" i="1"/>
  <c r="G47" i="1"/>
  <c r="F47" i="1"/>
  <c r="G46" i="1"/>
  <c r="F46" i="1"/>
  <c r="G45" i="1"/>
  <c r="F45" i="1"/>
  <c r="G44" i="1"/>
  <c r="F44" i="1"/>
  <c r="G43" i="1"/>
  <c r="F43" i="1"/>
  <c r="U42" i="1"/>
  <c r="T42" i="1"/>
  <c r="M42" i="1"/>
  <c r="G42" i="1"/>
  <c r="F42" i="1"/>
  <c r="U41" i="1"/>
  <c r="T41" i="1"/>
  <c r="M41" i="1"/>
  <c r="G41" i="1"/>
  <c r="F41" i="1"/>
  <c r="U40" i="1"/>
  <c r="T40" i="1"/>
  <c r="M40" i="1"/>
  <c r="G40" i="1"/>
  <c r="F40" i="1"/>
  <c r="U39" i="1"/>
  <c r="T39" i="1"/>
  <c r="M39" i="1"/>
  <c r="G39" i="1"/>
  <c r="F39" i="1"/>
  <c r="U38" i="1"/>
  <c r="T38" i="1"/>
  <c r="M38" i="1"/>
  <c r="G38" i="1"/>
  <c r="F38" i="1"/>
  <c r="T37" i="1"/>
  <c r="M37" i="1"/>
  <c r="G37" i="1"/>
  <c r="F37" i="1"/>
  <c r="T36" i="1"/>
  <c r="M36" i="1"/>
  <c r="G36" i="1"/>
  <c r="F36" i="1"/>
  <c r="T35" i="1"/>
  <c r="M35" i="1"/>
  <c r="G35" i="1"/>
  <c r="F35" i="1"/>
  <c r="U34" i="1"/>
  <c r="T34" i="1"/>
  <c r="M34" i="1"/>
  <c r="G34" i="1"/>
  <c r="F34" i="1"/>
  <c r="U33" i="1"/>
  <c r="T33" i="1"/>
  <c r="M33" i="1"/>
  <c r="G33" i="1"/>
  <c r="F33" i="1"/>
  <c r="U32" i="1"/>
  <c r="T32" i="1"/>
  <c r="M32" i="1"/>
  <c r="G32" i="1"/>
  <c r="F32" i="1"/>
  <c r="U31" i="1"/>
  <c r="T31" i="1"/>
  <c r="M31" i="1"/>
  <c r="G31" i="1"/>
  <c r="F31" i="1"/>
  <c r="U30" i="1"/>
  <c r="T30" i="1"/>
  <c r="M30" i="1"/>
  <c r="G30" i="1"/>
  <c r="F30" i="1"/>
  <c r="T29" i="1"/>
  <c r="M29" i="1"/>
  <c r="G29" i="1"/>
  <c r="F29" i="1"/>
  <c r="T28" i="1"/>
  <c r="M28" i="1"/>
  <c r="G28" i="1"/>
  <c r="F28" i="1"/>
  <c r="T27" i="1"/>
  <c r="M27" i="1"/>
  <c r="G27" i="1"/>
  <c r="F27" i="1"/>
  <c r="U26" i="1"/>
  <c r="T26" i="1"/>
  <c r="M26" i="1"/>
  <c r="G26" i="1"/>
  <c r="F26" i="1"/>
  <c r="U25" i="1"/>
  <c r="T25" i="1"/>
  <c r="M25" i="1"/>
  <c r="G25" i="1"/>
  <c r="F25" i="1"/>
  <c r="U24" i="1"/>
  <c r="T24" i="1"/>
  <c r="M24" i="1"/>
  <c r="G24" i="1"/>
  <c r="F24" i="1"/>
  <c r="U23" i="1"/>
  <c r="T23" i="1"/>
  <c r="M23" i="1"/>
  <c r="G23" i="1"/>
  <c r="F23" i="1"/>
  <c r="U22" i="1"/>
  <c r="T22" i="1"/>
  <c r="M22" i="1"/>
  <c r="G22" i="1"/>
  <c r="F22" i="1"/>
  <c r="T21" i="1"/>
  <c r="M21" i="1"/>
  <c r="G21" i="1"/>
  <c r="F21" i="1"/>
  <c r="T20" i="1"/>
  <c r="M20" i="1"/>
  <c r="G20" i="1"/>
  <c r="F20" i="1"/>
  <c r="T19" i="1"/>
  <c r="M19" i="1"/>
  <c r="G19" i="1"/>
  <c r="F19" i="1"/>
  <c r="U18" i="1"/>
  <c r="T18" i="1"/>
  <c r="M18" i="1"/>
  <c r="G18" i="1"/>
  <c r="F18" i="1"/>
  <c r="U17" i="1"/>
  <c r="T17" i="1"/>
  <c r="M17" i="1"/>
  <c r="G17" i="1"/>
  <c r="F17" i="1"/>
  <c r="U16" i="1"/>
  <c r="T16" i="1"/>
  <c r="M16" i="1"/>
  <c r="G16" i="1"/>
  <c r="F16" i="1"/>
  <c r="U15" i="1"/>
  <c r="T15" i="1"/>
  <c r="M15" i="1"/>
  <c r="G15" i="1"/>
  <c r="F15" i="1"/>
  <c r="U14" i="1"/>
  <c r="T14" i="1"/>
  <c r="M14" i="1"/>
  <c r="G14" i="1"/>
  <c r="F14" i="1"/>
  <c r="T13" i="1"/>
  <c r="M13" i="1"/>
  <c r="G13" i="1"/>
  <c r="F13" i="1"/>
  <c r="T12" i="1"/>
  <c r="M12" i="1"/>
  <c r="G12" i="1"/>
  <c r="F12" i="1"/>
  <c r="U11" i="1"/>
  <c r="T11" i="1"/>
  <c r="M11" i="1"/>
  <c r="G11" i="1"/>
  <c r="F11" i="1"/>
  <c r="U10" i="1"/>
  <c r="T10" i="1"/>
  <c r="M10" i="1"/>
  <c r="G10" i="1"/>
  <c r="F10" i="1"/>
  <c r="T9" i="1"/>
  <c r="M9" i="1"/>
  <c r="G9" i="1"/>
  <c r="F9" i="1"/>
  <c r="T8" i="1"/>
  <c r="M8" i="1"/>
  <c r="G8" i="1"/>
  <c r="F8" i="1"/>
  <c r="T7" i="1"/>
  <c r="M7" i="1"/>
  <c r="G7" i="1"/>
  <c r="F7" i="1"/>
  <c r="U6" i="1"/>
  <c r="T6" i="1"/>
  <c r="M6" i="1"/>
  <c r="G6" i="1"/>
  <c r="F6" i="1"/>
  <c r="T5" i="1"/>
  <c r="M5" i="1"/>
  <c r="G5" i="1"/>
  <c r="K10" i="1" s="1"/>
  <c r="K11" i="1" s="1"/>
  <c r="F5" i="1"/>
  <c r="T4" i="1"/>
  <c r="M4" i="1"/>
  <c r="G4" i="1"/>
  <c r="F4" i="1"/>
  <c r="T3" i="1"/>
  <c r="M3" i="1"/>
  <c r="G3" i="1"/>
  <c r="K9" i="1" s="1"/>
  <c r="K12" i="1" s="1"/>
  <c r="F3" i="1"/>
  <c r="K3" i="1" s="1"/>
  <c r="K4" i="1" s="1"/>
  <c r="K2" i="1"/>
  <c r="AS17" i="2" l="1"/>
  <c r="AS19" i="2"/>
  <c r="AS21" i="2"/>
  <c r="AC10" i="2"/>
  <c r="AC40" i="2"/>
  <c r="AC32" i="2"/>
  <c r="AC24" i="2"/>
  <c r="AC16" i="2"/>
  <c r="AC18" i="2"/>
  <c r="AC17" i="2"/>
  <c r="AC26" i="2"/>
  <c r="AC9" i="2"/>
  <c r="AC37" i="2"/>
  <c r="AC33" i="2"/>
  <c r="AC28" i="2"/>
  <c r="K6" i="2"/>
  <c r="L6" i="2" s="1"/>
  <c r="J3" i="2"/>
  <c r="K3" i="2"/>
  <c r="L3" i="2" s="1"/>
  <c r="J6" i="2"/>
  <c r="K7" i="1"/>
  <c r="K6" i="1"/>
  <c r="R39" i="1"/>
  <c r="R31" i="1"/>
  <c r="R23" i="1"/>
  <c r="R15" i="1"/>
  <c r="R6" i="1"/>
  <c r="R30" i="1"/>
  <c r="R22" i="1"/>
  <c r="R14" i="1"/>
  <c r="R10" i="1"/>
  <c r="R37" i="1"/>
  <c r="R36" i="1"/>
  <c r="R20" i="1"/>
  <c r="R35" i="1"/>
  <c r="R19" i="1"/>
  <c r="R4" i="1"/>
  <c r="R42" i="1"/>
  <c r="R34" i="1"/>
  <c r="R26" i="1"/>
  <c r="R18" i="1"/>
  <c r="K14" i="1"/>
  <c r="R12" i="1"/>
  <c r="R8" i="1"/>
  <c r="R3" i="1"/>
  <c r="R41" i="1"/>
  <c r="R33" i="1"/>
  <c r="R25" i="1"/>
  <c r="R17" i="1"/>
  <c r="R7" i="1"/>
  <c r="R40" i="1"/>
  <c r="R32" i="1"/>
  <c r="R24" i="1"/>
  <c r="R16" i="1"/>
  <c r="K13" i="1"/>
  <c r="R11" i="1"/>
  <c r="R38" i="1"/>
  <c r="R29" i="1"/>
  <c r="R21" i="1"/>
  <c r="R5" i="1"/>
  <c r="R28" i="1"/>
  <c r="R13" i="1"/>
  <c r="R9" i="1"/>
  <c r="R27" i="1"/>
  <c r="U37" i="2" l="1"/>
  <c r="AB11" i="2"/>
  <c r="AB19" i="2"/>
  <c r="AB27" i="2"/>
  <c r="AB35" i="2"/>
  <c r="AB10" i="2"/>
  <c r="AB12" i="2"/>
  <c r="AB20" i="2"/>
  <c r="AB28" i="2"/>
  <c r="AB36" i="2"/>
  <c r="AB42" i="2"/>
  <c r="AB13" i="2"/>
  <c r="AB21" i="2"/>
  <c r="AB29" i="2"/>
  <c r="AB37" i="2"/>
  <c r="AB26" i="2"/>
  <c r="AB14" i="2"/>
  <c r="AB22" i="2"/>
  <c r="AB30" i="2"/>
  <c r="AB38" i="2"/>
  <c r="AB18" i="2"/>
  <c r="AB15" i="2"/>
  <c r="AB23" i="2"/>
  <c r="AB31" i="2"/>
  <c r="AB39" i="2"/>
  <c r="AB16" i="2"/>
  <c r="AB24" i="2"/>
  <c r="AB32" i="2"/>
  <c r="AB40" i="2"/>
  <c r="AB34" i="2"/>
  <c r="AB17" i="2"/>
  <c r="AB25" i="2"/>
  <c r="AB33" i="2"/>
  <c r="AB41" i="2"/>
  <c r="R6" i="2"/>
  <c r="Q6" i="2"/>
  <c r="P6" i="2"/>
  <c r="O6" i="2"/>
  <c r="U28" i="2"/>
  <c r="O3" i="2"/>
  <c r="P3" i="2"/>
  <c r="Q3" i="2"/>
  <c r="R3" i="2"/>
  <c r="U3" i="2"/>
  <c r="U11" i="2"/>
  <c r="U9" i="2"/>
  <c r="U40" i="2"/>
  <c r="U14" i="2"/>
  <c r="U18" i="2"/>
  <c r="U32" i="2"/>
  <c r="U29" i="2"/>
  <c r="U42" i="2"/>
  <c r="U26" i="2"/>
  <c r="U13" i="2"/>
  <c r="U38" i="2"/>
  <c r="U10" i="2"/>
  <c r="U39" i="2"/>
  <c r="U20" i="2"/>
  <c r="M3" i="2"/>
  <c r="Y3" i="2" s="1"/>
  <c r="U34" i="2"/>
  <c r="U21" i="2"/>
  <c r="U22" i="2"/>
  <c r="U25" i="2"/>
  <c r="U31" i="2"/>
  <c r="U12" i="2"/>
  <c r="U6" i="2"/>
  <c r="U17" i="2"/>
  <c r="U23" i="2"/>
  <c r="U4" i="2"/>
  <c r="U35" i="2"/>
  <c r="N3" i="2"/>
  <c r="W5" i="2" s="1"/>
  <c r="U24" i="2"/>
  <c r="U15" i="2"/>
  <c r="U5" i="2"/>
  <c r="U27" i="2"/>
  <c r="U41" i="2"/>
  <c r="U16" i="2"/>
  <c r="U7" i="2"/>
  <c r="U36" i="2"/>
  <c r="U19" i="2"/>
  <c r="U33" i="2"/>
  <c r="U8" i="2"/>
  <c r="U30" i="2"/>
  <c r="N6" i="2"/>
  <c r="M6" i="2"/>
  <c r="W20" i="2"/>
  <c r="S38" i="1"/>
  <c r="S30" i="1"/>
  <c r="S22" i="1"/>
  <c r="S14" i="1"/>
  <c r="S10" i="1"/>
  <c r="S37" i="1"/>
  <c r="S29" i="1"/>
  <c r="S21" i="1"/>
  <c r="S28" i="1"/>
  <c r="S27" i="1"/>
  <c r="S12" i="1"/>
  <c r="S26" i="1"/>
  <c r="S8" i="1"/>
  <c r="S41" i="1"/>
  <c r="S33" i="1"/>
  <c r="S25" i="1"/>
  <c r="S17" i="1"/>
  <c r="S7" i="1"/>
  <c r="S40" i="1"/>
  <c r="S32" i="1"/>
  <c r="S24" i="1"/>
  <c r="S16" i="1"/>
  <c r="S11" i="1"/>
  <c r="S39" i="1"/>
  <c r="S31" i="1"/>
  <c r="S23" i="1"/>
  <c r="S15" i="1"/>
  <c r="S6" i="1"/>
  <c r="S5" i="1"/>
  <c r="S36" i="1"/>
  <c r="S20" i="1"/>
  <c r="S13" i="1"/>
  <c r="S9" i="1"/>
  <c r="S4" i="1"/>
  <c r="S35" i="1"/>
  <c r="S19" i="1"/>
  <c r="S42" i="1"/>
  <c r="S34" i="1"/>
  <c r="S18" i="1"/>
  <c r="S3" i="1"/>
  <c r="N41" i="1"/>
  <c r="N33" i="1"/>
  <c r="N25" i="1"/>
  <c r="N17" i="1"/>
  <c r="N7" i="1"/>
  <c r="N24" i="1"/>
  <c r="N16" i="1"/>
  <c r="N11" i="1"/>
  <c r="N6" i="1"/>
  <c r="N38" i="1"/>
  <c r="N14" i="1"/>
  <c r="N37" i="1"/>
  <c r="N5" i="1"/>
  <c r="N10" i="1"/>
  <c r="N22" i="1"/>
  <c r="N29" i="1"/>
  <c r="N21" i="1"/>
  <c r="N36" i="1"/>
  <c r="N28" i="1"/>
  <c r="N20" i="1"/>
  <c r="N13" i="1"/>
  <c r="N9" i="1"/>
  <c r="N4" i="1"/>
  <c r="N35" i="1"/>
  <c r="N27" i="1"/>
  <c r="N19" i="1"/>
  <c r="N42" i="1"/>
  <c r="N34" i="1"/>
  <c r="N26" i="1"/>
  <c r="N18" i="1"/>
  <c r="N12" i="1"/>
  <c r="N8" i="1"/>
  <c r="N3" i="1"/>
  <c r="N40" i="1"/>
  <c r="N32" i="1"/>
  <c r="N39" i="1"/>
  <c r="N31" i="1"/>
  <c r="N23" i="1"/>
  <c r="N15" i="1"/>
  <c r="N30" i="1"/>
  <c r="O40" i="1"/>
  <c r="O32" i="1"/>
  <c r="O24" i="1"/>
  <c r="O16" i="1"/>
  <c r="O11" i="1"/>
  <c r="O39" i="1"/>
  <c r="O31" i="1"/>
  <c r="O23" i="1"/>
  <c r="O15" i="1"/>
  <c r="O6" i="1"/>
  <c r="O30" i="1"/>
  <c r="O22" i="1"/>
  <c r="O28" i="1"/>
  <c r="O20" i="1"/>
  <c r="O13" i="1"/>
  <c r="O9" i="1"/>
  <c r="O4" i="1"/>
  <c r="O36" i="1"/>
  <c r="O35" i="1"/>
  <c r="O27" i="1"/>
  <c r="O19" i="1"/>
  <c r="O42" i="1"/>
  <c r="O34" i="1"/>
  <c r="O26" i="1"/>
  <c r="O18" i="1"/>
  <c r="O12" i="1"/>
  <c r="O8" i="1"/>
  <c r="O3" i="1"/>
  <c r="O41" i="1"/>
  <c r="O33" i="1"/>
  <c r="O25" i="1"/>
  <c r="O17" i="1"/>
  <c r="O7" i="1"/>
  <c r="O38" i="1"/>
  <c r="O14" i="1"/>
  <c r="O10" i="1"/>
  <c r="O37" i="1"/>
  <c r="O29" i="1"/>
  <c r="O21" i="1"/>
  <c r="O5" i="1"/>
  <c r="V3" i="2" l="1"/>
  <c r="V24" i="2"/>
  <c r="V23" i="2"/>
  <c r="V25" i="2"/>
  <c r="V6" i="2"/>
  <c r="V17" i="2"/>
  <c r="V20" i="2"/>
  <c r="V40" i="2"/>
  <c r="V12" i="2"/>
  <c r="V30" i="2"/>
  <c r="V8" i="2"/>
  <c r="V27" i="2"/>
  <c r="V7" i="2"/>
  <c r="V19" i="2"/>
  <c r="V22" i="2"/>
  <c r="AA15" i="2"/>
  <c r="AA23" i="2"/>
  <c r="AA31" i="2"/>
  <c r="AA39" i="2"/>
  <c r="AA14" i="2"/>
  <c r="AA8" i="2"/>
  <c r="AA16" i="2"/>
  <c r="AA24" i="2"/>
  <c r="AA32" i="2"/>
  <c r="AA40" i="2"/>
  <c r="AA9" i="2"/>
  <c r="AA17" i="2"/>
  <c r="AA25" i="2"/>
  <c r="AA33" i="2"/>
  <c r="AA41" i="2"/>
  <c r="AA10" i="2"/>
  <c r="AA18" i="2"/>
  <c r="AA26" i="2"/>
  <c r="AA34" i="2"/>
  <c r="AA42" i="2"/>
  <c r="AA38" i="2"/>
  <c r="AA11" i="2"/>
  <c r="AA19" i="2"/>
  <c r="AA27" i="2"/>
  <c r="AA35" i="2"/>
  <c r="AA7" i="2"/>
  <c r="AA12" i="2"/>
  <c r="AA20" i="2"/>
  <c r="AA28" i="2"/>
  <c r="AA36" i="2"/>
  <c r="AA30" i="2"/>
  <c r="AA13" i="2"/>
  <c r="AA21" i="2"/>
  <c r="AA29" i="2"/>
  <c r="AA37" i="2"/>
  <c r="AA22" i="2"/>
  <c r="Z9" i="2"/>
  <c r="Z17" i="2"/>
  <c r="Z25" i="2"/>
  <c r="Z33" i="2"/>
  <c r="Z41" i="2"/>
  <c r="Z10" i="2"/>
  <c r="Z18" i="2"/>
  <c r="Z26" i="2"/>
  <c r="Z34" i="2"/>
  <c r="Z42" i="2"/>
  <c r="Z11" i="2"/>
  <c r="Z19" i="2"/>
  <c r="Z27" i="2"/>
  <c r="Z35" i="2"/>
  <c r="Z5" i="2"/>
  <c r="Z16" i="2"/>
  <c r="Z12" i="2"/>
  <c r="Z20" i="2"/>
  <c r="Z28" i="2"/>
  <c r="Z36" i="2"/>
  <c r="Z32" i="2"/>
  <c r="Z13" i="2"/>
  <c r="Z21" i="2"/>
  <c r="Z29" i="2"/>
  <c r="Z37" i="2"/>
  <c r="Z6" i="2"/>
  <c r="Z14" i="2"/>
  <c r="Z22" i="2"/>
  <c r="Z30" i="2"/>
  <c r="Z38" i="2"/>
  <c r="Z7" i="2"/>
  <c r="Z8" i="2"/>
  <c r="Z24" i="2"/>
  <c r="Z40" i="2"/>
  <c r="Z15" i="2"/>
  <c r="Z23" i="2"/>
  <c r="Z31" i="2"/>
  <c r="Z39" i="2"/>
  <c r="W19" i="2"/>
  <c r="V36" i="2"/>
  <c r="W42" i="2"/>
  <c r="W18" i="2"/>
  <c r="V37" i="2"/>
  <c r="V11" i="2"/>
  <c r="V21" i="2"/>
  <c r="W35" i="2"/>
  <c r="W36" i="2"/>
  <c r="V18" i="2"/>
  <c r="V9" i="2"/>
  <c r="V5" i="2"/>
  <c r="W8" i="2"/>
  <c r="W38" i="2"/>
  <c r="V26" i="2"/>
  <c r="W27" i="2"/>
  <c r="W28" i="2"/>
  <c r="V41" i="2"/>
  <c r="V39" i="2"/>
  <c r="V28" i="2"/>
  <c r="W41" i="2"/>
  <c r="W11" i="2"/>
  <c r="W39" i="2"/>
  <c r="W12" i="2"/>
  <c r="V34" i="2"/>
  <c r="V32" i="2"/>
  <c r="V31" i="2"/>
  <c r="V29" i="2"/>
  <c r="V4" i="2"/>
  <c r="W33" i="2"/>
  <c r="W22" i="2"/>
  <c r="V14" i="2"/>
  <c r="V10" i="2"/>
  <c r="V16" i="2"/>
  <c r="V15" i="2"/>
  <c r="V13" i="2"/>
  <c r="W25" i="2"/>
  <c r="W14" i="2"/>
  <c r="W9" i="2"/>
  <c r="W37" i="2"/>
  <c r="V35" i="2"/>
  <c r="V33" i="2"/>
  <c r="V42" i="2"/>
  <c r="V38" i="2"/>
  <c r="W17" i="2"/>
  <c r="W40" i="2"/>
  <c r="W31" i="2"/>
  <c r="W29" i="2"/>
  <c r="W4" i="2"/>
  <c r="W30" i="2"/>
  <c r="W34" i="2"/>
  <c r="W32" i="2"/>
  <c r="W23" i="2"/>
  <c r="W21" i="2"/>
  <c r="W6" i="2"/>
  <c r="W26" i="2"/>
  <c r="W24" i="2"/>
  <c r="W15" i="2"/>
  <c r="W13" i="2"/>
  <c r="W3" i="2"/>
  <c r="W10" i="2"/>
  <c r="W16" i="2"/>
  <c r="W7" i="2"/>
</calcChain>
</file>

<file path=xl/sharedStrings.xml><?xml version="1.0" encoding="utf-8"?>
<sst xmlns="http://schemas.openxmlformats.org/spreadsheetml/2006/main" count="114" uniqueCount="50">
  <si>
    <r>
      <t xml:space="preserve">                 </t>
    </r>
    <r>
      <rPr>
        <sz val="12"/>
        <color theme="1"/>
        <rFont val="Times New Roman"/>
        <family val="2"/>
      </rPr>
      <t>Center Zone</t>
    </r>
    <phoneticPr fontId="4" type="noConversion"/>
  </si>
  <si>
    <t>first 45</t>
    <phoneticPr fontId="3" type="noConversion"/>
  </si>
  <si>
    <t>X bar chart</t>
    <phoneticPr fontId="3" type="noConversion"/>
  </si>
  <si>
    <t>up</t>
    <phoneticPr fontId="4" type="noConversion"/>
  </si>
  <si>
    <t>middle</t>
    <phoneticPr fontId="4" type="noConversion"/>
  </si>
  <si>
    <t>down</t>
    <phoneticPr fontId="4" type="noConversion"/>
  </si>
  <si>
    <t>left</t>
    <phoneticPr fontId="4" type="noConversion"/>
  </si>
  <si>
    <t>right</t>
    <phoneticPr fontId="4" type="noConversion"/>
  </si>
  <si>
    <t>average(X bar)</t>
    <phoneticPr fontId="3" type="noConversion"/>
  </si>
  <si>
    <t>range®</t>
    <phoneticPr fontId="3" type="noConversion"/>
  </si>
  <si>
    <t>number</t>
    <phoneticPr fontId="3" type="noConversion"/>
  </si>
  <si>
    <t>X bar bar</t>
    <phoneticPr fontId="3" type="noConversion"/>
  </si>
  <si>
    <t>CL</t>
    <phoneticPr fontId="3" type="noConversion"/>
  </si>
  <si>
    <t>UCL</t>
    <phoneticPr fontId="3" type="noConversion"/>
  </si>
  <si>
    <t>LCL</t>
    <phoneticPr fontId="3" type="noConversion"/>
  </si>
  <si>
    <t>X bar</t>
    <phoneticPr fontId="3" type="noConversion"/>
  </si>
  <si>
    <t>R</t>
    <phoneticPr fontId="3" type="noConversion"/>
  </si>
  <si>
    <t>sample variance</t>
    <phoneticPr fontId="3" type="noConversion"/>
  </si>
  <si>
    <t>standard error</t>
    <phoneticPr fontId="3" type="noConversion"/>
  </si>
  <si>
    <t>R bar</t>
    <phoneticPr fontId="3" type="noConversion"/>
  </si>
  <si>
    <t>CL=R bar</t>
    <phoneticPr fontId="3" type="noConversion"/>
  </si>
  <si>
    <t>T</t>
    <phoneticPr fontId="3" type="noConversion"/>
  </si>
  <si>
    <t>new T</t>
    <phoneticPr fontId="3" type="noConversion"/>
  </si>
  <si>
    <r>
      <t>standard error(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)</t>
    </r>
    <phoneticPr fontId="3" type="noConversion"/>
  </si>
  <si>
    <t>t_44(UCL-new T)</t>
    <phoneticPr fontId="3" type="noConversion"/>
  </si>
  <si>
    <t>t_44(LCL-new T)</t>
    <phoneticPr fontId="3" type="noConversion"/>
  </si>
  <si>
    <t>β</t>
    <phoneticPr fontId="3" type="noConversion"/>
  </si>
  <si>
    <t>ARL_1</t>
    <phoneticPr fontId="3" type="noConversion"/>
  </si>
  <si>
    <t>outer ring X_bar</t>
    <phoneticPr fontId="3" type="noConversion"/>
  </si>
  <si>
    <t>outer ring Range</t>
    <phoneticPr fontId="3" type="noConversion"/>
  </si>
  <si>
    <t>X_bar_bar</t>
    <phoneticPr fontId="3" type="noConversion"/>
  </si>
  <si>
    <t>X_bar</t>
    <phoneticPr fontId="3" type="noConversion"/>
  </si>
  <si>
    <t>R_bar</t>
    <phoneticPr fontId="3" type="noConversion"/>
  </si>
  <si>
    <t>last 40 X_chart</t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</si>
  <si>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</si>
  <si>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t>2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</si>
  <si>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UCL</t>
    </r>
    <phoneticPr fontId="3" type="noConversion"/>
  </si>
  <si>
    <r>
      <rPr>
        <sz val="12"/>
        <color theme="1"/>
        <rFont val="新細明體"/>
        <family val="1"/>
        <charset val="136"/>
      </rPr>
      <t>1</t>
    </r>
    <r>
      <rPr>
        <sz val="12"/>
        <color theme="1"/>
        <rFont val="Calibri"/>
        <family val="1"/>
        <charset val="161"/>
      </rPr>
      <t>σ</t>
    </r>
    <r>
      <rPr>
        <sz val="12"/>
        <color theme="1"/>
        <rFont val="新細明體"/>
        <family val="1"/>
        <charset val="136"/>
      </rPr>
      <t>LCL</t>
    </r>
    <phoneticPr fontId="3" type="noConversion"/>
  </si>
  <si>
    <t>1st Rule</t>
    <phoneticPr fontId="3" type="noConversion"/>
  </si>
  <si>
    <t>2st Rule</t>
    <phoneticPr fontId="3" type="noConversion"/>
  </si>
  <si>
    <t>3st Rule</t>
    <phoneticPr fontId="3" type="noConversion"/>
  </si>
  <si>
    <t>4st Rule</t>
    <phoneticPr fontId="3" type="noConversion"/>
  </si>
  <si>
    <t>5st Rule</t>
    <phoneticPr fontId="3" type="noConversion"/>
  </si>
  <si>
    <t>6st Rule</t>
    <phoneticPr fontId="3" type="noConversion"/>
  </si>
  <si>
    <t>7st Rule</t>
    <phoneticPr fontId="3" type="noConversion"/>
  </si>
  <si>
    <t>yes/no</t>
    <phoneticPr fontId="3" type="noConversion"/>
  </si>
  <si>
    <t>no</t>
    <phoneticPr fontId="3" type="noConversion"/>
  </si>
  <si>
    <t>yes</t>
    <phoneticPr fontId="3" type="noConversion"/>
  </si>
  <si>
    <t>8st Rule</t>
    <phoneticPr fontId="3" type="noConversion"/>
  </si>
  <si>
    <t>last 40 R_chart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</si>
</sst>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1" fillId="0" borderId="1" xfId="0" applyFont="1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0" fillId="0" borderId="0" xfId="0" applyFill="1" applyBorder="1" applyAlignment="1">
      <alignment horizontal="center"/>
    </xf>
  </cellXfs>
  <cellStyles count="1">
    <cellStyle name="一般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control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第1題g!$M$2</c:f>
              <c:strCache>
                <c:ptCount val="1"/>
                <c:pt idx="0">
                  <c:v>CL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第1題g!$M$3:$M$42</c:f>
              <c:numCache>
                <c:formatCode>General</c:formatCode>
                <c:ptCount val="40"/>
                <c:pt idx="0">
                  <c:v>350</c:v>
                </c:pt>
                <c:pt idx="1">
                  <c:v>350</c:v>
                </c:pt>
                <c:pt idx="2">
                  <c:v>350</c:v>
                </c:pt>
                <c:pt idx="3">
                  <c:v>350</c:v>
                </c:pt>
                <c:pt idx="4">
                  <c:v>350</c:v>
                </c:pt>
                <c:pt idx="5">
                  <c:v>350</c:v>
                </c:pt>
                <c:pt idx="6">
                  <c:v>350</c:v>
                </c:pt>
                <c:pt idx="7">
                  <c:v>350</c:v>
                </c:pt>
                <c:pt idx="8">
                  <c:v>350</c:v>
                </c:pt>
                <c:pt idx="9">
                  <c:v>350</c:v>
                </c:pt>
                <c:pt idx="10">
                  <c:v>350</c:v>
                </c:pt>
                <c:pt idx="11">
                  <c:v>350</c:v>
                </c:pt>
                <c:pt idx="12">
                  <c:v>350</c:v>
                </c:pt>
                <c:pt idx="13">
                  <c:v>350</c:v>
                </c:pt>
                <c:pt idx="14">
                  <c:v>350</c:v>
                </c:pt>
                <c:pt idx="15">
                  <c:v>350</c:v>
                </c:pt>
                <c:pt idx="16">
                  <c:v>350</c:v>
                </c:pt>
                <c:pt idx="17">
                  <c:v>350</c:v>
                </c:pt>
                <c:pt idx="18">
                  <c:v>350</c:v>
                </c:pt>
                <c:pt idx="19">
                  <c:v>350</c:v>
                </c:pt>
                <c:pt idx="20">
                  <c:v>350</c:v>
                </c:pt>
                <c:pt idx="21">
                  <c:v>350</c:v>
                </c:pt>
                <c:pt idx="22">
                  <c:v>350</c:v>
                </c:pt>
                <c:pt idx="23">
                  <c:v>350</c:v>
                </c:pt>
                <c:pt idx="24">
                  <c:v>350</c:v>
                </c:pt>
                <c:pt idx="25">
                  <c:v>350</c:v>
                </c:pt>
                <c:pt idx="26">
                  <c:v>350</c:v>
                </c:pt>
                <c:pt idx="27">
                  <c:v>350</c:v>
                </c:pt>
                <c:pt idx="28">
                  <c:v>350</c:v>
                </c:pt>
                <c:pt idx="29">
                  <c:v>350</c:v>
                </c:pt>
                <c:pt idx="30">
                  <c:v>350</c:v>
                </c:pt>
                <c:pt idx="31">
                  <c:v>350</c:v>
                </c:pt>
                <c:pt idx="32">
                  <c:v>350</c:v>
                </c:pt>
                <c:pt idx="33">
                  <c:v>350</c:v>
                </c:pt>
                <c:pt idx="34">
                  <c:v>350</c:v>
                </c:pt>
                <c:pt idx="35">
                  <c:v>350</c:v>
                </c:pt>
                <c:pt idx="36">
                  <c:v>350</c:v>
                </c:pt>
                <c:pt idx="37">
                  <c:v>350</c:v>
                </c:pt>
                <c:pt idx="38">
                  <c:v>350</c:v>
                </c:pt>
                <c:pt idx="39">
                  <c:v>350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6-43B5-8BA8-FA2A6659210F}"/>
            </c:ext>
          </c:extLst>
        </c:ser>
        <c:ser>
          <c:idx val="1"/>
          <c:order val="1"/>
          <c:tx>
            <c:strRef>
              <c:f>第1題g!$N$2</c:f>
              <c:strCache>
                <c:ptCount val="1"/>
                <c:pt idx="0">
                  <c:v>UCL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第1題g!$N$3:$N$42</c:f>
              <c:numCache>
                <c:formatCode>General</c:formatCode>
                <c:ptCount val="40"/>
                <c:pt idx="0">
                  <c:v>362.54768359643975</c:v>
                </c:pt>
                <c:pt idx="1">
                  <c:v>362.54768359643975</c:v>
                </c:pt>
                <c:pt idx="2">
                  <c:v>362.54768359643975</c:v>
                </c:pt>
                <c:pt idx="3">
                  <c:v>362.54768359643975</c:v>
                </c:pt>
                <c:pt idx="4">
                  <c:v>362.54768359643975</c:v>
                </c:pt>
                <c:pt idx="5">
                  <c:v>362.54768359643975</c:v>
                </c:pt>
                <c:pt idx="6">
                  <c:v>362.54768359643975</c:v>
                </c:pt>
                <c:pt idx="7">
                  <c:v>362.54768359643975</c:v>
                </c:pt>
                <c:pt idx="8">
                  <c:v>362.54768359643975</c:v>
                </c:pt>
                <c:pt idx="9">
                  <c:v>362.54768359643975</c:v>
                </c:pt>
                <c:pt idx="10">
                  <c:v>362.54768359643975</c:v>
                </c:pt>
                <c:pt idx="11">
                  <c:v>362.54768359643975</c:v>
                </c:pt>
                <c:pt idx="12">
                  <c:v>362.54768359643975</c:v>
                </c:pt>
                <c:pt idx="13">
                  <c:v>362.54768359643975</c:v>
                </c:pt>
                <c:pt idx="14">
                  <c:v>362.54768359643975</c:v>
                </c:pt>
                <c:pt idx="15">
                  <c:v>362.54768359643975</c:v>
                </c:pt>
                <c:pt idx="16">
                  <c:v>362.54768359643975</c:v>
                </c:pt>
                <c:pt idx="17">
                  <c:v>362.54768359643975</c:v>
                </c:pt>
                <c:pt idx="18">
                  <c:v>362.54768359643975</c:v>
                </c:pt>
                <c:pt idx="19">
                  <c:v>362.54768359643975</c:v>
                </c:pt>
                <c:pt idx="20">
                  <c:v>362.54768359643975</c:v>
                </c:pt>
                <c:pt idx="21">
                  <c:v>362.54768359643975</c:v>
                </c:pt>
                <c:pt idx="22">
                  <c:v>362.54768359643975</c:v>
                </c:pt>
                <c:pt idx="23">
                  <c:v>362.54768359643975</c:v>
                </c:pt>
                <c:pt idx="24">
                  <c:v>362.54768359643975</c:v>
                </c:pt>
                <c:pt idx="25">
                  <c:v>362.54768359643975</c:v>
                </c:pt>
                <c:pt idx="26">
                  <c:v>362.54768359643975</c:v>
                </c:pt>
                <c:pt idx="27">
                  <c:v>362.54768359643975</c:v>
                </c:pt>
                <c:pt idx="28">
                  <c:v>362.54768359643975</c:v>
                </c:pt>
                <c:pt idx="29">
                  <c:v>362.54768359643975</c:v>
                </c:pt>
                <c:pt idx="30">
                  <c:v>362.54768359643975</c:v>
                </c:pt>
                <c:pt idx="31">
                  <c:v>362.54768359643975</c:v>
                </c:pt>
                <c:pt idx="32">
                  <c:v>362.54768359643975</c:v>
                </c:pt>
                <c:pt idx="33">
                  <c:v>362.54768359643975</c:v>
                </c:pt>
                <c:pt idx="34">
                  <c:v>362.54768359643975</c:v>
                </c:pt>
                <c:pt idx="35">
                  <c:v>362.54768359643975</c:v>
                </c:pt>
                <c:pt idx="36">
                  <c:v>362.54768359643975</c:v>
                </c:pt>
                <c:pt idx="37">
                  <c:v>362.54768359643975</c:v>
                </c:pt>
                <c:pt idx="38">
                  <c:v>362.54768359643975</c:v>
                </c:pt>
                <c:pt idx="39">
                  <c:v>362.54768359643975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F6-43B5-8BA8-FA2A6659210F}"/>
            </c:ext>
          </c:extLst>
        </c:ser>
        <c:ser>
          <c:idx val="2"/>
          <c:order val="2"/>
          <c:tx>
            <c:strRef>
              <c:f>第1題g!$O$2</c:f>
              <c:strCache>
                <c:ptCount val="1"/>
                <c:pt idx="0">
                  <c:v>LCL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第1題g!$O$3:$O$42</c:f>
              <c:numCache>
                <c:formatCode>General</c:formatCode>
                <c:ptCount val="40"/>
                <c:pt idx="0">
                  <c:v>337.45231640356025</c:v>
                </c:pt>
                <c:pt idx="1">
                  <c:v>337.45231640356025</c:v>
                </c:pt>
                <c:pt idx="2">
                  <c:v>337.45231640356025</c:v>
                </c:pt>
                <c:pt idx="3">
                  <c:v>337.45231640356025</c:v>
                </c:pt>
                <c:pt idx="4">
                  <c:v>337.45231640356025</c:v>
                </c:pt>
                <c:pt idx="5">
                  <c:v>337.45231640356025</c:v>
                </c:pt>
                <c:pt idx="6">
                  <c:v>337.45231640356025</c:v>
                </c:pt>
                <c:pt idx="7">
                  <c:v>337.45231640356025</c:v>
                </c:pt>
                <c:pt idx="8">
                  <c:v>337.45231640356025</c:v>
                </c:pt>
                <c:pt idx="9">
                  <c:v>337.45231640356025</c:v>
                </c:pt>
                <c:pt idx="10">
                  <c:v>337.45231640356025</c:v>
                </c:pt>
                <c:pt idx="11">
                  <c:v>337.45231640356025</c:v>
                </c:pt>
                <c:pt idx="12">
                  <c:v>337.45231640356025</c:v>
                </c:pt>
                <c:pt idx="13">
                  <c:v>337.45231640356025</c:v>
                </c:pt>
                <c:pt idx="14">
                  <c:v>337.45231640356025</c:v>
                </c:pt>
                <c:pt idx="15">
                  <c:v>337.45231640356025</c:v>
                </c:pt>
                <c:pt idx="16">
                  <c:v>337.45231640356025</c:v>
                </c:pt>
                <c:pt idx="17">
                  <c:v>337.45231640356025</c:v>
                </c:pt>
                <c:pt idx="18">
                  <c:v>337.45231640356025</c:v>
                </c:pt>
                <c:pt idx="19">
                  <c:v>337.45231640356025</c:v>
                </c:pt>
                <c:pt idx="20">
                  <c:v>337.45231640356025</c:v>
                </c:pt>
                <c:pt idx="21">
                  <c:v>337.45231640356025</c:v>
                </c:pt>
                <c:pt idx="22">
                  <c:v>337.45231640356025</c:v>
                </c:pt>
                <c:pt idx="23">
                  <c:v>337.45231640356025</c:v>
                </c:pt>
                <c:pt idx="24">
                  <c:v>337.45231640356025</c:v>
                </c:pt>
                <c:pt idx="25">
                  <c:v>337.45231640356025</c:v>
                </c:pt>
                <c:pt idx="26">
                  <c:v>337.45231640356025</c:v>
                </c:pt>
                <c:pt idx="27">
                  <c:v>337.45231640356025</c:v>
                </c:pt>
                <c:pt idx="28">
                  <c:v>337.45231640356025</c:v>
                </c:pt>
                <c:pt idx="29">
                  <c:v>337.45231640356025</c:v>
                </c:pt>
                <c:pt idx="30">
                  <c:v>337.45231640356025</c:v>
                </c:pt>
                <c:pt idx="31">
                  <c:v>337.45231640356025</c:v>
                </c:pt>
                <c:pt idx="32">
                  <c:v>337.45231640356025</c:v>
                </c:pt>
                <c:pt idx="33">
                  <c:v>337.45231640356025</c:v>
                </c:pt>
                <c:pt idx="34">
                  <c:v>337.45231640356025</c:v>
                </c:pt>
                <c:pt idx="35">
                  <c:v>337.45231640356025</c:v>
                </c:pt>
                <c:pt idx="36">
                  <c:v>337.45231640356025</c:v>
                </c:pt>
                <c:pt idx="37">
                  <c:v>337.45231640356025</c:v>
                </c:pt>
                <c:pt idx="38">
                  <c:v>337.45231640356025</c:v>
                </c:pt>
                <c:pt idx="39">
                  <c:v>337.45231640356025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F6-43B5-8BA8-FA2A6659210F}"/>
            </c:ext>
          </c:extLst>
        </c:ser>
        <c:ser>
          <c:idx val="3"/>
          <c:order val="3"/>
          <c:tx>
            <c:strRef>
              <c:f>第1題g!$P$2</c:f>
              <c:strCache>
                <c:ptCount val="1"/>
                <c:pt idx="0">
                  <c:v>X bar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第1題g!$P$3:$P$42</c:f>
              <c:numCache>
                <c:formatCode>General</c:formatCode>
                <c:ptCount val="40"/>
                <c:pt idx="0">
                  <c:v>349.2</c:v>
                </c:pt>
                <c:pt idx="1">
                  <c:v>349.6</c:v>
                </c:pt>
                <c:pt idx="2">
                  <c:v>343.2</c:v>
                </c:pt>
                <c:pt idx="3">
                  <c:v>343.6</c:v>
                </c:pt>
                <c:pt idx="4">
                  <c:v>349.2</c:v>
                </c:pt>
                <c:pt idx="5">
                  <c:v>349.4</c:v>
                </c:pt>
                <c:pt idx="6">
                  <c:v>354.6</c:v>
                </c:pt>
                <c:pt idx="7">
                  <c:v>349</c:v>
                </c:pt>
                <c:pt idx="8">
                  <c:v>350.4</c:v>
                </c:pt>
                <c:pt idx="9">
                  <c:v>349.8</c:v>
                </c:pt>
                <c:pt idx="10">
                  <c:v>349.4</c:v>
                </c:pt>
                <c:pt idx="11">
                  <c:v>349.2</c:v>
                </c:pt>
                <c:pt idx="12">
                  <c:v>347</c:v>
                </c:pt>
                <c:pt idx="13">
                  <c:v>347.8</c:v>
                </c:pt>
                <c:pt idx="14">
                  <c:v>350.4</c:v>
                </c:pt>
                <c:pt idx="15">
                  <c:v>349.8</c:v>
                </c:pt>
                <c:pt idx="16">
                  <c:v>349.8</c:v>
                </c:pt>
                <c:pt idx="17">
                  <c:v>346.6</c:v>
                </c:pt>
                <c:pt idx="18">
                  <c:v>348.6</c:v>
                </c:pt>
                <c:pt idx="19">
                  <c:v>350.6</c:v>
                </c:pt>
                <c:pt idx="20">
                  <c:v>347.8</c:v>
                </c:pt>
                <c:pt idx="21">
                  <c:v>348.4</c:v>
                </c:pt>
                <c:pt idx="22">
                  <c:v>347.4</c:v>
                </c:pt>
                <c:pt idx="23">
                  <c:v>346.8</c:v>
                </c:pt>
                <c:pt idx="24">
                  <c:v>347</c:v>
                </c:pt>
                <c:pt idx="25">
                  <c:v>348.8</c:v>
                </c:pt>
                <c:pt idx="26">
                  <c:v>338.4</c:v>
                </c:pt>
                <c:pt idx="27">
                  <c:v>347.8</c:v>
                </c:pt>
                <c:pt idx="28">
                  <c:v>347.6</c:v>
                </c:pt>
                <c:pt idx="29">
                  <c:v>346</c:v>
                </c:pt>
                <c:pt idx="30">
                  <c:v>347.6</c:v>
                </c:pt>
                <c:pt idx="31">
                  <c:v>346.6</c:v>
                </c:pt>
                <c:pt idx="32">
                  <c:v>349</c:v>
                </c:pt>
                <c:pt idx="33">
                  <c:v>349.8</c:v>
                </c:pt>
                <c:pt idx="34">
                  <c:v>349.6</c:v>
                </c:pt>
                <c:pt idx="35">
                  <c:v>348</c:v>
                </c:pt>
                <c:pt idx="36">
                  <c:v>349</c:v>
                </c:pt>
                <c:pt idx="37">
                  <c:v>346.6</c:v>
                </c:pt>
                <c:pt idx="38">
                  <c:v>350.4</c:v>
                </c:pt>
                <c:pt idx="39">
                  <c:v>348.6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F6-43B5-8BA8-FA2A66592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6680656"/>
        <c:axId val="645410800"/>
      </c:scatterChart>
      <c:valAx>
        <c:axId val="90668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45410800"/>
        <c:crosses val="autoZero"/>
        <c:crossBetween val="midCat"/>
      </c:valAx>
      <c:valAx>
        <c:axId val="645410800"/>
        <c:scaling>
          <c:orientation val="minMax"/>
          <c:min val="3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X bar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06680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第1題g!$R$2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第1題g!$R$5:$R$44</c:f>
              <c:numCache>
                <c:formatCode>General</c:formatCode>
                <c:ptCount val="40"/>
                <c:pt idx="0">
                  <c:v>3.3176470588235296</c:v>
                </c:pt>
                <c:pt idx="1">
                  <c:v>3.3176470588235296</c:v>
                </c:pt>
                <c:pt idx="2">
                  <c:v>3.3176470588235296</c:v>
                </c:pt>
                <c:pt idx="3">
                  <c:v>3.3176470588235296</c:v>
                </c:pt>
                <c:pt idx="4">
                  <c:v>3.3176470588235296</c:v>
                </c:pt>
                <c:pt idx="5">
                  <c:v>3.3176470588235296</c:v>
                </c:pt>
                <c:pt idx="6">
                  <c:v>3.3176470588235296</c:v>
                </c:pt>
                <c:pt idx="7">
                  <c:v>3.3176470588235296</c:v>
                </c:pt>
                <c:pt idx="8">
                  <c:v>3.3176470588235296</c:v>
                </c:pt>
                <c:pt idx="9">
                  <c:v>3.3176470588235296</c:v>
                </c:pt>
                <c:pt idx="10">
                  <c:v>3.3176470588235296</c:v>
                </c:pt>
                <c:pt idx="11">
                  <c:v>3.3176470588235296</c:v>
                </c:pt>
                <c:pt idx="12">
                  <c:v>3.3176470588235296</c:v>
                </c:pt>
                <c:pt idx="13">
                  <c:v>3.3176470588235296</c:v>
                </c:pt>
                <c:pt idx="14">
                  <c:v>3.3176470588235296</c:v>
                </c:pt>
                <c:pt idx="15">
                  <c:v>3.3176470588235296</c:v>
                </c:pt>
                <c:pt idx="16">
                  <c:v>3.3176470588235296</c:v>
                </c:pt>
                <c:pt idx="17">
                  <c:v>3.3176470588235296</c:v>
                </c:pt>
                <c:pt idx="18">
                  <c:v>3.3176470588235296</c:v>
                </c:pt>
                <c:pt idx="19">
                  <c:v>3.3176470588235296</c:v>
                </c:pt>
                <c:pt idx="20">
                  <c:v>3.3176470588235296</c:v>
                </c:pt>
                <c:pt idx="21">
                  <c:v>3.3176470588235296</c:v>
                </c:pt>
                <c:pt idx="22">
                  <c:v>3.3176470588235296</c:v>
                </c:pt>
                <c:pt idx="23">
                  <c:v>3.3176470588235296</c:v>
                </c:pt>
                <c:pt idx="24">
                  <c:v>3.3176470588235296</c:v>
                </c:pt>
                <c:pt idx="25">
                  <c:v>3.3176470588235296</c:v>
                </c:pt>
                <c:pt idx="26">
                  <c:v>3.3176470588235296</c:v>
                </c:pt>
                <c:pt idx="27">
                  <c:v>3.3176470588235296</c:v>
                </c:pt>
                <c:pt idx="28">
                  <c:v>3.3176470588235296</c:v>
                </c:pt>
                <c:pt idx="29">
                  <c:v>3.3176470588235296</c:v>
                </c:pt>
                <c:pt idx="30">
                  <c:v>3.3176470588235296</c:v>
                </c:pt>
                <c:pt idx="31">
                  <c:v>3.3176470588235296</c:v>
                </c:pt>
                <c:pt idx="32">
                  <c:v>3.3176470588235296</c:v>
                </c:pt>
                <c:pt idx="33">
                  <c:v>3.3176470588235296</c:v>
                </c:pt>
                <c:pt idx="34">
                  <c:v>3.3176470588235296</c:v>
                </c:pt>
                <c:pt idx="35">
                  <c:v>3.3176470588235296</c:v>
                </c:pt>
                <c:pt idx="36">
                  <c:v>3.3176470588235296</c:v>
                </c:pt>
                <c:pt idx="37">
                  <c:v>3.3176470588235296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D-4ACB-8FEA-5847B8CBCE1B}"/>
            </c:ext>
          </c:extLst>
        </c:ser>
        <c:ser>
          <c:idx val="1"/>
          <c:order val="1"/>
          <c:tx>
            <c:strRef>
              <c:f>第1題g!$S$2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第1題g!$S$5:$S$44</c:f>
              <c:numCache>
                <c:formatCode>General</c:formatCode>
                <c:ptCount val="40"/>
                <c:pt idx="0">
                  <c:v>7.9976599870538951</c:v>
                </c:pt>
                <c:pt idx="1">
                  <c:v>7.9976599870538951</c:v>
                </c:pt>
                <c:pt idx="2">
                  <c:v>7.9976599870538951</c:v>
                </c:pt>
                <c:pt idx="3">
                  <c:v>7.9976599870538951</c:v>
                </c:pt>
                <c:pt idx="4">
                  <c:v>7.9976599870538951</c:v>
                </c:pt>
                <c:pt idx="5">
                  <c:v>7.9976599870538951</c:v>
                </c:pt>
                <c:pt idx="6">
                  <c:v>7.9976599870538951</c:v>
                </c:pt>
                <c:pt idx="7">
                  <c:v>7.9976599870538951</c:v>
                </c:pt>
                <c:pt idx="8">
                  <c:v>7.9976599870538951</c:v>
                </c:pt>
                <c:pt idx="9">
                  <c:v>7.9976599870538951</c:v>
                </c:pt>
                <c:pt idx="10">
                  <c:v>7.9976599870538951</c:v>
                </c:pt>
                <c:pt idx="11">
                  <c:v>7.9976599870538951</c:v>
                </c:pt>
                <c:pt idx="12">
                  <c:v>7.9976599870538951</c:v>
                </c:pt>
                <c:pt idx="13">
                  <c:v>7.9976599870538951</c:v>
                </c:pt>
                <c:pt idx="14">
                  <c:v>7.9976599870538951</c:v>
                </c:pt>
                <c:pt idx="15">
                  <c:v>7.9976599870538951</c:v>
                </c:pt>
                <c:pt idx="16">
                  <c:v>7.9976599870538951</c:v>
                </c:pt>
                <c:pt idx="17">
                  <c:v>7.9976599870538951</c:v>
                </c:pt>
                <c:pt idx="18">
                  <c:v>7.9976599870538951</c:v>
                </c:pt>
                <c:pt idx="19">
                  <c:v>7.9976599870538951</c:v>
                </c:pt>
                <c:pt idx="20">
                  <c:v>7.9976599870538951</c:v>
                </c:pt>
                <c:pt idx="21">
                  <c:v>7.9976599870538951</c:v>
                </c:pt>
                <c:pt idx="22">
                  <c:v>7.9976599870538951</c:v>
                </c:pt>
                <c:pt idx="23">
                  <c:v>7.9976599870538951</c:v>
                </c:pt>
                <c:pt idx="24">
                  <c:v>7.9976599870538951</c:v>
                </c:pt>
                <c:pt idx="25">
                  <c:v>7.9976599870538951</c:v>
                </c:pt>
                <c:pt idx="26">
                  <c:v>7.9976599870538951</c:v>
                </c:pt>
                <c:pt idx="27">
                  <c:v>7.9976599870538951</c:v>
                </c:pt>
                <c:pt idx="28">
                  <c:v>7.9976599870538951</c:v>
                </c:pt>
                <c:pt idx="29">
                  <c:v>7.9976599870538951</c:v>
                </c:pt>
                <c:pt idx="30">
                  <c:v>7.9976599870538951</c:v>
                </c:pt>
                <c:pt idx="31">
                  <c:v>7.9976599870538951</c:v>
                </c:pt>
                <c:pt idx="32">
                  <c:v>7.9976599870538951</c:v>
                </c:pt>
                <c:pt idx="33">
                  <c:v>7.9976599870538951</c:v>
                </c:pt>
                <c:pt idx="34">
                  <c:v>7.9976599870538951</c:v>
                </c:pt>
                <c:pt idx="35">
                  <c:v>7.9976599870538951</c:v>
                </c:pt>
                <c:pt idx="36">
                  <c:v>7.9976599870538951</c:v>
                </c:pt>
                <c:pt idx="37">
                  <c:v>7.9976599870538951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D-4ACB-8FEA-5847B8CBCE1B}"/>
            </c:ext>
          </c:extLst>
        </c:ser>
        <c:ser>
          <c:idx val="2"/>
          <c:order val="2"/>
          <c:tx>
            <c:strRef>
              <c:f>第1題g!$T$2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第1題g!$T$5:$T$44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D-4ACB-8FEA-5847B8CBCE1B}"/>
            </c:ext>
          </c:extLst>
        </c:ser>
        <c:ser>
          <c:idx val="3"/>
          <c:order val="3"/>
          <c:tx>
            <c:strRef>
              <c:f>第1題g!$U$2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第1題g!$Q$5:$Q$44</c:f>
              <c:numCache>
                <c:formatCode>General</c:formatCode>
                <c:ptCount val="4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</c:numCache>
            </c:numRef>
          </c:xVal>
          <c:yVal>
            <c:numRef>
              <c:f>第1題g!$U$5:$U$44</c:f>
              <c:numCache>
                <c:formatCode>General</c:formatCode>
                <c:ptCount val="4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11</c:v>
                </c:pt>
                <c:pt idx="9">
                  <c:v>10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3</c:v>
                </c:pt>
                <c:pt idx="36">
                  <c:v>4</c:v>
                </c:pt>
                <c:pt idx="37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7D-4ACB-8FEA-5847B8CBC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706511"/>
        <c:axId val="403706927"/>
      </c:scatterChart>
      <c:valAx>
        <c:axId val="403706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927"/>
        <c:crosses val="autoZero"/>
        <c:crossBetween val="midCat"/>
      </c:valAx>
      <c:valAx>
        <c:axId val="40370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03706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第3題!$U$2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第3題!$S$3:$S$42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第3題!$U$3:$U$42</c:f>
              <c:numCache>
                <c:formatCode>General</c:formatCode>
                <c:ptCount val="40"/>
                <c:pt idx="0">
                  <c:v>348.49444444444447</c:v>
                </c:pt>
                <c:pt idx="1">
                  <c:v>348.49444444444447</c:v>
                </c:pt>
                <c:pt idx="2">
                  <c:v>348.49444444444447</c:v>
                </c:pt>
                <c:pt idx="3">
                  <c:v>348.49444444444447</c:v>
                </c:pt>
                <c:pt idx="4">
                  <c:v>348.49444444444447</c:v>
                </c:pt>
                <c:pt idx="5">
                  <c:v>348.49444444444447</c:v>
                </c:pt>
                <c:pt idx="6">
                  <c:v>348.49444444444447</c:v>
                </c:pt>
                <c:pt idx="7">
                  <c:v>348.49444444444447</c:v>
                </c:pt>
                <c:pt idx="8">
                  <c:v>348.49444444444447</c:v>
                </c:pt>
                <c:pt idx="9">
                  <c:v>348.49444444444447</c:v>
                </c:pt>
                <c:pt idx="10">
                  <c:v>348.49444444444447</c:v>
                </c:pt>
                <c:pt idx="11">
                  <c:v>348.49444444444447</c:v>
                </c:pt>
                <c:pt idx="12">
                  <c:v>348.49444444444447</c:v>
                </c:pt>
                <c:pt idx="13">
                  <c:v>348.49444444444447</c:v>
                </c:pt>
                <c:pt idx="14">
                  <c:v>348.49444444444447</c:v>
                </c:pt>
                <c:pt idx="15">
                  <c:v>348.49444444444447</c:v>
                </c:pt>
                <c:pt idx="16">
                  <c:v>348.49444444444447</c:v>
                </c:pt>
                <c:pt idx="17">
                  <c:v>348.49444444444447</c:v>
                </c:pt>
                <c:pt idx="18">
                  <c:v>348.49444444444447</c:v>
                </c:pt>
                <c:pt idx="19">
                  <c:v>348.49444444444447</c:v>
                </c:pt>
                <c:pt idx="20">
                  <c:v>348.49444444444447</c:v>
                </c:pt>
                <c:pt idx="21">
                  <c:v>348.49444444444447</c:v>
                </c:pt>
                <c:pt idx="22">
                  <c:v>348.49444444444447</c:v>
                </c:pt>
                <c:pt idx="23">
                  <c:v>348.49444444444447</c:v>
                </c:pt>
                <c:pt idx="24">
                  <c:v>348.49444444444447</c:v>
                </c:pt>
                <c:pt idx="25">
                  <c:v>348.49444444444447</c:v>
                </c:pt>
                <c:pt idx="26">
                  <c:v>348.49444444444447</c:v>
                </c:pt>
                <c:pt idx="27">
                  <c:v>348.49444444444447</c:v>
                </c:pt>
                <c:pt idx="28">
                  <c:v>348.49444444444447</c:v>
                </c:pt>
                <c:pt idx="29">
                  <c:v>348.49444444444447</c:v>
                </c:pt>
                <c:pt idx="30">
                  <c:v>348.49444444444447</c:v>
                </c:pt>
                <c:pt idx="31">
                  <c:v>348.49444444444447</c:v>
                </c:pt>
                <c:pt idx="32">
                  <c:v>348.49444444444447</c:v>
                </c:pt>
                <c:pt idx="33">
                  <c:v>348.49444444444447</c:v>
                </c:pt>
                <c:pt idx="34">
                  <c:v>348.49444444444447</c:v>
                </c:pt>
                <c:pt idx="35">
                  <c:v>348.49444444444447</c:v>
                </c:pt>
                <c:pt idx="36">
                  <c:v>348.49444444444447</c:v>
                </c:pt>
                <c:pt idx="37">
                  <c:v>348.49444444444447</c:v>
                </c:pt>
                <c:pt idx="38">
                  <c:v>348.49444444444447</c:v>
                </c:pt>
                <c:pt idx="39">
                  <c:v>348.49444444444447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1-4334-AC8D-2CFB6FB698B7}"/>
            </c:ext>
          </c:extLst>
        </c:ser>
        <c:ser>
          <c:idx val="1"/>
          <c:order val="1"/>
          <c:tx>
            <c:strRef>
              <c:f>第3題!$V$2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第3題!$S$3:$S$42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第3題!$V$3:$V$42</c:f>
              <c:numCache>
                <c:formatCode>General</c:formatCode>
                <c:ptCount val="40"/>
                <c:pt idx="0">
                  <c:v>361.03567191083056</c:v>
                </c:pt>
                <c:pt idx="1">
                  <c:v>361.03567191083056</c:v>
                </c:pt>
                <c:pt idx="2">
                  <c:v>361.03567191083056</c:v>
                </c:pt>
                <c:pt idx="3">
                  <c:v>361.03567191083056</c:v>
                </c:pt>
                <c:pt idx="4">
                  <c:v>361.03567191083056</c:v>
                </c:pt>
                <c:pt idx="5">
                  <c:v>361.03567191083056</c:v>
                </c:pt>
                <c:pt idx="6">
                  <c:v>361.03567191083056</c:v>
                </c:pt>
                <c:pt idx="7">
                  <c:v>361.03567191083056</c:v>
                </c:pt>
                <c:pt idx="8">
                  <c:v>361.03567191083056</c:v>
                </c:pt>
                <c:pt idx="9">
                  <c:v>361.03567191083056</c:v>
                </c:pt>
                <c:pt idx="10">
                  <c:v>361.03567191083056</c:v>
                </c:pt>
                <c:pt idx="11">
                  <c:v>361.03567191083056</c:v>
                </c:pt>
                <c:pt idx="12">
                  <c:v>361.03567191083056</c:v>
                </c:pt>
                <c:pt idx="13">
                  <c:v>361.03567191083056</c:v>
                </c:pt>
                <c:pt idx="14">
                  <c:v>361.03567191083056</c:v>
                </c:pt>
                <c:pt idx="15">
                  <c:v>361.03567191083056</c:v>
                </c:pt>
                <c:pt idx="16">
                  <c:v>361.03567191083056</c:v>
                </c:pt>
                <c:pt idx="17">
                  <c:v>361.03567191083056</c:v>
                </c:pt>
                <c:pt idx="18">
                  <c:v>361.03567191083056</c:v>
                </c:pt>
                <c:pt idx="19">
                  <c:v>361.03567191083056</c:v>
                </c:pt>
                <c:pt idx="20">
                  <c:v>361.03567191083056</c:v>
                </c:pt>
                <c:pt idx="21">
                  <c:v>361.03567191083056</c:v>
                </c:pt>
                <c:pt idx="22">
                  <c:v>361.03567191083056</c:v>
                </c:pt>
                <c:pt idx="23">
                  <c:v>361.03567191083056</c:v>
                </c:pt>
                <c:pt idx="24">
                  <c:v>361.03567191083056</c:v>
                </c:pt>
                <c:pt idx="25">
                  <c:v>361.03567191083056</c:v>
                </c:pt>
                <c:pt idx="26">
                  <c:v>361.03567191083056</c:v>
                </c:pt>
                <c:pt idx="27">
                  <c:v>361.03567191083056</c:v>
                </c:pt>
                <c:pt idx="28">
                  <c:v>361.03567191083056</c:v>
                </c:pt>
                <c:pt idx="29">
                  <c:v>361.03567191083056</c:v>
                </c:pt>
                <c:pt idx="30">
                  <c:v>361.03567191083056</c:v>
                </c:pt>
                <c:pt idx="31">
                  <c:v>361.03567191083056</c:v>
                </c:pt>
                <c:pt idx="32">
                  <c:v>361.03567191083056</c:v>
                </c:pt>
                <c:pt idx="33">
                  <c:v>361.03567191083056</c:v>
                </c:pt>
                <c:pt idx="34">
                  <c:v>361.03567191083056</c:v>
                </c:pt>
                <c:pt idx="35">
                  <c:v>361.03567191083056</c:v>
                </c:pt>
                <c:pt idx="36">
                  <c:v>361.03567191083056</c:v>
                </c:pt>
                <c:pt idx="37">
                  <c:v>361.03567191083056</c:v>
                </c:pt>
                <c:pt idx="38">
                  <c:v>361.03567191083056</c:v>
                </c:pt>
                <c:pt idx="39">
                  <c:v>361.03567191083056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41-4334-AC8D-2CFB6FB698B7}"/>
            </c:ext>
          </c:extLst>
        </c:ser>
        <c:ser>
          <c:idx val="2"/>
          <c:order val="2"/>
          <c:tx>
            <c:strRef>
              <c:f>第3題!$W$2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第3題!$S$3:$S$42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第3題!$W$3:$W$42</c:f>
              <c:numCache>
                <c:formatCode>General</c:formatCode>
                <c:ptCount val="40"/>
                <c:pt idx="0">
                  <c:v>335.95321697805838</c:v>
                </c:pt>
                <c:pt idx="1">
                  <c:v>335.95321697805838</c:v>
                </c:pt>
                <c:pt idx="2">
                  <c:v>335.95321697805838</c:v>
                </c:pt>
                <c:pt idx="3">
                  <c:v>335.95321697805838</c:v>
                </c:pt>
                <c:pt idx="4">
                  <c:v>335.95321697805838</c:v>
                </c:pt>
                <c:pt idx="5">
                  <c:v>335.95321697805838</c:v>
                </c:pt>
                <c:pt idx="6">
                  <c:v>335.95321697805838</c:v>
                </c:pt>
                <c:pt idx="7">
                  <c:v>335.95321697805838</c:v>
                </c:pt>
                <c:pt idx="8">
                  <c:v>335.95321697805838</c:v>
                </c:pt>
                <c:pt idx="9">
                  <c:v>335.95321697805838</c:v>
                </c:pt>
                <c:pt idx="10">
                  <c:v>335.95321697805838</c:v>
                </c:pt>
                <c:pt idx="11">
                  <c:v>335.95321697805838</c:v>
                </c:pt>
                <c:pt idx="12">
                  <c:v>335.95321697805838</c:v>
                </c:pt>
                <c:pt idx="13">
                  <c:v>335.95321697805838</c:v>
                </c:pt>
                <c:pt idx="14">
                  <c:v>335.95321697805838</c:v>
                </c:pt>
                <c:pt idx="15">
                  <c:v>335.95321697805838</c:v>
                </c:pt>
                <c:pt idx="16">
                  <c:v>335.95321697805838</c:v>
                </c:pt>
                <c:pt idx="17">
                  <c:v>335.95321697805838</c:v>
                </c:pt>
                <c:pt idx="18">
                  <c:v>335.95321697805838</c:v>
                </c:pt>
                <c:pt idx="19">
                  <c:v>335.95321697805838</c:v>
                </c:pt>
                <c:pt idx="20">
                  <c:v>335.95321697805838</c:v>
                </c:pt>
                <c:pt idx="21">
                  <c:v>335.95321697805838</c:v>
                </c:pt>
                <c:pt idx="22">
                  <c:v>335.95321697805838</c:v>
                </c:pt>
                <c:pt idx="23">
                  <c:v>335.95321697805838</c:v>
                </c:pt>
                <c:pt idx="24">
                  <c:v>335.95321697805838</c:v>
                </c:pt>
                <c:pt idx="25">
                  <c:v>335.95321697805838</c:v>
                </c:pt>
                <c:pt idx="26">
                  <c:v>335.95321697805838</c:v>
                </c:pt>
                <c:pt idx="27">
                  <c:v>335.95321697805838</c:v>
                </c:pt>
                <c:pt idx="28">
                  <c:v>335.95321697805838</c:v>
                </c:pt>
                <c:pt idx="29">
                  <c:v>335.95321697805838</c:v>
                </c:pt>
                <c:pt idx="30">
                  <c:v>335.95321697805838</c:v>
                </c:pt>
                <c:pt idx="31">
                  <c:v>335.95321697805838</c:v>
                </c:pt>
                <c:pt idx="32">
                  <c:v>335.95321697805838</c:v>
                </c:pt>
                <c:pt idx="33">
                  <c:v>335.95321697805838</c:v>
                </c:pt>
                <c:pt idx="34">
                  <c:v>335.95321697805838</c:v>
                </c:pt>
                <c:pt idx="35">
                  <c:v>335.95321697805838</c:v>
                </c:pt>
                <c:pt idx="36">
                  <c:v>335.95321697805838</c:v>
                </c:pt>
                <c:pt idx="37">
                  <c:v>335.95321697805838</c:v>
                </c:pt>
                <c:pt idx="38">
                  <c:v>335.95321697805838</c:v>
                </c:pt>
                <c:pt idx="39">
                  <c:v>335.95321697805838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41-4334-AC8D-2CFB6FB698B7}"/>
            </c:ext>
          </c:extLst>
        </c:ser>
        <c:ser>
          <c:idx val="3"/>
          <c:order val="3"/>
          <c:tx>
            <c:strRef>
              <c:f>第3題!$T$2</c:f>
              <c:strCache>
                <c:ptCount val="1"/>
                <c:pt idx="0">
                  <c:v>X_bar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第3題!$S$3:$S$42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第3題!$T$3:$T$42</c:f>
              <c:numCache>
                <c:formatCode>General</c:formatCode>
                <c:ptCount val="40"/>
                <c:pt idx="0">
                  <c:v>349</c:v>
                </c:pt>
                <c:pt idx="1">
                  <c:v>349.5</c:v>
                </c:pt>
                <c:pt idx="2">
                  <c:v>343.25</c:v>
                </c:pt>
                <c:pt idx="3">
                  <c:v>343.5</c:v>
                </c:pt>
                <c:pt idx="4">
                  <c:v>349</c:v>
                </c:pt>
                <c:pt idx="5">
                  <c:v>349.25</c:v>
                </c:pt>
                <c:pt idx="6">
                  <c:v>354.75</c:v>
                </c:pt>
                <c:pt idx="7">
                  <c:v>349</c:v>
                </c:pt>
                <c:pt idx="8">
                  <c:v>350.25</c:v>
                </c:pt>
                <c:pt idx="9">
                  <c:v>349.75</c:v>
                </c:pt>
                <c:pt idx="10">
                  <c:v>350.25</c:v>
                </c:pt>
                <c:pt idx="11">
                  <c:v>350</c:v>
                </c:pt>
                <c:pt idx="12">
                  <c:v>347.5</c:v>
                </c:pt>
                <c:pt idx="13">
                  <c:v>347.75</c:v>
                </c:pt>
                <c:pt idx="14">
                  <c:v>351</c:v>
                </c:pt>
                <c:pt idx="15">
                  <c:v>349.75</c:v>
                </c:pt>
                <c:pt idx="16">
                  <c:v>349.75</c:v>
                </c:pt>
                <c:pt idx="17">
                  <c:v>346.5</c:v>
                </c:pt>
                <c:pt idx="18">
                  <c:v>348.5</c:v>
                </c:pt>
                <c:pt idx="19">
                  <c:v>350.5</c:v>
                </c:pt>
                <c:pt idx="20">
                  <c:v>347.75</c:v>
                </c:pt>
                <c:pt idx="21">
                  <c:v>348.25</c:v>
                </c:pt>
                <c:pt idx="22">
                  <c:v>347.25</c:v>
                </c:pt>
                <c:pt idx="23">
                  <c:v>346.75</c:v>
                </c:pt>
                <c:pt idx="24">
                  <c:v>347</c:v>
                </c:pt>
                <c:pt idx="25">
                  <c:v>348.75</c:v>
                </c:pt>
                <c:pt idx="26">
                  <c:v>338.5</c:v>
                </c:pt>
                <c:pt idx="27">
                  <c:v>347.75</c:v>
                </c:pt>
                <c:pt idx="28">
                  <c:v>347.5</c:v>
                </c:pt>
                <c:pt idx="29">
                  <c:v>346</c:v>
                </c:pt>
                <c:pt idx="30">
                  <c:v>347.5</c:v>
                </c:pt>
                <c:pt idx="31">
                  <c:v>346.5</c:v>
                </c:pt>
                <c:pt idx="32">
                  <c:v>349</c:v>
                </c:pt>
                <c:pt idx="33">
                  <c:v>349.75</c:v>
                </c:pt>
                <c:pt idx="34">
                  <c:v>349.5</c:v>
                </c:pt>
                <c:pt idx="35">
                  <c:v>348</c:v>
                </c:pt>
                <c:pt idx="36">
                  <c:v>349</c:v>
                </c:pt>
                <c:pt idx="37">
                  <c:v>346.5</c:v>
                </c:pt>
                <c:pt idx="38">
                  <c:v>350.25</c:v>
                </c:pt>
                <c:pt idx="39">
                  <c:v>348.75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41-4334-AC8D-2CFB6FB69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824447"/>
        <c:axId val="2097814047"/>
      </c:scatterChart>
      <c:valAx>
        <c:axId val="2097824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14047"/>
        <c:crosses val="autoZero"/>
        <c:crossBetween val="midCat"/>
      </c:valAx>
      <c:valAx>
        <c:axId val="20978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97824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R-chart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第3題!$AH$2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第3題!$S$3:$S$42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第3題!$AH$3:$AH$42</c:f>
              <c:numCache>
                <c:formatCode>General</c:formatCode>
                <c:ptCount val="40"/>
                <c:pt idx="0">
                  <c:v>4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11</c:v>
                </c:pt>
                <c:pt idx="11">
                  <c:v>10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3</c:v>
                </c:pt>
                <c:pt idx="26">
                  <c:v>4</c:v>
                </c:pt>
                <c:pt idx="27">
                  <c:v>3</c:v>
                </c:pt>
                <c:pt idx="28">
                  <c:v>2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4</c:v>
                </c:pt>
                <c:pt idx="3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32-4DA8-BC50-EAB9DE362923}"/>
            </c:ext>
          </c:extLst>
        </c:ser>
        <c:ser>
          <c:idx val="1"/>
          <c:order val="1"/>
          <c:tx>
            <c:strRef>
              <c:f>第3題!$AI$2</c:f>
              <c:strCache>
                <c:ptCount val="1"/>
                <c:pt idx="0">
                  <c:v>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第3題!$S$3:$S$42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第3題!$AI$3:$AI$42</c:f>
              <c:numCache>
                <c:formatCode>General</c:formatCode>
                <c:ptCount val="40"/>
                <c:pt idx="0">
                  <c:v>3.1111111111111112</c:v>
                </c:pt>
                <c:pt idx="1">
                  <c:v>3.1111111111111112</c:v>
                </c:pt>
                <c:pt idx="2">
                  <c:v>3.1111111111111112</c:v>
                </c:pt>
                <c:pt idx="3">
                  <c:v>3.1111111111111112</c:v>
                </c:pt>
                <c:pt idx="4">
                  <c:v>3.1111111111111112</c:v>
                </c:pt>
                <c:pt idx="5">
                  <c:v>3.1111111111111112</c:v>
                </c:pt>
                <c:pt idx="6">
                  <c:v>3.1111111111111112</c:v>
                </c:pt>
                <c:pt idx="7">
                  <c:v>3.1111111111111112</c:v>
                </c:pt>
                <c:pt idx="8">
                  <c:v>3.1111111111111112</c:v>
                </c:pt>
                <c:pt idx="9">
                  <c:v>3.1111111111111112</c:v>
                </c:pt>
                <c:pt idx="10">
                  <c:v>3.1111111111111112</c:v>
                </c:pt>
                <c:pt idx="11">
                  <c:v>3.1111111111111112</c:v>
                </c:pt>
                <c:pt idx="12">
                  <c:v>3.1111111111111112</c:v>
                </c:pt>
                <c:pt idx="13">
                  <c:v>3.1111111111111112</c:v>
                </c:pt>
                <c:pt idx="14">
                  <c:v>3.1111111111111112</c:v>
                </c:pt>
                <c:pt idx="15">
                  <c:v>3.1111111111111112</c:v>
                </c:pt>
                <c:pt idx="16">
                  <c:v>3.1111111111111112</c:v>
                </c:pt>
                <c:pt idx="17">
                  <c:v>3.1111111111111112</c:v>
                </c:pt>
                <c:pt idx="18">
                  <c:v>3.1111111111111112</c:v>
                </c:pt>
                <c:pt idx="19">
                  <c:v>3.1111111111111112</c:v>
                </c:pt>
                <c:pt idx="20">
                  <c:v>3.1111111111111112</c:v>
                </c:pt>
                <c:pt idx="21">
                  <c:v>3.1111111111111112</c:v>
                </c:pt>
                <c:pt idx="22">
                  <c:v>3.1111111111111112</c:v>
                </c:pt>
                <c:pt idx="23">
                  <c:v>3.1111111111111112</c:v>
                </c:pt>
                <c:pt idx="24">
                  <c:v>3.1111111111111112</c:v>
                </c:pt>
                <c:pt idx="25">
                  <c:v>3.1111111111111112</c:v>
                </c:pt>
                <c:pt idx="26">
                  <c:v>3.1111111111111112</c:v>
                </c:pt>
                <c:pt idx="27">
                  <c:v>3.1111111111111112</c:v>
                </c:pt>
                <c:pt idx="28">
                  <c:v>3.1111111111111112</c:v>
                </c:pt>
                <c:pt idx="29">
                  <c:v>3.1111111111111112</c:v>
                </c:pt>
                <c:pt idx="30">
                  <c:v>3.1111111111111112</c:v>
                </c:pt>
                <c:pt idx="31">
                  <c:v>3.1111111111111112</c:v>
                </c:pt>
                <c:pt idx="32">
                  <c:v>3.1111111111111112</c:v>
                </c:pt>
                <c:pt idx="33">
                  <c:v>3.1111111111111112</c:v>
                </c:pt>
                <c:pt idx="34">
                  <c:v>3.1111111111111112</c:v>
                </c:pt>
                <c:pt idx="35">
                  <c:v>3.1111111111111112</c:v>
                </c:pt>
                <c:pt idx="36">
                  <c:v>3.1111111111111112</c:v>
                </c:pt>
                <c:pt idx="37">
                  <c:v>3.1111111111111112</c:v>
                </c:pt>
                <c:pt idx="38">
                  <c:v>3.1111111111111112</c:v>
                </c:pt>
                <c:pt idx="39">
                  <c:v>3.1111111111111112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32-4DA8-BC50-EAB9DE362923}"/>
            </c:ext>
          </c:extLst>
        </c:ser>
        <c:ser>
          <c:idx val="2"/>
          <c:order val="2"/>
          <c:tx>
            <c:strRef>
              <c:f>第3題!$AJ$2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第3題!$S$3:$S$42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第3題!$AJ$3:$AJ$42</c:f>
              <c:numCache>
                <c:formatCode>General</c:formatCode>
                <c:ptCount val="40"/>
                <c:pt idx="0">
                  <c:v>7.116788899632617</c:v>
                </c:pt>
                <c:pt idx="1">
                  <c:v>7.116788899632617</c:v>
                </c:pt>
                <c:pt idx="2">
                  <c:v>7.116788899632617</c:v>
                </c:pt>
                <c:pt idx="3">
                  <c:v>7.116788899632617</c:v>
                </c:pt>
                <c:pt idx="4">
                  <c:v>7.116788899632617</c:v>
                </c:pt>
                <c:pt idx="5">
                  <c:v>7.116788899632617</c:v>
                </c:pt>
                <c:pt idx="6">
                  <c:v>7.116788899632617</c:v>
                </c:pt>
                <c:pt idx="7">
                  <c:v>7.116788899632617</c:v>
                </c:pt>
                <c:pt idx="8">
                  <c:v>7.116788899632617</c:v>
                </c:pt>
                <c:pt idx="9">
                  <c:v>7.116788899632617</c:v>
                </c:pt>
                <c:pt idx="10">
                  <c:v>7.116788899632617</c:v>
                </c:pt>
                <c:pt idx="11">
                  <c:v>7.116788899632617</c:v>
                </c:pt>
                <c:pt idx="12">
                  <c:v>7.116788899632617</c:v>
                </c:pt>
                <c:pt idx="13">
                  <c:v>7.116788899632617</c:v>
                </c:pt>
                <c:pt idx="14">
                  <c:v>7.116788899632617</c:v>
                </c:pt>
                <c:pt idx="15">
                  <c:v>7.116788899632617</c:v>
                </c:pt>
                <c:pt idx="16">
                  <c:v>7.116788899632617</c:v>
                </c:pt>
                <c:pt idx="17">
                  <c:v>7.116788899632617</c:v>
                </c:pt>
                <c:pt idx="18">
                  <c:v>7.116788899632617</c:v>
                </c:pt>
                <c:pt idx="19">
                  <c:v>7.116788899632617</c:v>
                </c:pt>
                <c:pt idx="20">
                  <c:v>7.116788899632617</c:v>
                </c:pt>
                <c:pt idx="21">
                  <c:v>7.116788899632617</c:v>
                </c:pt>
                <c:pt idx="22">
                  <c:v>7.116788899632617</c:v>
                </c:pt>
                <c:pt idx="23">
                  <c:v>7.116788899632617</c:v>
                </c:pt>
                <c:pt idx="24">
                  <c:v>7.116788899632617</c:v>
                </c:pt>
                <c:pt idx="25">
                  <c:v>7.116788899632617</c:v>
                </c:pt>
                <c:pt idx="26">
                  <c:v>7.116788899632617</c:v>
                </c:pt>
                <c:pt idx="27">
                  <c:v>7.116788899632617</c:v>
                </c:pt>
                <c:pt idx="28">
                  <c:v>7.116788899632617</c:v>
                </c:pt>
                <c:pt idx="29">
                  <c:v>7.116788899632617</c:v>
                </c:pt>
                <c:pt idx="30">
                  <c:v>7.116788899632617</c:v>
                </c:pt>
                <c:pt idx="31">
                  <c:v>7.116788899632617</c:v>
                </c:pt>
                <c:pt idx="32">
                  <c:v>7.116788899632617</c:v>
                </c:pt>
                <c:pt idx="33">
                  <c:v>7.116788899632617</c:v>
                </c:pt>
                <c:pt idx="34">
                  <c:v>7.116788899632617</c:v>
                </c:pt>
                <c:pt idx="35">
                  <c:v>7.116788899632617</c:v>
                </c:pt>
                <c:pt idx="36">
                  <c:v>7.116788899632617</c:v>
                </c:pt>
                <c:pt idx="37">
                  <c:v>7.116788899632617</c:v>
                </c:pt>
                <c:pt idx="38">
                  <c:v>7.116788899632617</c:v>
                </c:pt>
                <c:pt idx="39">
                  <c:v>7.116788899632617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32-4DA8-BC50-EAB9DE362923}"/>
            </c:ext>
          </c:extLst>
        </c:ser>
        <c:ser>
          <c:idx val="3"/>
          <c:order val="3"/>
          <c:tx>
            <c:strRef>
              <c:f>第3題!$AK$2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第3題!$S$3:$S$42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第3題!$AK$3:$AK$42</c:f>
              <c:numCache>
                <c:formatCode>General</c:formatCode>
                <c:ptCount val="40"/>
                <c:pt idx="0">
                  <c:v>-0.89456667741039508</c:v>
                </c:pt>
                <c:pt idx="1">
                  <c:v>-0.89456667741039508</c:v>
                </c:pt>
                <c:pt idx="2">
                  <c:v>-0.89456667741039508</c:v>
                </c:pt>
                <c:pt idx="3">
                  <c:v>-0.89456667741039508</c:v>
                </c:pt>
                <c:pt idx="4">
                  <c:v>-0.89456667741039508</c:v>
                </c:pt>
                <c:pt idx="5">
                  <c:v>-0.89456667741039508</c:v>
                </c:pt>
                <c:pt idx="6">
                  <c:v>-0.89456667741039508</c:v>
                </c:pt>
                <c:pt idx="7">
                  <c:v>-0.89456667741039508</c:v>
                </c:pt>
                <c:pt idx="8">
                  <c:v>-0.89456667741039508</c:v>
                </c:pt>
                <c:pt idx="9">
                  <c:v>-0.89456667741039508</c:v>
                </c:pt>
                <c:pt idx="10">
                  <c:v>-0.89456667741039508</c:v>
                </c:pt>
                <c:pt idx="11">
                  <c:v>-0.89456667741039508</c:v>
                </c:pt>
                <c:pt idx="12">
                  <c:v>-0.89456667741039508</c:v>
                </c:pt>
                <c:pt idx="13">
                  <c:v>-0.89456667741039508</c:v>
                </c:pt>
                <c:pt idx="14">
                  <c:v>-0.89456667741039508</c:v>
                </c:pt>
                <c:pt idx="15">
                  <c:v>-0.89456667741039508</c:v>
                </c:pt>
                <c:pt idx="16">
                  <c:v>-0.89456667741039508</c:v>
                </c:pt>
                <c:pt idx="17">
                  <c:v>-0.89456667741039508</c:v>
                </c:pt>
                <c:pt idx="18">
                  <c:v>-0.89456667741039508</c:v>
                </c:pt>
                <c:pt idx="19">
                  <c:v>-0.89456667741039508</c:v>
                </c:pt>
                <c:pt idx="20">
                  <c:v>-0.89456667741039508</c:v>
                </c:pt>
                <c:pt idx="21">
                  <c:v>-0.89456667741039508</c:v>
                </c:pt>
                <c:pt idx="22">
                  <c:v>-0.89456667741039508</c:v>
                </c:pt>
                <c:pt idx="23">
                  <c:v>-0.89456667741039508</c:v>
                </c:pt>
                <c:pt idx="24">
                  <c:v>-0.89456667741039508</c:v>
                </c:pt>
                <c:pt idx="25">
                  <c:v>-0.89456667741039508</c:v>
                </c:pt>
                <c:pt idx="26">
                  <c:v>-0.89456667741039508</c:v>
                </c:pt>
                <c:pt idx="27">
                  <c:v>-0.89456667741039508</c:v>
                </c:pt>
                <c:pt idx="28">
                  <c:v>-0.89456667741039508</c:v>
                </c:pt>
                <c:pt idx="29">
                  <c:v>-0.89456667741039508</c:v>
                </c:pt>
                <c:pt idx="30">
                  <c:v>-0.89456667741039508</c:v>
                </c:pt>
                <c:pt idx="31">
                  <c:v>-0.89456667741039508</c:v>
                </c:pt>
                <c:pt idx="32">
                  <c:v>-0.89456667741039508</c:v>
                </c:pt>
                <c:pt idx="33">
                  <c:v>-0.89456667741039508</c:v>
                </c:pt>
                <c:pt idx="34">
                  <c:v>-0.89456667741039508</c:v>
                </c:pt>
                <c:pt idx="35">
                  <c:v>-0.89456667741039508</c:v>
                </c:pt>
                <c:pt idx="36">
                  <c:v>-0.89456667741039508</c:v>
                </c:pt>
                <c:pt idx="37">
                  <c:v>-0.89456667741039508</c:v>
                </c:pt>
                <c:pt idx="38">
                  <c:v>-0.89456667741039508</c:v>
                </c:pt>
                <c:pt idx="39">
                  <c:v>-0.89456667741039508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32-4DA8-BC50-EAB9DE362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020943"/>
        <c:axId val="383021359"/>
      </c:scatterChart>
      <c:valAx>
        <c:axId val="383020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1359"/>
        <c:crosses val="autoZero"/>
        <c:crossBetween val="midCat"/>
      </c:valAx>
      <c:valAx>
        <c:axId val="38302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3020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688975</xdr:colOff>
      <xdr:row>3</xdr:row>
      <xdr:rowOff>50800</xdr:rowOff>
    </xdr:from>
    <xdr:to>
      <xdr:col>16</xdr:col>
      <xdr:colOff>612775</xdr:colOff>
      <xdr:row>15</xdr:row>
      <xdr:rowOff>203200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2561462-A1C7-4709-9903-B2FDF9070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771525</xdr:colOff>
      <xdr:row>16</xdr:row>
      <xdr:rowOff>161925</xdr:rowOff>
    </xdr:from>
    <xdr:to>
      <xdr:col>16</xdr:col>
      <xdr:colOff>85725</xdr:colOff>
      <xdr:row>29</xdr:row>
      <xdr:rowOff>180975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5089266-047F-45C8-8D68-98BE9ECE1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590549</xdr:colOff>
      <xdr:row>6</xdr:row>
      <xdr:rowOff>161924</xdr:rowOff>
    </xdr:from>
    <xdr:to>
      <xdr:col>18</xdr:col>
      <xdr:colOff>638174</xdr:colOff>
      <xdr:row>22</xdr:row>
      <xdr:rowOff>190499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404EFAE-AFA4-4A99-A6FA-DA1C256A98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609600</xdr:colOff>
      <xdr:row>23</xdr:row>
      <xdr:rowOff>9525</xdr:rowOff>
    </xdr:from>
    <xdr:to>
      <xdr:col>18</xdr:col>
      <xdr:colOff>609600</xdr:colOff>
      <xdr:row>38</xdr:row>
      <xdr:rowOff>161925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85859B4-5AA1-4AF1-9964-B74CC799E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42DB-EC5C-4F45-B60E-07B6443DDCF0}">
  <dimension ref="A1:X87"/>
  <sheetViews>
    <sheetView topLeftCell="K1" workbookViewId="0">
      <selection activeCell="X11" sqref="X11"/>
    </sheetView>
  </sheetViews>
  <sheetFormatPr defaultRowHeight="16.5" x14ac:dyDescent="0.25"/>
  <cols>
    <col min="6" max="7" width="14.375" customWidth="1"/>
    <col min="10" max="10" width="15" customWidth="1"/>
    <col min="23" max="23" width="14.625" customWidth="1"/>
    <col min="24" max="24" width="12.875" customWidth="1"/>
  </cols>
  <sheetData>
    <row r="1" spans="1:24" x14ac:dyDescent="0.25">
      <c r="A1" s="7" t="s">
        <v>0</v>
      </c>
      <c r="B1" s="8"/>
      <c r="C1" s="8"/>
      <c r="D1" s="8"/>
      <c r="E1" s="9"/>
      <c r="F1" s="1"/>
      <c r="G1" s="1"/>
      <c r="J1" t="s">
        <v>1</v>
      </c>
      <c r="M1" s="10" t="s">
        <v>2</v>
      </c>
      <c r="N1" s="10"/>
      <c r="O1" s="10"/>
      <c r="P1" s="10"/>
    </row>
    <row r="2" spans="1:24" x14ac:dyDescent="0.25">
      <c r="A2" s="2" t="s">
        <v>3</v>
      </c>
      <c r="B2" s="3" t="s">
        <v>4</v>
      </c>
      <c r="C2" s="3" t="s">
        <v>5</v>
      </c>
      <c r="D2" s="3" t="s">
        <v>6</v>
      </c>
      <c r="E2" s="4" t="s">
        <v>7</v>
      </c>
      <c r="F2" s="3" t="s">
        <v>8</v>
      </c>
      <c r="G2" s="1" t="s">
        <v>9</v>
      </c>
      <c r="H2" s="1" t="s">
        <v>10</v>
      </c>
      <c r="I2" s="1"/>
      <c r="J2" s="1" t="s">
        <v>11</v>
      </c>
      <c r="K2">
        <f>AVERAGE(F3:F47)</f>
        <v>348.50666666666672</v>
      </c>
      <c r="M2" t="s">
        <v>12</v>
      </c>
      <c r="N2" t="s">
        <v>13</v>
      </c>
      <c r="O2" t="s">
        <v>14</v>
      </c>
      <c r="P2" t="s">
        <v>15</v>
      </c>
      <c r="R2" t="s">
        <v>12</v>
      </c>
      <c r="S2" t="s">
        <v>13</v>
      </c>
      <c r="T2" t="s">
        <v>14</v>
      </c>
      <c r="U2" t="s">
        <v>16</v>
      </c>
      <c r="W2" t="s">
        <v>21</v>
      </c>
      <c r="X2">
        <v>350</v>
      </c>
    </row>
    <row r="3" spans="1:24" x14ac:dyDescent="0.25">
      <c r="A3" s="5">
        <v>352</v>
      </c>
      <c r="B3" s="1">
        <v>352</v>
      </c>
      <c r="C3" s="1">
        <v>353</v>
      </c>
      <c r="D3" s="1">
        <v>351</v>
      </c>
      <c r="E3" s="6">
        <v>354</v>
      </c>
      <c r="F3" s="1">
        <f>AVERAGE(A3:E3)</f>
        <v>352.4</v>
      </c>
      <c r="G3" s="1">
        <f>MAX(A3:E3)-MIN(A3:E3)</f>
        <v>3</v>
      </c>
      <c r="H3" s="1">
        <v>1</v>
      </c>
      <c r="J3" t="s">
        <v>17</v>
      </c>
      <c r="K3">
        <f>_xlfn.VAR.S(F3:F47)</f>
        <v>17.493818181818209</v>
      </c>
      <c r="L3">
        <v>1</v>
      </c>
      <c r="M3">
        <f>$K$5</f>
        <v>350</v>
      </c>
      <c r="N3">
        <f>$K$6</f>
        <v>362.54768359643975</v>
      </c>
      <c r="O3">
        <f>$K$7</f>
        <v>337.45231640356025</v>
      </c>
      <c r="P3">
        <v>349.2</v>
      </c>
      <c r="Q3">
        <v>1</v>
      </c>
      <c r="R3">
        <f>$K$12</f>
        <v>3.3176470588235296</v>
      </c>
      <c r="S3">
        <f>$K$13</f>
        <v>7.9976599870538951</v>
      </c>
      <c r="T3">
        <f>0</f>
        <v>0</v>
      </c>
      <c r="U3">
        <f>G48</f>
        <v>4</v>
      </c>
      <c r="W3" t="s">
        <v>22</v>
      </c>
      <c r="X3">
        <v>353</v>
      </c>
    </row>
    <row r="4" spans="1:24" x14ac:dyDescent="0.25">
      <c r="A4" s="5">
        <v>354</v>
      </c>
      <c r="B4" s="1">
        <v>353</v>
      </c>
      <c r="C4" s="1">
        <v>354</v>
      </c>
      <c r="D4" s="1">
        <v>352</v>
      </c>
      <c r="E4" s="6">
        <v>354</v>
      </c>
      <c r="F4" s="1">
        <f t="shared" ref="F4:F67" si="0">AVERAGE(A4:E4)</f>
        <v>353.4</v>
      </c>
      <c r="G4" s="1">
        <f t="shared" ref="G4:G67" si="1">MAX(A4:E4)-MIN(A4:E4)</f>
        <v>2</v>
      </c>
      <c r="H4" s="1">
        <v>2</v>
      </c>
      <c r="J4" t="s">
        <v>18</v>
      </c>
      <c r="K4">
        <f>K3^0.5</f>
        <v>4.1825611988132589</v>
      </c>
      <c r="L4">
        <v>2</v>
      </c>
      <c r="M4">
        <f t="shared" ref="M4:M42" si="2">$K$5</f>
        <v>350</v>
      </c>
      <c r="N4">
        <f t="shared" ref="N4:N42" si="3">$K$6</f>
        <v>362.54768359643975</v>
      </c>
      <c r="O4">
        <f t="shared" ref="O4:O42" si="4">$K$7</f>
        <v>337.45231640356025</v>
      </c>
      <c r="P4">
        <v>349.6</v>
      </c>
      <c r="Q4">
        <v>2</v>
      </c>
      <c r="R4">
        <f t="shared" ref="R4:R42" si="5">$K$12</f>
        <v>3.3176470588235296</v>
      </c>
      <c r="S4">
        <f t="shared" ref="S4:S42" si="6">$K$13</f>
        <v>7.9976599870538951</v>
      </c>
      <c r="T4">
        <f>0</f>
        <v>0</v>
      </c>
      <c r="U4">
        <f t="shared" ref="U4:U42" si="7">G49</f>
        <v>2</v>
      </c>
      <c r="W4" t="s">
        <v>17</v>
      </c>
      <c r="X4">
        <f>_xlfn.VAR.S(F3:F87)</f>
        <v>12.106521008403396</v>
      </c>
    </row>
    <row r="5" spans="1:24" x14ac:dyDescent="0.25">
      <c r="A5" s="5">
        <v>352</v>
      </c>
      <c r="B5" s="1">
        <v>352</v>
      </c>
      <c r="C5" s="1">
        <v>352</v>
      </c>
      <c r="D5" s="1">
        <v>349</v>
      </c>
      <c r="E5" s="6">
        <v>353</v>
      </c>
      <c r="F5" s="1">
        <f t="shared" si="0"/>
        <v>351.6</v>
      </c>
      <c r="G5" s="1">
        <f t="shared" si="1"/>
        <v>4</v>
      </c>
      <c r="H5" s="1">
        <v>3</v>
      </c>
      <c r="J5" t="s">
        <v>12</v>
      </c>
      <c r="K5">
        <v>350</v>
      </c>
      <c r="L5">
        <v>3</v>
      </c>
      <c r="M5">
        <f t="shared" si="2"/>
        <v>350</v>
      </c>
      <c r="N5">
        <f t="shared" si="3"/>
        <v>362.54768359643975</v>
      </c>
      <c r="O5">
        <f t="shared" si="4"/>
        <v>337.45231640356025</v>
      </c>
      <c r="P5">
        <v>343.2</v>
      </c>
      <c r="Q5">
        <v>3</v>
      </c>
      <c r="R5">
        <f t="shared" si="5"/>
        <v>3.3176470588235296</v>
      </c>
      <c r="S5">
        <f t="shared" si="6"/>
        <v>7.9976599870538951</v>
      </c>
      <c r="T5">
        <f>0</f>
        <v>0</v>
      </c>
      <c r="U5">
        <f t="shared" si="7"/>
        <v>3</v>
      </c>
      <c r="W5" t="s">
        <v>23</v>
      </c>
      <c r="X5">
        <f>X4^0.5</f>
        <v>3.4794426289857685</v>
      </c>
    </row>
    <row r="6" spans="1:24" x14ac:dyDescent="0.25">
      <c r="A6" s="5">
        <v>355</v>
      </c>
      <c r="B6" s="1">
        <v>356</v>
      </c>
      <c r="C6" s="1">
        <v>355</v>
      </c>
      <c r="D6" s="1">
        <v>354</v>
      </c>
      <c r="E6" s="6">
        <v>356</v>
      </c>
      <c r="F6" s="1">
        <f t="shared" si="0"/>
        <v>355.2</v>
      </c>
      <c r="G6" s="1">
        <f t="shared" si="1"/>
        <v>2</v>
      </c>
      <c r="H6" s="1">
        <v>4</v>
      </c>
      <c r="J6" t="s">
        <v>13</v>
      </c>
      <c r="K6">
        <f>K5+3*K4</f>
        <v>362.54768359643975</v>
      </c>
      <c r="L6">
        <v>4</v>
      </c>
      <c r="M6">
        <f t="shared" si="2"/>
        <v>350</v>
      </c>
      <c r="N6">
        <f t="shared" si="3"/>
        <v>362.54768359643975</v>
      </c>
      <c r="O6">
        <f t="shared" si="4"/>
        <v>337.45231640356025</v>
      </c>
      <c r="P6">
        <v>343.6</v>
      </c>
      <c r="Q6">
        <v>4</v>
      </c>
      <c r="R6">
        <f t="shared" si="5"/>
        <v>3.3176470588235296</v>
      </c>
      <c r="S6">
        <f t="shared" si="6"/>
        <v>7.9976599870538951</v>
      </c>
      <c r="T6">
        <f>0</f>
        <v>0</v>
      </c>
      <c r="U6">
        <f t="shared" si="7"/>
        <v>3</v>
      </c>
      <c r="W6" t="s">
        <v>13</v>
      </c>
      <c r="X6">
        <f>X2+3*X5</f>
        <v>360.43832788695732</v>
      </c>
    </row>
    <row r="7" spans="1:24" x14ac:dyDescent="0.25">
      <c r="A7" s="1">
        <v>351</v>
      </c>
      <c r="B7" s="1">
        <v>352</v>
      </c>
      <c r="C7" s="1">
        <v>351</v>
      </c>
      <c r="D7" s="1">
        <v>350</v>
      </c>
      <c r="E7" s="6">
        <v>353</v>
      </c>
      <c r="F7" s="1">
        <f t="shared" si="0"/>
        <v>351.4</v>
      </c>
      <c r="G7" s="1">
        <f t="shared" si="1"/>
        <v>3</v>
      </c>
      <c r="H7" s="1">
        <v>5</v>
      </c>
      <c r="J7" t="s">
        <v>14</v>
      </c>
      <c r="K7">
        <f>K5-3*K4</f>
        <v>337.45231640356025</v>
      </c>
      <c r="L7">
        <v>5</v>
      </c>
      <c r="M7">
        <f t="shared" si="2"/>
        <v>350</v>
      </c>
      <c r="N7">
        <f t="shared" si="3"/>
        <v>362.54768359643975</v>
      </c>
      <c r="O7">
        <f t="shared" si="4"/>
        <v>337.45231640356025</v>
      </c>
      <c r="P7">
        <v>349.2</v>
      </c>
      <c r="Q7">
        <v>5</v>
      </c>
      <c r="R7">
        <f t="shared" si="5"/>
        <v>3.3176470588235296</v>
      </c>
      <c r="S7">
        <f t="shared" si="6"/>
        <v>7.9976599870538951</v>
      </c>
      <c r="T7">
        <f>0</f>
        <v>0</v>
      </c>
      <c r="U7">
        <f t="shared" si="7"/>
        <v>3</v>
      </c>
      <c r="W7" t="s">
        <v>14</v>
      </c>
      <c r="X7">
        <f>X2-3*X5</f>
        <v>339.56167211304268</v>
      </c>
    </row>
    <row r="8" spans="1:24" x14ac:dyDescent="0.25">
      <c r="A8" s="5">
        <v>350</v>
      </c>
      <c r="B8" s="1">
        <v>352</v>
      </c>
      <c r="C8" s="1">
        <v>350</v>
      </c>
      <c r="D8" s="1">
        <v>348</v>
      </c>
      <c r="E8" s="6">
        <v>352</v>
      </c>
      <c r="F8" s="1">
        <f t="shared" si="0"/>
        <v>350.4</v>
      </c>
      <c r="G8" s="1">
        <f t="shared" si="1"/>
        <v>4</v>
      </c>
      <c r="H8" s="1">
        <v>6</v>
      </c>
      <c r="L8">
        <v>6</v>
      </c>
      <c r="M8">
        <f t="shared" si="2"/>
        <v>350</v>
      </c>
      <c r="N8">
        <f t="shared" si="3"/>
        <v>362.54768359643975</v>
      </c>
      <c r="O8">
        <f t="shared" si="4"/>
        <v>337.45231640356025</v>
      </c>
      <c r="P8">
        <v>349.4</v>
      </c>
      <c r="Q8">
        <v>6</v>
      </c>
      <c r="R8">
        <f t="shared" si="5"/>
        <v>3.3176470588235296</v>
      </c>
      <c r="S8">
        <f t="shared" si="6"/>
        <v>7.9976599870538951</v>
      </c>
      <c r="T8">
        <f>0</f>
        <v>0</v>
      </c>
      <c r="U8">
        <f t="shared" si="7"/>
        <v>2</v>
      </c>
      <c r="W8" t="s">
        <v>24</v>
      </c>
      <c r="X8">
        <f>_xlfn.T.DIST(X6-X3,44,1)</f>
        <v>0.99999999869121214</v>
      </c>
    </row>
    <row r="9" spans="1:24" x14ac:dyDescent="0.25">
      <c r="A9" s="5">
        <v>354</v>
      </c>
      <c r="B9" s="1">
        <v>354</v>
      </c>
      <c r="C9" s="1">
        <v>354</v>
      </c>
      <c r="D9" s="1">
        <v>351</v>
      </c>
      <c r="E9" s="6">
        <v>355</v>
      </c>
      <c r="F9" s="1">
        <f t="shared" si="0"/>
        <v>353.6</v>
      </c>
      <c r="G9" s="1">
        <f t="shared" si="1"/>
        <v>4</v>
      </c>
      <c r="H9" s="1">
        <v>7</v>
      </c>
      <c r="J9" t="s">
        <v>19</v>
      </c>
      <c r="K9">
        <f>AVERAGE(G3:G87)</f>
        <v>3.3176470588235296</v>
      </c>
      <c r="L9">
        <v>7</v>
      </c>
      <c r="M9">
        <f t="shared" si="2"/>
        <v>350</v>
      </c>
      <c r="N9">
        <f t="shared" si="3"/>
        <v>362.54768359643975</v>
      </c>
      <c r="O9">
        <f t="shared" si="4"/>
        <v>337.45231640356025</v>
      </c>
      <c r="P9">
        <v>354.6</v>
      </c>
      <c r="Q9">
        <v>7</v>
      </c>
      <c r="R9">
        <f t="shared" si="5"/>
        <v>3.3176470588235296</v>
      </c>
      <c r="S9">
        <f t="shared" si="6"/>
        <v>7.9976599870538951</v>
      </c>
      <c r="T9">
        <f>0</f>
        <v>0</v>
      </c>
      <c r="U9">
        <f t="shared" si="7"/>
        <v>3</v>
      </c>
      <c r="W9" t="s">
        <v>25</v>
      </c>
      <c r="X9">
        <f>_xlfn.T.DIST(X7-X3,44,1)</f>
        <v>1.7669322164348428E-17</v>
      </c>
    </row>
    <row r="10" spans="1:24" x14ac:dyDescent="0.25">
      <c r="A10" s="5">
        <v>352</v>
      </c>
      <c r="B10" s="1">
        <v>352</v>
      </c>
      <c r="C10" s="1">
        <v>352</v>
      </c>
      <c r="D10" s="1">
        <v>350</v>
      </c>
      <c r="E10" s="6">
        <v>353</v>
      </c>
      <c r="F10" s="1">
        <f t="shared" si="0"/>
        <v>351.8</v>
      </c>
      <c r="G10" s="1">
        <f t="shared" si="1"/>
        <v>3</v>
      </c>
      <c r="H10" s="1">
        <v>8</v>
      </c>
      <c r="J10" t="s">
        <v>17</v>
      </c>
      <c r="K10">
        <f>_xlfn.VAR.S(G3:G87)</f>
        <v>2.4336134453781506</v>
      </c>
      <c r="L10">
        <v>8</v>
      </c>
      <c r="M10">
        <f t="shared" si="2"/>
        <v>350</v>
      </c>
      <c r="N10">
        <f t="shared" si="3"/>
        <v>362.54768359643975</v>
      </c>
      <c r="O10">
        <f t="shared" si="4"/>
        <v>337.45231640356025</v>
      </c>
      <c r="P10">
        <v>349</v>
      </c>
      <c r="Q10">
        <v>8</v>
      </c>
      <c r="R10">
        <f t="shared" si="5"/>
        <v>3.3176470588235296</v>
      </c>
      <c r="S10">
        <f t="shared" si="6"/>
        <v>7.9976599870538951</v>
      </c>
      <c r="T10">
        <f>0</f>
        <v>0</v>
      </c>
      <c r="U10">
        <f t="shared" si="7"/>
        <v>3</v>
      </c>
      <c r="W10" s="11" t="s">
        <v>26</v>
      </c>
      <c r="X10">
        <f>X8-X9</f>
        <v>0.99999999869121214</v>
      </c>
    </row>
    <row r="11" spans="1:24" x14ac:dyDescent="0.25">
      <c r="A11" s="5">
        <v>354</v>
      </c>
      <c r="B11" s="1">
        <v>354</v>
      </c>
      <c r="C11" s="1">
        <v>353</v>
      </c>
      <c r="D11" s="1">
        <v>352</v>
      </c>
      <c r="E11" s="6">
        <v>354</v>
      </c>
      <c r="F11" s="1">
        <f t="shared" si="0"/>
        <v>353.4</v>
      </c>
      <c r="G11" s="1">
        <f t="shared" si="1"/>
        <v>2</v>
      </c>
      <c r="H11" s="1">
        <v>9</v>
      </c>
      <c r="J11" t="s">
        <v>18</v>
      </c>
      <c r="K11">
        <f>K10^0.5</f>
        <v>1.5600043094101217</v>
      </c>
      <c r="L11">
        <v>9</v>
      </c>
      <c r="M11">
        <f t="shared" si="2"/>
        <v>350</v>
      </c>
      <c r="N11">
        <f t="shared" si="3"/>
        <v>362.54768359643975</v>
      </c>
      <c r="O11">
        <f t="shared" si="4"/>
        <v>337.45231640356025</v>
      </c>
      <c r="P11">
        <v>350.4</v>
      </c>
      <c r="Q11">
        <v>9</v>
      </c>
      <c r="R11">
        <f t="shared" si="5"/>
        <v>3.3176470588235296</v>
      </c>
      <c r="S11">
        <f t="shared" si="6"/>
        <v>7.9976599870538951</v>
      </c>
      <c r="T11">
        <f>0</f>
        <v>0</v>
      </c>
      <c r="U11">
        <f t="shared" si="7"/>
        <v>4</v>
      </c>
      <c r="W11" t="s">
        <v>27</v>
      </c>
      <c r="X11">
        <f>1/(1-X10)</f>
        <v>764065769.34181535</v>
      </c>
    </row>
    <row r="12" spans="1:24" x14ac:dyDescent="0.25">
      <c r="A12" s="1">
        <v>352</v>
      </c>
      <c r="B12" s="1">
        <v>353</v>
      </c>
      <c r="C12" s="1">
        <v>353</v>
      </c>
      <c r="D12" s="1">
        <v>351</v>
      </c>
      <c r="E12" s="1">
        <v>354</v>
      </c>
      <c r="F12" s="1">
        <f t="shared" si="0"/>
        <v>352.6</v>
      </c>
      <c r="G12" s="1">
        <f t="shared" si="1"/>
        <v>3</v>
      </c>
      <c r="H12" s="1">
        <v>10</v>
      </c>
      <c r="J12" t="s">
        <v>20</v>
      </c>
      <c r="K12">
        <f>K9</f>
        <v>3.3176470588235296</v>
      </c>
      <c r="L12">
        <v>10</v>
      </c>
      <c r="M12">
        <f t="shared" si="2"/>
        <v>350</v>
      </c>
      <c r="N12">
        <f t="shared" si="3"/>
        <v>362.54768359643975</v>
      </c>
      <c r="O12">
        <f t="shared" si="4"/>
        <v>337.45231640356025</v>
      </c>
      <c r="P12">
        <v>349.8</v>
      </c>
      <c r="Q12">
        <v>10</v>
      </c>
      <c r="R12">
        <f t="shared" si="5"/>
        <v>3.3176470588235296</v>
      </c>
      <c r="S12">
        <f t="shared" si="6"/>
        <v>7.9976599870538951</v>
      </c>
      <c r="T12">
        <f>0</f>
        <v>0</v>
      </c>
      <c r="U12">
        <f t="shared" si="7"/>
        <v>3</v>
      </c>
    </row>
    <row r="13" spans="1:24" x14ac:dyDescent="0.25">
      <c r="A13" s="1">
        <v>353</v>
      </c>
      <c r="B13" s="1">
        <v>352</v>
      </c>
      <c r="C13" s="1">
        <v>353</v>
      </c>
      <c r="D13" s="1">
        <v>351</v>
      </c>
      <c r="E13" s="1">
        <v>353</v>
      </c>
      <c r="F13" s="1">
        <f t="shared" si="0"/>
        <v>352.4</v>
      </c>
      <c r="G13" s="1">
        <f t="shared" si="1"/>
        <v>2</v>
      </c>
      <c r="H13" s="1">
        <v>11</v>
      </c>
      <c r="J13" t="s">
        <v>13</v>
      </c>
      <c r="K13">
        <f>K12+3*K11</f>
        <v>7.9976599870538951</v>
      </c>
      <c r="L13">
        <v>11</v>
      </c>
      <c r="M13">
        <f t="shared" si="2"/>
        <v>350</v>
      </c>
      <c r="N13">
        <f t="shared" si="3"/>
        <v>362.54768359643975</v>
      </c>
      <c r="O13">
        <f t="shared" si="4"/>
        <v>337.45231640356025</v>
      </c>
      <c r="P13">
        <v>349.4</v>
      </c>
      <c r="Q13">
        <v>11</v>
      </c>
      <c r="R13">
        <f t="shared" si="5"/>
        <v>3.3176470588235296</v>
      </c>
      <c r="S13">
        <f t="shared" si="6"/>
        <v>7.9976599870538951</v>
      </c>
      <c r="T13">
        <f>0</f>
        <v>0</v>
      </c>
      <c r="U13">
        <f t="shared" si="7"/>
        <v>11</v>
      </c>
    </row>
    <row r="14" spans="1:24" x14ac:dyDescent="0.25">
      <c r="A14" s="1">
        <v>351</v>
      </c>
      <c r="B14" s="1">
        <v>352</v>
      </c>
      <c r="C14" s="1">
        <v>352</v>
      </c>
      <c r="D14" s="1">
        <v>351</v>
      </c>
      <c r="E14" s="1">
        <v>353</v>
      </c>
      <c r="F14" s="1">
        <f t="shared" si="0"/>
        <v>351.8</v>
      </c>
      <c r="G14" s="1">
        <f t="shared" si="1"/>
        <v>2</v>
      </c>
      <c r="H14" s="1">
        <v>12</v>
      </c>
      <c r="J14" t="s">
        <v>14</v>
      </c>
      <c r="K14">
        <f>K12-3*K11</f>
        <v>-1.3623658694068355</v>
      </c>
      <c r="L14">
        <v>12</v>
      </c>
      <c r="M14">
        <f t="shared" si="2"/>
        <v>350</v>
      </c>
      <c r="N14">
        <f t="shared" si="3"/>
        <v>362.54768359643975</v>
      </c>
      <c r="O14">
        <f t="shared" si="4"/>
        <v>337.45231640356025</v>
      </c>
      <c r="P14">
        <v>349.2</v>
      </c>
      <c r="Q14">
        <v>12</v>
      </c>
      <c r="R14">
        <f t="shared" si="5"/>
        <v>3.3176470588235296</v>
      </c>
      <c r="S14">
        <f t="shared" si="6"/>
        <v>7.9976599870538951</v>
      </c>
      <c r="T14">
        <f>0</f>
        <v>0</v>
      </c>
      <c r="U14">
        <f t="shared" si="7"/>
        <v>10</v>
      </c>
    </row>
    <row r="15" spans="1:24" x14ac:dyDescent="0.25">
      <c r="A15" s="1">
        <v>352</v>
      </c>
      <c r="B15" s="1">
        <v>352</v>
      </c>
      <c r="C15" s="1">
        <v>351</v>
      </c>
      <c r="D15" s="1">
        <v>348</v>
      </c>
      <c r="E15" s="1">
        <v>351</v>
      </c>
      <c r="F15" s="1">
        <f t="shared" si="0"/>
        <v>350.8</v>
      </c>
      <c r="G15" s="1">
        <f t="shared" si="1"/>
        <v>4</v>
      </c>
      <c r="H15" s="1">
        <v>13</v>
      </c>
      <c r="L15">
        <v>13</v>
      </c>
      <c r="M15">
        <f t="shared" si="2"/>
        <v>350</v>
      </c>
      <c r="N15">
        <f t="shared" si="3"/>
        <v>362.54768359643975</v>
      </c>
      <c r="O15">
        <f t="shared" si="4"/>
        <v>337.45231640356025</v>
      </c>
      <c r="P15">
        <v>347</v>
      </c>
      <c r="Q15">
        <v>13</v>
      </c>
      <c r="R15">
        <f t="shared" si="5"/>
        <v>3.3176470588235296</v>
      </c>
      <c r="S15">
        <f t="shared" si="6"/>
        <v>7.9976599870538951</v>
      </c>
      <c r="T15">
        <f>0</f>
        <v>0</v>
      </c>
      <c r="U15">
        <f t="shared" si="7"/>
        <v>3</v>
      </c>
    </row>
    <row r="16" spans="1:24" x14ac:dyDescent="0.25">
      <c r="A16" s="1">
        <v>352</v>
      </c>
      <c r="B16" s="1">
        <v>352</v>
      </c>
      <c r="C16" s="1">
        <v>350</v>
      </c>
      <c r="D16" s="1">
        <v>353</v>
      </c>
      <c r="E16" s="1">
        <v>352</v>
      </c>
      <c r="F16" s="1">
        <f t="shared" si="0"/>
        <v>351.8</v>
      </c>
      <c r="G16" s="1">
        <f t="shared" si="1"/>
        <v>3</v>
      </c>
      <c r="H16" s="1">
        <v>14</v>
      </c>
      <c r="L16">
        <v>14</v>
      </c>
      <c r="M16">
        <f t="shared" si="2"/>
        <v>350</v>
      </c>
      <c r="N16">
        <f t="shared" si="3"/>
        <v>362.54768359643975</v>
      </c>
      <c r="O16">
        <f t="shared" si="4"/>
        <v>337.45231640356025</v>
      </c>
      <c r="P16">
        <v>347.8</v>
      </c>
      <c r="Q16">
        <v>14</v>
      </c>
      <c r="R16">
        <f t="shared" si="5"/>
        <v>3.3176470588235296</v>
      </c>
      <c r="S16">
        <f t="shared" si="6"/>
        <v>7.9976599870538951</v>
      </c>
      <c r="T16">
        <f>0</f>
        <v>0</v>
      </c>
      <c r="U16">
        <f t="shared" si="7"/>
        <v>3</v>
      </c>
    </row>
    <row r="17" spans="1:21" x14ac:dyDescent="0.25">
      <c r="A17" s="1">
        <v>352</v>
      </c>
      <c r="B17" s="1">
        <v>353</v>
      </c>
      <c r="C17" s="1">
        <v>353</v>
      </c>
      <c r="D17" s="1">
        <v>351</v>
      </c>
      <c r="E17" s="1">
        <v>354</v>
      </c>
      <c r="F17" s="1">
        <f t="shared" si="0"/>
        <v>352.6</v>
      </c>
      <c r="G17" s="1">
        <f t="shared" si="1"/>
        <v>3</v>
      </c>
      <c r="H17" s="1">
        <v>15</v>
      </c>
      <c r="L17">
        <v>15</v>
      </c>
      <c r="M17">
        <f t="shared" si="2"/>
        <v>350</v>
      </c>
      <c r="N17">
        <f t="shared" si="3"/>
        <v>362.54768359643975</v>
      </c>
      <c r="O17">
        <f t="shared" si="4"/>
        <v>337.45231640356025</v>
      </c>
      <c r="P17">
        <v>350.4</v>
      </c>
      <c r="Q17">
        <v>15</v>
      </c>
      <c r="R17">
        <f t="shared" si="5"/>
        <v>3.3176470588235296</v>
      </c>
      <c r="S17">
        <f t="shared" si="6"/>
        <v>7.9976599870538951</v>
      </c>
      <c r="T17">
        <f>0</f>
        <v>0</v>
      </c>
      <c r="U17">
        <f t="shared" si="7"/>
        <v>5</v>
      </c>
    </row>
    <row r="18" spans="1:21" x14ac:dyDescent="0.25">
      <c r="A18" s="1">
        <v>351</v>
      </c>
      <c r="B18" s="1">
        <v>351</v>
      </c>
      <c r="C18" s="1">
        <v>350</v>
      </c>
      <c r="D18" s="1">
        <v>352</v>
      </c>
      <c r="E18" s="1">
        <v>351</v>
      </c>
      <c r="F18" s="1">
        <f t="shared" si="0"/>
        <v>351</v>
      </c>
      <c r="G18" s="1">
        <f t="shared" si="1"/>
        <v>2</v>
      </c>
      <c r="H18" s="1">
        <v>16</v>
      </c>
      <c r="L18">
        <v>16</v>
      </c>
      <c r="M18">
        <f t="shared" si="2"/>
        <v>350</v>
      </c>
      <c r="N18">
        <f t="shared" si="3"/>
        <v>362.54768359643975</v>
      </c>
      <c r="O18">
        <f t="shared" si="4"/>
        <v>337.45231640356025</v>
      </c>
      <c r="P18">
        <v>349.8</v>
      </c>
      <c r="Q18">
        <v>16</v>
      </c>
      <c r="R18">
        <f t="shared" si="5"/>
        <v>3.3176470588235296</v>
      </c>
      <c r="S18">
        <f t="shared" si="6"/>
        <v>7.9976599870538951</v>
      </c>
      <c r="T18">
        <f>0</f>
        <v>0</v>
      </c>
      <c r="U18">
        <f t="shared" si="7"/>
        <v>3</v>
      </c>
    </row>
    <row r="19" spans="1:21" x14ac:dyDescent="0.25">
      <c r="A19" s="1">
        <v>352</v>
      </c>
      <c r="B19" s="1">
        <v>352</v>
      </c>
      <c r="C19" s="1">
        <v>352</v>
      </c>
      <c r="D19" s="1">
        <v>354</v>
      </c>
      <c r="E19" s="1">
        <v>354</v>
      </c>
      <c r="F19" s="1">
        <f t="shared" si="0"/>
        <v>352.8</v>
      </c>
      <c r="G19" s="1">
        <f t="shared" si="1"/>
        <v>2</v>
      </c>
      <c r="H19" s="1">
        <v>17</v>
      </c>
      <c r="L19">
        <v>17</v>
      </c>
      <c r="M19">
        <f t="shared" si="2"/>
        <v>350</v>
      </c>
      <c r="N19">
        <f t="shared" si="3"/>
        <v>362.54768359643975</v>
      </c>
      <c r="O19">
        <f t="shared" si="4"/>
        <v>337.45231640356025</v>
      </c>
      <c r="P19">
        <v>349.8</v>
      </c>
      <c r="Q19">
        <v>17</v>
      </c>
      <c r="R19">
        <f t="shared" si="5"/>
        <v>3.3176470588235296</v>
      </c>
      <c r="S19">
        <f t="shared" si="6"/>
        <v>7.9976599870538951</v>
      </c>
      <c r="T19">
        <f>0</f>
        <v>0</v>
      </c>
      <c r="U19">
        <f t="shared" si="7"/>
        <v>3</v>
      </c>
    </row>
    <row r="20" spans="1:21" x14ac:dyDescent="0.25">
      <c r="A20" s="1">
        <v>338</v>
      </c>
      <c r="B20" s="1">
        <v>339</v>
      </c>
      <c r="C20" s="1">
        <v>338</v>
      </c>
      <c r="D20" s="1">
        <v>342</v>
      </c>
      <c r="E20" s="1">
        <v>340</v>
      </c>
      <c r="F20" s="1">
        <f t="shared" si="0"/>
        <v>339.4</v>
      </c>
      <c r="G20" s="1">
        <f t="shared" si="1"/>
        <v>4</v>
      </c>
      <c r="H20" s="1">
        <v>18</v>
      </c>
      <c r="L20">
        <v>18</v>
      </c>
      <c r="M20">
        <f t="shared" si="2"/>
        <v>350</v>
      </c>
      <c r="N20">
        <f t="shared" si="3"/>
        <v>362.54768359643975</v>
      </c>
      <c r="O20">
        <f t="shared" si="4"/>
        <v>337.45231640356025</v>
      </c>
      <c r="P20">
        <v>346.6</v>
      </c>
      <c r="Q20">
        <v>18</v>
      </c>
      <c r="R20">
        <f t="shared" si="5"/>
        <v>3.3176470588235296</v>
      </c>
      <c r="S20">
        <f t="shared" si="6"/>
        <v>7.9976599870538951</v>
      </c>
      <c r="T20">
        <f>0</f>
        <v>0</v>
      </c>
      <c r="U20">
        <f t="shared" si="7"/>
        <v>4</v>
      </c>
    </row>
    <row r="21" spans="1:21" x14ac:dyDescent="0.25">
      <c r="A21" s="1">
        <v>346</v>
      </c>
      <c r="B21" s="1">
        <v>344</v>
      </c>
      <c r="C21" s="1">
        <v>345</v>
      </c>
      <c r="D21" s="1">
        <v>347</v>
      </c>
      <c r="E21" s="1">
        <v>345</v>
      </c>
      <c r="F21" s="1">
        <f t="shared" si="0"/>
        <v>345.4</v>
      </c>
      <c r="G21" s="1">
        <f t="shared" si="1"/>
        <v>3</v>
      </c>
      <c r="H21" s="1">
        <v>19</v>
      </c>
      <c r="L21">
        <v>19</v>
      </c>
      <c r="M21">
        <f t="shared" si="2"/>
        <v>350</v>
      </c>
      <c r="N21">
        <f t="shared" si="3"/>
        <v>362.54768359643975</v>
      </c>
      <c r="O21">
        <f t="shared" si="4"/>
        <v>337.45231640356025</v>
      </c>
      <c r="P21">
        <v>348.6</v>
      </c>
      <c r="Q21">
        <v>19</v>
      </c>
      <c r="R21">
        <f t="shared" si="5"/>
        <v>3.3176470588235296</v>
      </c>
      <c r="S21">
        <f t="shared" si="6"/>
        <v>7.9976599870538951</v>
      </c>
      <c r="T21">
        <f>0</f>
        <v>0</v>
      </c>
      <c r="U21">
        <f t="shared" si="7"/>
        <v>2</v>
      </c>
    </row>
    <row r="22" spans="1:21" x14ac:dyDescent="0.25">
      <c r="A22" s="1">
        <v>344</v>
      </c>
      <c r="B22" s="1">
        <v>343</v>
      </c>
      <c r="C22" s="1">
        <v>343</v>
      </c>
      <c r="D22" s="1">
        <v>343</v>
      </c>
      <c r="E22" s="1">
        <v>345</v>
      </c>
      <c r="F22" s="1">
        <f t="shared" si="0"/>
        <v>343.6</v>
      </c>
      <c r="G22" s="1">
        <f t="shared" si="1"/>
        <v>2</v>
      </c>
      <c r="H22" s="1">
        <v>20</v>
      </c>
      <c r="L22">
        <v>20</v>
      </c>
      <c r="M22">
        <f t="shared" si="2"/>
        <v>350</v>
      </c>
      <c r="N22">
        <f t="shared" si="3"/>
        <v>362.54768359643975</v>
      </c>
      <c r="O22">
        <f t="shared" si="4"/>
        <v>337.45231640356025</v>
      </c>
      <c r="P22">
        <v>350.6</v>
      </c>
      <c r="Q22">
        <v>20</v>
      </c>
      <c r="R22">
        <f t="shared" si="5"/>
        <v>3.3176470588235296</v>
      </c>
      <c r="S22">
        <f t="shared" si="6"/>
        <v>7.9976599870538951</v>
      </c>
      <c r="T22">
        <f>0</f>
        <v>0</v>
      </c>
      <c r="U22">
        <f t="shared" si="7"/>
        <v>3</v>
      </c>
    </row>
    <row r="23" spans="1:21" x14ac:dyDescent="0.25">
      <c r="A23" s="1">
        <v>345</v>
      </c>
      <c r="B23" s="1">
        <v>345</v>
      </c>
      <c r="C23" s="1">
        <v>344</v>
      </c>
      <c r="D23" s="1">
        <v>346</v>
      </c>
      <c r="E23" s="1">
        <v>345</v>
      </c>
      <c r="F23" s="1">
        <f t="shared" si="0"/>
        <v>345</v>
      </c>
      <c r="G23" s="1">
        <f t="shared" si="1"/>
        <v>2</v>
      </c>
      <c r="H23" s="1">
        <v>21</v>
      </c>
      <c r="L23">
        <v>21</v>
      </c>
      <c r="M23">
        <f t="shared" si="2"/>
        <v>350</v>
      </c>
      <c r="N23">
        <f t="shared" si="3"/>
        <v>362.54768359643975</v>
      </c>
      <c r="O23">
        <f t="shared" si="4"/>
        <v>337.45231640356025</v>
      </c>
      <c r="P23">
        <v>347.8</v>
      </c>
      <c r="Q23">
        <v>21</v>
      </c>
      <c r="R23">
        <f t="shared" si="5"/>
        <v>3.3176470588235296</v>
      </c>
      <c r="S23">
        <f t="shared" si="6"/>
        <v>7.9976599870538951</v>
      </c>
      <c r="T23">
        <f>0</f>
        <v>0</v>
      </c>
      <c r="U23">
        <f t="shared" si="7"/>
        <v>3</v>
      </c>
    </row>
    <row r="24" spans="1:21" x14ac:dyDescent="0.25">
      <c r="A24" s="1">
        <v>346</v>
      </c>
      <c r="B24" s="1">
        <v>346</v>
      </c>
      <c r="C24" s="1">
        <v>345</v>
      </c>
      <c r="D24" s="1">
        <v>346</v>
      </c>
      <c r="E24" s="1">
        <v>347</v>
      </c>
      <c r="F24" s="1">
        <f t="shared" si="0"/>
        <v>346</v>
      </c>
      <c r="G24" s="1">
        <f t="shared" si="1"/>
        <v>2</v>
      </c>
      <c r="H24" s="1">
        <v>22</v>
      </c>
      <c r="L24">
        <v>22</v>
      </c>
      <c r="M24">
        <f t="shared" si="2"/>
        <v>350</v>
      </c>
      <c r="N24">
        <f t="shared" si="3"/>
        <v>362.54768359643975</v>
      </c>
      <c r="O24">
        <f t="shared" si="4"/>
        <v>337.45231640356025</v>
      </c>
      <c r="P24">
        <v>348.4</v>
      </c>
      <c r="Q24">
        <v>22</v>
      </c>
      <c r="R24">
        <f t="shared" si="5"/>
        <v>3.3176470588235296</v>
      </c>
      <c r="S24">
        <f t="shared" si="6"/>
        <v>7.9976599870538951</v>
      </c>
      <c r="T24">
        <f>0</f>
        <v>0</v>
      </c>
      <c r="U24">
        <f t="shared" si="7"/>
        <v>2</v>
      </c>
    </row>
    <row r="25" spans="1:21" x14ac:dyDescent="0.25">
      <c r="A25" s="1">
        <v>348</v>
      </c>
      <c r="B25" s="1">
        <v>350</v>
      </c>
      <c r="C25" s="1">
        <v>346</v>
      </c>
      <c r="D25" s="1">
        <v>346</v>
      </c>
      <c r="E25" s="1">
        <v>350</v>
      </c>
      <c r="F25" s="1">
        <f t="shared" si="0"/>
        <v>348</v>
      </c>
      <c r="G25" s="1">
        <f t="shared" si="1"/>
        <v>4</v>
      </c>
      <c r="H25" s="1">
        <v>23</v>
      </c>
      <c r="L25">
        <v>23</v>
      </c>
      <c r="M25">
        <f t="shared" si="2"/>
        <v>350</v>
      </c>
      <c r="N25">
        <f t="shared" si="3"/>
        <v>362.54768359643975</v>
      </c>
      <c r="O25">
        <f t="shared" si="4"/>
        <v>337.45231640356025</v>
      </c>
      <c r="P25">
        <v>347.4</v>
      </c>
      <c r="Q25">
        <v>23</v>
      </c>
      <c r="R25">
        <f t="shared" si="5"/>
        <v>3.3176470588235296</v>
      </c>
      <c r="S25">
        <f t="shared" si="6"/>
        <v>7.9976599870538951</v>
      </c>
      <c r="T25">
        <f>0</f>
        <v>0</v>
      </c>
      <c r="U25">
        <f t="shared" si="7"/>
        <v>2</v>
      </c>
    </row>
    <row r="26" spans="1:21" x14ac:dyDescent="0.25">
      <c r="A26" s="1">
        <v>348</v>
      </c>
      <c r="B26" s="1">
        <v>350</v>
      </c>
      <c r="C26" s="1">
        <v>346</v>
      </c>
      <c r="D26" s="1">
        <v>347</v>
      </c>
      <c r="E26" s="1">
        <v>350</v>
      </c>
      <c r="F26" s="1">
        <f t="shared" si="0"/>
        <v>348.2</v>
      </c>
      <c r="G26" s="1">
        <f t="shared" si="1"/>
        <v>4</v>
      </c>
      <c r="H26" s="1">
        <v>24</v>
      </c>
      <c r="L26">
        <v>24</v>
      </c>
      <c r="M26">
        <f t="shared" si="2"/>
        <v>350</v>
      </c>
      <c r="N26">
        <f t="shared" si="3"/>
        <v>362.54768359643975</v>
      </c>
      <c r="O26">
        <f t="shared" si="4"/>
        <v>337.45231640356025</v>
      </c>
      <c r="P26">
        <v>346.8</v>
      </c>
      <c r="Q26">
        <v>24</v>
      </c>
      <c r="R26">
        <f t="shared" si="5"/>
        <v>3.3176470588235296</v>
      </c>
      <c r="S26">
        <f t="shared" si="6"/>
        <v>7.9976599870538951</v>
      </c>
      <c r="T26">
        <f>0</f>
        <v>0</v>
      </c>
      <c r="U26">
        <f t="shared" si="7"/>
        <v>3</v>
      </c>
    </row>
    <row r="27" spans="1:21" x14ac:dyDescent="0.25">
      <c r="A27" s="1">
        <v>348</v>
      </c>
      <c r="B27" s="1">
        <v>348</v>
      </c>
      <c r="C27" s="1">
        <v>346</v>
      </c>
      <c r="D27" s="1">
        <v>346</v>
      </c>
      <c r="E27" s="1">
        <v>349</v>
      </c>
      <c r="F27" s="1">
        <f t="shared" si="0"/>
        <v>347.4</v>
      </c>
      <c r="G27" s="1">
        <f t="shared" si="1"/>
        <v>3</v>
      </c>
      <c r="H27" s="1">
        <v>25</v>
      </c>
      <c r="L27">
        <v>25</v>
      </c>
      <c r="M27">
        <f t="shared" si="2"/>
        <v>350</v>
      </c>
      <c r="N27">
        <f t="shared" si="3"/>
        <v>362.54768359643975</v>
      </c>
      <c r="O27">
        <f t="shared" si="4"/>
        <v>337.45231640356025</v>
      </c>
      <c r="P27">
        <v>347</v>
      </c>
      <c r="Q27">
        <v>25</v>
      </c>
      <c r="R27">
        <f t="shared" si="5"/>
        <v>3.3176470588235296</v>
      </c>
      <c r="S27">
        <f t="shared" si="6"/>
        <v>7.9976599870538951</v>
      </c>
      <c r="T27">
        <f>0</f>
        <v>0</v>
      </c>
      <c r="U27">
        <f t="shared" si="7"/>
        <v>4</v>
      </c>
    </row>
    <row r="28" spans="1:21" x14ac:dyDescent="0.25">
      <c r="A28" s="1">
        <v>344</v>
      </c>
      <c r="B28" s="1">
        <v>344</v>
      </c>
      <c r="C28" s="1">
        <v>345</v>
      </c>
      <c r="D28" s="1">
        <v>343</v>
      </c>
      <c r="E28" s="1">
        <v>346</v>
      </c>
      <c r="F28" s="1">
        <f t="shared" si="0"/>
        <v>344.4</v>
      </c>
      <c r="G28" s="1">
        <f t="shared" si="1"/>
        <v>3</v>
      </c>
      <c r="H28" s="1">
        <v>26</v>
      </c>
      <c r="L28">
        <v>26</v>
      </c>
      <c r="M28">
        <f t="shared" si="2"/>
        <v>350</v>
      </c>
      <c r="N28">
        <f t="shared" si="3"/>
        <v>362.54768359643975</v>
      </c>
      <c r="O28">
        <f t="shared" si="4"/>
        <v>337.45231640356025</v>
      </c>
      <c r="P28">
        <v>348.8</v>
      </c>
      <c r="Q28">
        <v>26</v>
      </c>
      <c r="R28">
        <f t="shared" si="5"/>
        <v>3.3176470588235296</v>
      </c>
      <c r="S28">
        <f t="shared" si="6"/>
        <v>7.9976599870538951</v>
      </c>
      <c r="T28">
        <f>0</f>
        <v>0</v>
      </c>
      <c r="U28">
        <f t="shared" si="7"/>
        <v>3</v>
      </c>
    </row>
    <row r="29" spans="1:21" x14ac:dyDescent="0.25">
      <c r="A29" s="1">
        <v>337</v>
      </c>
      <c r="B29" s="1">
        <v>337</v>
      </c>
      <c r="C29" s="1">
        <v>338</v>
      </c>
      <c r="D29" s="1">
        <v>336</v>
      </c>
      <c r="E29" s="1">
        <v>339</v>
      </c>
      <c r="F29" s="1">
        <f t="shared" si="0"/>
        <v>337.4</v>
      </c>
      <c r="G29" s="1">
        <f t="shared" si="1"/>
        <v>3</v>
      </c>
      <c r="H29" s="1">
        <v>27</v>
      </c>
      <c r="L29">
        <v>27</v>
      </c>
      <c r="M29">
        <f t="shared" si="2"/>
        <v>350</v>
      </c>
      <c r="N29">
        <f t="shared" si="3"/>
        <v>362.54768359643975</v>
      </c>
      <c r="O29">
        <f t="shared" si="4"/>
        <v>337.45231640356025</v>
      </c>
      <c r="P29">
        <v>338.4</v>
      </c>
      <c r="Q29">
        <v>27</v>
      </c>
      <c r="R29">
        <f t="shared" si="5"/>
        <v>3.3176470588235296</v>
      </c>
      <c r="S29">
        <f t="shared" si="6"/>
        <v>7.9976599870538951</v>
      </c>
      <c r="T29">
        <f>0</f>
        <v>0</v>
      </c>
      <c r="U29">
        <f t="shared" si="7"/>
        <v>4</v>
      </c>
    </row>
    <row r="30" spans="1:21" x14ac:dyDescent="0.25">
      <c r="A30" s="1">
        <v>344</v>
      </c>
      <c r="B30" s="1">
        <v>344</v>
      </c>
      <c r="C30" s="1">
        <v>345</v>
      </c>
      <c r="D30" s="1">
        <v>344</v>
      </c>
      <c r="E30" s="1">
        <v>346</v>
      </c>
      <c r="F30" s="1">
        <f t="shared" si="0"/>
        <v>344.6</v>
      </c>
      <c r="G30" s="1">
        <f t="shared" si="1"/>
        <v>2</v>
      </c>
      <c r="H30" s="1">
        <v>28</v>
      </c>
      <c r="L30">
        <v>28</v>
      </c>
      <c r="M30">
        <f t="shared" si="2"/>
        <v>350</v>
      </c>
      <c r="N30">
        <f t="shared" si="3"/>
        <v>362.54768359643975</v>
      </c>
      <c r="O30">
        <f t="shared" si="4"/>
        <v>337.45231640356025</v>
      </c>
      <c r="P30">
        <v>347.8</v>
      </c>
      <c r="Q30">
        <v>28</v>
      </c>
      <c r="R30">
        <f t="shared" si="5"/>
        <v>3.3176470588235296</v>
      </c>
      <c r="S30">
        <f t="shared" si="6"/>
        <v>7.9976599870538951</v>
      </c>
      <c r="T30">
        <f>0</f>
        <v>0</v>
      </c>
      <c r="U30">
        <f t="shared" si="7"/>
        <v>3</v>
      </c>
    </row>
    <row r="31" spans="1:21" x14ac:dyDescent="0.25">
      <c r="A31" s="1">
        <v>345</v>
      </c>
      <c r="B31" s="1">
        <v>345</v>
      </c>
      <c r="C31" s="1">
        <v>346</v>
      </c>
      <c r="D31" s="1">
        <v>345</v>
      </c>
      <c r="E31" s="1">
        <v>348</v>
      </c>
      <c r="F31" s="1">
        <f t="shared" si="0"/>
        <v>345.8</v>
      </c>
      <c r="G31" s="1">
        <f t="shared" si="1"/>
        <v>3</v>
      </c>
      <c r="H31" s="1">
        <v>29</v>
      </c>
      <c r="L31">
        <v>29</v>
      </c>
      <c r="M31">
        <f t="shared" si="2"/>
        <v>350</v>
      </c>
      <c r="N31">
        <f t="shared" si="3"/>
        <v>362.54768359643975</v>
      </c>
      <c r="O31">
        <f t="shared" si="4"/>
        <v>337.45231640356025</v>
      </c>
      <c r="P31">
        <v>347.6</v>
      </c>
      <c r="Q31">
        <v>29</v>
      </c>
      <c r="R31">
        <f t="shared" si="5"/>
        <v>3.3176470588235296</v>
      </c>
      <c r="S31">
        <f t="shared" si="6"/>
        <v>7.9976599870538951</v>
      </c>
      <c r="T31">
        <f>0</f>
        <v>0</v>
      </c>
      <c r="U31">
        <f t="shared" si="7"/>
        <v>2</v>
      </c>
    </row>
    <row r="32" spans="1:21" x14ac:dyDescent="0.25">
      <c r="A32" s="1">
        <v>344</v>
      </c>
      <c r="B32" s="1">
        <v>345</v>
      </c>
      <c r="C32" s="1">
        <v>345</v>
      </c>
      <c r="D32" s="1">
        <v>345</v>
      </c>
      <c r="E32" s="1">
        <v>346</v>
      </c>
      <c r="F32" s="1">
        <f t="shared" si="0"/>
        <v>345</v>
      </c>
      <c r="G32" s="1">
        <f t="shared" si="1"/>
        <v>2</v>
      </c>
      <c r="H32" s="1">
        <v>30</v>
      </c>
      <c r="L32">
        <v>30</v>
      </c>
      <c r="M32">
        <f t="shared" si="2"/>
        <v>350</v>
      </c>
      <c r="N32">
        <f t="shared" si="3"/>
        <v>362.54768359643975</v>
      </c>
      <c r="O32">
        <f t="shared" si="4"/>
        <v>337.45231640356025</v>
      </c>
      <c r="P32">
        <v>346</v>
      </c>
      <c r="Q32">
        <v>30</v>
      </c>
      <c r="R32">
        <f t="shared" si="5"/>
        <v>3.3176470588235296</v>
      </c>
      <c r="S32">
        <f t="shared" si="6"/>
        <v>7.9976599870538951</v>
      </c>
      <c r="T32">
        <f>0</f>
        <v>0</v>
      </c>
      <c r="U32">
        <f t="shared" si="7"/>
        <v>3</v>
      </c>
    </row>
    <row r="33" spans="1:21" x14ac:dyDescent="0.25">
      <c r="A33" s="1">
        <v>345</v>
      </c>
      <c r="B33" s="1">
        <v>345</v>
      </c>
      <c r="C33" s="1">
        <v>345</v>
      </c>
      <c r="D33" s="1">
        <v>344</v>
      </c>
      <c r="E33" s="1">
        <v>347</v>
      </c>
      <c r="F33" s="1">
        <f t="shared" si="0"/>
        <v>345.2</v>
      </c>
      <c r="G33" s="1">
        <f t="shared" si="1"/>
        <v>3</v>
      </c>
      <c r="H33" s="1">
        <v>31</v>
      </c>
      <c r="L33">
        <v>31</v>
      </c>
      <c r="M33">
        <f t="shared" si="2"/>
        <v>350</v>
      </c>
      <c r="N33">
        <f t="shared" si="3"/>
        <v>362.54768359643975</v>
      </c>
      <c r="O33">
        <f t="shared" si="4"/>
        <v>337.45231640356025</v>
      </c>
      <c r="P33">
        <v>347.6</v>
      </c>
      <c r="Q33">
        <v>31</v>
      </c>
      <c r="R33">
        <f t="shared" si="5"/>
        <v>3.3176470588235296</v>
      </c>
      <c r="S33">
        <f t="shared" si="6"/>
        <v>7.9976599870538951</v>
      </c>
      <c r="T33">
        <f>0</f>
        <v>0</v>
      </c>
      <c r="U33">
        <f t="shared" si="7"/>
        <v>3</v>
      </c>
    </row>
    <row r="34" spans="1:21" x14ac:dyDescent="0.25">
      <c r="A34" s="1">
        <v>349</v>
      </c>
      <c r="B34" s="1">
        <v>349</v>
      </c>
      <c r="C34" s="1">
        <v>348</v>
      </c>
      <c r="D34" s="1">
        <v>348</v>
      </c>
      <c r="E34" s="1">
        <v>350</v>
      </c>
      <c r="F34" s="1">
        <f t="shared" si="0"/>
        <v>348.8</v>
      </c>
      <c r="G34" s="1">
        <f t="shared" si="1"/>
        <v>2</v>
      </c>
      <c r="H34" s="1">
        <v>32</v>
      </c>
      <c r="L34">
        <v>32</v>
      </c>
      <c r="M34">
        <f t="shared" si="2"/>
        <v>350</v>
      </c>
      <c r="N34">
        <f t="shared" si="3"/>
        <v>362.54768359643975</v>
      </c>
      <c r="O34">
        <f t="shared" si="4"/>
        <v>337.45231640356025</v>
      </c>
      <c r="P34">
        <v>346.6</v>
      </c>
      <c r="Q34">
        <v>32</v>
      </c>
      <c r="R34">
        <f t="shared" si="5"/>
        <v>3.3176470588235296</v>
      </c>
      <c r="S34">
        <f t="shared" si="6"/>
        <v>7.9976599870538951</v>
      </c>
      <c r="T34">
        <f>0</f>
        <v>0</v>
      </c>
      <c r="U34">
        <f t="shared" si="7"/>
        <v>3</v>
      </c>
    </row>
    <row r="35" spans="1:21" x14ac:dyDescent="0.25">
      <c r="A35" s="1">
        <v>349</v>
      </c>
      <c r="B35" s="1">
        <v>350</v>
      </c>
      <c r="C35" s="1">
        <v>348</v>
      </c>
      <c r="D35" s="1">
        <v>350</v>
      </c>
      <c r="E35" s="1">
        <v>349</v>
      </c>
      <c r="F35" s="1">
        <f t="shared" si="0"/>
        <v>349.2</v>
      </c>
      <c r="G35" s="1">
        <f t="shared" si="1"/>
        <v>2</v>
      </c>
      <c r="H35" s="1">
        <v>33</v>
      </c>
      <c r="L35">
        <v>33</v>
      </c>
      <c r="M35">
        <f t="shared" si="2"/>
        <v>350</v>
      </c>
      <c r="N35">
        <f t="shared" si="3"/>
        <v>362.54768359643975</v>
      </c>
      <c r="O35">
        <f t="shared" si="4"/>
        <v>337.45231640356025</v>
      </c>
      <c r="P35">
        <v>349</v>
      </c>
      <c r="Q35">
        <v>33</v>
      </c>
      <c r="R35">
        <f t="shared" si="5"/>
        <v>3.3176470588235296</v>
      </c>
      <c r="S35">
        <f t="shared" si="6"/>
        <v>7.9976599870538951</v>
      </c>
      <c r="T35">
        <f>0</f>
        <v>0</v>
      </c>
      <c r="U35">
        <f t="shared" si="7"/>
        <v>3</v>
      </c>
    </row>
    <row r="36" spans="1:21" x14ac:dyDescent="0.25">
      <c r="A36" s="1">
        <v>348</v>
      </c>
      <c r="B36" s="1">
        <v>348</v>
      </c>
      <c r="C36" s="1">
        <v>348</v>
      </c>
      <c r="D36" s="1">
        <v>345</v>
      </c>
      <c r="E36" s="1">
        <v>349</v>
      </c>
      <c r="F36" s="1">
        <f t="shared" si="0"/>
        <v>347.6</v>
      </c>
      <c r="G36" s="1">
        <f t="shared" si="1"/>
        <v>4</v>
      </c>
      <c r="H36" s="1">
        <v>34</v>
      </c>
      <c r="L36">
        <v>34</v>
      </c>
      <c r="M36">
        <f t="shared" si="2"/>
        <v>350</v>
      </c>
      <c r="N36">
        <f t="shared" si="3"/>
        <v>362.54768359643975</v>
      </c>
      <c r="O36">
        <f t="shared" si="4"/>
        <v>337.45231640356025</v>
      </c>
      <c r="P36">
        <v>349.8</v>
      </c>
      <c r="Q36">
        <v>34</v>
      </c>
      <c r="R36">
        <f t="shared" si="5"/>
        <v>3.3176470588235296</v>
      </c>
      <c r="S36">
        <f t="shared" si="6"/>
        <v>7.9976599870538951</v>
      </c>
      <c r="T36">
        <f>0</f>
        <v>0</v>
      </c>
      <c r="U36">
        <f t="shared" si="7"/>
        <v>3</v>
      </c>
    </row>
    <row r="37" spans="1:21" x14ac:dyDescent="0.25">
      <c r="A37" s="1">
        <v>348</v>
      </c>
      <c r="B37" s="1">
        <v>349</v>
      </c>
      <c r="C37" s="1">
        <v>348</v>
      </c>
      <c r="D37" s="1">
        <v>345</v>
      </c>
      <c r="E37" s="1">
        <v>348</v>
      </c>
      <c r="F37" s="1">
        <f t="shared" si="0"/>
        <v>347.6</v>
      </c>
      <c r="G37" s="1">
        <f t="shared" si="1"/>
        <v>4</v>
      </c>
      <c r="H37" s="1">
        <v>35</v>
      </c>
      <c r="L37">
        <v>35</v>
      </c>
      <c r="M37">
        <f t="shared" si="2"/>
        <v>350</v>
      </c>
      <c r="N37">
        <f t="shared" si="3"/>
        <v>362.54768359643975</v>
      </c>
      <c r="O37">
        <f t="shared" si="4"/>
        <v>337.45231640356025</v>
      </c>
      <c r="P37">
        <v>349.6</v>
      </c>
      <c r="Q37">
        <v>35</v>
      </c>
      <c r="R37">
        <f t="shared" si="5"/>
        <v>3.3176470588235296</v>
      </c>
      <c r="S37">
        <f t="shared" si="6"/>
        <v>7.9976599870538951</v>
      </c>
      <c r="T37">
        <f>0</f>
        <v>0</v>
      </c>
      <c r="U37">
        <f t="shared" si="7"/>
        <v>3</v>
      </c>
    </row>
    <row r="38" spans="1:21" x14ac:dyDescent="0.25">
      <c r="A38" s="1">
        <v>354</v>
      </c>
      <c r="B38" s="1">
        <v>350</v>
      </c>
      <c r="C38" s="1">
        <v>360</v>
      </c>
      <c r="D38" s="1">
        <v>350</v>
      </c>
      <c r="E38" s="1">
        <v>359</v>
      </c>
      <c r="F38" s="1">
        <f t="shared" si="0"/>
        <v>354.6</v>
      </c>
      <c r="G38" s="1">
        <f t="shared" si="1"/>
        <v>10</v>
      </c>
      <c r="H38" s="1">
        <v>36</v>
      </c>
      <c r="L38">
        <v>36</v>
      </c>
      <c r="M38">
        <f t="shared" si="2"/>
        <v>350</v>
      </c>
      <c r="N38">
        <f t="shared" si="3"/>
        <v>362.54768359643975</v>
      </c>
      <c r="O38">
        <f t="shared" si="4"/>
        <v>337.45231640356025</v>
      </c>
      <c r="P38">
        <v>348</v>
      </c>
      <c r="Q38">
        <v>36</v>
      </c>
      <c r="R38">
        <f t="shared" si="5"/>
        <v>3.3176470588235296</v>
      </c>
      <c r="S38">
        <f t="shared" si="6"/>
        <v>7.9976599870538951</v>
      </c>
      <c r="T38">
        <f>0</f>
        <v>0</v>
      </c>
      <c r="U38">
        <f t="shared" si="7"/>
        <v>4</v>
      </c>
    </row>
    <row r="39" spans="1:21" x14ac:dyDescent="0.25">
      <c r="A39" s="1">
        <v>346</v>
      </c>
      <c r="B39" s="1">
        <v>344</v>
      </c>
      <c r="C39" s="1">
        <v>344</v>
      </c>
      <c r="D39" s="1">
        <v>342</v>
      </c>
      <c r="E39" s="1">
        <v>345</v>
      </c>
      <c r="F39" s="1">
        <f t="shared" si="0"/>
        <v>344.2</v>
      </c>
      <c r="G39" s="1">
        <f t="shared" si="1"/>
        <v>4</v>
      </c>
      <c r="H39" s="1">
        <v>37</v>
      </c>
      <c r="L39">
        <v>37</v>
      </c>
      <c r="M39">
        <f t="shared" si="2"/>
        <v>350</v>
      </c>
      <c r="N39">
        <f t="shared" si="3"/>
        <v>362.54768359643975</v>
      </c>
      <c r="O39">
        <f t="shared" si="4"/>
        <v>337.45231640356025</v>
      </c>
      <c r="P39">
        <v>349</v>
      </c>
      <c r="Q39">
        <v>37</v>
      </c>
      <c r="R39">
        <f t="shared" si="5"/>
        <v>3.3176470588235296</v>
      </c>
      <c r="S39">
        <f t="shared" si="6"/>
        <v>7.9976599870538951</v>
      </c>
      <c r="T39">
        <f>0</f>
        <v>0</v>
      </c>
      <c r="U39">
        <f t="shared" si="7"/>
        <v>3</v>
      </c>
    </row>
    <row r="40" spans="1:21" x14ac:dyDescent="0.25">
      <c r="A40" s="1">
        <v>350</v>
      </c>
      <c r="B40" s="1">
        <v>351</v>
      </c>
      <c r="C40" s="1">
        <v>351</v>
      </c>
      <c r="D40" s="1">
        <v>352</v>
      </c>
      <c r="E40" s="1">
        <v>354</v>
      </c>
      <c r="F40" s="1">
        <f t="shared" si="0"/>
        <v>351.6</v>
      </c>
      <c r="G40" s="1">
        <f t="shared" si="1"/>
        <v>4</v>
      </c>
      <c r="H40" s="1">
        <v>38</v>
      </c>
      <c r="L40">
        <v>38</v>
      </c>
      <c r="M40">
        <f t="shared" si="2"/>
        <v>350</v>
      </c>
      <c r="N40">
        <f t="shared" si="3"/>
        <v>362.54768359643975</v>
      </c>
      <c r="O40">
        <f t="shared" si="4"/>
        <v>337.45231640356025</v>
      </c>
      <c r="P40">
        <v>346.6</v>
      </c>
      <c r="Q40">
        <v>38</v>
      </c>
      <c r="R40">
        <f t="shared" si="5"/>
        <v>3.3176470588235296</v>
      </c>
      <c r="S40">
        <f t="shared" si="6"/>
        <v>7.9976599870538951</v>
      </c>
      <c r="T40">
        <f>0</f>
        <v>0</v>
      </c>
      <c r="U40">
        <f t="shared" si="7"/>
        <v>3</v>
      </c>
    </row>
    <row r="41" spans="1:21" x14ac:dyDescent="0.25">
      <c r="A41" s="1">
        <v>342</v>
      </c>
      <c r="B41" s="1">
        <v>342</v>
      </c>
      <c r="C41" s="1">
        <v>343</v>
      </c>
      <c r="D41" s="1">
        <v>340</v>
      </c>
      <c r="E41" s="1">
        <v>344</v>
      </c>
      <c r="F41" s="1">
        <f t="shared" si="0"/>
        <v>342.2</v>
      </c>
      <c r="G41" s="1">
        <f t="shared" si="1"/>
        <v>4</v>
      </c>
      <c r="H41" s="1">
        <v>39</v>
      </c>
      <c r="L41">
        <v>39</v>
      </c>
      <c r="M41">
        <f t="shared" si="2"/>
        <v>350</v>
      </c>
      <c r="N41">
        <f t="shared" si="3"/>
        <v>362.54768359643975</v>
      </c>
      <c r="O41">
        <f t="shared" si="4"/>
        <v>337.45231640356025</v>
      </c>
      <c r="P41">
        <v>350.4</v>
      </c>
      <c r="Q41">
        <v>39</v>
      </c>
      <c r="R41">
        <f t="shared" si="5"/>
        <v>3.3176470588235296</v>
      </c>
      <c r="S41">
        <f t="shared" si="6"/>
        <v>7.9976599870538951</v>
      </c>
      <c r="T41">
        <f>0</f>
        <v>0</v>
      </c>
      <c r="U41">
        <f t="shared" si="7"/>
        <v>4</v>
      </c>
    </row>
    <row r="42" spans="1:21" x14ac:dyDescent="0.25">
      <c r="A42" s="1">
        <v>349</v>
      </c>
      <c r="B42" s="1">
        <v>349</v>
      </c>
      <c r="C42" s="1">
        <v>349</v>
      </c>
      <c r="D42" s="1">
        <v>347</v>
      </c>
      <c r="E42" s="1">
        <v>351</v>
      </c>
      <c r="F42" s="1">
        <f t="shared" si="0"/>
        <v>349</v>
      </c>
      <c r="G42" s="1">
        <f t="shared" si="1"/>
        <v>4</v>
      </c>
      <c r="H42" s="1">
        <v>40</v>
      </c>
      <c r="L42">
        <v>40</v>
      </c>
      <c r="M42">
        <f t="shared" si="2"/>
        <v>350</v>
      </c>
      <c r="N42">
        <f t="shared" si="3"/>
        <v>362.54768359643975</v>
      </c>
      <c r="O42">
        <f t="shared" si="4"/>
        <v>337.45231640356025</v>
      </c>
      <c r="P42">
        <v>348.6</v>
      </c>
      <c r="Q42">
        <v>40</v>
      </c>
      <c r="R42">
        <f t="shared" si="5"/>
        <v>3.3176470588235296</v>
      </c>
      <c r="S42">
        <f t="shared" si="6"/>
        <v>7.9976599870538951</v>
      </c>
      <c r="T42">
        <f>0</f>
        <v>0</v>
      </c>
      <c r="U42">
        <f t="shared" si="7"/>
        <v>5</v>
      </c>
    </row>
    <row r="43" spans="1:21" x14ac:dyDescent="0.25">
      <c r="A43" s="1">
        <v>349</v>
      </c>
      <c r="B43" s="1">
        <v>348</v>
      </c>
      <c r="C43" s="1">
        <v>348</v>
      </c>
      <c r="D43" s="1">
        <v>347</v>
      </c>
      <c r="E43" s="1">
        <v>350</v>
      </c>
      <c r="F43" s="1">
        <f t="shared" si="0"/>
        <v>348.4</v>
      </c>
      <c r="G43" s="1">
        <f t="shared" si="1"/>
        <v>3</v>
      </c>
      <c r="H43" s="1">
        <v>41</v>
      </c>
    </row>
    <row r="44" spans="1:21" x14ac:dyDescent="0.25">
      <c r="A44" s="1">
        <v>349</v>
      </c>
      <c r="B44" s="1">
        <v>349</v>
      </c>
      <c r="C44" s="1">
        <v>347</v>
      </c>
      <c r="D44" s="1">
        <v>350</v>
      </c>
      <c r="E44" s="1">
        <v>349</v>
      </c>
      <c r="F44" s="1">
        <f t="shared" si="0"/>
        <v>348.8</v>
      </c>
      <c r="G44" s="1">
        <f t="shared" si="1"/>
        <v>3</v>
      </c>
      <c r="H44" s="1">
        <v>42</v>
      </c>
    </row>
    <row r="45" spans="1:21" x14ac:dyDescent="0.25">
      <c r="A45" s="1">
        <v>348</v>
      </c>
      <c r="B45" s="1">
        <v>348</v>
      </c>
      <c r="C45" s="1">
        <v>347</v>
      </c>
      <c r="D45" s="1">
        <v>347</v>
      </c>
      <c r="E45" s="1">
        <v>349</v>
      </c>
      <c r="F45" s="1">
        <f t="shared" si="0"/>
        <v>347.8</v>
      </c>
      <c r="G45" s="1">
        <f t="shared" si="1"/>
        <v>2</v>
      </c>
      <c r="H45" s="1">
        <v>43</v>
      </c>
    </row>
    <row r="46" spans="1:21" x14ac:dyDescent="0.25">
      <c r="A46" s="1">
        <v>349</v>
      </c>
      <c r="B46" s="1">
        <v>349</v>
      </c>
      <c r="C46" s="1">
        <v>349</v>
      </c>
      <c r="D46" s="1">
        <v>346</v>
      </c>
      <c r="E46" s="1">
        <v>350</v>
      </c>
      <c r="F46" s="1">
        <f t="shared" si="0"/>
        <v>348.6</v>
      </c>
      <c r="G46" s="1">
        <f t="shared" si="1"/>
        <v>4</v>
      </c>
      <c r="H46" s="1">
        <v>44</v>
      </c>
    </row>
    <row r="47" spans="1:21" x14ac:dyDescent="0.25">
      <c r="A47" s="1">
        <v>339</v>
      </c>
      <c r="B47" s="1">
        <v>340</v>
      </c>
      <c r="C47" s="1">
        <v>341</v>
      </c>
      <c r="D47" s="1">
        <v>338</v>
      </c>
      <c r="E47" s="1">
        <v>342</v>
      </c>
      <c r="F47" s="1">
        <f t="shared" si="0"/>
        <v>340</v>
      </c>
      <c r="G47" s="1">
        <f t="shared" si="1"/>
        <v>4</v>
      </c>
      <c r="H47" s="1">
        <v>45</v>
      </c>
    </row>
    <row r="48" spans="1:21" x14ac:dyDescent="0.25">
      <c r="A48" s="1">
        <v>350</v>
      </c>
      <c r="B48" s="1">
        <v>350</v>
      </c>
      <c r="C48" s="1">
        <v>348</v>
      </c>
      <c r="D48" s="1">
        <v>347</v>
      </c>
      <c r="E48" s="1">
        <v>351</v>
      </c>
      <c r="F48" s="1">
        <f t="shared" si="0"/>
        <v>349.2</v>
      </c>
      <c r="G48" s="1">
        <f t="shared" si="1"/>
        <v>4</v>
      </c>
      <c r="H48" s="1">
        <v>46</v>
      </c>
    </row>
    <row r="49" spans="1:8" x14ac:dyDescent="0.25">
      <c r="A49" s="1">
        <v>349</v>
      </c>
      <c r="B49" s="1">
        <v>350</v>
      </c>
      <c r="C49" s="1">
        <v>349</v>
      </c>
      <c r="D49" s="1">
        <v>349</v>
      </c>
      <c r="E49" s="1">
        <v>351</v>
      </c>
      <c r="F49" s="1">
        <f t="shared" si="0"/>
        <v>349.6</v>
      </c>
      <c r="G49" s="1">
        <f t="shared" si="1"/>
        <v>2</v>
      </c>
      <c r="H49" s="1">
        <v>47</v>
      </c>
    </row>
    <row r="50" spans="1:8" x14ac:dyDescent="0.25">
      <c r="A50" s="1">
        <v>343</v>
      </c>
      <c r="B50" s="1">
        <v>343</v>
      </c>
      <c r="C50" s="1">
        <v>343</v>
      </c>
      <c r="D50" s="1">
        <v>342</v>
      </c>
      <c r="E50" s="1">
        <v>345</v>
      </c>
      <c r="F50" s="1">
        <f t="shared" si="0"/>
        <v>343.2</v>
      </c>
      <c r="G50" s="1">
        <f t="shared" si="1"/>
        <v>3</v>
      </c>
      <c r="H50" s="1">
        <v>48</v>
      </c>
    </row>
    <row r="51" spans="1:8" x14ac:dyDescent="0.25">
      <c r="A51" s="1">
        <v>342</v>
      </c>
      <c r="B51" s="1">
        <v>344</v>
      </c>
      <c r="C51" s="1">
        <v>345</v>
      </c>
      <c r="D51" s="1">
        <v>342</v>
      </c>
      <c r="E51" s="1">
        <v>345</v>
      </c>
      <c r="F51" s="1">
        <f t="shared" si="0"/>
        <v>343.6</v>
      </c>
      <c r="G51" s="1">
        <f t="shared" si="1"/>
        <v>3</v>
      </c>
      <c r="H51" s="1">
        <v>49</v>
      </c>
    </row>
    <row r="52" spans="1:8" x14ac:dyDescent="0.25">
      <c r="A52" s="1">
        <v>350</v>
      </c>
      <c r="B52" s="1">
        <v>350</v>
      </c>
      <c r="C52" s="1">
        <v>349</v>
      </c>
      <c r="D52" s="1">
        <v>347</v>
      </c>
      <c r="E52" s="1">
        <v>350</v>
      </c>
      <c r="F52" s="1">
        <f t="shared" si="0"/>
        <v>349.2</v>
      </c>
      <c r="G52" s="1">
        <f t="shared" si="1"/>
        <v>3</v>
      </c>
      <c r="H52" s="1">
        <v>50</v>
      </c>
    </row>
    <row r="53" spans="1:8" x14ac:dyDescent="0.25">
      <c r="A53" s="1">
        <v>350</v>
      </c>
      <c r="B53" s="1">
        <v>350</v>
      </c>
      <c r="C53" s="1">
        <v>349</v>
      </c>
      <c r="D53" s="1">
        <v>348</v>
      </c>
      <c r="E53" s="1">
        <v>350</v>
      </c>
      <c r="F53" s="1">
        <f t="shared" si="0"/>
        <v>349.4</v>
      </c>
      <c r="G53" s="1">
        <f t="shared" si="1"/>
        <v>2</v>
      </c>
      <c r="H53" s="1">
        <v>51</v>
      </c>
    </row>
    <row r="54" spans="1:8" x14ac:dyDescent="0.25">
      <c r="A54" s="1">
        <v>355</v>
      </c>
      <c r="B54" s="1">
        <v>354</v>
      </c>
      <c r="C54" s="1">
        <v>355</v>
      </c>
      <c r="D54" s="1">
        <v>353</v>
      </c>
      <c r="E54" s="1">
        <v>356</v>
      </c>
      <c r="F54" s="1">
        <f t="shared" si="0"/>
        <v>354.6</v>
      </c>
      <c r="G54" s="1">
        <f t="shared" si="1"/>
        <v>3</v>
      </c>
      <c r="H54" s="1">
        <v>52</v>
      </c>
    </row>
    <row r="55" spans="1:8" x14ac:dyDescent="0.25">
      <c r="A55" s="1">
        <v>349</v>
      </c>
      <c r="B55" s="1">
        <v>349</v>
      </c>
      <c r="C55" s="1">
        <v>350</v>
      </c>
      <c r="D55" s="1">
        <v>347</v>
      </c>
      <c r="E55" s="1">
        <v>350</v>
      </c>
      <c r="F55" s="1">
        <f t="shared" si="0"/>
        <v>349</v>
      </c>
      <c r="G55" s="1">
        <f t="shared" si="1"/>
        <v>3</v>
      </c>
      <c r="H55" s="1">
        <v>53</v>
      </c>
    </row>
    <row r="56" spans="1:8" x14ac:dyDescent="0.25">
      <c r="A56" s="1">
        <v>351</v>
      </c>
      <c r="B56" s="1">
        <v>351</v>
      </c>
      <c r="C56" s="1">
        <v>350</v>
      </c>
      <c r="D56" s="1">
        <v>348</v>
      </c>
      <c r="E56" s="1">
        <v>352</v>
      </c>
      <c r="F56" s="1">
        <f t="shared" si="0"/>
        <v>350.4</v>
      </c>
      <c r="G56" s="1">
        <f t="shared" si="1"/>
        <v>4</v>
      </c>
      <c r="H56" s="1">
        <v>54</v>
      </c>
    </row>
    <row r="57" spans="1:8" x14ac:dyDescent="0.25">
      <c r="A57" s="1">
        <v>350</v>
      </c>
      <c r="B57" s="1">
        <v>350</v>
      </c>
      <c r="C57" s="1">
        <v>350</v>
      </c>
      <c r="D57" s="1">
        <v>348</v>
      </c>
      <c r="E57" s="1">
        <v>351</v>
      </c>
      <c r="F57" s="1">
        <f t="shared" si="0"/>
        <v>349.8</v>
      </c>
      <c r="G57" s="1">
        <f t="shared" si="1"/>
        <v>3</v>
      </c>
      <c r="H57" s="1">
        <v>55</v>
      </c>
    </row>
    <row r="58" spans="1:8" x14ac:dyDescent="0.25">
      <c r="A58" s="1">
        <v>345</v>
      </c>
      <c r="B58" s="1">
        <v>346</v>
      </c>
      <c r="C58" s="1">
        <v>355</v>
      </c>
      <c r="D58" s="1">
        <v>345</v>
      </c>
      <c r="E58" s="1">
        <v>356</v>
      </c>
      <c r="F58" s="1">
        <f t="shared" si="0"/>
        <v>349.4</v>
      </c>
      <c r="G58" s="1">
        <f t="shared" si="1"/>
        <v>11</v>
      </c>
      <c r="H58" s="1">
        <v>56</v>
      </c>
    </row>
    <row r="59" spans="1:8" x14ac:dyDescent="0.25">
      <c r="A59" s="1">
        <v>345</v>
      </c>
      <c r="B59" s="1">
        <v>346</v>
      </c>
      <c r="C59" s="1">
        <v>354</v>
      </c>
      <c r="D59" s="1">
        <v>346</v>
      </c>
      <c r="E59" s="1">
        <v>355</v>
      </c>
      <c r="F59" s="1">
        <f t="shared" si="0"/>
        <v>349.2</v>
      </c>
      <c r="G59" s="1">
        <f t="shared" si="1"/>
        <v>10</v>
      </c>
      <c r="H59" s="1">
        <v>57</v>
      </c>
    </row>
    <row r="60" spans="1:8" x14ac:dyDescent="0.25">
      <c r="A60" s="1">
        <v>348</v>
      </c>
      <c r="B60" s="1">
        <v>345</v>
      </c>
      <c r="C60" s="1">
        <v>348</v>
      </c>
      <c r="D60" s="1">
        <v>346</v>
      </c>
      <c r="E60" s="1">
        <v>348</v>
      </c>
      <c r="F60" s="1">
        <f t="shared" si="0"/>
        <v>347</v>
      </c>
      <c r="G60" s="1">
        <f t="shared" si="1"/>
        <v>3</v>
      </c>
      <c r="H60" s="1">
        <v>58</v>
      </c>
    </row>
    <row r="61" spans="1:8" x14ac:dyDescent="0.25">
      <c r="A61" s="1">
        <v>348</v>
      </c>
      <c r="B61" s="1">
        <v>348</v>
      </c>
      <c r="C61" s="1">
        <v>348</v>
      </c>
      <c r="D61" s="1">
        <v>346</v>
      </c>
      <c r="E61" s="1">
        <v>349</v>
      </c>
      <c r="F61" s="1">
        <f t="shared" si="0"/>
        <v>347.8</v>
      </c>
      <c r="G61" s="1">
        <f t="shared" si="1"/>
        <v>3</v>
      </c>
      <c r="H61" s="1">
        <v>59</v>
      </c>
    </row>
    <row r="62" spans="1:8" x14ac:dyDescent="0.25">
      <c r="A62" s="1">
        <v>352</v>
      </c>
      <c r="B62" s="1">
        <v>348</v>
      </c>
      <c r="C62" s="1">
        <v>349</v>
      </c>
      <c r="D62" s="1">
        <v>350</v>
      </c>
      <c r="E62" s="1">
        <v>353</v>
      </c>
      <c r="F62" s="1">
        <f t="shared" si="0"/>
        <v>350.4</v>
      </c>
      <c r="G62" s="1">
        <f t="shared" si="1"/>
        <v>5</v>
      </c>
      <c r="H62" s="1">
        <v>60</v>
      </c>
    </row>
    <row r="63" spans="1:8" x14ac:dyDescent="0.25">
      <c r="A63" s="1">
        <v>350</v>
      </c>
      <c r="B63" s="1">
        <v>350</v>
      </c>
      <c r="C63" s="1">
        <v>348</v>
      </c>
      <c r="D63" s="1">
        <v>350</v>
      </c>
      <c r="E63" s="1">
        <v>351</v>
      </c>
      <c r="F63" s="1">
        <f t="shared" si="0"/>
        <v>349.8</v>
      </c>
      <c r="G63" s="1">
        <f t="shared" si="1"/>
        <v>3</v>
      </c>
      <c r="H63" s="1">
        <v>61</v>
      </c>
    </row>
    <row r="64" spans="1:8" x14ac:dyDescent="0.25">
      <c r="A64" s="1">
        <v>350</v>
      </c>
      <c r="B64" s="1">
        <v>350</v>
      </c>
      <c r="C64" s="1">
        <v>348</v>
      </c>
      <c r="D64" s="1">
        <v>350</v>
      </c>
      <c r="E64" s="1">
        <v>351</v>
      </c>
      <c r="F64" s="1">
        <f t="shared" si="0"/>
        <v>349.8</v>
      </c>
      <c r="G64" s="1">
        <f t="shared" si="1"/>
        <v>3</v>
      </c>
      <c r="H64" s="1">
        <v>62</v>
      </c>
    </row>
    <row r="65" spans="1:8" x14ac:dyDescent="0.25">
      <c r="A65" s="1">
        <v>348</v>
      </c>
      <c r="B65" s="1">
        <v>347</v>
      </c>
      <c r="C65" s="1">
        <v>346</v>
      </c>
      <c r="D65" s="1">
        <v>344</v>
      </c>
      <c r="E65" s="1">
        <v>348</v>
      </c>
      <c r="F65" s="1">
        <f t="shared" si="0"/>
        <v>346.6</v>
      </c>
      <c r="G65" s="1">
        <f t="shared" si="1"/>
        <v>4</v>
      </c>
      <c r="H65" s="1">
        <v>63</v>
      </c>
    </row>
    <row r="66" spans="1:8" x14ac:dyDescent="0.25">
      <c r="A66" s="1">
        <v>348</v>
      </c>
      <c r="B66" s="1">
        <v>349</v>
      </c>
      <c r="C66" s="1">
        <v>348</v>
      </c>
      <c r="D66" s="1">
        <v>348</v>
      </c>
      <c r="E66" s="1">
        <v>350</v>
      </c>
      <c r="F66" s="1">
        <f t="shared" si="0"/>
        <v>348.6</v>
      </c>
      <c r="G66" s="1">
        <f t="shared" si="1"/>
        <v>2</v>
      </c>
      <c r="H66" s="1">
        <v>64</v>
      </c>
    </row>
    <row r="67" spans="1:8" x14ac:dyDescent="0.25">
      <c r="A67" s="1">
        <v>351</v>
      </c>
      <c r="B67" s="1">
        <v>351</v>
      </c>
      <c r="C67" s="1">
        <v>350</v>
      </c>
      <c r="D67" s="1">
        <v>349</v>
      </c>
      <c r="E67" s="1">
        <v>352</v>
      </c>
      <c r="F67" s="1">
        <f t="shared" si="0"/>
        <v>350.6</v>
      </c>
      <c r="G67" s="1">
        <f t="shared" si="1"/>
        <v>3</v>
      </c>
      <c r="H67" s="1">
        <v>65</v>
      </c>
    </row>
    <row r="68" spans="1:8" x14ac:dyDescent="0.25">
      <c r="A68" s="1">
        <v>347</v>
      </c>
      <c r="B68" s="1">
        <v>348</v>
      </c>
      <c r="C68" s="1">
        <v>349</v>
      </c>
      <c r="D68" s="1">
        <v>346</v>
      </c>
      <c r="E68" s="1">
        <v>349</v>
      </c>
      <c r="F68" s="1">
        <f t="shared" ref="F68:F87" si="8">AVERAGE(A68:E68)</f>
        <v>347.8</v>
      </c>
      <c r="G68" s="1">
        <f t="shared" ref="G68:G87" si="9">MAX(A68:E68)-MIN(A68:E68)</f>
        <v>3</v>
      </c>
      <c r="H68" s="1">
        <v>66</v>
      </c>
    </row>
    <row r="69" spans="1:8" x14ac:dyDescent="0.25">
      <c r="A69" s="1">
        <v>349</v>
      </c>
      <c r="B69" s="1">
        <v>349</v>
      </c>
      <c r="C69" s="1">
        <v>348</v>
      </c>
      <c r="D69" s="1">
        <v>347</v>
      </c>
      <c r="E69" s="1">
        <v>349</v>
      </c>
      <c r="F69" s="1">
        <f t="shared" si="8"/>
        <v>348.4</v>
      </c>
      <c r="G69" s="1">
        <f t="shared" si="9"/>
        <v>2</v>
      </c>
      <c r="H69" s="1">
        <v>67</v>
      </c>
    </row>
    <row r="70" spans="1:8" x14ac:dyDescent="0.25">
      <c r="A70" s="1">
        <v>347</v>
      </c>
      <c r="B70" s="1">
        <v>348</v>
      </c>
      <c r="C70" s="1">
        <v>348</v>
      </c>
      <c r="D70" s="1">
        <v>346</v>
      </c>
      <c r="E70" s="1">
        <v>348</v>
      </c>
      <c r="F70" s="1">
        <f t="shared" si="8"/>
        <v>347.4</v>
      </c>
      <c r="G70" s="1">
        <f t="shared" si="9"/>
        <v>2</v>
      </c>
      <c r="H70" s="1">
        <v>68</v>
      </c>
    </row>
    <row r="71" spans="1:8" x14ac:dyDescent="0.25">
      <c r="A71" s="1">
        <v>347</v>
      </c>
      <c r="B71" s="1">
        <v>347</v>
      </c>
      <c r="C71" s="1">
        <v>347</v>
      </c>
      <c r="D71" s="1">
        <v>345</v>
      </c>
      <c r="E71" s="1">
        <v>348</v>
      </c>
      <c r="F71" s="1">
        <f t="shared" si="8"/>
        <v>346.8</v>
      </c>
      <c r="G71" s="1">
        <f t="shared" si="9"/>
        <v>3</v>
      </c>
      <c r="H71" s="1">
        <v>69</v>
      </c>
    </row>
    <row r="72" spans="1:8" x14ac:dyDescent="0.25">
      <c r="A72" s="1">
        <v>347</v>
      </c>
      <c r="B72" s="1">
        <v>347</v>
      </c>
      <c r="C72" s="1">
        <v>345</v>
      </c>
      <c r="D72" s="1">
        <v>349</v>
      </c>
      <c r="E72" s="1">
        <v>347</v>
      </c>
      <c r="F72" s="1">
        <f t="shared" si="8"/>
        <v>347</v>
      </c>
      <c r="G72" s="1">
        <f t="shared" si="9"/>
        <v>4</v>
      </c>
      <c r="H72" s="1">
        <v>70</v>
      </c>
    </row>
    <row r="73" spans="1:8" x14ac:dyDescent="0.25">
      <c r="A73" s="1">
        <v>349</v>
      </c>
      <c r="B73" s="1">
        <v>349</v>
      </c>
      <c r="C73" s="1">
        <v>349</v>
      </c>
      <c r="D73" s="1">
        <v>347</v>
      </c>
      <c r="E73" s="1">
        <v>350</v>
      </c>
      <c r="F73" s="1">
        <f t="shared" si="8"/>
        <v>348.8</v>
      </c>
      <c r="G73" s="1">
        <f t="shared" si="9"/>
        <v>3</v>
      </c>
      <c r="H73" s="1">
        <v>71</v>
      </c>
    </row>
    <row r="74" spans="1:8" x14ac:dyDescent="0.25">
      <c r="A74" s="1">
        <v>338</v>
      </c>
      <c r="B74" s="1">
        <v>338</v>
      </c>
      <c r="C74" s="1">
        <v>340</v>
      </c>
      <c r="D74" s="1">
        <v>336</v>
      </c>
      <c r="E74" s="1">
        <v>340</v>
      </c>
      <c r="F74" s="1">
        <f t="shared" si="8"/>
        <v>338.4</v>
      </c>
      <c r="G74" s="1">
        <f t="shared" si="9"/>
        <v>4</v>
      </c>
      <c r="H74" s="1">
        <v>72</v>
      </c>
    </row>
    <row r="75" spans="1:8" x14ac:dyDescent="0.25">
      <c r="A75" s="1">
        <v>348</v>
      </c>
      <c r="B75" s="1">
        <v>348</v>
      </c>
      <c r="C75" s="1">
        <v>348</v>
      </c>
      <c r="D75" s="1">
        <v>346</v>
      </c>
      <c r="E75" s="1">
        <v>349</v>
      </c>
      <c r="F75" s="1">
        <f t="shared" si="8"/>
        <v>347.8</v>
      </c>
      <c r="G75" s="1">
        <f t="shared" si="9"/>
        <v>3</v>
      </c>
      <c r="H75" s="1">
        <v>73</v>
      </c>
    </row>
    <row r="76" spans="1:8" x14ac:dyDescent="0.25">
      <c r="A76" s="1">
        <v>348</v>
      </c>
      <c r="B76" s="1">
        <v>348</v>
      </c>
      <c r="C76" s="1">
        <v>348</v>
      </c>
      <c r="D76" s="1">
        <v>346</v>
      </c>
      <c r="E76" s="1">
        <v>348</v>
      </c>
      <c r="F76" s="1">
        <f t="shared" si="8"/>
        <v>347.6</v>
      </c>
      <c r="G76" s="1">
        <f t="shared" si="9"/>
        <v>2</v>
      </c>
      <c r="H76" s="1">
        <v>74</v>
      </c>
    </row>
    <row r="77" spans="1:8" x14ac:dyDescent="0.25">
      <c r="A77" s="1">
        <v>346</v>
      </c>
      <c r="B77" s="1">
        <v>346</v>
      </c>
      <c r="C77" s="1">
        <v>347</v>
      </c>
      <c r="D77" s="1">
        <v>344</v>
      </c>
      <c r="E77" s="1">
        <v>347</v>
      </c>
      <c r="F77" s="1">
        <f t="shared" si="8"/>
        <v>346</v>
      </c>
      <c r="G77" s="1">
        <f t="shared" si="9"/>
        <v>3</v>
      </c>
      <c r="H77" s="1">
        <v>75</v>
      </c>
    </row>
    <row r="78" spans="1:8" x14ac:dyDescent="0.25">
      <c r="A78" s="1">
        <v>348</v>
      </c>
      <c r="B78" s="1">
        <v>348</v>
      </c>
      <c r="C78" s="1">
        <v>347</v>
      </c>
      <c r="D78" s="1">
        <v>346</v>
      </c>
      <c r="E78" s="1">
        <v>349</v>
      </c>
      <c r="F78" s="1">
        <f t="shared" si="8"/>
        <v>347.6</v>
      </c>
      <c r="G78" s="1">
        <f t="shared" si="9"/>
        <v>3</v>
      </c>
      <c r="H78" s="1">
        <v>76</v>
      </c>
    </row>
    <row r="79" spans="1:8" x14ac:dyDescent="0.25">
      <c r="A79" s="1">
        <v>346</v>
      </c>
      <c r="B79" s="1">
        <v>347</v>
      </c>
      <c r="C79" s="1">
        <v>347</v>
      </c>
      <c r="D79" s="1">
        <v>345</v>
      </c>
      <c r="E79" s="1">
        <v>348</v>
      </c>
      <c r="F79" s="1">
        <f t="shared" si="8"/>
        <v>346.6</v>
      </c>
      <c r="G79" s="1">
        <f t="shared" si="9"/>
        <v>3</v>
      </c>
      <c r="H79" s="1">
        <v>77</v>
      </c>
    </row>
    <row r="80" spans="1:8" x14ac:dyDescent="0.25">
      <c r="A80" s="1">
        <v>350</v>
      </c>
      <c r="B80" s="1">
        <v>349</v>
      </c>
      <c r="C80" s="1">
        <v>349</v>
      </c>
      <c r="D80" s="1">
        <v>347</v>
      </c>
      <c r="E80" s="1">
        <v>350</v>
      </c>
      <c r="F80" s="1">
        <f t="shared" si="8"/>
        <v>349</v>
      </c>
      <c r="G80" s="1">
        <f t="shared" si="9"/>
        <v>3</v>
      </c>
      <c r="H80" s="1">
        <v>78</v>
      </c>
    </row>
    <row r="81" spans="1:8" x14ac:dyDescent="0.25">
      <c r="A81" s="1">
        <v>350</v>
      </c>
      <c r="B81" s="1">
        <v>350</v>
      </c>
      <c r="C81" s="1">
        <v>350</v>
      </c>
      <c r="D81" s="1">
        <v>348</v>
      </c>
      <c r="E81" s="1">
        <v>351</v>
      </c>
      <c r="F81" s="1">
        <f t="shared" si="8"/>
        <v>349.8</v>
      </c>
      <c r="G81" s="1">
        <f t="shared" si="9"/>
        <v>3</v>
      </c>
      <c r="H81" s="1">
        <v>79</v>
      </c>
    </row>
    <row r="82" spans="1:8" x14ac:dyDescent="0.25">
      <c r="A82" s="1">
        <v>350</v>
      </c>
      <c r="B82" s="1">
        <v>350</v>
      </c>
      <c r="C82" s="1">
        <v>349</v>
      </c>
      <c r="D82" s="1">
        <v>348</v>
      </c>
      <c r="E82" s="1">
        <v>351</v>
      </c>
      <c r="F82" s="1">
        <f t="shared" si="8"/>
        <v>349.6</v>
      </c>
      <c r="G82" s="1">
        <f t="shared" si="9"/>
        <v>3</v>
      </c>
      <c r="H82" s="1">
        <v>80</v>
      </c>
    </row>
    <row r="83" spans="1:8" x14ac:dyDescent="0.25">
      <c r="A83" s="1">
        <v>348</v>
      </c>
      <c r="B83" s="1">
        <v>348</v>
      </c>
      <c r="C83" s="1">
        <v>348</v>
      </c>
      <c r="D83" s="1">
        <v>346</v>
      </c>
      <c r="E83" s="1">
        <v>350</v>
      </c>
      <c r="F83" s="1">
        <f t="shared" si="8"/>
        <v>348</v>
      </c>
      <c r="G83" s="1">
        <f t="shared" si="9"/>
        <v>4</v>
      </c>
      <c r="H83" s="1">
        <v>81</v>
      </c>
    </row>
    <row r="84" spans="1:8" x14ac:dyDescent="0.25">
      <c r="A84" s="1">
        <v>350</v>
      </c>
      <c r="B84" s="1">
        <v>349</v>
      </c>
      <c r="C84" s="1">
        <v>349</v>
      </c>
      <c r="D84" s="1">
        <v>347</v>
      </c>
      <c r="E84" s="1">
        <v>350</v>
      </c>
      <c r="F84" s="1">
        <f t="shared" si="8"/>
        <v>349</v>
      </c>
      <c r="G84" s="1">
        <f t="shared" si="9"/>
        <v>3</v>
      </c>
      <c r="H84" s="1">
        <v>82</v>
      </c>
    </row>
    <row r="85" spans="1:8" x14ac:dyDescent="0.25">
      <c r="A85" s="1">
        <v>345</v>
      </c>
      <c r="B85" s="1">
        <v>347</v>
      </c>
      <c r="C85" s="1">
        <v>346</v>
      </c>
      <c r="D85" s="1">
        <v>348</v>
      </c>
      <c r="E85" s="1">
        <v>347</v>
      </c>
      <c r="F85" s="1">
        <f t="shared" si="8"/>
        <v>346.6</v>
      </c>
      <c r="G85" s="1">
        <f t="shared" si="9"/>
        <v>3</v>
      </c>
      <c r="H85" s="1">
        <v>83</v>
      </c>
    </row>
    <row r="86" spans="1:8" x14ac:dyDescent="0.25">
      <c r="A86" s="1">
        <v>351</v>
      </c>
      <c r="B86" s="1">
        <v>351</v>
      </c>
      <c r="C86" s="1">
        <v>350</v>
      </c>
      <c r="D86" s="1">
        <v>348</v>
      </c>
      <c r="E86" s="1">
        <v>352</v>
      </c>
      <c r="F86" s="1">
        <f t="shared" si="8"/>
        <v>350.4</v>
      </c>
      <c r="G86" s="1">
        <f t="shared" si="9"/>
        <v>4</v>
      </c>
      <c r="H86" s="1">
        <v>84</v>
      </c>
    </row>
    <row r="87" spans="1:8" x14ac:dyDescent="0.25">
      <c r="A87" s="1">
        <v>349</v>
      </c>
      <c r="B87" s="1">
        <v>348</v>
      </c>
      <c r="C87" s="1">
        <v>349</v>
      </c>
      <c r="D87" s="1">
        <v>346</v>
      </c>
      <c r="E87" s="1">
        <v>351</v>
      </c>
      <c r="F87" s="1">
        <f t="shared" si="8"/>
        <v>348.6</v>
      </c>
      <c r="G87" s="1">
        <f t="shared" si="9"/>
        <v>5</v>
      </c>
      <c r="H87" s="1">
        <v>85</v>
      </c>
    </row>
  </sheetData>
  <mergeCells count="2">
    <mergeCell ref="A1:E1"/>
    <mergeCell ref="M1:P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FD77-F66C-4D39-B0EB-2AB401E15E45}">
  <dimension ref="A1:AU87"/>
  <sheetViews>
    <sheetView tabSelected="1" topLeftCell="AG1" workbookViewId="0">
      <selection activeCell="AM1" sqref="AM1:AU2"/>
    </sheetView>
  </sheetViews>
  <sheetFormatPr defaultRowHeight="16.5" x14ac:dyDescent="0.25"/>
  <cols>
    <col min="2" max="2" width="8.625" customWidth="1"/>
    <col min="7" max="7" width="14" customWidth="1"/>
    <col min="8" max="8" width="14.75" customWidth="1"/>
    <col min="10" max="10" width="9.25" customWidth="1"/>
    <col min="11" max="12" width="13.125" customWidth="1"/>
    <col min="30" max="30" width="0" hidden="1" customWidth="1"/>
    <col min="44" max="44" width="0" hidden="1" customWidth="1"/>
  </cols>
  <sheetData>
    <row r="1" spans="1:47" x14ac:dyDescent="0.25">
      <c r="B1" s="7" t="s">
        <v>0</v>
      </c>
      <c r="C1" s="8"/>
      <c r="D1" s="8"/>
      <c r="E1" s="8"/>
      <c r="F1" s="9"/>
      <c r="J1" t="s">
        <v>1</v>
      </c>
      <c r="T1" s="10" t="s">
        <v>33</v>
      </c>
      <c r="U1" s="10"/>
      <c r="Y1" s="12" t="s">
        <v>38</v>
      </c>
      <c r="Z1" s="12" t="s">
        <v>39</v>
      </c>
      <c r="AA1" s="12" t="s">
        <v>40</v>
      </c>
      <c r="AB1" s="12" t="s">
        <v>41</v>
      </c>
      <c r="AC1" s="12" t="s">
        <v>42</v>
      </c>
      <c r="AD1" s="12"/>
      <c r="AE1" s="12" t="s">
        <v>43</v>
      </c>
      <c r="AF1" s="12" t="s">
        <v>44</v>
      </c>
      <c r="AG1" s="12" t="s">
        <v>48</v>
      </c>
      <c r="AH1" s="14" t="s">
        <v>49</v>
      </c>
      <c r="AI1" s="14"/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/>
      <c r="AS1" s="12" t="s">
        <v>43</v>
      </c>
      <c r="AT1" s="12" t="s">
        <v>44</v>
      </c>
      <c r="AU1" s="12" t="s">
        <v>48</v>
      </c>
    </row>
    <row r="2" spans="1:47" x14ac:dyDescent="0.25">
      <c r="A2" t="s">
        <v>10</v>
      </c>
      <c r="B2" s="2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12" t="s">
        <v>28</v>
      </c>
      <c r="H2" s="12" t="s">
        <v>29</v>
      </c>
      <c r="J2" s="12" t="s">
        <v>30</v>
      </c>
      <c r="K2" s="12" t="s">
        <v>17</v>
      </c>
      <c r="L2" s="12" t="s">
        <v>18</v>
      </c>
      <c r="M2" s="12" t="s">
        <v>13</v>
      </c>
      <c r="N2" s="12" t="s">
        <v>14</v>
      </c>
      <c r="O2" s="12" t="s">
        <v>34</v>
      </c>
      <c r="P2" s="12" t="s">
        <v>35</v>
      </c>
      <c r="Q2" s="13" t="s">
        <v>36</v>
      </c>
      <c r="R2" s="13" t="s">
        <v>37</v>
      </c>
      <c r="T2" s="12" t="s">
        <v>31</v>
      </c>
      <c r="U2" s="12" t="s">
        <v>12</v>
      </c>
      <c r="V2" s="12" t="s">
        <v>13</v>
      </c>
      <c r="W2" s="12" t="s">
        <v>14</v>
      </c>
      <c r="X2" s="12" t="s">
        <v>45</v>
      </c>
      <c r="Y2" s="12" t="s">
        <v>46</v>
      </c>
      <c r="Z2" s="12" t="s">
        <v>46</v>
      </c>
      <c r="AA2" s="12" t="s">
        <v>46</v>
      </c>
      <c r="AB2" s="12" t="s">
        <v>47</v>
      </c>
      <c r="AC2" s="12" t="s">
        <v>46</v>
      </c>
      <c r="AE2" s="12" t="s">
        <v>46</v>
      </c>
      <c r="AF2" s="12" t="s">
        <v>46</v>
      </c>
      <c r="AG2" s="12" t="s">
        <v>47</v>
      </c>
      <c r="AH2" s="12" t="s">
        <v>16</v>
      </c>
      <c r="AI2" s="12" t="s">
        <v>12</v>
      </c>
      <c r="AJ2" s="12" t="s">
        <v>13</v>
      </c>
      <c r="AK2" s="12" t="s">
        <v>14</v>
      </c>
      <c r="AL2" s="12" t="s">
        <v>45</v>
      </c>
      <c r="AM2" s="12" t="s">
        <v>47</v>
      </c>
      <c r="AN2" s="12" t="s">
        <v>47</v>
      </c>
      <c r="AO2" s="12" t="s">
        <v>46</v>
      </c>
      <c r="AP2" s="12" t="s">
        <v>47</v>
      </c>
      <c r="AQ2" s="12" t="s">
        <v>46</v>
      </c>
      <c r="AS2" s="12" t="s">
        <v>46</v>
      </c>
      <c r="AT2" s="12" t="s">
        <v>46</v>
      </c>
      <c r="AU2" s="12" t="s">
        <v>47</v>
      </c>
    </row>
    <row r="3" spans="1:47" x14ac:dyDescent="0.25">
      <c r="A3">
        <v>1</v>
      </c>
      <c r="B3" s="5">
        <v>352</v>
      </c>
      <c r="C3" s="1">
        <v>352</v>
      </c>
      <c r="D3" s="1">
        <v>353</v>
      </c>
      <c r="E3" s="1">
        <v>351</v>
      </c>
      <c r="F3" s="6">
        <v>354</v>
      </c>
      <c r="G3">
        <f>AVERAGE(B3,D3,E3,F3)</f>
        <v>352.5</v>
      </c>
      <c r="H3">
        <f>MAX(B3,D3,E3,F3)-MIN(B3,D3,E3,F3)</f>
        <v>3</v>
      </c>
      <c r="J3">
        <f>AVERAGE(G3:G47)</f>
        <v>348.49444444444447</v>
      </c>
      <c r="K3">
        <f>_xlfn.VAR.S(G3:G47)</f>
        <v>17.475820707070714</v>
      </c>
      <c r="L3">
        <f>K3^0.5</f>
        <v>4.1804091554620237</v>
      </c>
      <c r="M3">
        <f>J3+3*L3</f>
        <v>361.03567191083056</v>
      </c>
      <c r="N3">
        <f>J3-3*L3</f>
        <v>335.95321697805838</v>
      </c>
      <c r="O3">
        <f>J3+2*L3</f>
        <v>356.85526275536853</v>
      </c>
      <c r="P3">
        <f>J3-2*L3</f>
        <v>340.13362613352041</v>
      </c>
      <c r="Q3">
        <f>J3+L3</f>
        <v>352.6748535999065</v>
      </c>
      <c r="R3">
        <f>J3-L3</f>
        <v>344.31403528898244</v>
      </c>
      <c r="S3">
        <v>1</v>
      </c>
      <c r="T3">
        <f>G48</f>
        <v>349</v>
      </c>
      <c r="U3">
        <f>$J$3</f>
        <v>348.49444444444447</v>
      </c>
      <c r="V3">
        <f>$M$3</f>
        <v>361.03567191083056</v>
      </c>
      <c r="W3">
        <f>$N$3</f>
        <v>335.95321697805838</v>
      </c>
      <c r="Y3">
        <f>COUNTIF(T3:T42,"&gt;="&amp;M3)+COUNTIF(T3:T42,"&lt;="&amp;N3)</f>
        <v>0</v>
      </c>
      <c r="AH3">
        <f>H48</f>
        <v>4</v>
      </c>
      <c r="AI3">
        <f>$J$6</f>
        <v>3.1111111111111112</v>
      </c>
      <c r="AJ3">
        <f>$M$6</f>
        <v>7.116788899632617</v>
      </c>
      <c r="AK3">
        <f>$N$6</f>
        <v>-0.89456667741039508</v>
      </c>
      <c r="AM3">
        <f>COUNTIF(AH3:AH42,"&gt;="&amp;M6)+COUNTIF(AH3:AH42,"&lt;="&amp;N6)</f>
        <v>2</v>
      </c>
    </row>
    <row r="4" spans="1:47" x14ac:dyDescent="0.25">
      <c r="A4">
        <v>2</v>
      </c>
      <c r="B4" s="5">
        <v>354</v>
      </c>
      <c r="C4" s="1">
        <v>353</v>
      </c>
      <c r="D4" s="1">
        <v>354</v>
      </c>
      <c r="E4" s="1">
        <v>352</v>
      </c>
      <c r="F4" s="6">
        <v>354</v>
      </c>
      <c r="G4">
        <f t="shared" ref="G4:G67" si="0">AVERAGE(B4,D4,E4,F4)</f>
        <v>353.5</v>
      </c>
      <c r="H4">
        <f t="shared" ref="H4:H67" si="1">MAX(B4,D4,E4,F4)-MIN(B4,D4,E4,F4)</f>
        <v>2</v>
      </c>
      <c r="J4" t="s">
        <v>1</v>
      </c>
      <c r="S4">
        <v>2</v>
      </c>
      <c r="T4">
        <f>G49</f>
        <v>349.5</v>
      </c>
      <c r="U4">
        <f t="shared" ref="U4:U42" si="2">$J$3</f>
        <v>348.49444444444447</v>
      </c>
      <c r="V4">
        <f t="shared" ref="V4:V42" si="3">$M$3</f>
        <v>361.03567191083056</v>
      </c>
      <c r="W4">
        <f t="shared" ref="W4:W42" si="4">$N$3</f>
        <v>335.95321697805838</v>
      </c>
      <c r="AD4">
        <f>T3-T4</f>
        <v>-0.5</v>
      </c>
      <c r="AH4">
        <f t="shared" ref="AH4:AH42" si="5">H49</f>
        <v>2</v>
      </c>
      <c r="AI4">
        <f t="shared" ref="AI4:AI42" si="6">$J$6</f>
        <v>3.1111111111111112</v>
      </c>
      <c r="AJ4">
        <f t="shared" ref="AJ4:AJ42" si="7">$M$6</f>
        <v>7.116788899632617</v>
      </c>
      <c r="AK4">
        <f t="shared" ref="AK4:AK42" si="8">$N$6</f>
        <v>-0.89456667741039508</v>
      </c>
      <c r="AR4">
        <f>AH3-AH4</f>
        <v>2</v>
      </c>
    </row>
    <row r="5" spans="1:47" x14ac:dyDescent="0.25">
      <c r="A5">
        <v>3</v>
      </c>
      <c r="B5" s="5">
        <v>352</v>
      </c>
      <c r="C5" s="1">
        <v>352</v>
      </c>
      <c r="D5" s="1">
        <v>352</v>
      </c>
      <c r="E5" s="1">
        <v>349</v>
      </c>
      <c r="F5" s="6">
        <v>353</v>
      </c>
      <c r="G5">
        <f t="shared" si="0"/>
        <v>351.5</v>
      </c>
      <c r="H5">
        <f t="shared" si="1"/>
        <v>4</v>
      </c>
      <c r="J5" t="s">
        <v>32</v>
      </c>
      <c r="K5" t="s">
        <v>17</v>
      </c>
      <c r="L5" t="s">
        <v>18</v>
      </c>
      <c r="M5" t="s">
        <v>13</v>
      </c>
      <c r="N5" t="s">
        <v>14</v>
      </c>
      <c r="O5" s="12" t="s">
        <v>34</v>
      </c>
      <c r="P5" s="12" t="s">
        <v>35</v>
      </c>
      <c r="Q5" s="13" t="s">
        <v>36</v>
      </c>
      <c r="R5" s="13" t="s">
        <v>37</v>
      </c>
      <c r="S5">
        <v>3</v>
      </c>
      <c r="T5">
        <f>G50</f>
        <v>343.25</v>
      </c>
      <c r="U5">
        <f t="shared" si="2"/>
        <v>348.49444444444447</v>
      </c>
      <c r="V5">
        <f t="shared" si="3"/>
        <v>361.03567191083056</v>
      </c>
      <c r="W5">
        <f t="shared" si="4"/>
        <v>335.95321697805838</v>
      </c>
      <c r="Z5">
        <f>COUNTIF(T3:T5,"&gt;="&amp;$O$3)+COUNTIF(T3:T5,"&lt;="&amp;$P$3)</f>
        <v>0</v>
      </c>
      <c r="AD5">
        <f t="shared" ref="AD5:AD42" si="9">T4-T5</f>
        <v>6.25</v>
      </c>
      <c r="AH5">
        <f t="shared" si="5"/>
        <v>3</v>
      </c>
      <c r="AI5">
        <f t="shared" si="6"/>
        <v>3.1111111111111112</v>
      </c>
      <c r="AJ5">
        <f t="shared" si="7"/>
        <v>7.116788899632617</v>
      </c>
      <c r="AK5">
        <f t="shared" si="8"/>
        <v>-0.89456667741039508</v>
      </c>
      <c r="AN5">
        <f>COUNTIF(AH3:AH5,"&gt;="&amp;$O$6)+COUNTIF(AH3:AH5,"&lt;="&amp;$P$6)</f>
        <v>0</v>
      </c>
      <c r="AR5">
        <f t="shared" ref="AR5:AR42" si="10">AH4-AH5</f>
        <v>-1</v>
      </c>
    </row>
    <row r="6" spans="1:47" x14ac:dyDescent="0.25">
      <c r="A6">
        <v>4</v>
      </c>
      <c r="B6" s="5">
        <v>355</v>
      </c>
      <c r="C6" s="1">
        <v>356</v>
      </c>
      <c r="D6" s="1">
        <v>355</v>
      </c>
      <c r="E6" s="1">
        <v>354</v>
      </c>
      <c r="F6" s="6">
        <v>356</v>
      </c>
      <c r="G6">
        <f t="shared" si="0"/>
        <v>355</v>
      </c>
      <c r="H6">
        <f t="shared" si="1"/>
        <v>2</v>
      </c>
      <c r="J6">
        <f>AVERAGE(H3:H47)</f>
        <v>3.1111111111111112</v>
      </c>
      <c r="K6">
        <f>_xlfn.VAR.S(H3:H47)</f>
        <v>1.7828282828282831</v>
      </c>
      <c r="L6">
        <f>K6^0.5</f>
        <v>1.3352259295071689</v>
      </c>
      <c r="M6">
        <f>J6+3*L6</f>
        <v>7.116788899632617</v>
      </c>
      <c r="N6">
        <f>J6-3*L6</f>
        <v>-0.89456667741039508</v>
      </c>
      <c r="O6">
        <f>J6+2*L6</f>
        <v>5.7815629701254494</v>
      </c>
      <c r="P6">
        <f>J6-2*L6</f>
        <v>0.44065925209677337</v>
      </c>
      <c r="Q6">
        <f>J6+L6</f>
        <v>4.4463370406182801</v>
      </c>
      <c r="R6">
        <f>J6-L6</f>
        <v>1.7758851816039423</v>
      </c>
      <c r="S6">
        <v>4</v>
      </c>
      <c r="T6">
        <f>G51</f>
        <v>343.5</v>
      </c>
      <c r="U6">
        <f t="shared" si="2"/>
        <v>348.49444444444447</v>
      </c>
      <c r="V6">
        <f t="shared" si="3"/>
        <v>361.03567191083056</v>
      </c>
      <c r="W6">
        <f t="shared" si="4"/>
        <v>335.95321697805838</v>
      </c>
      <c r="Z6">
        <f t="shared" ref="Z6:Z42" si="11">COUNTIF(T4:T6,"&gt;="&amp;$O$3)+COUNTIF(T4:T6,"&lt;="&amp;$P$3)</f>
        <v>0</v>
      </c>
      <c r="AD6">
        <f t="shared" si="9"/>
        <v>-0.25</v>
      </c>
      <c r="AH6">
        <f t="shared" si="5"/>
        <v>3</v>
      </c>
      <c r="AI6">
        <f t="shared" si="6"/>
        <v>3.1111111111111112</v>
      </c>
      <c r="AJ6">
        <f t="shared" si="7"/>
        <v>7.116788899632617</v>
      </c>
      <c r="AK6">
        <f t="shared" si="8"/>
        <v>-0.89456667741039508</v>
      </c>
      <c r="AN6">
        <f t="shared" ref="AN6:AN42" si="12">COUNTIF(AH4:AH6,"&gt;="&amp;$O$6)+COUNTIF(AH4:AH6,"&lt;="&amp;$P$6)</f>
        <v>0</v>
      </c>
      <c r="AR6">
        <f t="shared" si="10"/>
        <v>0</v>
      </c>
    </row>
    <row r="7" spans="1:47" x14ac:dyDescent="0.25">
      <c r="A7">
        <v>5</v>
      </c>
      <c r="B7" s="1">
        <v>351</v>
      </c>
      <c r="C7" s="1">
        <v>352</v>
      </c>
      <c r="D7" s="1">
        <v>351</v>
      </c>
      <c r="E7" s="1">
        <v>350</v>
      </c>
      <c r="F7" s="6">
        <v>353</v>
      </c>
      <c r="G7">
        <f t="shared" si="0"/>
        <v>351.25</v>
      </c>
      <c r="H7">
        <f t="shared" si="1"/>
        <v>3</v>
      </c>
      <c r="S7">
        <v>5</v>
      </c>
      <c r="T7">
        <f>G52</f>
        <v>349</v>
      </c>
      <c r="U7">
        <f t="shared" si="2"/>
        <v>348.49444444444447</v>
      </c>
      <c r="V7">
        <f t="shared" si="3"/>
        <v>361.03567191083056</v>
      </c>
      <c r="W7">
        <f t="shared" si="4"/>
        <v>335.95321697805838</v>
      </c>
      <c r="Z7">
        <f t="shared" si="11"/>
        <v>0</v>
      </c>
      <c r="AA7">
        <f>COUNTIF(T3:T7,"&gt;="&amp;$Q$3)+COUNTIF(T3:T7,"&lt;="&amp;$R$3)</f>
        <v>2</v>
      </c>
      <c r="AD7">
        <f t="shared" si="9"/>
        <v>-5.5</v>
      </c>
      <c r="AH7">
        <f t="shared" si="5"/>
        <v>3</v>
      </c>
      <c r="AI7">
        <f t="shared" si="6"/>
        <v>3.1111111111111112</v>
      </c>
      <c r="AJ7">
        <f t="shared" si="7"/>
        <v>7.116788899632617</v>
      </c>
      <c r="AK7">
        <f t="shared" si="8"/>
        <v>-0.89456667741039508</v>
      </c>
      <c r="AN7">
        <f t="shared" si="12"/>
        <v>0</v>
      </c>
      <c r="AO7">
        <f>COUNTIF(AH3:AH7,"&gt;="&amp;$Q$6)+COUNTIF(AH3:AH7,"&lt;="&amp;$R$6)</f>
        <v>0</v>
      </c>
      <c r="AR7">
        <f t="shared" si="10"/>
        <v>0</v>
      </c>
    </row>
    <row r="8" spans="1:47" x14ac:dyDescent="0.25">
      <c r="A8">
        <v>6</v>
      </c>
      <c r="B8" s="5">
        <v>350</v>
      </c>
      <c r="C8" s="1">
        <v>352</v>
      </c>
      <c r="D8" s="1">
        <v>350</v>
      </c>
      <c r="E8" s="1">
        <v>348</v>
      </c>
      <c r="F8" s="6">
        <v>352</v>
      </c>
      <c r="G8">
        <f t="shared" si="0"/>
        <v>350</v>
      </c>
      <c r="H8">
        <f t="shared" si="1"/>
        <v>4</v>
      </c>
      <c r="S8">
        <v>6</v>
      </c>
      <c r="T8">
        <f>G53</f>
        <v>349.25</v>
      </c>
      <c r="U8">
        <f t="shared" si="2"/>
        <v>348.49444444444447</v>
      </c>
      <c r="V8">
        <f t="shared" si="3"/>
        <v>361.03567191083056</v>
      </c>
      <c r="W8">
        <f t="shared" si="4"/>
        <v>335.95321697805838</v>
      </c>
      <c r="Z8">
        <f t="shared" si="11"/>
        <v>0</v>
      </c>
      <c r="AA8">
        <f t="shared" ref="AA8:AA42" si="13">COUNTIF(T4:T8,"&gt;="&amp;$Q$3)+COUNTIF(T4:T8,"&lt;="&amp;$R$3)</f>
        <v>2</v>
      </c>
      <c r="AC8">
        <f>MAX((IF(T3&gt;T4,1,0)+IF(T4&gt;T5,1,0)+IF(T5&gt;T6,1,0)+IF(T6&gt;T7,1,0)+IF(T7&gt;T8,1,0)),(IF(T3&lt;T4,1,0)+IF(T4&lt;T5,1,0)+IF(T5&lt;T6,1,0)+IF(T6&lt;T7,1,0)+IF(T7&lt;T8,1,0)))</f>
        <v>4</v>
      </c>
      <c r="AD8">
        <f t="shared" si="9"/>
        <v>-0.25</v>
      </c>
      <c r="AH8">
        <f t="shared" si="5"/>
        <v>2</v>
      </c>
      <c r="AI8">
        <f t="shared" si="6"/>
        <v>3.1111111111111112</v>
      </c>
      <c r="AJ8">
        <f t="shared" si="7"/>
        <v>7.116788899632617</v>
      </c>
      <c r="AK8">
        <f t="shared" si="8"/>
        <v>-0.89456667741039508</v>
      </c>
      <c r="AN8">
        <f t="shared" si="12"/>
        <v>0</v>
      </c>
      <c r="AO8">
        <f t="shared" ref="AO8:AO42" si="14">COUNTIF(AH4:AH8,"&gt;="&amp;$Q$6)+COUNTIF(AH4:AH8,"&lt;="&amp;$R$6)</f>
        <v>0</v>
      </c>
      <c r="AQ8">
        <f>MAX((IF(AH3&gt;AH4,1,0)+IF(AH4&gt;AH5,1,0)+IF(AH5&gt;AH6,1,0)+IF(AH6&gt;AH7,1,0)+IF(AH7&gt;AH8,1,0)),(IF(AH3&lt;AH4,1,0)+IF(AH4&lt;AH5,1,0)+IF(AH5&lt;AH6,1,0)+IF(AH6&lt;AH7,1,0)+IF(AH7&lt;AH8,1,0)))</f>
        <v>2</v>
      </c>
      <c r="AR8">
        <f t="shared" si="10"/>
        <v>1</v>
      </c>
    </row>
    <row r="9" spans="1:47" x14ac:dyDescent="0.25">
      <c r="A9">
        <v>7</v>
      </c>
      <c r="B9" s="5">
        <v>354</v>
      </c>
      <c r="C9" s="1">
        <v>354</v>
      </c>
      <c r="D9" s="1">
        <v>354</v>
      </c>
      <c r="E9" s="1">
        <v>351</v>
      </c>
      <c r="F9" s="6">
        <v>355</v>
      </c>
      <c r="G9">
        <f t="shared" si="0"/>
        <v>353.5</v>
      </c>
      <c r="H9">
        <f t="shared" si="1"/>
        <v>4</v>
      </c>
      <c r="S9">
        <v>7</v>
      </c>
      <c r="T9">
        <f>G54</f>
        <v>354.75</v>
      </c>
      <c r="U9">
        <f t="shared" si="2"/>
        <v>348.49444444444447</v>
      </c>
      <c r="V9">
        <f t="shared" si="3"/>
        <v>361.03567191083056</v>
      </c>
      <c r="W9">
        <f t="shared" si="4"/>
        <v>335.95321697805838</v>
      </c>
      <c r="Z9">
        <f t="shared" si="11"/>
        <v>0</v>
      </c>
      <c r="AA9">
        <f t="shared" si="13"/>
        <v>3</v>
      </c>
      <c r="AC9">
        <f t="shared" ref="AC9:AC42" si="15">MAX((IF(T4&gt;T5,1,0)+IF(T5&gt;T6,1,0)+IF(T6&gt;T7,1,0)+IF(T7&gt;T8,1,0)+IF(T8&gt;T9,1,0)),(IF(T4&lt;T5,1,0)+IF(T5&lt;T6,1,0)+IF(T6&lt;T7,1,0)+IF(T7&lt;T8,1,0)+IF(T8&lt;T9,1,0)))</f>
        <v>4</v>
      </c>
      <c r="AD9">
        <f t="shared" si="9"/>
        <v>-5.5</v>
      </c>
      <c r="AH9">
        <f t="shared" si="5"/>
        <v>3</v>
      </c>
      <c r="AI9">
        <f t="shared" si="6"/>
        <v>3.1111111111111112</v>
      </c>
      <c r="AJ9">
        <f t="shared" si="7"/>
        <v>7.116788899632617</v>
      </c>
      <c r="AK9">
        <f t="shared" si="8"/>
        <v>-0.89456667741039508</v>
      </c>
      <c r="AN9">
        <f t="shared" si="12"/>
        <v>0</v>
      </c>
      <c r="AO9">
        <f t="shared" si="14"/>
        <v>0</v>
      </c>
      <c r="AQ9">
        <f t="shared" ref="AQ9:AQ42" si="16">MAX((IF(AH4&gt;AH5,1,0)+IF(AH5&gt;AH6,1,0)+IF(AH6&gt;AH7,1,0)+IF(AH7&gt;AH8,1,0)+IF(AH8&gt;AH9,1,0)),(IF(AH4&lt;AH5,1,0)+IF(AH5&lt;AH6,1,0)+IF(AH6&lt;AH7,1,0)+IF(AH7&lt;AH8,1,0)+IF(AH8&lt;AH9,1,0)))</f>
        <v>2</v>
      </c>
      <c r="AR9">
        <f t="shared" si="10"/>
        <v>-1</v>
      </c>
    </row>
    <row r="10" spans="1:47" x14ac:dyDescent="0.25">
      <c r="A10">
        <v>8</v>
      </c>
      <c r="B10" s="5">
        <v>352</v>
      </c>
      <c r="C10" s="1">
        <v>352</v>
      </c>
      <c r="D10" s="1">
        <v>352</v>
      </c>
      <c r="E10" s="1">
        <v>350</v>
      </c>
      <c r="F10" s="6">
        <v>353</v>
      </c>
      <c r="G10">
        <f t="shared" si="0"/>
        <v>351.75</v>
      </c>
      <c r="H10">
        <f t="shared" si="1"/>
        <v>3</v>
      </c>
      <c r="S10">
        <v>8</v>
      </c>
      <c r="T10">
        <f>G55</f>
        <v>349</v>
      </c>
      <c r="U10">
        <f t="shared" si="2"/>
        <v>348.49444444444447</v>
      </c>
      <c r="V10">
        <f t="shared" si="3"/>
        <v>361.03567191083056</v>
      </c>
      <c r="W10">
        <f t="shared" si="4"/>
        <v>335.95321697805838</v>
      </c>
      <c r="Z10">
        <f t="shared" si="11"/>
        <v>0</v>
      </c>
      <c r="AA10">
        <f t="shared" si="13"/>
        <v>2</v>
      </c>
      <c r="AB10">
        <f>MAX(COUNTIF(T3:T10,"&gt;="&amp;$J$3),COUNTIF(T3:T10,"&lt;="&amp;$J$3))</f>
        <v>6</v>
      </c>
      <c r="AC10">
        <f t="shared" si="15"/>
        <v>4</v>
      </c>
      <c r="AD10">
        <f t="shared" si="9"/>
        <v>5.75</v>
      </c>
      <c r="AF10">
        <f>COUNTIF(T3:T10,"&gt;="&amp;$Q$3)+COUNTIF(T3:T10,"&lt;="&amp;$R$3)</f>
        <v>3</v>
      </c>
      <c r="AH10">
        <f t="shared" si="5"/>
        <v>3</v>
      </c>
      <c r="AI10">
        <f t="shared" si="6"/>
        <v>3.1111111111111112</v>
      </c>
      <c r="AJ10">
        <f t="shared" si="7"/>
        <v>7.116788899632617</v>
      </c>
      <c r="AK10">
        <f t="shared" si="8"/>
        <v>-0.89456667741039508</v>
      </c>
      <c r="AN10">
        <f t="shared" si="12"/>
        <v>0</v>
      </c>
      <c r="AO10">
        <f t="shared" si="14"/>
        <v>0</v>
      </c>
      <c r="AP10">
        <f>MAX(COUNTIF(AH3:AH10,"&gt;="&amp;$J$6),COUNTIF(AH3:AH10,"&lt;="&amp;$J$6))</f>
        <v>7</v>
      </c>
      <c r="AQ10">
        <f t="shared" si="16"/>
        <v>1</v>
      </c>
      <c r="AR10">
        <f t="shared" si="10"/>
        <v>0</v>
      </c>
      <c r="AT10">
        <f>COUNTIF(AH3:AH10,"&gt;="&amp;$Q$6)+COUNTIF(AH3:AH10,"&lt;="&amp;$R$6)</f>
        <v>0</v>
      </c>
    </row>
    <row r="11" spans="1:47" x14ac:dyDescent="0.25">
      <c r="A11">
        <v>9</v>
      </c>
      <c r="B11" s="5">
        <v>354</v>
      </c>
      <c r="C11" s="1">
        <v>354</v>
      </c>
      <c r="D11" s="1">
        <v>353</v>
      </c>
      <c r="E11" s="1">
        <v>352</v>
      </c>
      <c r="F11" s="6">
        <v>354</v>
      </c>
      <c r="G11">
        <f t="shared" si="0"/>
        <v>353.25</v>
      </c>
      <c r="H11">
        <f t="shared" si="1"/>
        <v>2</v>
      </c>
      <c r="S11">
        <v>9</v>
      </c>
      <c r="T11">
        <f>G56</f>
        <v>350.25</v>
      </c>
      <c r="U11">
        <f t="shared" si="2"/>
        <v>348.49444444444447</v>
      </c>
      <c r="V11">
        <f t="shared" si="3"/>
        <v>361.03567191083056</v>
      </c>
      <c r="W11">
        <f t="shared" si="4"/>
        <v>335.95321697805838</v>
      </c>
      <c r="Z11">
        <f t="shared" si="11"/>
        <v>0</v>
      </c>
      <c r="AA11">
        <f t="shared" si="13"/>
        <v>1</v>
      </c>
      <c r="AB11">
        <f t="shared" ref="AB11:AB42" si="17">MAX(COUNTIF(T4:T11,"&gt;="&amp;$J$3),COUNTIF(T4:T11,"&lt;="&amp;$J$3))</f>
        <v>6</v>
      </c>
      <c r="AC11">
        <f t="shared" si="15"/>
        <v>4</v>
      </c>
      <c r="AD11">
        <f t="shared" si="9"/>
        <v>-1.25</v>
      </c>
      <c r="AF11">
        <f t="shared" ref="AF11:AF42" si="18">COUNTIF(T4:T11,"&gt;="&amp;$Q$3)+COUNTIF(T4:T11,"&lt;="&amp;$R$3)</f>
        <v>3</v>
      </c>
      <c r="AH11">
        <f t="shared" si="5"/>
        <v>4</v>
      </c>
      <c r="AI11">
        <f t="shared" si="6"/>
        <v>3.1111111111111112</v>
      </c>
      <c r="AJ11">
        <f t="shared" si="7"/>
        <v>7.116788899632617</v>
      </c>
      <c r="AK11">
        <f t="shared" si="8"/>
        <v>-0.89456667741039508</v>
      </c>
      <c r="AN11">
        <f t="shared" si="12"/>
        <v>0</v>
      </c>
      <c r="AO11">
        <f t="shared" si="14"/>
        <v>0</v>
      </c>
      <c r="AP11">
        <f t="shared" ref="AP11:AP42" si="19">MAX(COUNTIF(AH4:AH11,"&gt;="&amp;$J$6),COUNTIF(AH4:AH11,"&lt;="&amp;$J$6))</f>
        <v>7</v>
      </c>
      <c r="AQ11">
        <f t="shared" si="16"/>
        <v>2</v>
      </c>
      <c r="AR11">
        <f t="shared" si="10"/>
        <v>-1</v>
      </c>
      <c r="AT11">
        <f t="shared" ref="AT11:AT42" si="20">COUNTIF(AH4:AH11,"&gt;="&amp;$Q$6)+COUNTIF(AH4:AH11,"&lt;="&amp;$R$6)</f>
        <v>0</v>
      </c>
    </row>
    <row r="12" spans="1:47" x14ac:dyDescent="0.25">
      <c r="A12">
        <v>10</v>
      </c>
      <c r="B12" s="1">
        <v>352</v>
      </c>
      <c r="C12" s="1">
        <v>353</v>
      </c>
      <c r="D12" s="1">
        <v>353</v>
      </c>
      <c r="E12" s="1">
        <v>351</v>
      </c>
      <c r="F12" s="1">
        <v>354</v>
      </c>
      <c r="G12">
        <f t="shared" si="0"/>
        <v>352.5</v>
      </c>
      <c r="H12">
        <f t="shared" si="1"/>
        <v>3</v>
      </c>
      <c r="S12">
        <v>10</v>
      </c>
      <c r="T12">
        <f>G57</f>
        <v>349.75</v>
      </c>
      <c r="U12">
        <f t="shared" si="2"/>
        <v>348.49444444444447</v>
      </c>
      <c r="V12">
        <f t="shared" si="3"/>
        <v>361.03567191083056</v>
      </c>
      <c r="W12">
        <f t="shared" si="4"/>
        <v>335.95321697805838</v>
      </c>
      <c r="Z12">
        <f t="shared" si="11"/>
        <v>0</v>
      </c>
      <c r="AA12">
        <f t="shared" si="13"/>
        <v>1</v>
      </c>
      <c r="AB12">
        <f t="shared" si="17"/>
        <v>6</v>
      </c>
      <c r="AC12">
        <f t="shared" si="15"/>
        <v>3</v>
      </c>
      <c r="AD12">
        <f t="shared" si="9"/>
        <v>0.5</v>
      </c>
      <c r="AF12">
        <f t="shared" si="18"/>
        <v>3</v>
      </c>
      <c r="AH12">
        <f t="shared" si="5"/>
        <v>3</v>
      </c>
      <c r="AI12">
        <f t="shared" si="6"/>
        <v>3.1111111111111112</v>
      </c>
      <c r="AJ12">
        <f t="shared" si="7"/>
        <v>7.116788899632617</v>
      </c>
      <c r="AK12">
        <f t="shared" si="8"/>
        <v>-0.89456667741039508</v>
      </c>
      <c r="AN12">
        <f t="shared" si="12"/>
        <v>0</v>
      </c>
      <c r="AO12">
        <f t="shared" si="14"/>
        <v>0</v>
      </c>
      <c r="AP12">
        <f t="shared" si="19"/>
        <v>7</v>
      </c>
      <c r="AQ12">
        <f t="shared" si="16"/>
        <v>2</v>
      </c>
      <c r="AR12">
        <f t="shared" si="10"/>
        <v>1</v>
      </c>
      <c r="AT12">
        <f t="shared" si="20"/>
        <v>0</v>
      </c>
    </row>
    <row r="13" spans="1:47" x14ac:dyDescent="0.25">
      <c r="A13">
        <v>11</v>
      </c>
      <c r="B13" s="1">
        <v>353</v>
      </c>
      <c r="C13" s="1">
        <v>352</v>
      </c>
      <c r="D13" s="1">
        <v>353</v>
      </c>
      <c r="E13" s="1">
        <v>351</v>
      </c>
      <c r="F13" s="1">
        <v>353</v>
      </c>
      <c r="G13">
        <f t="shared" si="0"/>
        <v>352.5</v>
      </c>
      <c r="H13">
        <f t="shared" si="1"/>
        <v>2</v>
      </c>
      <c r="S13">
        <v>11</v>
      </c>
      <c r="T13">
        <f>G58</f>
        <v>350.25</v>
      </c>
      <c r="U13">
        <f t="shared" si="2"/>
        <v>348.49444444444447</v>
      </c>
      <c r="V13">
        <f t="shared" si="3"/>
        <v>361.03567191083056</v>
      </c>
      <c r="W13">
        <f t="shared" si="4"/>
        <v>335.95321697805838</v>
      </c>
      <c r="Z13">
        <f t="shared" si="11"/>
        <v>0</v>
      </c>
      <c r="AA13">
        <f t="shared" si="13"/>
        <v>1</v>
      </c>
      <c r="AB13">
        <f t="shared" si="17"/>
        <v>7</v>
      </c>
      <c r="AC13">
        <f t="shared" si="15"/>
        <v>3</v>
      </c>
      <c r="AD13">
        <f t="shared" si="9"/>
        <v>-0.5</v>
      </c>
      <c r="AF13">
        <f t="shared" si="18"/>
        <v>2</v>
      </c>
      <c r="AH13">
        <f t="shared" si="5"/>
        <v>11</v>
      </c>
      <c r="AI13">
        <f t="shared" si="6"/>
        <v>3.1111111111111112</v>
      </c>
      <c r="AJ13">
        <f t="shared" si="7"/>
        <v>7.116788899632617</v>
      </c>
      <c r="AK13">
        <f t="shared" si="8"/>
        <v>-0.89456667741039508</v>
      </c>
      <c r="AN13">
        <f t="shared" si="12"/>
        <v>1</v>
      </c>
      <c r="AO13">
        <f t="shared" si="14"/>
        <v>1</v>
      </c>
      <c r="AP13">
        <f t="shared" si="19"/>
        <v>6</v>
      </c>
      <c r="AQ13">
        <f t="shared" si="16"/>
        <v>3</v>
      </c>
      <c r="AR13">
        <f t="shared" si="10"/>
        <v>-8</v>
      </c>
      <c r="AT13">
        <f t="shared" si="20"/>
        <v>1</v>
      </c>
    </row>
    <row r="14" spans="1:47" x14ac:dyDescent="0.25">
      <c r="A14">
        <v>12</v>
      </c>
      <c r="B14" s="1">
        <v>351</v>
      </c>
      <c r="C14" s="1">
        <v>352</v>
      </c>
      <c r="D14" s="1">
        <v>352</v>
      </c>
      <c r="E14" s="1">
        <v>351</v>
      </c>
      <c r="F14" s="1">
        <v>353</v>
      </c>
      <c r="G14">
        <f t="shared" si="0"/>
        <v>351.75</v>
      </c>
      <c r="H14">
        <f t="shared" si="1"/>
        <v>2</v>
      </c>
      <c r="S14">
        <v>12</v>
      </c>
      <c r="T14">
        <f>G59</f>
        <v>350</v>
      </c>
      <c r="U14">
        <f t="shared" si="2"/>
        <v>348.49444444444447</v>
      </c>
      <c r="V14">
        <f t="shared" si="3"/>
        <v>361.03567191083056</v>
      </c>
      <c r="W14">
        <f t="shared" si="4"/>
        <v>335.95321697805838</v>
      </c>
      <c r="Z14">
        <f t="shared" si="11"/>
        <v>0</v>
      </c>
      <c r="AA14">
        <f t="shared" si="13"/>
        <v>0</v>
      </c>
      <c r="AB14">
        <f t="shared" si="17"/>
        <v>8</v>
      </c>
      <c r="AC14">
        <f t="shared" si="15"/>
        <v>3</v>
      </c>
      <c r="AD14">
        <f t="shared" si="9"/>
        <v>0.25</v>
      </c>
      <c r="AF14">
        <f t="shared" si="18"/>
        <v>1</v>
      </c>
      <c r="AH14">
        <f t="shared" si="5"/>
        <v>10</v>
      </c>
      <c r="AI14">
        <f t="shared" si="6"/>
        <v>3.1111111111111112</v>
      </c>
      <c r="AJ14">
        <f t="shared" si="7"/>
        <v>7.116788899632617</v>
      </c>
      <c r="AK14">
        <f t="shared" si="8"/>
        <v>-0.89456667741039508</v>
      </c>
      <c r="AN14">
        <f t="shared" si="12"/>
        <v>2</v>
      </c>
      <c r="AO14">
        <f t="shared" si="14"/>
        <v>2</v>
      </c>
      <c r="AP14">
        <f t="shared" si="19"/>
        <v>5</v>
      </c>
      <c r="AQ14">
        <f t="shared" si="16"/>
        <v>2</v>
      </c>
      <c r="AR14">
        <f t="shared" si="10"/>
        <v>1</v>
      </c>
      <c r="AT14">
        <f t="shared" si="20"/>
        <v>2</v>
      </c>
    </row>
    <row r="15" spans="1:47" x14ac:dyDescent="0.25">
      <c r="A15">
        <v>13</v>
      </c>
      <c r="B15" s="1">
        <v>352</v>
      </c>
      <c r="C15" s="1">
        <v>352</v>
      </c>
      <c r="D15" s="1">
        <v>351</v>
      </c>
      <c r="E15" s="1">
        <v>348</v>
      </c>
      <c r="F15" s="1">
        <v>351</v>
      </c>
      <c r="G15">
        <f t="shared" si="0"/>
        <v>350.5</v>
      </c>
      <c r="H15">
        <f t="shared" si="1"/>
        <v>4</v>
      </c>
      <c r="S15">
        <v>13</v>
      </c>
      <c r="T15">
        <f>G60</f>
        <v>347.5</v>
      </c>
      <c r="U15">
        <f t="shared" si="2"/>
        <v>348.49444444444447</v>
      </c>
      <c r="V15">
        <f t="shared" si="3"/>
        <v>361.03567191083056</v>
      </c>
      <c r="W15">
        <f t="shared" si="4"/>
        <v>335.95321697805838</v>
      </c>
      <c r="Z15">
        <f t="shared" si="11"/>
        <v>0</v>
      </c>
      <c r="AA15">
        <f t="shared" si="13"/>
        <v>0</v>
      </c>
      <c r="AB15">
        <f t="shared" si="17"/>
        <v>7</v>
      </c>
      <c r="AC15">
        <f t="shared" si="15"/>
        <v>3</v>
      </c>
      <c r="AD15">
        <f t="shared" si="9"/>
        <v>2.5</v>
      </c>
      <c r="AF15">
        <f t="shared" si="18"/>
        <v>1</v>
      </c>
      <c r="AH15">
        <f t="shared" si="5"/>
        <v>2</v>
      </c>
      <c r="AI15">
        <f t="shared" si="6"/>
        <v>3.1111111111111112</v>
      </c>
      <c r="AJ15">
        <f t="shared" si="7"/>
        <v>7.116788899632617</v>
      </c>
      <c r="AK15">
        <f t="shared" si="8"/>
        <v>-0.89456667741039508</v>
      </c>
      <c r="AN15">
        <f t="shared" si="12"/>
        <v>2</v>
      </c>
      <c r="AO15">
        <f t="shared" si="14"/>
        <v>2</v>
      </c>
      <c r="AP15">
        <f t="shared" si="19"/>
        <v>5</v>
      </c>
      <c r="AQ15">
        <f t="shared" si="16"/>
        <v>3</v>
      </c>
      <c r="AR15">
        <f t="shared" si="10"/>
        <v>8</v>
      </c>
      <c r="AT15">
        <f t="shared" si="20"/>
        <v>2</v>
      </c>
    </row>
    <row r="16" spans="1:47" x14ac:dyDescent="0.25">
      <c r="A16">
        <v>14</v>
      </c>
      <c r="B16" s="1">
        <v>352</v>
      </c>
      <c r="C16" s="1">
        <v>352</v>
      </c>
      <c r="D16" s="1">
        <v>350</v>
      </c>
      <c r="E16" s="1">
        <v>353</v>
      </c>
      <c r="F16" s="1">
        <v>352</v>
      </c>
      <c r="G16">
        <f t="shared" si="0"/>
        <v>351.75</v>
      </c>
      <c r="H16">
        <f t="shared" si="1"/>
        <v>3</v>
      </c>
      <c r="S16">
        <v>14</v>
      </c>
      <c r="T16">
        <f>G61</f>
        <v>347.75</v>
      </c>
      <c r="U16">
        <f t="shared" si="2"/>
        <v>348.49444444444447</v>
      </c>
      <c r="V16">
        <f t="shared" si="3"/>
        <v>361.03567191083056</v>
      </c>
      <c r="W16">
        <f t="shared" si="4"/>
        <v>335.95321697805838</v>
      </c>
      <c r="Z16">
        <f t="shared" si="11"/>
        <v>0</v>
      </c>
      <c r="AA16">
        <f t="shared" si="13"/>
        <v>0</v>
      </c>
      <c r="AB16">
        <f t="shared" si="17"/>
        <v>6</v>
      </c>
      <c r="AC16">
        <f t="shared" si="15"/>
        <v>3</v>
      </c>
      <c r="AD16">
        <f t="shared" si="9"/>
        <v>-0.25</v>
      </c>
      <c r="AE16">
        <f>COUNTIF(AD4:AD16,"&gt;=0")</f>
        <v>5</v>
      </c>
      <c r="AF16">
        <f t="shared" si="18"/>
        <v>1</v>
      </c>
      <c r="AH16">
        <f t="shared" si="5"/>
        <v>3</v>
      </c>
      <c r="AI16">
        <f t="shared" si="6"/>
        <v>3.1111111111111112</v>
      </c>
      <c r="AJ16">
        <f t="shared" si="7"/>
        <v>7.116788899632617</v>
      </c>
      <c r="AK16">
        <f t="shared" si="8"/>
        <v>-0.89456667741039508</v>
      </c>
      <c r="AN16">
        <f t="shared" si="12"/>
        <v>1</v>
      </c>
      <c r="AO16">
        <f t="shared" si="14"/>
        <v>2</v>
      </c>
      <c r="AP16">
        <f t="shared" si="19"/>
        <v>5</v>
      </c>
      <c r="AQ16">
        <f t="shared" si="16"/>
        <v>3</v>
      </c>
      <c r="AR16">
        <f t="shared" si="10"/>
        <v>-1</v>
      </c>
      <c r="AS16">
        <f>COUNTIF(AR4:AR16,"&gt;=0")</f>
        <v>8</v>
      </c>
      <c r="AT16">
        <f t="shared" si="20"/>
        <v>2</v>
      </c>
    </row>
    <row r="17" spans="1:47" x14ac:dyDescent="0.25">
      <c r="A17">
        <v>15</v>
      </c>
      <c r="B17" s="1">
        <v>352</v>
      </c>
      <c r="C17" s="1">
        <v>353</v>
      </c>
      <c r="D17" s="1">
        <v>353</v>
      </c>
      <c r="E17" s="1">
        <v>351</v>
      </c>
      <c r="F17" s="1">
        <v>354</v>
      </c>
      <c r="G17">
        <f t="shared" si="0"/>
        <v>352.5</v>
      </c>
      <c r="H17">
        <f t="shared" si="1"/>
        <v>3</v>
      </c>
      <c r="S17">
        <v>15</v>
      </c>
      <c r="T17">
        <f>G62</f>
        <v>351</v>
      </c>
      <c r="U17">
        <f t="shared" si="2"/>
        <v>348.49444444444447</v>
      </c>
      <c r="V17">
        <f t="shared" si="3"/>
        <v>361.03567191083056</v>
      </c>
      <c r="W17">
        <f t="shared" si="4"/>
        <v>335.95321697805838</v>
      </c>
      <c r="Z17">
        <f t="shared" si="11"/>
        <v>0</v>
      </c>
      <c r="AA17">
        <f t="shared" si="13"/>
        <v>0</v>
      </c>
      <c r="AB17">
        <f t="shared" si="17"/>
        <v>6</v>
      </c>
      <c r="AC17">
        <f t="shared" si="15"/>
        <v>3</v>
      </c>
      <c r="AD17">
        <f t="shared" si="9"/>
        <v>-3.25</v>
      </c>
      <c r="AE17">
        <f t="shared" ref="AE17:AE42" si="21">COUNTIF(AD5:AD17,"&gt;=0")</f>
        <v>5</v>
      </c>
      <c r="AF17">
        <f t="shared" si="18"/>
        <v>0</v>
      </c>
      <c r="AG17">
        <f>COUNTIFS(T3:T17,"&lt;="&amp;$Q$3,T3:T17,"&gt;="&amp;$R$3)</f>
        <v>12</v>
      </c>
      <c r="AH17">
        <f t="shared" si="5"/>
        <v>4</v>
      </c>
      <c r="AI17">
        <f t="shared" si="6"/>
        <v>3.1111111111111112</v>
      </c>
      <c r="AJ17">
        <f t="shared" si="7"/>
        <v>7.116788899632617</v>
      </c>
      <c r="AK17">
        <f t="shared" si="8"/>
        <v>-0.89456667741039508</v>
      </c>
      <c r="AN17">
        <f t="shared" si="12"/>
        <v>0</v>
      </c>
      <c r="AO17">
        <f t="shared" si="14"/>
        <v>2</v>
      </c>
      <c r="AP17">
        <f t="shared" si="19"/>
        <v>4</v>
      </c>
      <c r="AQ17">
        <f t="shared" si="16"/>
        <v>3</v>
      </c>
      <c r="AR17">
        <f t="shared" si="10"/>
        <v>-1</v>
      </c>
      <c r="AS17">
        <f t="shared" ref="AS17:AS42" si="22">COUNTIF(AR5:AR17,"&gt;=0")</f>
        <v>7</v>
      </c>
      <c r="AT17">
        <f t="shared" si="20"/>
        <v>2</v>
      </c>
      <c r="AU17">
        <f>COUNTIFS(AH3:AH17,"&lt;="&amp;$Q$6,AH3:AH17,"&gt;="&amp;$R$6)</f>
        <v>13</v>
      </c>
    </row>
    <row r="18" spans="1:47" x14ac:dyDescent="0.25">
      <c r="A18">
        <v>16</v>
      </c>
      <c r="B18" s="1">
        <v>351</v>
      </c>
      <c r="C18" s="1">
        <v>351</v>
      </c>
      <c r="D18" s="1">
        <v>350</v>
      </c>
      <c r="E18" s="1">
        <v>352</v>
      </c>
      <c r="F18" s="1">
        <v>351</v>
      </c>
      <c r="G18">
        <f t="shared" si="0"/>
        <v>351</v>
      </c>
      <c r="H18">
        <f t="shared" si="1"/>
        <v>2</v>
      </c>
      <c r="S18">
        <v>16</v>
      </c>
      <c r="T18">
        <f>G63</f>
        <v>349.75</v>
      </c>
      <c r="U18">
        <f t="shared" si="2"/>
        <v>348.49444444444447</v>
      </c>
      <c r="V18">
        <f t="shared" si="3"/>
        <v>361.03567191083056</v>
      </c>
      <c r="W18">
        <f t="shared" si="4"/>
        <v>335.95321697805838</v>
      </c>
      <c r="Z18">
        <f t="shared" si="11"/>
        <v>0</v>
      </c>
      <c r="AA18">
        <f t="shared" si="13"/>
        <v>0</v>
      </c>
      <c r="AB18">
        <f t="shared" si="17"/>
        <v>6</v>
      </c>
      <c r="AC18">
        <f t="shared" si="15"/>
        <v>3</v>
      </c>
      <c r="AD18">
        <f t="shared" si="9"/>
        <v>1.25</v>
      </c>
      <c r="AE18">
        <f t="shared" si="21"/>
        <v>5</v>
      </c>
      <c r="AF18">
        <f t="shared" si="18"/>
        <v>0</v>
      </c>
      <c r="AG18">
        <f t="shared" ref="AG18:AG42" si="23">COUNTIFS(T4:T18,"&lt;="&amp;$Q$3,T4:T18,"&gt;="&amp;$R$3)</f>
        <v>12</v>
      </c>
      <c r="AH18">
        <f t="shared" si="5"/>
        <v>3</v>
      </c>
      <c r="AI18">
        <f t="shared" si="6"/>
        <v>3.1111111111111112</v>
      </c>
      <c r="AJ18">
        <f t="shared" si="7"/>
        <v>7.116788899632617</v>
      </c>
      <c r="AK18">
        <f t="shared" si="8"/>
        <v>-0.89456667741039508</v>
      </c>
      <c r="AN18">
        <f t="shared" si="12"/>
        <v>0</v>
      </c>
      <c r="AO18">
        <f t="shared" si="14"/>
        <v>1</v>
      </c>
      <c r="AP18">
        <f t="shared" si="19"/>
        <v>4</v>
      </c>
      <c r="AQ18">
        <f t="shared" si="16"/>
        <v>3</v>
      </c>
      <c r="AR18">
        <f t="shared" si="10"/>
        <v>1</v>
      </c>
      <c r="AS18">
        <f t="shared" si="22"/>
        <v>8</v>
      </c>
      <c r="AT18">
        <f t="shared" si="20"/>
        <v>2</v>
      </c>
      <c r="AU18">
        <f t="shared" ref="AU18:AU42" si="24">COUNTIFS(AH4:AH18,"&lt;="&amp;$Q$6,AH4:AH18,"&gt;="&amp;$R$6)</f>
        <v>13</v>
      </c>
    </row>
    <row r="19" spans="1:47" x14ac:dyDescent="0.25">
      <c r="A19">
        <v>17</v>
      </c>
      <c r="B19" s="1">
        <v>352</v>
      </c>
      <c r="C19" s="1">
        <v>352</v>
      </c>
      <c r="D19" s="1">
        <v>352</v>
      </c>
      <c r="E19" s="1">
        <v>354</v>
      </c>
      <c r="F19" s="1">
        <v>354</v>
      </c>
      <c r="G19">
        <f t="shared" si="0"/>
        <v>353</v>
      </c>
      <c r="H19">
        <f t="shared" si="1"/>
        <v>2</v>
      </c>
      <c r="S19">
        <v>17</v>
      </c>
      <c r="T19">
        <f>G64</f>
        <v>349.75</v>
      </c>
      <c r="U19">
        <f t="shared" si="2"/>
        <v>348.49444444444447</v>
      </c>
      <c r="V19">
        <f t="shared" si="3"/>
        <v>361.03567191083056</v>
      </c>
      <c r="W19">
        <f t="shared" si="4"/>
        <v>335.95321697805838</v>
      </c>
      <c r="Z19">
        <f t="shared" si="11"/>
        <v>0</v>
      </c>
      <c r="AA19">
        <f t="shared" si="13"/>
        <v>0</v>
      </c>
      <c r="AB19">
        <f t="shared" si="17"/>
        <v>6</v>
      </c>
      <c r="AC19">
        <f t="shared" si="15"/>
        <v>2</v>
      </c>
      <c r="AD19">
        <f t="shared" si="9"/>
        <v>0</v>
      </c>
      <c r="AE19">
        <f t="shared" si="21"/>
        <v>6</v>
      </c>
      <c r="AF19">
        <f t="shared" si="18"/>
        <v>0</v>
      </c>
      <c r="AG19">
        <f t="shared" si="23"/>
        <v>12</v>
      </c>
      <c r="AH19">
        <f t="shared" si="5"/>
        <v>3</v>
      </c>
      <c r="AI19">
        <f t="shared" si="6"/>
        <v>3.1111111111111112</v>
      </c>
      <c r="AJ19">
        <f t="shared" si="7"/>
        <v>7.116788899632617</v>
      </c>
      <c r="AK19">
        <f t="shared" si="8"/>
        <v>-0.89456667741039508</v>
      </c>
      <c r="AN19">
        <f t="shared" si="12"/>
        <v>0</v>
      </c>
      <c r="AO19">
        <f t="shared" si="14"/>
        <v>0</v>
      </c>
      <c r="AP19">
        <f t="shared" si="19"/>
        <v>5</v>
      </c>
      <c r="AQ19">
        <f t="shared" si="16"/>
        <v>2</v>
      </c>
      <c r="AR19">
        <f t="shared" si="10"/>
        <v>0</v>
      </c>
      <c r="AS19">
        <f t="shared" si="22"/>
        <v>8</v>
      </c>
      <c r="AT19">
        <f t="shared" si="20"/>
        <v>2</v>
      </c>
      <c r="AU19">
        <f t="shared" si="24"/>
        <v>13</v>
      </c>
    </row>
    <row r="20" spans="1:47" x14ac:dyDescent="0.25">
      <c r="A20">
        <v>18</v>
      </c>
      <c r="B20" s="1">
        <v>338</v>
      </c>
      <c r="C20" s="1">
        <v>339</v>
      </c>
      <c r="D20" s="1">
        <v>338</v>
      </c>
      <c r="E20" s="1">
        <v>342</v>
      </c>
      <c r="F20" s="1">
        <v>340</v>
      </c>
      <c r="G20">
        <f t="shared" si="0"/>
        <v>339.5</v>
      </c>
      <c r="H20">
        <f t="shared" si="1"/>
        <v>4</v>
      </c>
      <c r="S20">
        <v>18</v>
      </c>
      <c r="T20">
        <f>G65</f>
        <v>346.5</v>
      </c>
      <c r="U20">
        <f t="shared" si="2"/>
        <v>348.49444444444447</v>
      </c>
      <c r="V20">
        <f t="shared" si="3"/>
        <v>361.03567191083056</v>
      </c>
      <c r="W20">
        <f t="shared" si="4"/>
        <v>335.95321697805838</v>
      </c>
      <c r="Z20">
        <f t="shared" si="11"/>
        <v>0</v>
      </c>
      <c r="AA20">
        <f t="shared" si="13"/>
        <v>0</v>
      </c>
      <c r="AB20">
        <f t="shared" si="17"/>
        <v>5</v>
      </c>
      <c r="AC20">
        <f t="shared" si="15"/>
        <v>2</v>
      </c>
      <c r="AD20">
        <f t="shared" si="9"/>
        <v>3.25</v>
      </c>
      <c r="AE20">
        <f t="shared" si="21"/>
        <v>7</v>
      </c>
      <c r="AF20">
        <f t="shared" si="18"/>
        <v>0</v>
      </c>
      <c r="AG20">
        <f t="shared" si="23"/>
        <v>13</v>
      </c>
      <c r="AH20">
        <f t="shared" si="5"/>
        <v>4</v>
      </c>
      <c r="AI20">
        <f t="shared" si="6"/>
        <v>3.1111111111111112</v>
      </c>
      <c r="AJ20">
        <f t="shared" si="7"/>
        <v>7.116788899632617</v>
      </c>
      <c r="AK20">
        <f t="shared" si="8"/>
        <v>-0.89456667741039508</v>
      </c>
      <c r="AN20">
        <f t="shared" si="12"/>
        <v>0</v>
      </c>
      <c r="AO20">
        <f t="shared" si="14"/>
        <v>0</v>
      </c>
      <c r="AP20">
        <f t="shared" si="19"/>
        <v>4</v>
      </c>
      <c r="AQ20">
        <f t="shared" si="16"/>
        <v>3</v>
      </c>
      <c r="AR20">
        <f t="shared" si="10"/>
        <v>-1</v>
      </c>
      <c r="AS20">
        <f t="shared" si="22"/>
        <v>7</v>
      </c>
      <c r="AT20">
        <f t="shared" si="20"/>
        <v>2</v>
      </c>
      <c r="AU20">
        <f t="shared" si="24"/>
        <v>13</v>
      </c>
    </row>
    <row r="21" spans="1:47" x14ac:dyDescent="0.25">
      <c r="A21">
        <v>19</v>
      </c>
      <c r="B21" s="1">
        <v>346</v>
      </c>
      <c r="C21" s="1">
        <v>344</v>
      </c>
      <c r="D21" s="1">
        <v>345</v>
      </c>
      <c r="E21" s="1">
        <v>347</v>
      </c>
      <c r="F21" s="1">
        <v>345</v>
      </c>
      <c r="G21">
        <f t="shared" si="0"/>
        <v>345.75</v>
      </c>
      <c r="H21">
        <f t="shared" si="1"/>
        <v>2</v>
      </c>
      <c r="S21">
        <v>19</v>
      </c>
      <c r="T21">
        <f>G66</f>
        <v>348.5</v>
      </c>
      <c r="U21">
        <f t="shared" si="2"/>
        <v>348.49444444444447</v>
      </c>
      <c r="V21">
        <f t="shared" si="3"/>
        <v>361.03567191083056</v>
      </c>
      <c r="W21">
        <f t="shared" si="4"/>
        <v>335.95321697805838</v>
      </c>
      <c r="Z21">
        <f t="shared" si="11"/>
        <v>0</v>
      </c>
      <c r="AA21">
        <f t="shared" si="13"/>
        <v>0</v>
      </c>
      <c r="AB21">
        <f t="shared" si="17"/>
        <v>5</v>
      </c>
      <c r="AC21">
        <f t="shared" si="15"/>
        <v>2</v>
      </c>
      <c r="AD21">
        <f t="shared" si="9"/>
        <v>-2</v>
      </c>
      <c r="AE21">
        <f t="shared" si="21"/>
        <v>7</v>
      </c>
      <c r="AF21">
        <f t="shared" si="18"/>
        <v>0</v>
      </c>
      <c r="AG21">
        <f t="shared" si="23"/>
        <v>14</v>
      </c>
      <c r="AH21">
        <f t="shared" si="5"/>
        <v>2</v>
      </c>
      <c r="AI21">
        <f t="shared" si="6"/>
        <v>3.1111111111111112</v>
      </c>
      <c r="AJ21">
        <f t="shared" si="7"/>
        <v>7.116788899632617</v>
      </c>
      <c r="AK21">
        <f t="shared" si="8"/>
        <v>-0.89456667741039508</v>
      </c>
      <c r="AN21">
        <f t="shared" si="12"/>
        <v>0</v>
      </c>
      <c r="AO21">
        <f t="shared" si="14"/>
        <v>0</v>
      </c>
      <c r="AP21">
        <f t="shared" si="19"/>
        <v>5</v>
      </c>
      <c r="AQ21">
        <f t="shared" si="16"/>
        <v>2</v>
      </c>
      <c r="AR21">
        <f t="shared" si="10"/>
        <v>2</v>
      </c>
      <c r="AS21">
        <f t="shared" si="22"/>
        <v>7</v>
      </c>
      <c r="AT21">
        <f t="shared" si="20"/>
        <v>1</v>
      </c>
      <c r="AU21">
        <f t="shared" si="24"/>
        <v>13</v>
      </c>
    </row>
    <row r="22" spans="1:47" x14ac:dyDescent="0.25">
      <c r="A22">
        <v>20</v>
      </c>
      <c r="B22" s="1">
        <v>344</v>
      </c>
      <c r="C22" s="1">
        <v>343</v>
      </c>
      <c r="D22" s="1">
        <v>343</v>
      </c>
      <c r="E22" s="1">
        <v>343</v>
      </c>
      <c r="F22" s="1">
        <v>345</v>
      </c>
      <c r="G22">
        <f t="shared" si="0"/>
        <v>343.75</v>
      </c>
      <c r="H22">
        <f t="shared" si="1"/>
        <v>2</v>
      </c>
      <c r="S22">
        <v>20</v>
      </c>
      <c r="T22">
        <f>G67</f>
        <v>350.5</v>
      </c>
      <c r="U22">
        <f t="shared" si="2"/>
        <v>348.49444444444447</v>
      </c>
      <c r="V22">
        <f t="shared" si="3"/>
        <v>361.03567191083056</v>
      </c>
      <c r="W22">
        <f t="shared" si="4"/>
        <v>335.95321697805838</v>
      </c>
      <c r="Z22">
        <f t="shared" si="11"/>
        <v>0</v>
      </c>
      <c r="AA22">
        <f t="shared" si="13"/>
        <v>0</v>
      </c>
      <c r="AB22">
        <f t="shared" si="17"/>
        <v>5</v>
      </c>
      <c r="AC22">
        <f t="shared" si="15"/>
        <v>2</v>
      </c>
      <c r="AD22">
        <f t="shared" si="9"/>
        <v>-2</v>
      </c>
      <c r="AE22">
        <f t="shared" si="21"/>
        <v>7</v>
      </c>
      <c r="AF22">
        <f t="shared" si="18"/>
        <v>0</v>
      </c>
      <c r="AG22">
        <f t="shared" si="23"/>
        <v>14</v>
      </c>
      <c r="AH22">
        <f t="shared" si="5"/>
        <v>3</v>
      </c>
      <c r="AI22">
        <f t="shared" si="6"/>
        <v>3.1111111111111112</v>
      </c>
      <c r="AJ22">
        <f t="shared" si="7"/>
        <v>7.116788899632617</v>
      </c>
      <c r="AK22">
        <f t="shared" si="8"/>
        <v>-0.89456667741039508</v>
      </c>
      <c r="AN22">
        <f t="shared" si="12"/>
        <v>0</v>
      </c>
      <c r="AO22">
        <f t="shared" si="14"/>
        <v>0</v>
      </c>
      <c r="AP22">
        <f t="shared" si="19"/>
        <v>6</v>
      </c>
      <c r="AQ22">
        <f t="shared" si="16"/>
        <v>2</v>
      </c>
      <c r="AR22">
        <f t="shared" si="10"/>
        <v>-1</v>
      </c>
      <c r="AS22">
        <f t="shared" si="22"/>
        <v>7</v>
      </c>
      <c r="AT22">
        <f t="shared" si="20"/>
        <v>0</v>
      </c>
      <c r="AU22">
        <f t="shared" si="24"/>
        <v>13</v>
      </c>
    </row>
    <row r="23" spans="1:47" x14ac:dyDescent="0.25">
      <c r="A23">
        <v>21</v>
      </c>
      <c r="B23" s="1">
        <v>345</v>
      </c>
      <c r="C23" s="1">
        <v>345</v>
      </c>
      <c r="D23" s="1">
        <v>344</v>
      </c>
      <c r="E23" s="1">
        <v>346</v>
      </c>
      <c r="F23" s="1">
        <v>345</v>
      </c>
      <c r="G23">
        <f t="shared" si="0"/>
        <v>345</v>
      </c>
      <c r="H23">
        <f t="shared" si="1"/>
        <v>2</v>
      </c>
      <c r="S23">
        <v>21</v>
      </c>
      <c r="T23">
        <f>G68</f>
        <v>347.75</v>
      </c>
      <c r="U23">
        <f t="shared" si="2"/>
        <v>348.49444444444447</v>
      </c>
      <c r="V23">
        <f t="shared" si="3"/>
        <v>361.03567191083056</v>
      </c>
      <c r="W23">
        <f t="shared" si="4"/>
        <v>335.95321697805838</v>
      </c>
      <c r="Z23">
        <f t="shared" si="11"/>
        <v>0</v>
      </c>
      <c r="AA23">
        <f t="shared" si="13"/>
        <v>0</v>
      </c>
      <c r="AB23">
        <f t="shared" si="17"/>
        <v>5</v>
      </c>
      <c r="AC23">
        <f t="shared" si="15"/>
        <v>2</v>
      </c>
      <c r="AD23">
        <f t="shared" si="9"/>
        <v>2.75</v>
      </c>
      <c r="AE23">
        <f t="shared" si="21"/>
        <v>7</v>
      </c>
      <c r="AF23">
        <f t="shared" si="18"/>
        <v>0</v>
      </c>
      <c r="AG23">
        <f t="shared" si="23"/>
        <v>14</v>
      </c>
      <c r="AH23">
        <f t="shared" si="5"/>
        <v>3</v>
      </c>
      <c r="AI23">
        <f t="shared" si="6"/>
        <v>3.1111111111111112</v>
      </c>
      <c r="AJ23">
        <f t="shared" si="7"/>
        <v>7.116788899632617</v>
      </c>
      <c r="AK23">
        <f t="shared" si="8"/>
        <v>-0.89456667741039508</v>
      </c>
      <c r="AN23">
        <f t="shared" si="12"/>
        <v>0</v>
      </c>
      <c r="AO23">
        <f t="shared" si="14"/>
        <v>0</v>
      </c>
      <c r="AP23">
        <f t="shared" si="19"/>
        <v>6</v>
      </c>
      <c r="AQ23">
        <f t="shared" si="16"/>
        <v>2</v>
      </c>
      <c r="AR23">
        <f t="shared" si="10"/>
        <v>0</v>
      </c>
      <c r="AS23">
        <f t="shared" si="22"/>
        <v>7</v>
      </c>
      <c r="AT23">
        <f t="shared" si="20"/>
        <v>0</v>
      </c>
      <c r="AU23">
        <f t="shared" si="24"/>
        <v>13</v>
      </c>
    </row>
    <row r="24" spans="1:47" x14ac:dyDescent="0.25">
      <c r="A24">
        <v>22</v>
      </c>
      <c r="B24" s="1">
        <v>346</v>
      </c>
      <c r="C24" s="1">
        <v>346</v>
      </c>
      <c r="D24" s="1">
        <v>345</v>
      </c>
      <c r="E24" s="1">
        <v>346</v>
      </c>
      <c r="F24" s="1">
        <v>347</v>
      </c>
      <c r="G24">
        <f t="shared" si="0"/>
        <v>346</v>
      </c>
      <c r="H24">
        <f t="shared" si="1"/>
        <v>2</v>
      </c>
      <c r="S24">
        <v>22</v>
      </c>
      <c r="T24">
        <f>G69</f>
        <v>348.25</v>
      </c>
      <c r="U24">
        <f t="shared" si="2"/>
        <v>348.49444444444447</v>
      </c>
      <c r="V24">
        <f t="shared" si="3"/>
        <v>361.03567191083056</v>
      </c>
      <c r="W24">
        <f t="shared" si="4"/>
        <v>335.95321697805838</v>
      </c>
      <c r="Z24">
        <f t="shared" si="11"/>
        <v>0</v>
      </c>
      <c r="AA24">
        <f t="shared" si="13"/>
        <v>0</v>
      </c>
      <c r="AB24">
        <f t="shared" si="17"/>
        <v>5</v>
      </c>
      <c r="AC24">
        <f t="shared" si="15"/>
        <v>3</v>
      </c>
      <c r="AD24">
        <f t="shared" si="9"/>
        <v>-0.5</v>
      </c>
      <c r="AE24">
        <f t="shared" si="21"/>
        <v>7</v>
      </c>
      <c r="AF24">
        <f t="shared" si="18"/>
        <v>0</v>
      </c>
      <c r="AG24">
        <f t="shared" si="23"/>
        <v>15</v>
      </c>
      <c r="AH24">
        <f t="shared" si="5"/>
        <v>2</v>
      </c>
      <c r="AI24">
        <f t="shared" si="6"/>
        <v>3.1111111111111112</v>
      </c>
      <c r="AJ24">
        <f t="shared" si="7"/>
        <v>7.116788899632617</v>
      </c>
      <c r="AK24">
        <f t="shared" si="8"/>
        <v>-0.89456667741039508</v>
      </c>
      <c r="AN24">
        <f t="shared" si="12"/>
        <v>0</v>
      </c>
      <c r="AO24">
        <f t="shared" si="14"/>
        <v>0</v>
      </c>
      <c r="AP24">
        <f t="shared" si="19"/>
        <v>6</v>
      </c>
      <c r="AQ24">
        <f t="shared" si="16"/>
        <v>2</v>
      </c>
      <c r="AR24">
        <f t="shared" si="10"/>
        <v>1</v>
      </c>
      <c r="AS24">
        <f t="shared" si="22"/>
        <v>8</v>
      </c>
      <c r="AT24">
        <f t="shared" si="20"/>
        <v>0</v>
      </c>
      <c r="AU24">
        <f t="shared" si="24"/>
        <v>13</v>
      </c>
    </row>
    <row r="25" spans="1:47" x14ac:dyDescent="0.25">
      <c r="A25">
        <v>23</v>
      </c>
      <c r="B25" s="1">
        <v>348</v>
      </c>
      <c r="C25" s="1">
        <v>350</v>
      </c>
      <c r="D25" s="1">
        <v>346</v>
      </c>
      <c r="E25" s="1">
        <v>346</v>
      </c>
      <c r="F25" s="1">
        <v>350</v>
      </c>
      <c r="G25">
        <f t="shared" si="0"/>
        <v>347.5</v>
      </c>
      <c r="H25">
        <f t="shared" si="1"/>
        <v>4</v>
      </c>
      <c r="S25">
        <v>23</v>
      </c>
      <c r="T25">
        <f>G70</f>
        <v>347.25</v>
      </c>
      <c r="U25">
        <f t="shared" si="2"/>
        <v>348.49444444444447</v>
      </c>
      <c r="V25">
        <f t="shared" si="3"/>
        <v>361.03567191083056</v>
      </c>
      <c r="W25">
        <f t="shared" si="4"/>
        <v>335.95321697805838</v>
      </c>
      <c r="Z25">
        <f t="shared" si="11"/>
        <v>0</v>
      </c>
      <c r="AA25">
        <f t="shared" si="13"/>
        <v>0</v>
      </c>
      <c r="AB25">
        <f t="shared" si="17"/>
        <v>4</v>
      </c>
      <c r="AC25">
        <f t="shared" si="15"/>
        <v>3</v>
      </c>
      <c r="AD25">
        <f t="shared" si="9"/>
        <v>1</v>
      </c>
      <c r="AE25">
        <f t="shared" si="21"/>
        <v>7</v>
      </c>
      <c r="AF25">
        <f t="shared" si="18"/>
        <v>0</v>
      </c>
      <c r="AG25">
        <f t="shared" si="23"/>
        <v>15</v>
      </c>
      <c r="AH25">
        <f t="shared" si="5"/>
        <v>2</v>
      </c>
      <c r="AI25">
        <f t="shared" si="6"/>
        <v>3.1111111111111112</v>
      </c>
      <c r="AJ25">
        <f t="shared" si="7"/>
        <v>7.116788899632617</v>
      </c>
      <c r="AK25">
        <f t="shared" si="8"/>
        <v>-0.89456667741039508</v>
      </c>
      <c r="AN25">
        <f t="shared" si="12"/>
        <v>0</v>
      </c>
      <c r="AO25">
        <f t="shared" si="14"/>
        <v>0</v>
      </c>
      <c r="AP25">
        <f t="shared" si="19"/>
        <v>7</v>
      </c>
      <c r="AQ25">
        <f t="shared" si="16"/>
        <v>2</v>
      </c>
      <c r="AR25">
        <f t="shared" si="10"/>
        <v>0</v>
      </c>
      <c r="AS25">
        <f t="shared" si="22"/>
        <v>8</v>
      </c>
      <c r="AT25">
        <f t="shared" si="20"/>
        <v>0</v>
      </c>
      <c r="AU25">
        <f t="shared" si="24"/>
        <v>13</v>
      </c>
    </row>
    <row r="26" spans="1:47" x14ac:dyDescent="0.25">
      <c r="A26">
        <v>24</v>
      </c>
      <c r="B26" s="1">
        <v>348</v>
      </c>
      <c r="C26" s="1">
        <v>350</v>
      </c>
      <c r="D26" s="1">
        <v>346</v>
      </c>
      <c r="E26" s="1">
        <v>347</v>
      </c>
      <c r="F26" s="1">
        <v>350</v>
      </c>
      <c r="G26">
        <f t="shared" si="0"/>
        <v>347.75</v>
      </c>
      <c r="H26">
        <f t="shared" si="1"/>
        <v>4</v>
      </c>
      <c r="S26">
        <v>24</v>
      </c>
      <c r="T26">
        <f>G71</f>
        <v>346.75</v>
      </c>
      <c r="U26">
        <f t="shared" si="2"/>
        <v>348.49444444444447</v>
      </c>
      <c r="V26">
        <f t="shared" si="3"/>
        <v>361.03567191083056</v>
      </c>
      <c r="W26">
        <f t="shared" si="4"/>
        <v>335.95321697805838</v>
      </c>
      <c r="Z26">
        <f t="shared" si="11"/>
        <v>0</v>
      </c>
      <c r="AA26">
        <f t="shared" si="13"/>
        <v>0</v>
      </c>
      <c r="AB26">
        <f t="shared" si="17"/>
        <v>5</v>
      </c>
      <c r="AC26">
        <f t="shared" si="15"/>
        <v>3</v>
      </c>
      <c r="AD26">
        <f t="shared" si="9"/>
        <v>0.5</v>
      </c>
      <c r="AE26">
        <f t="shared" si="21"/>
        <v>8</v>
      </c>
      <c r="AF26">
        <f t="shared" si="18"/>
        <v>0</v>
      </c>
      <c r="AG26">
        <f t="shared" si="23"/>
        <v>15</v>
      </c>
      <c r="AH26">
        <f t="shared" si="5"/>
        <v>3</v>
      </c>
      <c r="AI26">
        <f t="shared" si="6"/>
        <v>3.1111111111111112</v>
      </c>
      <c r="AJ26">
        <f t="shared" si="7"/>
        <v>7.116788899632617</v>
      </c>
      <c r="AK26">
        <f t="shared" si="8"/>
        <v>-0.89456667741039508</v>
      </c>
      <c r="AN26">
        <f t="shared" si="12"/>
        <v>0</v>
      </c>
      <c r="AO26">
        <f t="shared" si="14"/>
        <v>0</v>
      </c>
      <c r="AP26">
        <f t="shared" si="19"/>
        <v>7</v>
      </c>
      <c r="AQ26">
        <f t="shared" si="16"/>
        <v>2</v>
      </c>
      <c r="AR26">
        <f t="shared" si="10"/>
        <v>-1</v>
      </c>
      <c r="AS26">
        <f t="shared" si="22"/>
        <v>8</v>
      </c>
      <c r="AT26">
        <f t="shared" si="20"/>
        <v>0</v>
      </c>
      <c r="AU26">
        <f t="shared" si="24"/>
        <v>13</v>
      </c>
    </row>
    <row r="27" spans="1:47" x14ac:dyDescent="0.25">
      <c r="A27">
        <v>25</v>
      </c>
      <c r="B27" s="1">
        <v>348</v>
      </c>
      <c r="C27" s="1">
        <v>348</v>
      </c>
      <c r="D27" s="1">
        <v>346</v>
      </c>
      <c r="E27" s="1">
        <v>346</v>
      </c>
      <c r="F27" s="1">
        <v>349</v>
      </c>
      <c r="G27">
        <f t="shared" si="0"/>
        <v>347.25</v>
      </c>
      <c r="H27">
        <f t="shared" si="1"/>
        <v>3</v>
      </c>
      <c r="S27">
        <v>25</v>
      </c>
      <c r="T27">
        <f>G72</f>
        <v>347</v>
      </c>
      <c r="U27">
        <f t="shared" si="2"/>
        <v>348.49444444444447</v>
      </c>
      <c r="V27">
        <f t="shared" si="3"/>
        <v>361.03567191083056</v>
      </c>
      <c r="W27">
        <f t="shared" si="4"/>
        <v>335.95321697805838</v>
      </c>
      <c r="Z27">
        <f t="shared" si="11"/>
        <v>0</v>
      </c>
      <c r="AA27">
        <f t="shared" si="13"/>
        <v>0</v>
      </c>
      <c r="AB27">
        <f t="shared" si="17"/>
        <v>6</v>
      </c>
      <c r="AC27">
        <f t="shared" si="15"/>
        <v>3</v>
      </c>
      <c r="AD27">
        <f t="shared" si="9"/>
        <v>-0.25</v>
      </c>
      <c r="AE27">
        <f t="shared" si="21"/>
        <v>7</v>
      </c>
      <c r="AF27">
        <f t="shared" si="18"/>
        <v>0</v>
      </c>
      <c r="AG27">
        <f t="shared" si="23"/>
        <v>15</v>
      </c>
      <c r="AH27">
        <f t="shared" si="5"/>
        <v>4</v>
      </c>
      <c r="AI27">
        <f t="shared" si="6"/>
        <v>3.1111111111111112</v>
      </c>
      <c r="AJ27">
        <f t="shared" si="7"/>
        <v>7.116788899632617</v>
      </c>
      <c r="AK27">
        <f t="shared" si="8"/>
        <v>-0.89456667741039508</v>
      </c>
      <c r="AN27">
        <f t="shared" si="12"/>
        <v>0</v>
      </c>
      <c r="AO27">
        <f t="shared" si="14"/>
        <v>0</v>
      </c>
      <c r="AP27">
        <f t="shared" si="19"/>
        <v>6</v>
      </c>
      <c r="AQ27">
        <f t="shared" si="16"/>
        <v>2</v>
      </c>
      <c r="AR27">
        <f t="shared" si="10"/>
        <v>-1</v>
      </c>
      <c r="AS27">
        <f t="shared" si="22"/>
        <v>7</v>
      </c>
      <c r="AT27">
        <f t="shared" si="20"/>
        <v>0</v>
      </c>
      <c r="AU27">
        <f t="shared" si="24"/>
        <v>13</v>
      </c>
    </row>
    <row r="28" spans="1:47" x14ac:dyDescent="0.25">
      <c r="A28">
        <v>26</v>
      </c>
      <c r="B28" s="1">
        <v>344</v>
      </c>
      <c r="C28" s="1">
        <v>344</v>
      </c>
      <c r="D28" s="1">
        <v>345</v>
      </c>
      <c r="E28" s="1">
        <v>343</v>
      </c>
      <c r="F28" s="1">
        <v>346</v>
      </c>
      <c r="G28">
        <f t="shared" si="0"/>
        <v>344.5</v>
      </c>
      <c r="H28">
        <f t="shared" si="1"/>
        <v>3</v>
      </c>
      <c r="S28">
        <v>26</v>
      </c>
      <c r="T28">
        <f>G73</f>
        <v>348.75</v>
      </c>
      <c r="U28">
        <f t="shared" si="2"/>
        <v>348.49444444444447</v>
      </c>
      <c r="V28">
        <f t="shared" si="3"/>
        <v>361.03567191083056</v>
      </c>
      <c r="W28">
        <f t="shared" si="4"/>
        <v>335.95321697805838</v>
      </c>
      <c r="Z28">
        <f t="shared" si="11"/>
        <v>0</v>
      </c>
      <c r="AA28">
        <f t="shared" si="13"/>
        <v>0</v>
      </c>
      <c r="AB28">
        <f t="shared" si="17"/>
        <v>5</v>
      </c>
      <c r="AC28">
        <f t="shared" si="15"/>
        <v>3</v>
      </c>
      <c r="AD28">
        <f t="shared" si="9"/>
        <v>-1.75</v>
      </c>
      <c r="AE28">
        <f t="shared" si="21"/>
        <v>6</v>
      </c>
      <c r="AF28">
        <f t="shared" si="18"/>
        <v>0</v>
      </c>
      <c r="AG28">
        <f t="shared" si="23"/>
        <v>15</v>
      </c>
      <c r="AH28">
        <f t="shared" si="5"/>
        <v>3</v>
      </c>
      <c r="AI28">
        <f t="shared" si="6"/>
        <v>3.1111111111111112</v>
      </c>
      <c r="AJ28">
        <f t="shared" si="7"/>
        <v>7.116788899632617</v>
      </c>
      <c r="AK28">
        <f t="shared" si="8"/>
        <v>-0.89456667741039508</v>
      </c>
      <c r="AN28">
        <f t="shared" si="12"/>
        <v>0</v>
      </c>
      <c r="AO28">
        <f t="shared" si="14"/>
        <v>0</v>
      </c>
      <c r="AP28">
        <f t="shared" si="19"/>
        <v>7</v>
      </c>
      <c r="AQ28">
        <f t="shared" si="16"/>
        <v>2</v>
      </c>
      <c r="AR28">
        <f t="shared" si="10"/>
        <v>1</v>
      </c>
      <c r="AS28">
        <f t="shared" si="22"/>
        <v>7</v>
      </c>
      <c r="AT28">
        <f t="shared" si="20"/>
        <v>0</v>
      </c>
      <c r="AU28">
        <f t="shared" si="24"/>
        <v>14</v>
      </c>
    </row>
    <row r="29" spans="1:47" x14ac:dyDescent="0.25">
      <c r="A29">
        <v>27</v>
      </c>
      <c r="B29" s="1">
        <v>337</v>
      </c>
      <c r="C29" s="1">
        <v>337</v>
      </c>
      <c r="D29" s="1">
        <v>338</v>
      </c>
      <c r="E29" s="1">
        <v>336</v>
      </c>
      <c r="F29" s="1">
        <v>339</v>
      </c>
      <c r="G29">
        <f t="shared" si="0"/>
        <v>337.5</v>
      </c>
      <c r="H29">
        <f t="shared" si="1"/>
        <v>3</v>
      </c>
      <c r="S29">
        <v>27</v>
      </c>
      <c r="T29">
        <f>G74</f>
        <v>338.5</v>
      </c>
      <c r="U29">
        <f t="shared" si="2"/>
        <v>348.49444444444447</v>
      </c>
      <c r="V29">
        <f t="shared" si="3"/>
        <v>361.03567191083056</v>
      </c>
      <c r="W29">
        <f t="shared" si="4"/>
        <v>335.95321697805838</v>
      </c>
      <c r="Z29">
        <f t="shared" si="11"/>
        <v>1</v>
      </c>
      <c r="AA29">
        <f t="shared" si="13"/>
        <v>1</v>
      </c>
      <c r="AB29">
        <f t="shared" si="17"/>
        <v>6</v>
      </c>
      <c r="AC29">
        <f t="shared" si="15"/>
        <v>3</v>
      </c>
      <c r="AD29">
        <f t="shared" si="9"/>
        <v>10.25</v>
      </c>
      <c r="AE29">
        <f t="shared" si="21"/>
        <v>7</v>
      </c>
      <c r="AF29">
        <f t="shared" si="18"/>
        <v>1</v>
      </c>
      <c r="AG29">
        <f t="shared" si="23"/>
        <v>14</v>
      </c>
      <c r="AH29">
        <f t="shared" si="5"/>
        <v>4</v>
      </c>
      <c r="AI29">
        <f t="shared" si="6"/>
        <v>3.1111111111111112</v>
      </c>
      <c r="AJ29">
        <f t="shared" si="7"/>
        <v>7.116788899632617</v>
      </c>
      <c r="AK29">
        <f t="shared" si="8"/>
        <v>-0.89456667741039508</v>
      </c>
      <c r="AN29">
        <f t="shared" si="12"/>
        <v>0</v>
      </c>
      <c r="AO29">
        <f t="shared" si="14"/>
        <v>0</v>
      </c>
      <c r="AP29">
        <f t="shared" si="19"/>
        <v>6</v>
      </c>
      <c r="AQ29">
        <f t="shared" si="16"/>
        <v>3</v>
      </c>
      <c r="AR29">
        <f t="shared" si="10"/>
        <v>-1</v>
      </c>
      <c r="AS29">
        <f t="shared" si="22"/>
        <v>7</v>
      </c>
      <c r="AT29">
        <f t="shared" si="20"/>
        <v>0</v>
      </c>
      <c r="AU29">
        <f t="shared" si="24"/>
        <v>15</v>
      </c>
    </row>
    <row r="30" spans="1:47" x14ac:dyDescent="0.25">
      <c r="A30">
        <v>28</v>
      </c>
      <c r="B30" s="1">
        <v>344</v>
      </c>
      <c r="C30" s="1">
        <v>344</v>
      </c>
      <c r="D30" s="1">
        <v>345</v>
      </c>
      <c r="E30" s="1">
        <v>344</v>
      </c>
      <c r="F30" s="1">
        <v>346</v>
      </c>
      <c r="G30">
        <f t="shared" si="0"/>
        <v>344.75</v>
      </c>
      <c r="H30">
        <f t="shared" si="1"/>
        <v>2</v>
      </c>
      <c r="S30">
        <v>28</v>
      </c>
      <c r="T30">
        <f>G75</f>
        <v>347.75</v>
      </c>
      <c r="U30">
        <f t="shared" si="2"/>
        <v>348.49444444444447</v>
      </c>
      <c r="V30">
        <f t="shared" si="3"/>
        <v>361.03567191083056</v>
      </c>
      <c r="W30">
        <f t="shared" si="4"/>
        <v>335.95321697805838</v>
      </c>
      <c r="Z30">
        <f t="shared" si="11"/>
        <v>1</v>
      </c>
      <c r="AA30">
        <f t="shared" si="13"/>
        <v>1</v>
      </c>
      <c r="AB30">
        <f t="shared" si="17"/>
        <v>7</v>
      </c>
      <c r="AC30">
        <f t="shared" si="15"/>
        <v>3</v>
      </c>
      <c r="AD30">
        <f t="shared" si="9"/>
        <v>-9.25</v>
      </c>
      <c r="AE30">
        <f t="shared" si="21"/>
        <v>7</v>
      </c>
      <c r="AF30">
        <f t="shared" si="18"/>
        <v>1</v>
      </c>
      <c r="AG30">
        <f t="shared" si="23"/>
        <v>14</v>
      </c>
      <c r="AH30">
        <f t="shared" si="5"/>
        <v>3</v>
      </c>
      <c r="AI30">
        <f t="shared" si="6"/>
        <v>3.1111111111111112</v>
      </c>
      <c r="AJ30">
        <f t="shared" si="7"/>
        <v>7.116788899632617</v>
      </c>
      <c r="AK30">
        <f t="shared" si="8"/>
        <v>-0.89456667741039508</v>
      </c>
      <c r="AN30">
        <f t="shared" si="12"/>
        <v>0</v>
      </c>
      <c r="AO30">
        <f t="shared" si="14"/>
        <v>0</v>
      </c>
      <c r="AP30">
        <f t="shared" si="19"/>
        <v>6</v>
      </c>
      <c r="AQ30">
        <f t="shared" si="16"/>
        <v>3</v>
      </c>
      <c r="AR30">
        <f t="shared" si="10"/>
        <v>1</v>
      </c>
      <c r="AS30">
        <f t="shared" si="22"/>
        <v>8</v>
      </c>
      <c r="AT30">
        <f t="shared" si="20"/>
        <v>0</v>
      </c>
      <c r="AU30">
        <f t="shared" si="24"/>
        <v>15</v>
      </c>
    </row>
    <row r="31" spans="1:47" x14ac:dyDescent="0.25">
      <c r="A31">
        <v>29</v>
      </c>
      <c r="B31" s="1">
        <v>345</v>
      </c>
      <c r="C31" s="1">
        <v>345</v>
      </c>
      <c r="D31" s="1">
        <v>346</v>
      </c>
      <c r="E31" s="1">
        <v>345</v>
      </c>
      <c r="F31" s="1">
        <v>348</v>
      </c>
      <c r="G31">
        <f t="shared" si="0"/>
        <v>346</v>
      </c>
      <c r="H31">
        <f t="shared" si="1"/>
        <v>3</v>
      </c>
      <c r="S31">
        <v>29</v>
      </c>
      <c r="T31">
        <f>G76</f>
        <v>347.5</v>
      </c>
      <c r="U31">
        <f t="shared" si="2"/>
        <v>348.49444444444447</v>
      </c>
      <c r="V31">
        <f t="shared" si="3"/>
        <v>361.03567191083056</v>
      </c>
      <c r="W31">
        <f t="shared" si="4"/>
        <v>335.95321697805838</v>
      </c>
      <c r="Z31">
        <f t="shared" si="11"/>
        <v>1</v>
      </c>
      <c r="AA31">
        <f t="shared" si="13"/>
        <v>1</v>
      </c>
      <c r="AB31">
        <f t="shared" si="17"/>
        <v>7</v>
      </c>
      <c r="AC31">
        <f t="shared" si="15"/>
        <v>3</v>
      </c>
      <c r="AD31">
        <f t="shared" si="9"/>
        <v>0.25</v>
      </c>
      <c r="AE31">
        <f t="shared" si="21"/>
        <v>7</v>
      </c>
      <c r="AF31">
        <f t="shared" si="18"/>
        <v>1</v>
      </c>
      <c r="AG31">
        <f t="shared" si="23"/>
        <v>14</v>
      </c>
      <c r="AH31">
        <f t="shared" si="5"/>
        <v>2</v>
      </c>
      <c r="AI31">
        <f t="shared" si="6"/>
        <v>3.1111111111111112</v>
      </c>
      <c r="AJ31">
        <f t="shared" si="7"/>
        <v>7.116788899632617</v>
      </c>
      <c r="AK31">
        <f t="shared" si="8"/>
        <v>-0.89456667741039508</v>
      </c>
      <c r="AN31">
        <f t="shared" si="12"/>
        <v>0</v>
      </c>
      <c r="AO31">
        <f t="shared" si="14"/>
        <v>0</v>
      </c>
      <c r="AP31">
        <f t="shared" si="19"/>
        <v>6</v>
      </c>
      <c r="AQ31">
        <f t="shared" si="16"/>
        <v>3</v>
      </c>
      <c r="AR31">
        <f t="shared" si="10"/>
        <v>1</v>
      </c>
      <c r="AS31">
        <f t="shared" si="22"/>
        <v>8</v>
      </c>
      <c r="AT31">
        <f t="shared" si="20"/>
        <v>0</v>
      </c>
      <c r="AU31">
        <f t="shared" si="24"/>
        <v>15</v>
      </c>
    </row>
    <row r="32" spans="1:47" x14ac:dyDescent="0.25">
      <c r="A32">
        <v>30</v>
      </c>
      <c r="B32" s="1">
        <v>344</v>
      </c>
      <c r="C32" s="1">
        <v>345</v>
      </c>
      <c r="D32" s="1">
        <v>345</v>
      </c>
      <c r="E32" s="1">
        <v>345</v>
      </c>
      <c r="F32" s="1">
        <v>346</v>
      </c>
      <c r="G32">
        <f t="shared" si="0"/>
        <v>345</v>
      </c>
      <c r="H32">
        <f t="shared" si="1"/>
        <v>2</v>
      </c>
      <c r="S32">
        <v>30</v>
      </c>
      <c r="T32">
        <f>G77</f>
        <v>346</v>
      </c>
      <c r="U32">
        <f t="shared" si="2"/>
        <v>348.49444444444447</v>
      </c>
      <c r="V32">
        <f t="shared" si="3"/>
        <v>361.03567191083056</v>
      </c>
      <c r="W32">
        <f t="shared" si="4"/>
        <v>335.95321697805838</v>
      </c>
      <c r="Z32">
        <f t="shared" si="11"/>
        <v>0</v>
      </c>
      <c r="AA32">
        <f t="shared" si="13"/>
        <v>1</v>
      </c>
      <c r="AB32">
        <f t="shared" si="17"/>
        <v>7</v>
      </c>
      <c r="AC32">
        <f t="shared" si="15"/>
        <v>3</v>
      </c>
      <c r="AD32">
        <f t="shared" si="9"/>
        <v>1.5</v>
      </c>
      <c r="AE32">
        <f t="shared" si="21"/>
        <v>7</v>
      </c>
      <c r="AF32">
        <f t="shared" si="18"/>
        <v>1</v>
      </c>
      <c r="AG32">
        <f t="shared" si="23"/>
        <v>14</v>
      </c>
      <c r="AH32">
        <f t="shared" si="5"/>
        <v>3</v>
      </c>
      <c r="AI32">
        <f t="shared" si="6"/>
        <v>3.1111111111111112</v>
      </c>
      <c r="AJ32">
        <f t="shared" si="7"/>
        <v>7.116788899632617</v>
      </c>
      <c r="AK32">
        <f t="shared" si="8"/>
        <v>-0.89456667741039508</v>
      </c>
      <c r="AN32">
        <f t="shared" si="12"/>
        <v>0</v>
      </c>
      <c r="AO32">
        <f t="shared" si="14"/>
        <v>0</v>
      </c>
      <c r="AP32">
        <f t="shared" si="19"/>
        <v>6</v>
      </c>
      <c r="AQ32">
        <f t="shared" si="16"/>
        <v>3</v>
      </c>
      <c r="AR32">
        <f t="shared" si="10"/>
        <v>-1</v>
      </c>
      <c r="AS32">
        <f t="shared" si="22"/>
        <v>7</v>
      </c>
      <c r="AT32">
        <f t="shared" si="20"/>
        <v>0</v>
      </c>
      <c r="AU32">
        <f t="shared" si="24"/>
        <v>15</v>
      </c>
    </row>
    <row r="33" spans="1:47" x14ac:dyDescent="0.25">
      <c r="A33">
        <v>31</v>
      </c>
      <c r="B33" s="1">
        <v>345</v>
      </c>
      <c r="C33" s="1">
        <v>345</v>
      </c>
      <c r="D33" s="1">
        <v>345</v>
      </c>
      <c r="E33" s="1">
        <v>344</v>
      </c>
      <c r="F33" s="1">
        <v>347</v>
      </c>
      <c r="G33">
        <f t="shared" si="0"/>
        <v>345.25</v>
      </c>
      <c r="H33">
        <f t="shared" si="1"/>
        <v>3</v>
      </c>
      <c r="S33">
        <v>31</v>
      </c>
      <c r="T33">
        <f>G78</f>
        <v>347.5</v>
      </c>
      <c r="U33">
        <f t="shared" si="2"/>
        <v>348.49444444444447</v>
      </c>
      <c r="V33">
        <f t="shared" si="3"/>
        <v>361.03567191083056</v>
      </c>
      <c r="W33">
        <f t="shared" si="4"/>
        <v>335.95321697805838</v>
      </c>
      <c r="Z33">
        <f t="shared" si="11"/>
        <v>0</v>
      </c>
      <c r="AA33">
        <f t="shared" si="13"/>
        <v>1</v>
      </c>
      <c r="AB33">
        <f t="shared" si="17"/>
        <v>7</v>
      </c>
      <c r="AC33">
        <f t="shared" si="15"/>
        <v>3</v>
      </c>
      <c r="AD33">
        <f t="shared" si="9"/>
        <v>-1.5</v>
      </c>
      <c r="AE33">
        <f t="shared" si="21"/>
        <v>6</v>
      </c>
      <c r="AF33">
        <f t="shared" si="18"/>
        <v>1</v>
      </c>
      <c r="AG33">
        <f t="shared" si="23"/>
        <v>14</v>
      </c>
      <c r="AH33">
        <f t="shared" si="5"/>
        <v>3</v>
      </c>
      <c r="AI33">
        <f t="shared" si="6"/>
        <v>3.1111111111111112</v>
      </c>
      <c r="AJ33">
        <f t="shared" si="7"/>
        <v>7.116788899632617</v>
      </c>
      <c r="AK33">
        <f t="shared" si="8"/>
        <v>-0.89456667741039508</v>
      </c>
      <c r="AN33">
        <f t="shared" si="12"/>
        <v>0</v>
      </c>
      <c r="AO33">
        <f t="shared" si="14"/>
        <v>0</v>
      </c>
      <c r="AP33">
        <f t="shared" si="19"/>
        <v>6</v>
      </c>
      <c r="AQ33">
        <f t="shared" si="16"/>
        <v>2</v>
      </c>
      <c r="AR33">
        <f t="shared" si="10"/>
        <v>0</v>
      </c>
      <c r="AS33">
        <f t="shared" si="22"/>
        <v>8</v>
      </c>
      <c r="AT33">
        <f t="shared" si="20"/>
        <v>0</v>
      </c>
      <c r="AU33">
        <f t="shared" si="24"/>
        <v>15</v>
      </c>
    </row>
    <row r="34" spans="1:47" x14ac:dyDescent="0.25">
      <c r="A34">
        <v>32</v>
      </c>
      <c r="B34" s="1">
        <v>349</v>
      </c>
      <c r="C34" s="1">
        <v>349</v>
      </c>
      <c r="D34" s="1">
        <v>348</v>
      </c>
      <c r="E34" s="1">
        <v>348</v>
      </c>
      <c r="F34" s="1">
        <v>350</v>
      </c>
      <c r="G34">
        <f t="shared" si="0"/>
        <v>348.75</v>
      </c>
      <c r="H34">
        <f t="shared" si="1"/>
        <v>2</v>
      </c>
      <c r="S34">
        <v>32</v>
      </c>
      <c r="T34">
        <f>G79</f>
        <v>346.5</v>
      </c>
      <c r="U34">
        <f t="shared" si="2"/>
        <v>348.49444444444447</v>
      </c>
      <c r="V34">
        <f t="shared" si="3"/>
        <v>361.03567191083056</v>
      </c>
      <c r="W34">
        <f t="shared" si="4"/>
        <v>335.95321697805838</v>
      </c>
      <c r="Z34">
        <f t="shared" si="11"/>
        <v>0</v>
      </c>
      <c r="AA34">
        <f t="shared" si="13"/>
        <v>0</v>
      </c>
      <c r="AB34">
        <f t="shared" si="17"/>
        <v>7</v>
      </c>
      <c r="AC34">
        <f t="shared" si="15"/>
        <v>3</v>
      </c>
      <c r="AD34">
        <f t="shared" si="9"/>
        <v>1</v>
      </c>
      <c r="AE34">
        <f t="shared" si="21"/>
        <v>7</v>
      </c>
      <c r="AF34">
        <f t="shared" si="18"/>
        <v>1</v>
      </c>
      <c r="AG34">
        <f t="shared" si="23"/>
        <v>14</v>
      </c>
      <c r="AH34">
        <f t="shared" si="5"/>
        <v>3</v>
      </c>
      <c r="AI34">
        <f t="shared" si="6"/>
        <v>3.1111111111111112</v>
      </c>
      <c r="AJ34">
        <f t="shared" si="7"/>
        <v>7.116788899632617</v>
      </c>
      <c r="AK34">
        <f t="shared" si="8"/>
        <v>-0.89456667741039508</v>
      </c>
      <c r="AN34">
        <f t="shared" si="12"/>
        <v>0</v>
      </c>
      <c r="AO34">
        <f t="shared" si="14"/>
        <v>0</v>
      </c>
      <c r="AP34">
        <f t="shared" si="19"/>
        <v>6</v>
      </c>
      <c r="AQ34">
        <f t="shared" si="16"/>
        <v>2</v>
      </c>
      <c r="AR34">
        <f t="shared" si="10"/>
        <v>0</v>
      </c>
      <c r="AS34">
        <f t="shared" si="22"/>
        <v>8</v>
      </c>
      <c r="AT34">
        <f t="shared" si="20"/>
        <v>0</v>
      </c>
      <c r="AU34">
        <f t="shared" si="24"/>
        <v>15</v>
      </c>
    </row>
    <row r="35" spans="1:47" x14ac:dyDescent="0.25">
      <c r="A35">
        <v>33</v>
      </c>
      <c r="B35" s="1">
        <v>349</v>
      </c>
      <c r="C35" s="1">
        <v>350</v>
      </c>
      <c r="D35" s="1">
        <v>348</v>
      </c>
      <c r="E35" s="1">
        <v>350</v>
      </c>
      <c r="F35" s="1">
        <v>349</v>
      </c>
      <c r="G35">
        <f t="shared" si="0"/>
        <v>349</v>
      </c>
      <c r="H35">
        <f t="shared" si="1"/>
        <v>2</v>
      </c>
      <c r="S35">
        <v>33</v>
      </c>
      <c r="T35">
        <f>G80</f>
        <v>349</v>
      </c>
      <c r="U35">
        <f t="shared" si="2"/>
        <v>348.49444444444447</v>
      </c>
      <c r="V35">
        <f t="shared" si="3"/>
        <v>361.03567191083056</v>
      </c>
      <c r="W35">
        <f t="shared" si="4"/>
        <v>335.95321697805838</v>
      </c>
      <c r="Z35">
        <f t="shared" si="11"/>
        <v>0</v>
      </c>
      <c r="AA35">
        <f t="shared" si="13"/>
        <v>0</v>
      </c>
      <c r="AB35">
        <f t="shared" si="17"/>
        <v>6</v>
      </c>
      <c r="AC35">
        <f t="shared" si="15"/>
        <v>3</v>
      </c>
      <c r="AD35">
        <f t="shared" si="9"/>
        <v>-2.5</v>
      </c>
      <c r="AE35">
        <f t="shared" si="21"/>
        <v>7</v>
      </c>
      <c r="AF35">
        <f t="shared" si="18"/>
        <v>1</v>
      </c>
      <c r="AG35">
        <f t="shared" si="23"/>
        <v>14</v>
      </c>
      <c r="AH35">
        <f t="shared" si="5"/>
        <v>3</v>
      </c>
      <c r="AI35">
        <f t="shared" si="6"/>
        <v>3.1111111111111112</v>
      </c>
      <c r="AJ35">
        <f t="shared" si="7"/>
        <v>7.116788899632617</v>
      </c>
      <c r="AK35">
        <f t="shared" si="8"/>
        <v>-0.89456667741039508</v>
      </c>
      <c r="AN35">
        <f t="shared" si="12"/>
        <v>0</v>
      </c>
      <c r="AO35">
        <f t="shared" si="14"/>
        <v>0</v>
      </c>
      <c r="AP35">
        <f t="shared" si="19"/>
        <v>7</v>
      </c>
      <c r="AQ35">
        <f t="shared" si="16"/>
        <v>1</v>
      </c>
      <c r="AR35">
        <f t="shared" si="10"/>
        <v>0</v>
      </c>
      <c r="AS35">
        <f t="shared" si="22"/>
        <v>9</v>
      </c>
      <c r="AT35">
        <f t="shared" si="20"/>
        <v>0</v>
      </c>
      <c r="AU35">
        <f t="shared" si="24"/>
        <v>15</v>
      </c>
    </row>
    <row r="36" spans="1:47" x14ac:dyDescent="0.25">
      <c r="A36">
        <v>34</v>
      </c>
      <c r="B36" s="1">
        <v>348</v>
      </c>
      <c r="C36" s="1">
        <v>348</v>
      </c>
      <c r="D36" s="1">
        <v>348</v>
      </c>
      <c r="E36" s="1">
        <v>345</v>
      </c>
      <c r="F36" s="1">
        <v>349</v>
      </c>
      <c r="G36">
        <f t="shared" si="0"/>
        <v>347.5</v>
      </c>
      <c r="H36">
        <f t="shared" si="1"/>
        <v>4</v>
      </c>
      <c r="S36">
        <v>34</v>
      </c>
      <c r="T36">
        <f>G81</f>
        <v>349.75</v>
      </c>
      <c r="U36">
        <f t="shared" si="2"/>
        <v>348.49444444444447</v>
      </c>
      <c r="V36">
        <f t="shared" si="3"/>
        <v>361.03567191083056</v>
      </c>
      <c r="W36">
        <f t="shared" si="4"/>
        <v>335.95321697805838</v>
      </c>
      <c r="Z36">
        <f t="shared" si="11"/>
        <v>0</v>
      </c>
      <c r="AA36">
        <f t="shared" si="13"/>
        <v>0</v>
      </c>
      <c r="AB36">
        <f t="shared" si="17"/>
        <v>6</v>
      </c>
      <c r="AC36">
        <f t="shared" si="15"/>
        <v>3</v>
      </c>
      <c r="AD36">
        <f t="shared" si="9"/>
        <v>-0.75</v>
      </c>
      <c r="AE36">
        <f>COUNTIF(AD24:AD36,"&gt;=0")</f>
        <v>6</v>
      </c>
      <c r="AF36">
        <f t="shared" si="18"/>
        <v>1</v>
      </c>
      <c r="AG36">
        <f t="shared" si="23"/>
        <v>14</v>
      </c>
      <c r="AH36">
        <f t="shared" si="5"/>
        <v>3</v>
      </c>
      <c r="AI36">
        <f t="shared" si="6"/>
        <v>3.1111111111111112</v>
      </c>
      <c r="AJ36">
        <f t="shared" si="7"/>
        <v>7.116788899632617</v>
      </c>
      <c r="AK36">
        <f t="shared" si="8"/>
        <v>-0.89456667741039508</v>
      </c>
      <c r="AN36">
        <f t="shared" si="12"/>
        <v>0</v>
      </c>
      <c r="AO36">
        <f t="shared" si="14"/>
        <v>0</v>
      </c>
      <c r="AP36">
        <f t="shared" si="19"/>
        <v>7</v>
      </c>
      <c r="AQ36">
        <f t="shared" si="16"/>
        <v>1</v>
      </c>
      <c r="AR36">
        <f t="shared" si="10"/>
        <v>0</v>
      </c>
      <c r="AS36">
        <f>COUNTIF(AR24:AR36,"&gt;=0")</f>
        <v>9</v>
      </c>
      <c r="AT36">
        <f t="shared" si="20"/>
        <v>0</v>
      </c>
      <c r="AU36">
        <f t="shared" si="24"/>
        <v>15</v>
      </c>
    </row>
    <row r="37" spans="1:47" x14ac:dyDescent="0.25">
      <c r="A37">
        <v>35</v>
      </c>
      <c r="B37" s="1">
        <v>348</v>
      </c>
      <c r="C37" s="1">
        <v>349</v>
      </c>
      <c r="D37" s="1">
        <v>348</v>
      </c>
      <c r="E37" s="1">
        <v>345</v>
      </c>
      <c r="F37" s="1">
        <v>348</v>
      </c>
      <c r="G37">
        <f t="shared" si="0"/>
        <v>347.25</v>
      </c>
      <c r="H37">
        <f t="shared" si="1"/>
        <v>3</v>
      </c>
      <c r="S37">
        <v>35</v>
      </c>
      <c r="T37">
        <f>G82</f>
        <v>349.5</v>
      </c>
      <c r="U37">
        <f t="shared" si="2"/>
        <v>348.49444444444447</v>
      </c>
      <c r="V37">
        <f t="shared" si="3"/>
        <v>361.03567191083056</v>
      </c>
      <c r="W37">
        <f t="shared" si="4"/>
        <v>335.95321697805838</v>
      </c>
      <c r="Z37">
        <f t="shared" si="11"/>
        <v>0</v>
      </c>
      <c r="AA37">
        <f t="shared" si="13"/>
        <v>0</v>
      </c>
      <c r="AB37">
        <f t="shared" si="17"/>
        <v>5</v>
      </c>
      <c r="AC37">
        <f t="shared" si="15"/>
        <v>3</v>
      </c>
      <c r="AD37">
        <f t="shared" si="9"/>
        <v>0.25</v>
      </c>
      <c r="AE37">
        <f t="shared" si="21"/>
        <v>7</v>
      </c>
      <c r="AF37">
        <f t="shared" si="18"/>
        <v>0</v>
      </c>
      <c r="AG37">
        <f t="shared" si="23"/>
        <v>14</v>
      </c>
      <c r="AH37">
        <f t="shared" si="5"/>
        <v>3</v>
      </c>
      <c r="AI37">
        <f t="shared" si="6"/>
        <v>3.1111111111111112</v>
      </c>
      <c r="AJ37">
        <f t="shared" si="7"/>
        <v>7.116788899632617</v>
      </c>
      <c r="AK37">
        <f t="shared" si="8"/>
        <v>-0.89456667741039508</v>
      </c>
      <c r="AN37">
        <f t="shared" si="12"/>
        <v>0</v>
      </c>
      <c r="AO37">
        <f t="shared" si="14"/>
        <v>0</v>
      </c>
      <c r="AP37">
        <f t="shared" si="19"/>
        <v>8</v>
      </c>
      <c r="AQ37">
        <f t="shared" si="16"/>
        <v>0</v>
      </c>
      <c r="AR37">
        <f t="shared" si="10"/>
        <v>0</v>
      </c>
      <c r="AS37">
        <f t="shared" si="22"/>
        <v>9</v>
      </c>
      <c r="AT37">
        <f t="shared" si="20"/>
        <v>0</v>
      </c>
      <c r="AU37">
        <f t="shared" si="24"/>
        <v>15</v>
      </c>
    </row>
    <row r="38" spans="1:47" x14ac:dyDescent="0.25">
      <c r="A38">
        <v>36</v>
      </c>
      <c r="B38" s="1">
        <v>354</v>
      </c>
      <c r="C38" s="1">
        <v>350</v>
      </c>
      <c r="D38" s="1">
        <v>360</v>
      </c>
      <c r="E38" s="1">
        <v>350</v>
      </c>
      <c r="F38" s="1">
        <v>359</v>
      </c>
      <c r="G38">
        <f t="shared" si="0"/>
        <v>355.75</v>
      </c>
      <c r="H38">
        <f t="shared" si="1"/>
        <v>10</v>
      </c>
      <c r="S38">
        <v>36</v>
      </c>
      <c r="T38">
        <f>G83</f>
        <v>348</v>
      </c>
      <c r="U38">
        <f t="shared" si="2"/>
        <v>348.49444444444447</v>
      </c>
      <c r="V38">
        <f t="shared" si="3"/>
        <v>361.03567191083056</v>
      </c>
      <c r="W38">
        <f t="shared" si="4"/>
        <v>335.95321697805838</v>
      </c>
      <c r="Z38">
        <f t="shared" si="11"/>
        <v>0</v>
      </c>
      <c r="AA38">
        <f t="shared" si="13"/>
        <v>0</v>
      </c>
      <c r="AB38">
        <f t="shared" si="17"/>
        <v>5</v>
      </c>
      <c r="AC38">
        <f t="shared" si="15"/>
        <v>3</v>
      </c>
      <c r="AD38">
        <f t="shared" si="9"/>
        <v>1.5</v>
      </c>
      <c r="AE38">
        <f t="shared" si="21"/>
        <v>7</v>
      </c>
      <c r="AF38">
        <f t="shared" si="18"/>
        <v>0</v>
      </c>
      <c r="AG38">
        <f t="shared" si="23"/>
        <v>14</v>
      </c>
      <c r="AH38">
        <f t="shared" si="5"/>
        <v>4</v>
      </c>
      <c r="AI38">
        <f t="shared" si="6"/>
        <v>3.1111111111111112</v>
      </c>
      <c r="AJ38">
        <f t="shared" si="7"/>
        <v>7.116788899632617</v>
      </c>
      <c r="AK38">
        <f t="shared" si="8"/>
        <v>-0.89456667741039508</v>
      </c>
      <c r="AN38">
        <f t="shared" si="12"/>
        <v>0</v>
      </c>
      <c r="AO38">
        <f t="shared" si="14"/>
        <v>0</v>
      </c>
      <c r="AP38">
        <f t="shared" si="19"/>
        <v>7</v>
      </c>
      <c r="AQ38">
        <f t="shared" si="16"/>
        <v>1</v>
      </c>
      <c r="AR38">
        <f t="shared" si="10"/>
        <v>-1</v>
      </c>
      <c r="AS38">
        <f t="shared" si="22"/>
        <v>8</v>
      </c>
      <c r="AT38">
        <f t="shared" si="20"/>
        <v>0</v>
      </c>
      <c r="AU38">
        <f t="shared" si="24"/>
        <v>15</v>
      </c>
    </row>
    <row r="39" spans="1:47" x14ac:dyDescent="0.25">
      <c r="A39">
        <v>37</v>
      </c>
      <c r="B39" s="1">
        <v>346</v>
      </c>
      <c r="C39" s="1">
        <v>344</v>
      </c>
      <c r="D39" s="1">
        <v>344</v>
      </c>
      <c r="E39" s="1">
        <v>342</v>
      </c>
      <c r="F39" s="1">
        <v>345</v>
      </c>
      <c r="G39">
        <f t="shared" si="0"/>
        <v>344.25</v>
      </c>
      <c r="H39">
        <f t="shared" si="1"/>
        <v>4</v>
      </c>
      <c r="S39">
        <v>37</v>
      </c>
      <c r="T39">
        <f>G84</f>
        <v>349</v>
      </c>
      <c r="U39">
        <f t="shared" si="2"/>
        <v>348.49444444444447</v>
      </c>
      <c r="V39">
        <f t="shared" si="3"/>
        <v>361.03567191083056</v>
      </c>
      <c r="W39">
        <f t="shared" si="4"/>
        <v>335.95321697805838</v>
      </c>
      <c r="Z39">
        <f t="shared" si="11"/>
        <v>0</v>
      </c>
      <c r="AA39">
        <f t="shared" si="13"/>
        <v>0</v>
      </c>
      <c r="AB39">
        <f t="shared" si="17"/>
        <v>4</v>
      </c>
      <c r="AC39">
        <f t="shared" si="15"/>
        <v>3</v>
      </c>
      <c r="AD39">
        <f t="shared" si="9"/>
        <v>-1</v>
      </c>
      <c r="AE39">
        <f t="shared" si="21"/>
        <v>6</v>
      </c>
      <c r="AF39">
        <f t="shared" si="18"/>
        <v>0</v>
      </c>
      <c r="AG39">
        <f t="shared" si="23"/>
        <v>14</v>
      </c>
      <c r="AH39">
        <f t="shared" si="5"/>
        <v>3</v>
      </c>
      <c r="AI39">
        <f t="shared" si="6"/>
        <v>3.1111111111111112</v>
      </c>
      <c r="AJ39">
        <f t="shared" si="7"/>
        <v>7.116788899632617</v>
      </c>
      <c r="AK39">
        <f t="shared" si="8"/>
        <v>-0.89456667741039508</v>
      </c>
      <c r="AN39">
        <f t="shared" si="12"/>
        <v>0</v>
      </c>
      <c r="AO39">
        <f t="shared" si="14"/>
        <v>0</v>
      </c>
      <c r="AP39">
        <f t="shared" si="19"/>
        <v>7</v>
      </c>
      <c r="AQ39">
        <f t="shared" si="16"/>
        <v>1</v>
      </c>
      <c r="AR39">
        <f t="shared" si="10"/>
        <v>1</v>
      </c>
      <c r="AS39">
        <f t="shared" si="22"/>
        <v>9</v>
      </c>
      <c r="AT39">
        <f t="shared" si="20"/>
        <v>0</v>
      </c>
      <c r="AU39">
        <f t="shared" si="24"/>
        <v>15</v>
      </c>
    </row>
    <row r="40" spans="1:47" x14ac:dyDescent="0.25">
      <c r="A40">
        <v>38</v>
      </c>
      <c r="B40" s="1">
        <v>350</v>
      </c>
      <c r="C40" s="1">
        <v>351</v>
      </c>
      <c r="D40" s="1">
        <v>351</v>
      </c>
      <c r="E40" s="1">
        <v>352</v>
      </c>
      <c r="F40" s="1">
        <v>354</v>
      </c>
      <c r="G40">
        <f t="shared" si="0"/>
        <v>351.75</v>
      </c>
      <c r="H40">
        <f t="shared" si="1"/>
        <v>4</v>
      </c>
      <c r="S40">
        <v>38</v>
      </c>
      <c r="T40">
        <f>G85</f>
        <v>346.5</v>
      </c>
      <c r="U40">
        <f t="shared" si="2"/>
        <v>348.49444444444447</v>
      </c>
      <c r="V40">
        <f t="shared" si="3"/>
        <v>361.03567191083056</v>
      </c>
      <c r="W40">
        <f t="shared" si="4"/>
        <v>335.95321697805838</v>
      </c>
      <c r="Z40">
        <f t="shared" si="11"/>
        <v>0</v>
      </c>
      <c r="AA40">
        <f t="shared" si="13"/>
        <v>0</v>
      </c>
      <c r="AB40">
        <f t="shared" si="17"/>
        <v>4</v>
      </c>
      <c r="AC40">
        <f t="shared" si="15"/>
        <v>3</v>
      </c>
      <c r="AD40">
        <f t="shared" si="9"/>
        <v>2.5</v>
      </c>
      <c r="AE40">
        <f t="shared" si="21"/>
        <v>7</v>
      </c>
      <c r="AF40">
        <f t="shared" si="18"/>
        <v>0</v>
      </c>
      <c r="AG40">
        <f t="shared" si="23"/>
        <v>14</v>
      </c>
      <c r="AH40">
        <f t="shared" si="5"/>
        <v>3</v>
      </c>
      <c r="AI40">
        <f t="shared" si="6"/>
        <v>3.1111111111111112</v>
      </c>
      <c r="AJ40">
        <f t="shared" si="7"/>
        <v>7.116788899632617</v>
      </c>
      <c r="AK40">
        <f t="shared" si="8"/>
        <v>-0.89456667741039508</v>
      </c>
      <c r="AN40">
        <f t="shared" si="12"/>
        <v>0</v>
      </c>
      <c r="AO40">
        <f t="shared" si="14"/>
        <v>0</v>
      </c>
      <c r="AP40">
        <f t="shared" si="19"/>
        <v>7</v>
      </c>
      <c r="AQ40">
        <f t="shared" si="16"/>
        <v>1</v>
      </c>
      <c r="AR40">
        <f t="shared" si="10"/>
        <v>0</v>
      </c>
      <c r="AS40">
        <f t="shared" si="22"/>
        <v>10</v>
      </c>
      <c r="AT40">
        <f t="shared" si="20"/>
        <v>0</v>
      </c>
      <c r="AU40">
        <f t="shared" si="24"/>
        <v>15</v>
      </c>
    </row>
    <row r="41" spans="1:47" x14ac:dyDescent="0.25">
      <c r="A41">
        <v>39</v>
      </c>
      <c r="B41" s="1">
        <v>342</v>
      </c>
      <c r="C41" s="1">
        <v>342</v>
      </c>
      <c r="D41" s="1">
        <v>343</v>
      </c>
      <c r="E41" s="1">
        <v>340</v>
      </c>
      <c r="F41" s="1">
        <v>344</v>
      </c>
      <c r="G41">
        <f t="shared" si="0"/>
        <v>342.25</v>
      </c>
      <c r="H41">
        <f t="shared" si="1"/>
        <v>4</v>
      </c>
      <c r="S41">
        <v>39</v>
      </c>
      <c r="T41">
        <f>G86</f>
        <v>350.25</v>
      </c>
      <c r="U41">
        <f t="shared" si="2"/>
        <v>348.49444444444447</v>
      </c>
      <c r="V41">
        <f t="shared" si="3"/>
        <v>361.03567191083056</v>
      </c>
      <c r="W41">
        <f t="shared" si="4"/>
        <v>335.95321697805838</v>
      </c>
      <c r="Z41">
        <f t="shared" si="11"/>
        <v>0</v>
      </c>
      <c r="AA41">
        <f t="shared" si="13"/>
        <v>0</v>
      </c>
      <c r="AB41">
        <f t="shared" si="17"/>
        <v>5</v>
      </c>
      <c r="AC41">
        <f t="shared" si="15"/>
        <v>3</v>
      </c>
      <c r="AD41">
        <f t="shared" si="9"/>
        <v>-3.75</v>
      </c>
      <c r="AE41">
        <f t="shared" si="21"/>
        <v>7</v>
      </c>
      <c r="AF41">
        <f t="shared" si="18"/>
        <v>0</v>
      </c>
      <c r="AG41">
        <f t="shared" si="23"/>
        <v>14</v>
      </c>
      <c r="AH41">
        <f t="shared" si="5"/>
        <v>4</v>
      </c>
      <c r="AI41">
        <f t="shared" si="6"/>
        <v>3.1111111111111112</v>
      </c>
      <c r="AJ41">
        <f t="shared" si="7"/>
        <v>7.116788899632617</v>
      </c>
      <c r="AK41">
        <f t="shared" si="8"/>
        <v>-0.89456667741039508</v>
      </c>
      <c r="AN41">
        <f t="shared" si="12"/>
        <v>0</v>
      </c>
      <c r="AO41">
        <f t="shared" si="14"/>
        <v>0</v>
      </c>
      <c r="AP41">
        <f t="shared" si="19"/>
        <v>6</v>
      </c>
      <c r="AQ41">
        <f t="shared" si="16"/>
        <v>2</v>
      </c>
      <c r="AR41">
        <f t="shared" si="10"/>
        <v>-1</v>
      </c>
      <c r="AS41">
        <f t="shared" si="22"/>
        <v>9</v>
      </c>
      <c r="AT41">
        <f t="shared" si="20"/>
        <v>0</v>
      </c>
      <c r="AU41">
        <f t="shared" si="24"/>
        <v>15</v>
      </c>
    </row>
    <row r="42" spans="1:47" x14ac:dyDescent="0.25">
      <c r="A42">
        <v>40</v>
      </c>
      <c r="B42" s="1">
        <v>349</v>
      </c>
      <c r="C42" s="1">
        <v>349</v>
      </c>
      <c r="D42" s="1">
        <v>349</v>
      </c>
      <c r="E42" s="1">
        <v>347</v>
      </c>
      <c r="F42" s="1">
        <v>351</v>
      </c>
      <c r="G42">
        <f t="shared" si="0"/>
        <v>349</v>
      </c>
      <c r="H42">
        <f t="shared" si="1"/>
        <v>4</v>
      </c>
      <c r="S42">
        <v>40</v>
      </c>
      <c r="T42">
        <f>G87</f>
        <v>348.75</v>
      </c>
      <c r="U42">
        <f t="shared" si="2"/>
        <v>348.49444444444447</v>
      </c>
      <c r="V42">
        <f t="shared" si="3"/>
        <v>361.03567191083056</v>
      </c>
      <c r="W42">
        <f t="shared" si="4"/>
        <v>335.95321697805838</v>
      </c>
      <c r="Z42">
        <f t="shared" si="11"/>
        <v>0</v>
      </c>
      <c r="AA42">
        <f t="shared" si="13"/>
        <v>0</v>
      </c>
      <c r="AB42">
        <f t="shared" si="17"/>
        <v>6</v>
      </c>
      <c r="AC42">
        <f t="shared" si="15"/>
        <v>3</v>
      </c>
      <c r="AD42">
        <f t="shared" si="9"/>
        <v>1.5</v>
      </c>
      <c r="AE42">
        <f t="shared" si="21"/>
        <v>7</v>
      </c>
      <c r="AF42">
        <f t="shared" si="18"/>
        <v>0</v>
      </c>
      <c r="AG42">
        <f t="shared" si="23"/>
        <v>14</v>
      </c>
      <c r="AH42">
        <f t="shared" si="5"/>
        <v>5</v>
      </c>
      <c r="AI42">
        <f t="shared" si="6"/>
        <v>3.1111111111111112</v>
      </c>
      <c r="AJ42">
        <f t="shared" si="7"/>
        <v>7.116788899632617</v>
      </c>
      <c r="AK42">
        <f t="shared" si="8"/>
        <v>-0.89456667741039508</v>
      </c>
      <c r="AN42">
        <f t="shared" si="12"/>
        <v>0</v>
      </c>
      <c r="AO42">
        <f t="shared" si="14"/>
        <v>1</v>
      </c>
      <c r="AP42">
        <f t="shared" si="19"/>
        <v>5</v>
      </c>
      <c r="AQ42">
        <f t="shared" si="16"/>
        <v>3</v>
      </c>
      <c r="AR42">
        <f t="shared" si="10"/>
        <v>-1</v>
      </c>
      <c r="AS42">
        <f t="shared" si="22"/>
        <v>9</v>
      </c>
      <c r="AT42">
        <f t="shared" si="20"/>
        <v>1</v>
      </c>
      <c r="AU42">
        <f t="shared" si="24"/>
        <v>14</v>
      </c>
    </row>
    <row r="43" spans="1:47" x14ac:dyDescent="0.25">
      <c r="A43">
        <v>41</v>
      </c>
      <c r="B43" s="1">
        <v>349</v>
      </c>
      <c r="C43" s="1">
        <v>348</v>
      </c>
      <c r="D43" s="1">
        <v>348</v>
      </c>
      <c r="E43" s="1">
        <v>347</v>
      </c>
      <c r="F43" s="1">
        <v>350</v>
      </c>
      <c r="G43">
        <f t="shared" si="0"/>
        <v>348.5</v>
      </c>
      <c r="H43">
        <f t="shared" si="1"/>
        <v>3</v>
      </c>
    </row>
    <row r="44" spans="1:47" x14ac:dyDescent="0.25">
      <c r="A44">
        <v>42</v>
      </c>
      <c r="B44" s="1">
        <v>349</v>
      </c>
      <c r="C44" s="1">
        <v>349</v>
      </c>
      <c r="D44" s="1">
        <v>347</v>
      </c>
      <c r="E44" s="1">
        <v>350</v>
      </c>
      <c r="F44" s="1">
        <v>349</v>
      </c>
      <c r="G44">
        <f t="shared" si="0"/>
        <v>348.75</v>
      </c>
      <c r="H44">
        <f t="shared" si="1"/>
        <v>3</v>
      </c>
    </row>
    <row r="45" spans="1:47" x14ac:dyDescent="0.25">
      <c r="A45">
        <v>43</v>
      </c>
      <c r="B45" s="1">
        <v>348</v>
      </c>
      <c r="C45" s="1">
        <v>348</v>
      </c>
      <c r="D45" s="1">
        <v>347</v>
      </c>
      <c r="E45" s="1">
        <v>347</v>
      </c>
      <c r="F45" s="1">
        <v>349</v>
      </c>
      <c r="G45">
        <f t="shared" si="0"/>
        <v>347.75</v>
      </c>
      <c r="H45">
        <f t="shared" si="1"/>
        <v>2</v>
      </c>
    </row>
    <row r="46" spans="1:47" x14ac:dyDescent="0.25">
      <c r="A46">
        <v>44</v>
      </c>
      <c r="B46" s="1">
        <v>349</v>
      </c>
      <c r="C46" s="1">
        <v>349</v>
      </c>
      <c r="D46" s="1">
        <v>349</v>
      </c>
      <c r="E46" s="1">
        <v>346</v>
      </c>
      <c r="F46" s="1">
        <v>350</v>
      </c>
      <c r="G46">
        <f t="shared" si="0"/>
        <v>348.5</v>
      </c>
      <c r="H46">
        <f t="shared" si="1"/>
        <v>4</v>
      </c>
    </row>
    <row r="47" spans="1:47" x14ac:dyDescent="0.25">
      <c r="A47">
        <v>45</v>
      </c>
      <c r="B47" s="1">
        <v>339</v>
      </c>
      <c r="C47" s="1">
        <v>340</v>
      </c>
      <c r="D47" s="1">
        <v>341</v>
      </c>
      <c r="E47" s="1">
        <v>338</v>
      </c>
      <c r="F47" s="1">
        <v>342</v>
      </c>
      <c r="G47">
        <f t="shared" si="0"/>
        <v>340</v>
      </c>
      <c r="H47">
        <f t="shared" si="1"/>
        <v>4</v>
      </c>
    </row>
    <row r="48" spans="1:47" x14ac:dyDescent="0.25">
      <c r="A48">
        <v>46</v>
      </c>
      <c r="B48" s="1">
        <v>350</v>
      </c>
      <c r="C48" s="1">
        <v>350</v>
      </c>
      <c r="D48" s="1">
        <v>348</v>
      </c>
      <c r="E48" s="1">
        <v>347</v>
      </c>
      <c r="F48" s="1">
        <v>351</v>
      </c>
      <c r="G48">
        <f t="shared" si="0"/>
        <v>349</v>
      </c>
      <c r="H48">
        <f t="shared" si="1"/>
        <v>4</v>
      </c>
    </row>
    <row r="49" spans="1:8" x14ac:dyDescent="0.25">
      <c r="A49">
        <v>47</v>
      </c>
      <c r="B49" s="1">
        <v>349</v>
      </c>
      <c r="C49" s="1">
        <v>350</v>
      </c>
      <c r="D49" s="1">
        <v>349</v>
      </c>
      <c r="E49" s="1">
        <v>349</v>
      </c>
      <c r="F49" s="1">
        <v>351</v>
      </c>
      <c r="G49">
        <f t="shared" si="0"/>
        <v>349.5</v>
      </c>
      <c r="H49">
        <f t="shared" si="1"/>
        <v>2</v>
      </c>
    </row>
    <row r="50" spans="1:8" x14ac:dyDescent="0.25">
      <c r="A50">
        <v>48</v>
      </c>
      <c r="B50" s="1">
        <v>343</v>
      </c>
      <c r="C50" s="1">
        <v>343</v>
      </c>
      <c r="D50" s="1">
        <v>343</v>
      </c>
      <c r="E50" s="1">
        <v>342</v>
      </c>
      <c r="F50" s="1">
        <v>345</v>
      </c>
      <c r="G50">
        <f t="shared" si="0"/>
        <v>343.25</v>
      </c>
      <c r="H50">
        <f t="shared" si="1"/>
        <v>3</v>
      </c>
    </row>
    <row r="51" spans="1:8" x14ac:dyDescent="0.25">
      <c r="A51">
        <v>49</v>
      </c>
      <c r="B51" s="1">
        <v>342</v>
      </c>
      <c r="C51" s="1">
        <v>344</v>
      </c>
      <c r="D51" s="1">
        <v>345</v>
      </c>
      <c r="E51" s="1">
        <v>342</v>
      </c>
      <c r="F51" s="1">
        <v>345</v>
      </c>
      <c r="G51">
        <f t="shared" si="0"/>
        <v>343.5</v>
      </c>
      <c r="H51">
        <f t="shared" si="1"/>
        <v>3</v>
      </c>
    </row>
    <row r="52" spans="1:8" x14ac:dyDescent="0.25">
      <c r="A52">
        <v>50</v>
      </c>
      <c r="B52" s="1">
        <v>350</v>
      </c>
      <c r="C52" s="1">
        <v>350</v>
      </c>
      <c r="D52" s="1">
        <v>349</v>
      </c>
      <c r="E52" s="1">
        <v>347</v>
      </c>
      <c r="F52" s="1">
        <v>350</v>
      </c>
      <c r="G52">
        <f t="shared" si="0"/>
        <v>349</v>
      </c>
      <c r="H52">
        <f t="shared" si="1"/>
        <v>3</v>
      </c>
    </row>
    <row r="53" spans="1:8" x14ac:dyDescent="0.25">
      <c r="A53">
        <v>51</v>
      </c>
      <c r="B53" s="1">
        <v>350</v>
      </c>
      <c r="C53" s="1">
        <v>350</v>
      </c>
      <c r="D53" s="1">
        <v>349</v>
      </c>
      <c r="E53" s="1">
        <v>348</v>
      </c>
      <c r="F53" s="1">
        <v>350</v>
      </c>
      <c r="G53">
        <f t="shared" si="0"/>
        <v>349.25</v>
      </c>
      <c r="H53">
        <f t="shared" si="1"/>
        <v>2</v>
      </c>
    </row>
    <row r="54" spans="1:8" x14ac:dyDescent="0.25">
      <c r="A54">
        <v>52</v>
      </c>
      <c r="B54" s="1">
        <v>355</v>
      </c>
      <c r="C54" s="1">
        <v>354</v>
      </c>
      <c r="D54" s="1">
        <v>355</v>
      </c>
      <c r="E54" s="1">
        <v>353</v>
      </c>
      <c r="F54" s="1">
        <v>356</v>
      </c>
      <c r="G54">
        <f t="shared" si="0"/>
        <v>354.75</v>
      </c>
      <c r="H54">
        <f t="shared" si="1"/>
        <v>3</v>
      </c>
    </row>
    <row r="55" spans="1:8" x14ac:dyDescent="0.25">
      <c r="A55">
        <v>53</v>
      </c>
      <c r="B55" s="1">
        <v>349</v>
      </c>
      <c r="C55" s="1">
        <v>349</v>
      </c>
      <c r="D55" s="1">
        <v>350</v>
      </c>
      <c r="E55" s="1">
        <v>347</v>
      </c>
      <c r="F55" s="1">
        <v>350</v>
      </c>
      <c r="G55">
        <f t="shared" si="0"/>
        <v>349</v>
      </c>
      <c r="H55">
        <f t="shared" si="1"/>
        <v>3</v>
      </c>
    </row>
    <row r="56" spans="1:8" x14ac:dyDescent="0.25">
      <c r="A56">
        <v>54</v>
      </c>
      <c r="B56" s="1">
        <v>351</v>
      </c>
      <c r="C56" s="1">
        <v>351</v>
      </c>
      <c r="D56" s="1">
        <v>350</v>
      </c>
      <c r="E56" s="1">
        <v>348</v>
      </c>
      <c r="F56" s="1">
        <v>352</v>
      </c>
      <c r="G56">
        <f t="shared" si="0"/>
        <v>350.25</v>
      </c>
      <c r="H56">
        <f t="shared" si="1"/>
        <v>4</v>
      </c>
    </row>
    <row r="57" spans="1:8" x14ac:dyDescent="0.25">
      <c r="A57">
        <v>55</v>
      </c>
      <c r="B57" s="1">
        <v>350</v>
      </c>
      <c r="C57" s="1">
        <v>350</v>
      </c>
      <c r="D57" s="1">
        <v>350</v>
      </c>
      <c r="E57" s="1">
        <v>348</v>
      </c>
      <c r="F57" s="1">
        <v>351</v>
      </c>
      <c r="G57">
        <f t="shared" si="0"/>
        <v>349.75</v>
      </c>
      <c r="H57">
        <f t="shared" si="1"/>
        <v>3</v>
      </c>
    </row>
    <row r="58" spans="1:8" x14ac:dyDescent="0.25">
      <c r="A58">
        <v>56</v>
      </c>
      <c r="B58" s="1">
        <v>345</v>
      </c>
      <c r="C58" s="1">
        <v>346</v>
      </c>
      <c r="D58" s="1">
        <v>355</v>
      </c>
      <c r="E58" s="1">
        <v>345</v>
      </c>
      <c r="F58" s="1">
        <v>356</v>
      </c>
      <c r="G58">
        <f t="shared" si="0"/>
        <v>350.25</v>
      </c>
      <c r="H58">
        <f t="shared" si="1"/>
        <v>11</v>
      </c>
    </row>
    <row r="59" spans="1:8" x14ac:dyDescent="0.25">
      <c r="A59">
        <v>57</v>
      </c>
      <c r="B59" s="1">
        <v>345</v>
      </c>
      <c r="C59" s="1">
        <v>346</v>
      </c>
      <c r="D59" s="1">
        <v>354</v>
      </c>
      <c r="E59" s="1">
        <v>346</v>
      </c>
      <c r="F59" s="1">
        <v>355</v>
      </c>
      <c r="G59">
        <f t="shared" si="0"/>
        <v>350</v>
      </c>
      <c r="H59">
        <f t="shared" si="1"/>
        <v>10</v>
      </c>
    </row>
    <row r="60" spans="1:8" x14ac:dyDescent="0.25">
      <c r="A60">
        <v>58</v>
      </c>
      <c r="B60" s="1">
        <v>348</v>
      </c>
      <c r="C60" s="1">
        <v>345</v>
      </c>
      <c r="D60" s="1">
        <v>348</v>
      </c>
      <c r="E60" s="1">
        <v>346</v>
      </c>
      <c r="F60" s="1">
        <v>348</v>
      </c>
      <c r="G60">
        <f t="shared" si="0"/>
        <v>347.5</v>
      </c>
      <c r="H60">
        <f t="shared" si="1"/>
        <v>2</v>
      </c>
    </row>
    <row r="61" spans="1:8" x14ac:dyDescent="0.25">
      <c r="A61">
        <v>59</v>
      </c>
      <c r="B61" s="1">
        <v>348</v>
      </c>
      <c r="C61" s="1">
        <v>348</v>
      </c>
      <c r="D61" s="1">
        <v>348</v>
      </c>
      <c r="E61" s="1">
        <v>346</v>
      </c>
      <c r="F61" s="1">
        <v>349</v>
      </c>
      <c r="G61">
        <f t="shared" si="0"/>
        <v>347.75</v>
      </c>
      <c r="H61">
        <f t="shared" si="1"/>
        <v>3</v>
      </c>
    </row>
    <row r="62" spans="1:8" x14ac:dyDescent="0.25">
      <c r="A62">
        <v>60</v>
      </c>
      <c r="B62" s="1">
        <v>352</v>
      </c>
      <c r="C62" s="1">
        <v>348</v>
      </c>
      <c r="D62" s="1">
        <v>349</v>
      </c>
      <c r="E62" s="1">
        <v>350</v>
      </c>
      <c r="F62" s="1">
        <v>353</v>
      </c>
      <c r="G62">
        <f t="shared" si="0"/>
        <v>351</v>
      </c>
      <c r="H62">
        <f t="shared" si="1"/>
        <v>4</v>
      </c>
    </row>
    <row r="63" spans="1:8" x14ac:dyDescent="0.25">
      <c r="A63">
        <v>61</v>
      </c>
      <c r="B63" s="1">
        <v>350</v>
      </c>
      <c r="C63" s="1">
        <v>350</v>
      </c>
      <c r="D63" s="1">
        <v>348</v>
      </c>
      <c r="E63" s="1">
        <v>350</v>
      </c>
      <c r="F63" s="1">
        <v>351</v>
      </c>
      <c r="G63">
        <f t="shared" si="0"/>
        <v>349.75</v>
      </c>
      <c r="H63">
        <f t="shared" si="1"/>
        <v>3</v>
      </c>
    </row>
    <row r="64" spans="1:8" x14ac:dyDescent="0.25">
      <c r="A64">
        <v>62</v>
      </c>
      <c r="B64" s="1">
        <v>350</v>
      </c>
      <c r="C64" s="1">
        <v>350</v>
      </c>
      <c r="D64" s="1">
        <v>348</v>
      </c>
      <c r="E64" s="1">
        <v>350</v>
      </c>
      <c r="F64" s="1">
        <v>351</v>
      </c>
      <c r="G64">
        <f t="shared" si="0"/>
        <v>349.75</v>
      </c>
      <c r="H64">
        <f t="shared" si="1"/>
        <v>3</v>
      </c>
    </row>
    <row r="65" spans="1:8" x14ac:dyDescent="0.25">
      <c r="A65">
        <v>63</v>
      </c>
      <c r="B65" s="1">
        <v>348</v>
      </c>
      <c r="C65" s="1">
        <v>347</v>
      </c>
      <c r="D65" s="1">
        <v>346</v>
      </c>
      <c r="E65" s="1">
        <v>344</v>
      </c>
      <c r="F65" s="1">
        <v>348</v>
      </c>
      <c r="G65">
        <f t="shared" si="0"/>
        <v>346.5</v>
      </c>
      <c r="H65">
        <f t="shared" si="1"/>
        <v>4</v>
      </c>
    </row>
    <row r="66" spans="1:8" x14ac:dyDescent="0.25">
      <c r="A66">
        <v>64</v>
      </c>
      <c r="B66" s="1">
        <v>348</v>
      </c>
      <c r="C66" s="1">
        <v>349</v>
      </c>
      <c r="D66" s="1">
        <v>348</v>
      </c>
      <c r="E66" s="1">
        <v>348</v>
      </c>
      <c r="F66" s="1">
        <v>350</v>
      </c>
      <c r="G66">
        <f t="shared" si="0"/>
        <v>348.5</v>
      </c>
      <c r="H66">
        <f t="shared" si="1"/>
        <v>2</v>
      </c>
    </row>
    <row r="67" spans="1:8" x14ac:dyDescent="0.25">
      <c r="A67">
        <v>65</v>
      </c>
      <c r="B67" s="1">
        <v>351</v>
      </c>
      <c r="C67" s="1">
        <v>351</v>
      </c>
      <c r="D67" s="1">
        <v>350</v>
      </c>
      <c r="E67" s="1">
        <v>349</v>
      </c>
      <c r="F67" s="1">
        <v>352</v>
      </c>
      <c r="G67">
        <f t="shared" si="0"/>
        <v>350.5</v>
      </c>
      <c r="H67">
        <f t="shared" si="1"/>
        <v>3</v>
      </c>
    </row>
    <row r="68" spans="1:8" x14ac:dyDescent="0.25">
      <c r="A68">
        <v>66</v>
      </c>
      <c r="B68" s="1">
        <v>347</v>
      </c>
      <c r="C68" s="1">
        <v>348</v>
      </c>
      <c r="D68" s="1">
        <v>349</v>
      </c>
      <c r="E68" s="1">
        <v>346</v>
      </c>
      <c r="F68" s="1">
        <v>349</v>
      </c>
      <c r="G68">
        <f t="shared" ref="G68:G87" si="25">AVERAGE(B68,D68,E68,F68)</f>
        <v>347.75</v>
      </c>
      <c r="H68">
        <f t="shared" ref="H68:H87" si="26">MAX(B68,D68,E68,F68)-MIN(B68,D68,E68,F68)</f>
        <v>3</v>
      </c>
    </row>
    <row r="69" spans="1:8" x14ac:dyDescent="0.25">
      <c r="A69">
        <v>67</v>
      </c>
      <c r="B69" s="1">
        <v>349</v>
      </c>
      <c r="C69" s="1">
        <v>349</v>
      </c>
      <c r="D69" s="1">
        <v>348</v>
      </c>
      <c r="E69" s="1">
        <v>347</v>
      </c>
      <c r="F69" s="1">
        <v>349</v>
      </c>
      <c r="G69">
        <f t="shared" si="25"/>
        <v>348.25</v>
      </c>
      <c r="H69">
        <f t="shared" si="26"/>
        <v>2</v>
      </c>
    </row>
    <row r="70" spans="1:8" x14ac:dyDescent="0.25">
      <c r="A70">
        <v>68</v>
      </c>
      <c r="B70" s="1">
        <v>347</v>
      </c>
      <c r="C70" s="1">
        <v>348</v>
      </c>
      <c r="D70" s="1">
        <v>348</v>
      </c>
      <c r="E70" s="1">
        <v>346</v>
      </c>
      <c r="F70" s="1">
        <v>348</v>
      </c>
      <c r="G70">
        <f t="shared" si="25"/>
        <v>347.25</v>
      </c>
      <c r="H70">
        <f t="shared" si="26"/>
        <v>2</v>
      </c>
    </row>
    <row r="71" spans="1:8" x14ac:dyDescent="0.25">
      <c r="A71">
        <v>69</v>
      </c>
      <c r="B71" s="1">
        <v>347</v>
      </c>
      <c r="C71" s="1">
        <v>347</v>
      </c>
      <c r="D71" s="1">
        <v>347</v>
      </c>
      <c r="E71" s="1">
        <v>345</v>
      </c>
      <c r="F71" s="1">
        <v>348</v>
      </c>
      <c r="G71">
        <f t="shared" si="25"/>
        <v>346.75</v>
      </c>
      <c r="H71">
        <f t="shared" si="26"/>
        <v>3</v>
      </c>
    </row>
    <row r="72" spans="1:8" x14ac:dyDescent="0.25">
      <c r="A72">
        <v>70</v>
      </c>
      <c r="B72" s="1">
        <v>347</v>
      </c>
      <c r="C72" s="1">
        <v>347</v>
      </c>
      <c r="D72" s="1">
        <v>345</v>
      </c>
      <c r="E72" s="1">
        <v>349</v>
      </c>
      <c r="F72" s="1">
        <v>347</v>
      </c>
      <c r="G72">
        <f t="shared" si="25"/>
        <v>347</v>
      </c>
      <c r="H72">
        <f t="shared" si="26"/>
        <v>4</v>
      </c>
    </row>
    <row r="73" spans="1:8" x14ac:dyDescent="0.25">
      <c r="A73">
        <v>71</v>
      </c>
      <c r="B73" s="1">
        <v>349</v>
      </c>
      <c r="C73" s="1">
        <v>349</v>
      </c>
      <c r="D73" s="1">
        <v>349</v>
      </c>
      <c r="E73" s="1">
        <v>347</v>
      </c>
      <c r="F73" s="1">
        <v>350</v>
      </c>
      <c r="G73">
        <f t="shared" si="25"/>
        <v>348.75</v>
      </c>
      <c r="H73">
        <f t="shared" si="26"/>
        <v>3</v>
      </c>
    </row>
    <row r="74" spans="1:8" x14ac:dyDescent="0.25">
      <c r="A74">
        <v>72</v>
      </c>
      <c r="B74" s="1">
        <v>338</v>
      </c>
      <c r="C74" s="1">
        <v>338</v>
      </c>
      <c r="D74" s="1">
        <v>340</v>
      </c>
      <c r="E74" s="1">
        <v>336</v>
      </c>
      <c r="F74" s="1">
        <v>340</v>
      </c>
      <c r="G74">
        <f t="shared" si="25"/>
        <v>338.5</v>
      </c>
      <c r="H74">
        <f t="shared" si="26"/>
        <v>4</v>
      </c>
    </row>
    <row r="75" spans="1:8" x14ac:dyDescent="0.25">
      <c r="A75">
        <v>73</v>
      </c>
      <c r="B75" s="1">
        <v>348</v>
      </c>
      <c r="C75" s="1">
        <v>348</v>
      </c>
      <c r="D75" s="1">
        <v>348</v>
      </c>
      <c r="E75" s="1">
        <v>346</v>
      </c>
      <c r="F75" s="1">
        <v>349</v>
      </c>
      <c r="G75">
        <f t="shared" si="25"/>
        <v>347.75</v>
      </c>
      <c r="H75">
        <f t="shared" si="26"/>
        <v>3</v>
      </c>
    </row>
    <row r="76" spans="1:8" x14ac:dyDescent="0.25">
      <c r="A76">
        <v>74</v>
      </c>
      <c r="B76" s="1">
        <v>348</v>
      </c>
      <c r="C76" s="1">
        <v>348</v>
      </c>
      <c r="D76" s="1">
        <v>348</v>
      </c>
      <c r="E76" s="1">
        <v>346</v>
      </c>
      <c r="F76" s="1">
        <v>348</v>
      </c>
      <c r="G76">
        <f t="shared" si="25"/>
        <v>347.5</v>
      </c>
      <c r="H76">
        <f t="shared" si="26"/>
        <v>2</v>
      </c>
    </row>
    <row r="77" spans="1:8" x14ac:dyDescent="0.25">
      <c r="A77">
        <v>75</v>
      </c>
      <c r="B77" s="1">
        <v>346</v>
      </c>
      <c r="C77" s="1">
        <v>346</v>
      </c>
      <c r="D77" s="1">
        <v>347</v>
      </c>
      <c r="E77" s="1">
        <v>344</v>
      </c>
      <c r="F77" s="1">
        <v>347</v>
      </c>
      <c r="G77">
        <f t="shared" si="25"/>
        <v>346</v>
      </c>
      <c r="H77">
        <f t="shared" si="26"/>
        <v>3</v>
      </c>
    </row>
    <row r="78" spans="1:8" x14ac:dyDescent="0.25">
      <c r="A78">
        <v>76</v>
      </c>
      <c r="B78" s="1">
        <v>348</v>
      </c>
      <c r="C78" s="1">
        <v>348</v>
      </c>
      <c r="D78" s="1">
        <v>347</v>
      </c>
      <c r="E78" s="1">
        <v>346</v>
      </c>
      <c r="F78" s="1">
        <v>349</v>
      </c>
      <c r="G78">
        <f t="shared" si="25"/>
        <v>347.5</v>
      </c>
      <c r="H78">
        <f t="shared" si="26"/>
        <v>3</v>
      </c>
    </row>
    <row r="79" spans="1:8" x14ac:dyDescent="0.25">
      <c r="A79">
        <v>77</v>
      </c>
      <c r="B79" s="1">
        <v>346</v>
      </c>
      <c r="C79" s="1">
        <v>347</v>
      </c>
      <c r="D79" s="1">
        <v>347</v>
      </c>
      <c r="E79" s="1">
        <v>345</v>
      </c>
      <c r="F79" s="1">
        <v>348</v>
      </c>
      <c r="G79">
        <f t="shared" si="25"/>
        <v>346.5</v>
      </c>
      <c r="H79">
        <f t="shared" si="26"/>
        <v>3</v>
      </c>
    </row>
    <row r="80" spans="1:8" x14ac:dyDescent="0.25">
      <c r="A80">
        <v>78</v>
      </c>
      <c r="B80" s="1">
        <v>350</v>
      </c>
      <c r="C80" s="1">
        <v>349</v>
      </c>
      <c r="D80" s="1">
        <v>349</v>
      </c>
      <c r="E80" s="1">
        <v>347</v>
      </c>
      <c r="F80" s="1">
        <v>350</v>
      </c>
      <c r="G80">
        <f t="shared" si="25"/>
        <v>349</v>
      </c>
      <c r="H80">
        <f t="shared" si="26"/>
        <v>3</v>
      </c>
    </row>
    <row r="81" spans="1:8" x14ac:dyDescent="0.25">
      <c r="A81">
        <v>79</v>
      </c>
      <c r="B81" s="1">
        <v>350</v>
      </c>
      <c r="C81" s="1">
        <v>350</v>
      </c>
      <c r="D81" s="1">
        <v>350</v>
      </c>
      <c r="E81" s="1">
        <v>348</v>
      </c>
      <c r="F81" s="1">
        <v>351</v>
      </c>
      <c r="G81">
        <f t="shared" si="25"/>
        <v>349.75</v>
      </c>
      <c r="H81">
        <f t="shared" si="26"/>
        <v>3</v>
      </c>
    </row>
    <row r="82" spans="1:8" x14ac:dyDescent="0.25">
      <c r="A82">
        <v>80</v>
      </c>
      <c r="B82" s="1">
        <v>350</v>
      </c>
      <c r="C82" s="1">
        <v>350</v>
      </c>
      <c r="D82" s="1">
        <v>349</v>
      </c>
      <c r="E82" s="1">
        <v>348</v>
      </c>
      <c r="F82" s="1">
        <v>351</v>
      </c>
      <c r="G82">
        <f t="shared" si="25"/>
        <v>349.5</v>
      </c>
      <c r="H82">
        <f t="shared" si="26"/>
        <v>3</v>
      </c>
    </row>
    <row r="83" spans="1:8" x14ac:dyDescent="0.25">
      <c r="A83">
        <v>81</v>
      </c>
      <c r="B83" s="1">
        <v>348</v>
      </c>
      <c r="C83" s="1">
        <v>348</v>
      </c>
      <c r="D83" s="1">
        <v>348</v>
      </c>
      <c r="E83" s="1">
        <v>346</v>
      </c>
      <c r="F83" s="1">
        <v>350</v>
      </c>
      <c r="G83">
        <f t="shared" si="25"/>
        <v>348</v>
      </c>
      <c r="H83">
        <f t="shared" si="26"/>
        <v>4</v>
      </c>
    </row>
    <row r="84" spans="1:8" x14ac:dyDescent="0.25">
      <c r="A84">
        <v>82</v>
      </c>
      <c r="B84" s="1">
        <v>350</v>
      </c>
      <c r="C84" s="1">
        <v>349</v>
      </c>
      <c r="D84" s="1">
        <v>349</v>
      </c>
      <c r="E84" s="1">
        <v>347</v>
      </c>
      <c r="F84" s="1">
        <v>350</v>
      </c>
      <c r="G84">
        <f t="shared" si="25"/>
        <v>349</v>
      </c>
      <c r="H84">
        <f t="shared" si="26"/>
        <v>3</v>
      </c>
    </row>
    <row r="85" spans="1:8" x14ac:dyDescent="0.25">
      <c r="A85">
        <v>83</v>
      </c>
      <c r="B85" s="1">
        <v>345</v>
      </c>
      <c r="C85" s="1">
        <v>347</v>
      </c>
      <c r="D85" s="1">
        <v>346</v>
      </c>
      <c r="E85" s="1">
        <v>348</v>
      </c>
      <c r="F85" s="1">
        <v>347</v>
      </c>
      <c r="G85">
        <f t="shared" si="25"/>
        <v>346.5</v>
      </c>
      <c r="H85">
        <f t="shared" si="26"/>
        <v>3</v>
      </c>
    </row>
    <row r="86" spans="1:8" x14ac:dyDescent="0.25">
      <c r="A86">
        <v>84</v>
      </c>
      <c r="B86" s="1">
        <v>351</v>
      </c>
      <c r="C86" s="1">
        <v>351</v>
      </c>
      <c r="D86" s="1">
        <v>350</v>
      </c>
      <c r="E86" s="1">
        <v>348</v>
      </c>
      <c r="F86" s="1">
        <v>352</v>
      </c>
      <c r="G86">
        <f t="shared" si="25"/>
        <v>350.25</v>
      </c>
      <c r="H86">
        <f t="shared" si="26"/>
        <v>4</v>
      </c>
    </row>
    <row r="87" spans="1:8" x14ac:dyDescent="0.25">
      <c r="A87">
        <v>85</v>
      </c>
      <c r="B87" s="1">
        <v>349</v>
      </c>
      <c r="C87" s="1">
        <v>348</v>
      </c>
      <c r="D87" s="1">
        <v>349</v>
      </c>
      <c r="E87" s="1">
        <v>346</v>
      </c>
      <c r="F87" s="1">
        <v>351</v>
      </c>
      <c r="G87">
        <f t="shared" si="25"/>
        <v>348.75</v>
      </c>
      <c r="H87">
        <f t="shared" si="26"/>
        <v>5</v>
      </c>
    </row>
  </sheetData>
  <mergeCells count="3">
    <mergeCell ref="B1:F1"/>
    <mergeCell ref="T1:U1"/>
    <mergeCell ref="AH1:AI1"/>
  </mergeCells>
  <phoneticPr fontId="3" type="noConversion"/>
  <conditionalFormatting sqref="Y3">
    <cfRule type="cellIs" dxfId="20" priority="14" operator="greaterThanOrEqual">
      <formula>1</formula>
    </cfRule>
  </conditionalFormatting>
  <conditionalFormatting sqref="Z5:Z42">
    <cfRule type="cellIs" dxfId="19" priority="13" operator="greaterThanOrEqual">
      <formula>2</formula>
    </cfRule>
  </conditionalFormatting>
  <conditionalFormatting sqref="AA7:AA42">
    <cfRule type="cellIs" dxfId="18" priority="12" operator="greaterThanOrEqual">
      <formula>4</formula>
    </cfRule>
  </conditionalFormatting>
  <conditionalFormatting sqref="AB10:AB42">
    <cfRule type="cellIs" dxfId="17" priority="11" operator="greaterThanOrEqual">
      <formula>8</formula>
    </cfRule>
  </conditionalFormatting>
  <conditionalFormatting sqref="AC8:AC42">
    <cfRule type="cellIs" dxfId="16" priority="10" operator="greaterThanOrEqual">
      <formula>6</formula>
    </cfRule>
  </conditionalFormatting>
  <conditionalFormatting sqref="AE16:AE42">
    <cfRule type="cellIs" dxfId="15" priority="9" operator="equal">
      <formula>6</formula>
    </cfRule>
  </conditionalFormatting>
  <conditionalFormatting sqref="AG17:AG42">
    <cfRule type="cellIs" dxfId="14" priority="8" operator="equal">
      <formula>15</formula>
    </cfRule>
  </conditionalFormatting>
  <conditionalFormatting sqref="AM3">
    <cfRule type="cellIs" dxfId="6" priority="7" operator="greaterThanOrEqual">
      <formula>1</formula>
    </cfRule>
  </conditionalFormatting>
  <conditionalFormatting sqref="AN5:AN42">
    <cfRule type="cellIs" dxfId="5" priority="6" operator="greaterThanOrEqual">
      <formula>2</formula>
    </cfRule>
  </conditionalFormatting>
  <conditionalFormatting sqref="AO7:AO42">
    <cfRule type="cellIs" dxfId="4" priority="5" operator="greaterThanOrEqual">
      <formula>4</formula>
    </cfRule>
  </conditionalFormatting>
  <conditionalFormatting sqref="AP10:AP42">
    <cfRule type="cellIs" dxfId="3" priority="4" operator="greaterThanOrEqual">
      <formula>8</formula>
    </cfRule>
  </conditionalFormatting>
  <conditionalFormatting sqref="AQ8:AQ42">
    <cfRule type="cellIs" dxfId="2" priority="3" operator="greaterThanOrEqual">
      <formula>6</formula>
    </cfRule>
  </conditionalFormatting>
  <conditionalFormatting sqref="AS16:AS42">
    <cfRule type="cellIs" dxfId="1" priority="2" operator="equal">
      <formula>6</formula>
    </cfRule>
  </conditionalFormatting>
  <conditionalFormatting sqref="AU17:AU42">
    <cfRule type="cellIs" dxfId="0" priority="1" operator="equal">
      <formula>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第1題g</vt:lpstr>
      <vt:lpstr>第3題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2024-04-10T02:47:21Z</dcterms:created>
  <dcterms:modified xsi:type="dcterms:W3CDTF">2024-04-10T09:16:38Z</dcterms:modified>
</cp:coreProperties>
</file>