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b\Documents\研究所資料\統計管制與最佳化方法概論\homework\my_homework\HW6\"/>
    </mc:Choice>
  </mc:AlternateContent>
  <xr:revisionPtr revIDLastSave="0" documentId="13_ncr:1_{4A047B47-585B-43E2-956D-8DA992413AC6}" xr6:coauthVersionLast="47" xr6:coauthVersionMax="47" xr10:uidLastSave="{00000000-0000-0000-0000-000000000000}"/>
  <bookViews>
    <workbookView xWindow="-120" yWindow="-120" windowWidth="29040" windowHeight="15720" activeTab="3" xr2:uid="{D5A2568C-D957-4815-932A-62E692D3D864}"/>
  </bookViews>
  <sheets>
    <sheet name="第1題" sheetId="1" r:id="rId1"/>
    <sheet name="第2題-1(50)" sheetId="2" r:id="rId2"/>
    <sheet name="第2題-2(100)" sheetId="3" r:id="rId3"/>
    <sheet name="第2題-3(500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" i="4" l="1"/>
  <c r="AA5" i="3"/>
  <c r="AB5" i="2"/>
  <c r="V5" i="4"/>
  <c r="V5" i="3"/>
  <c r="W5" i="2"/>
  <c r="W2" i="2"/>
  <c r="T3" i="4"/>
  <c r="T4" i="4"/>
  <c r="T5" i="4"/>
  <c r="T6" i="4"/>
  <c r="T7" i="4"/>
  <c r="T8" i="4"/>
  <c r="T9" i="4"/>
  <c r="T2" i="4"/>
  <c r="S3" i="4"/>
  <c r="S4" i="4"/>
  <c r="S5" i="4"/>
  <c r="S6" i="4"/>
  <c r="S7" i="4"/>
  <c r="S8" i="4"/>
  <c r="S9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2" i="4"/>
  <c r="AA3" i="3"/>
  <c r="Y3" i="3"/>
  <c r="X3" i="3"/>
  <c r="W3" i="3"/>
  <c r="V3" i="3"/>
  <c r="AA2" i="3"/>
  <c r="Z2" i="3"/>
  <c r="Y2" i="3"/>
  <c r="X2" i="3"/>
  <c r="W2" i="3"/>
  <c r="V2" i="3"/>
  <c r="T10" i="3"/>
  <c r="T3" i="3"/>
  <c r="T4" i="3"/>
  <c r="T5" i="3"/>
  <c r="T6" i="3"/>
  <c r="T7" i="3"/>
  <c r="T8" i="3"/>
  <c r="T9" i="3"/>
  <c r="T2" i="3"/>
  <c r="S10" i="3"/>
  <c r="S2" i="3"/>
  <c r="S3" i="3"/>
  <c r="S4" i="3"/>
  <c r="S5" i="3"/>
  <c r="S6" i="3"/>
  <c r="S7" i="3"/>
  <c r="S8" i="3"/>
  <c r="S9" i="3"/>
  <c r="Q40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3" i="3"/>
  <c r="Q2" i="3"/>
  <c r="S3" i="2"/>
  <c r="T3" i="2" s="1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2" i="2"/>
  <c r="T2" i="2" s="1"/>
  <c r="P40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2" i="3"/>
  <c r="P39" i="2"/>
  <c r="Q39" i="2" s="1"/>
  <c r="P38" i="2"/>
  <c r="Q38" i="2" s="1"/>
  <c r="P37" i="2"/>
  <c r="Q37" i="2" s="1"/>
  <c r="P36" i="2"/>
  <c r="Q36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P4" i="2"/>
  <c r="Q4" i="2" s="1"/>
  <c r="P3" i="2"/>
  <c r="Q3" i="2" s="1"/>
  <c r="P2" i="2"/>
  <c r="K2" i="1"/>
  <c r="K3" i="1" s="1"/>
  <c r="H3" i="1"/>
  <c r="H2" i="1"/>
  <c r="F9" i="1"/>
  <c r="F2" i="1" s="1"/>
  <c r="L2" i="1"/>
  <c r="L6" i="1" s="1"/>
  <c r="I3" i="1"/>
  <c r="J2" i="1"/>
  <c r="J6" i="1" s="1"/>
  <c r="G3" i="1"/>
  <c r="G2" i="1"/>
  <c r="B3" i="1"/>
  <c r="C3" i="1"/>
  <c r="A2" i="1"/>
  <c r="A3" i="1" s="1"/>
  <c r="E2" i="1"/>
  <c r="E3" i="1" s="1"/>
  <c r="D2" i="1"/>
  <c r="D3" i="1" s="1"/>
  <c r="B2" i="1"/>
  <c r="AA3" i="4" l="1"/>
  <c r="Y3" i="4"/>
  <c r="X3" i="4"/>
  <c r="W3" i="4"/>
  <c r="V3" i="4"/>
  <c r="T10" i="4"/>
  <c r="AA2" i="4"/>
  <c r="Y2" i="4"/>
  <c r="W2" i="4"/>
  <c r="X2" i="4"/>
  <c r="V2" i="4"/>
  <c r="Q40" i="4"/>
  <c r="P40" i="4"/>
  <c r="S10" i="4"/>
  <c r="Z3" i="2"/>
  <c r="S10" i="2"/>
  <c r="AB3" i="2"/>
  <c r="T10" i="2"/>
  <c r="W3" i="2"/>
  <c r="X3" i="2"/>
  <c r="Y3" i="2"/>
  <c r="AA3" i="2" s="1"/>
  <c r="Z3" i="3"/>
  <c r="P40" i="2"/>
  <c r="Q2" i="2"/>
  <c r="F3" i="1"/>
  <c r="K6" i="1"/>
  <c r="F6" i="1"/>
  <c r="J3" i="1"/>
  <c r="L3" i="1"/>
  <c r="Z3" i="4" l="1"/>
  <c r="Z2" i="4"/>
  <c r="Q40" i="2"/>
  <c r="AB2" i="2"/>
  <c r="Z2" i="2"/>
  <c r="Y2" i="2"/>
  <c r="X2" i="2"/>
  <c r="AA2" i="2" l="1"/>
</calcChain>
</file>

<file path=xl/sharedStrings.xml><?xml version="1.0" encoding="utf-8"?>
<sst xmlns="http://schemas.openxmlformats.org/spreadsheetml/2006/main" count="745" uniqueCount="42">
  <si>
    <t>first prize</t>
    <phoneticPr fontId="1" type="noConversion"/>
  </si>
  <si>
    <t>second prize</t>
    <phoneticPr fontId="1" type="noConversion"/>
  </si>
  <si>
    <t>P(A)</t>
    <phoneticPr fontId="1" type="noConversion"/>
  </si>
  <si>
    <t>P(B)</t>
    <phoneticPr fontId="1" type="noConversion"/>
  </si>
  <si>
    <t>P(D)</t>
    <phoneticPr fontId="1" type="noConversion"/>
  </si>
  <si>
    <t>P(C)</t>
    <phoneticPr fontId="1" type="noConversion"/>
  </si>
  <si>
    <r>
      <t>P(A</t>
    </r>
    <r>
      <rPr>
        <sz val="12"/>
        <color theme="1"/>
        <rFont val="新細明體"/>
        <family val="1"/>
        <charset val="136"/>
      </rPr>
      <t>∩</t>
    </r>
    <r>
      <rPr>
        <sz val="12"/>
        <color theme="1"/>
        <rFont val="新細明體"/>
        <family val="2"/>
        <charset val="136"/>
        <scheme val="minor"/>
      </rPr>
      <t>B)</t>
    </r>
    <phoneticPr fontId="1" type="noConversion"/>
  </si>
  <si>
    <r>
      <t>P(A</t>
    </r>
    <r>
      <rPr>
        <sz val="12"/>
        <color theme="1"/>
        <rFont val="新細明體"/>
        <family val="1"/>
        <charset val="136"/>
      </rPr>
      <t>∩C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</si>
  <si>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r>
      <t>P(A</t>
    </r>
    <r>
      <rPr>
        <sz val="12"/>
        <color theme="1"/>
        <rFont val="新細明體"/>
        <family val="1"/>
        <charset val="136"/>
      </rPr>
      <t>∩D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</si>
  <si>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P(A|B)</t>
    <phoneticPr fontId="1" type="noConversion"/>
  </si>
  <si>
    <t>P(A|C)</t>
    <phoneticPr fontId="1" type="noConversion"/>
  </si>
  <si>
    <t>P(A|D)</t>
    <phoneticPr fontId="1" type="noConversion"/>
  </si>
  <si>
    <r>
      <t>P(C</t>
    </r>
    <r>
      <rPr>
        <sz val="12"/>
        <color theme="1"/>
        <rFont val="新細明體"/>
        <family val="1"/>
        <charset val="136"/>
      </rPr>
      <t>∪D)</t>
    </r>
    <phoneticPr fontId="1" type="noConversion"/>
  </si>
  <si>
    <r>
      <t>P(C^c</t>
    </r>
    <r>
      <rPr>
        <sz val="12"/>
        <color theme="1"/>
        <rFont val="新細明體"/>
        <family val="1"/>
        <charset val="136"/>
      </rPr>
      <t>∩A)</t>
    </r>
    <phoneticPr fontId="1" type="noConversion"/>
  </si>
  <si>
    <t>遊戲名稱</t>
  </si>
  <si>
    <t>期別</t>
  </si>
  <si>
    <t>開獎日期</t>
  </si>
  <si>
    <t>銷售總額</t>
  </si>
  <si>
    <t>銷售注數</t>
  </si>
  <si>
    <t>總獎金</t>
  </si>
  <si>
    <t>獎號1</t>
  </si>
  <si>
    <t>獎號2</t>
  </si>
  <si>
    <t>獎號3</t>
  </si>
  <si>
    <t>獎號4</t>
  </si>
  <si>
    <t>獎號5</t>
  </si>
  <si>
    <t>獎號6</t>
  </si>
  <si>
    <t>第二區</t>
  </si>
  <si>
    <t>威力彩</t>
  </si>
  <si>
    <t>average</t>
    <phoneticPr fontId="1" type="noConversion"/>
  </si>
  <si>
    <t>medium</t>
    <phoneticPr fontId="1" type="noConversion"/>
  </si>
  <si>
    <t>max</t>
    <phoneticPr fontId="1" type="noConversion"/>
  </si>
  <si>
    <t>min</t>
    <phoneticPr fontId="1" type="noConversion"/>
  </si>
  <si>
    <t>range</t>
    <phoneticPr fontId="1" type="noConversion"/>
  </si>
  <si>
    <t>sample variance</t>
    <phoneticPr fontId="1" type="noConversion"/>
  </si>
  <si>
    <t>appearance</t>
    <phoneticPr fontId="1" type="noConversion"/>
  </si>
  <si>
    <t>frequences</t>
    <phoneticPr fontId="1" type="noConversion"/>
  </si>
  <si>
    <t>1st number</t>
    <phoneticPr fontId="1" type="noConversion"/>
  </si>
  <si>
    <t>2st number</t>
    <phoneticPr fontId="1" type="noConversion"/>
  </si>
  <si>
    <t>frequence</t>
    <phoneticPr fontId="1" type="noConversion"/>
  </si>
  <si>
    <t>first numbers</t>
    <phoneticPr fontId="1" type="noConversion"/>
  </si>
  <si>
    <t>second numbers</t>
    <phoneticPr fontId="1" type="noConversion"/>
  </si>
  <si>
    <t>second 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</si>
</sst>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/>
              <a:t>50-draws first numbers frequencies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'第2題-1(50)'!$Q$2:$Q$39</c:f>
              <c:numCache>
                <c:formatCode>General</c:formatCode>
                <c:ptCount val="38"/>
                <c:pt idx="0">
                  <c:v>0.2</c:v>
                </c:pt>
                <c:pt idx="1">
                  <c:v>0.16</c:v>
                </c:pt>
                <c:pt idx="2">
                  <c:v>0.24</c:v>
                </c:pt>
                <c:pt idx="3">
                  <c:v>0.2</c:v>
                </c:pt>
                <c:pt idx="4">
                  <c:v>0.1</c:v>
                </c:pt>
                <c:pt idx="5">
                  <c:v>0.08</c:v>
                </c:pt>
                <c:pt idx="6">
                  <c:v>0.2</c:v>
                </c:pt>
                <c:pt idx="7">
                  <c:v>0.1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0.18</c:v>
                </c:pt>
                <c:pt idx="12">
                  <c:v>0.06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0.12</c:v>
                </c:pt>
                <c:pt idx="16">
                  <c:v>0.22</c:v>
                </c:pt>
                <c:pt idx="17">
                  <c:v>0.2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0.16</c:v>
                </c:pt>
                <c:pt idx="21">
                  <c:v>0.08</c:v>
                </c:pt>
                <c:pt idx="22">
                  <c:v>0.14000000000000001</c:v>
                </c:pt>
                <c:pt idx="23">
                  <c:v>0.22</c:v>
                </c:pt>
                <c:pt idx="24">
                  <c:v>0.28000000000000003</c:v>
                </c:pt>
                <c:pt idx="25">
                  <c:v>0.2</c:v>
                </c:pt>
                <c:pt idx="26">
                  <c:v>0.16</c:v>
                </c:pt>
                <c:pt idx="27">
                  <c:v>0.16</c:v>
                </c:pt>
                <c:pt idx="28">
                  <c:v>0.26</c:v>
                </c:pt>
                <c:pt idx="29">
                  <c:v>0.16</c:v>
                </c:pt>
                <c:pt idx="30">
                  <c:v>0.08</c:v>
                </c:pt>
                <c:pt idx="31">
                  <c:v>0.14000000000000001</c:v>
                </c:pt>
                <c:pt idx="32">
                  <c:v>0.18</c:v>
                </c:pt>
                <c:pt idx="33">
                  <c:v>0.18</c:v>
                </c:pt>
                <c:pt idx="34">
                  <c:v>0.16</c:v>
                </c:pt>
                <c:pt idx="35">
                  <c:v>0.16</c:v>
                </c:pt>
                <c:pt idx="36">
                  <c:v>0.12</c:v>
                </c:pt>
                <c:pt idx="3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86-478B-AF5E-08079054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101023"/>
        <c:axId val="1240092287"/>
      </c:barChart>
      <c:catAx>
        <c:axId val="124010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0092287"/>
        <c:crosses val="autoZero"/>
        <c:auto val="1"/>
        <c:lblAlgn val="ctr"/>
        <c:lblOffset val="100"/>
        <c:noMultiLvlLbl val="0"/>
      </c:catAx>
      <c:valAx>
        <c:axId val="124009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010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50-draws</a:t>
            </a:r>
            <a:r>
              <a:rPr lang="en-US" altLang="zh-TW" baseline="0"/>
              <a:t> second number frequencies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'第2題-1(50)'!$T$2:$T$9</c:f>
              <c:numCache>
                <c:formatCode>General</c:formatCode>
                <c:ptCount val="8"/>
                <c:pt idx="0">
                  <c:v>0.14000000000000001</c:v>
                </c:pt>
                <c:pt idx="1">
                  <c:v>0.18</c:v>
                </c:pt>
                <c:pt idx="2">
                  <c:v>0.16</c:v>
                </c:pt>
                <c:pt idx="3">
                  <c:v>0.12</c:v>
                </c:pt>
                <c:pt idx="4">
                  <c:v>0.08</c:v>
                </c:pt>
                <c:pt idx="5">
                  <c:v>0.06</c:v>
                </c:pt>
                <c:pt idx="6">
                  <c:v>0.16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3-4DFF-814B-0329F9925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073823"/>
        <c:axId val="1286073407"/>
      </c:barChart>
      <c:catAx>
        <c:axId val="128607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6073407"/>
        <c:crosses val="autoZero"/>
        <c:auto val="1"/>
        <c:lblAlgn val="ctr"/>
        <c:lblOffset val="100"/>
        <c:noMultiLvlLbl val="0"/>
      </c:catAx>
      <c:valAx>
        <c:axId val="12860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607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100-draws</a:t>
            </a:r>
            <a:r>
              <a:rPr lang="en-US" altLang="zh-TW" baseline="0"/>
              <a:t> first numbers frequencies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'第2題-2(100)'!$Q$2:$Q$39</c:f>
              <c:numCache>
                <c:formatCode>General</c:formatCode>
                <c:ptCount val="38"/>
                <c:pt idx="0">
                  <c:v>0.16</c:v>
                </c:pt>
                <c:pt idx="1">
                  <c:v>0.15</c:v>
                </c:pt>
                <c:pt idx="2">
                  <c:v>0.21</c:v>
                </c:pt>
                <c:pt idx="3">
                  <c:v>0.16</c:v>
                </c:pt>
                <c:pt idx="4">
                  <c:v>0.09</c:v>
                </c:pt>
                <c:pt idx="5">
                  <c:v>0.13</c:v>
                </c:pt>
                <c:pt idx="6">
                  <c:v>0.16</c:v>
                </c:pt>
                <c:pt idx="7">
                  <c:v>0.11</c:v>
                </c:pt>
                <c:pt idx="8">
                  <c:v>0.15</c:v>
                </c:pt>
                <c:pt idx="9">
                  <c:v>0.18</c:v>
                </c:pt>
                <c:pt idx="10">
                  <c:v>0.16</c:v>
                </c:pt>
                <c:pt idx="11">
                  <c:v>0.19</c:v>
                </c:pt>
                <c:pt idx="12">
                  <c:v>0.09</c:v>
                </c:pt>
                <c:pt idx="13">
                  <c:v>0.12</c:v>
                </c:pt>
                <c:pt idx="14">
                  <c:v>0.19</c:v>
                </c:pt>
                <c:pt idx="15">
                  <c:v>0.13</c:v>
                </c:pt>
                <c:pt idx="16">
                  <c:v>0.22</c:v>
                </c:pt>
                <c:pt idx="17">
                  <c:v>0.17</c:v>
                </c:pt>
                <c:pt idx="18">
                  <c:v>0.14000000000000001</c:v>
                </c:pt>
                <c:pt idx="19">
                  <c:v>0.19</c:v>
                </c:pt>
                <c:pt idx="20">
                  <c:v>0.16</c:v>
                </c:pt>
                <c:pt idx="21">
                  <c:v>0.13</c:v>
                </c:pt>
                <c:pt idx="22">
                  <c:v>0.18</c:v>
                </c:pt>
                <c:pt idx="23">
                  <c:v>0.17</c:v>
                </c:pt>
                <c:pt idx="24">
                  <c:v>0.23</c:v>
                </c:pt>
                <c:pt idx="25">
                  <c:v>0.19</c:v>
                </c:pt>
                <c:pt idx="26">
                  <c:v>0.15</c:v>
                </c:pt>
                <c:pt idx="27">
                  <c:v>0.16</c:v>
                </c:pt>
                <c:pt idx="28">
                  <c:v>0.23</c:v>
                </c:pt>
                <c:pt idx="29">
                  <c:v>0.14000000000000001</c:v>
                </c:pt>
                <c:pt idx="30">
                  <c:v>7.0000000000000007E-2</c:v>
                </c:pt>
                <c:pt idx="31">
                  <c:v>0.12</c:v>
                </c:pt>
                <c:pt idx="32">
                  <c:v>0.18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0.11</c:v>
                </c:pt>
                <c:pt idx="37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E-4EEF-8C98-852E61AF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477839"/>
        <c:axId val="1406030095"/>
      </c:barChart>
      <c:catAx>
        <c:axId val="108347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6030095"/>
        <c:crosses val="autoZero"/>
        <c:auto val="1"/>
        <c:lblAlgn val="ctr"/>
        <c:lblOffset val="100"/>
        <c:noMultiLvlLbl val="0"/>
      </c:catAx>
      <c:valAx>
        <c:axId val="140603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347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100-draw</a:t>
            </a:r>
            <a:r>
              <a:rPr lang="en-US" altLang="zh-TW" baseline="0"/>
              <a:t> second number frequencies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'第2題-2(100)'!$T$2:$T$9</c:f>
              <c:numCache>
                <c:formatCode>General</c:formatCode>
                <c:ptCount val="8"/>
                <c:pt idx="0">
                  <c:v>0.11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0.15</c:v>
                </c:pt>
                <c:pt idx="5">
                  <c:v>0.09</c:v>
                </c:pt>
                <c:pt idx="6">
                  <c:v>0.11</c:v>
                </c:pt>
                <c:pt idx="7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3-4245-ABA2-CCEA4526E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456239"/>
        <c:axId val="1410457487"/>
      </c:barChart>
      <c:catAx>
        <c:axId val="14104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0457487"/>
        <c:crosses val="autoZero"/>
        <c:auto val="1"/>
        <c:lblAlgn val="ctr"/>
        <c:lblOffset val="100"/>
        <c:noMultiLvlLbl val="0"/>
      </c:catAx>
      <c:valAx>
        <c:axId val="141045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045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500-draws</a:t>
            </a:r>
            <a:r>
              <a:rPr lang="en-US" altLang="zh-TW" baseline="0"/>
              <a:t> first numbers frequencies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'第2題-3(500)'!$Q$2:$Q$39</c:f>
              <c:numCache>
                <c:formatCode>General</c:formatCode>
                <c:ptCount val="38"/>
                <c:pt idx="0">
                  <c:v>0.152</c:v>
                </c:pt>
                <c:pt idx="1">
                  <c:v>0.16800000000000001</c:v>
                </c:pt>
                <c:pt idx="2">
                  <c:v>0.182</c:v>
                </c:pt>
                <c:pt idx="3">
                  <c:v>0.16400000000000001</c:v>
                </c:pt>
                <c:pt idx="4">
                  <c:v>0.13600000000000001</c:v>
                </c:pt>
                <c:pt idx="5">
                  <c:v>0.156</c:v>
                </c:pt>
                <c:pt idx="6">
                  <c:v>0.158</c:v>
                </c:pt>
                <c:pt idx="7">
                  <c:v>0.13800000000000001</c:v>
                </c:pt>
                <c:pt idx="8">
                  <c:v>0.126</c:v>
                </c:pt>
                <c:pt idx="9">
                  <c:v>0.14799999999999999</c:v>
                </c:pt>
                <c:pt idx="10">
                  <c:v>0.14799999999999999</c:v>
                </c:pt>
                <c:pt idx="11">
                  <c:v>0.17</c:v>
                </c:pt>
                <c:pt idx="12">
                  <c:v>0.152</c:v>
                </c:pt>
                <c:pt idx="13">
                  <c:v>0.16800000000000001</c:v>
                </c:pt>
                <c:pt idx="14">
                  <c:v>0.16800000000000001</c:v>
                </c:pt>
                <c:pt idx="15">
                  <c:v>0.16400000000000001</c:v>
                </c:pt>
                <c:pt idx="16">
                  <c:v>0.17399999999999999</c:v>
                </c:pt>
                <c:pt idx="17">
                  <c:v>0.14199999999999999</c:v>
                </c:pt>
                <c:pt idx="18">
                  <c:v>0.182</c:v>
                </c:pt>
                <c:pt idx="19">
                  <c:v>0.14599999999999999</c:v>
                </c:pt>
                <c:pt idx="20">
                  <c:v>0.17799999999999999</c:v>
                </c:pt>
                <c:pt idx="21">
                  <c:v>0.15</c:v>
                </c:pt>
                <c:pt idx="22">
                  <c:v>0.14799999999999999</c:v>
                </c:pt>
                <c:pt idx="23">
                  <c:v>0.154</c:v>
                </c:pt>
                <c:pt idx="24">
                  <c:v>0.16200000000000001</c:v>
                </c:pt>
                <c:pt idx="25">
                  <c:v>0.17</c:v>
                </c:pt>
                <c:pt idx="26">
                  <c:v>0.182</c:v>
                </c:pt>
                <c:pt idx="27">
                  <c:v>0.17199999999999999</c:v>
                </c:pt>
                <c:pt idx="28">
                  <c:v>0.17799999999999999</c:v>
                </c:pt>
                <c:pt idx="29">
                  <c:v>0.152</c:v>
                </c:pt>
                <c:pt idx="30">
                  <c:v>0.17199999999999999</c:v>
                </c:pt>
                <c:pt idx="31">
                  <c:v>0.14000000000000001</c:v>
                </c:pt>
                <c:pt idx="32">
                  <c:v>0.152</c:v>
                </c:pt>
                <c:pt idx="33">
                  <c:v>0.14199999999999999</c:v>
                </c:pt>
                <c:pt idx="34">
                  <c:v>0.16</c:v>
                </c:pt>
                <c:pt idx="35">
                  <c:v>0.152</c:v>
                </c:pt>
                <c:pt idx="36">
                  <c:v>0.128</c:v>
                </c:pt>
                <c:pt idx="37">
                  <c:v>0.16600000000000001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A-4C44-907C-9351EC85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74904255"/>
        <c:axId val="1074901343"/>
      </c:barChart>
      <c:catAx>
        <c:axId val="107490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4901343"/>
        <c:crosses val="autoZero"/>
        <c:auto val="1"/>
        <c:lblAlgn val="ctr"/>
        <c:lblOffset val="100"/>
        <c:noMultiLvlLbl val="0"/>
      </c:catAx>
      <c:valAx>
        <c:axId val="107490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490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500-draws</a:t>
            </a:r>
            <a:r>
              <a:rPr lang="en-US" altLang="zh-TW" baseline="0"/>
              <a:t> second number frequencies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'第2題-3(500)'!$T$2:$T$9</c:f>
              <c:numCache>
                <c:formatCode>General</c:formatCode>
                <c:ptCount val="8"/>
                <c:pt idx="0">
                  <c:v>0.14199999999999999</c:v>
                </c:pt>
                <c:pt idx="1">
                  <c:v>0.14199999999999999</c:v>
                </c:pt>
                <c:pt idx="2">
                  <c:v>0.128</c:v>
                </c:pt>
                <c:pt idx="3">
                  <c:v>0.14799999999999999</c:v>
                </c:pt>
                <c:pt idx="4">
                  <c:v>0.11</c:v>
                </c:pt>
                <c:pt idx="5">
                  <c:v>0.11</c:v>
                </c:pt>
                <c:pt idx="6">
                  <c:v>0.10199999999999999</c:v>
                </c:pt>
                <c:pt idx="7">
                  <c:v>0.11799999999999999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C-479A-86C5-F7D5DF806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976063"/>
        <c:axId val="1429974815"/>
      </c:barChart>
      <c:catAx>
        <c:axId val="142997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9974815"/>
        <c:crosses val="autoZero"/>
        <c:auto val="1"/>
        <c:lblAlgn val="ctr"/>
        <c:lblOffset val="100"/>
        <c:noMultiLvlLbl val="0"/>
      </c:catAx>
      <c:valAx>
        <c:axId val="142997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997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558799</xdr:colOff>
      <xdr:row>1</xdr:row>
      <xdr:rowOff>130175</xdr:rowOff>
    </xdr:from>
    <xdr:to>
      <xdr:col>13</xdr:col>
      <xdr:colOff>92074</xdr:colOff>
      <xdr:row>14</xdr:row>
      <xdr:rowOff>149225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E5624D4-904D-42E3-A738-A6AD244F8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120650</xdr:colOff>
      <xdr:row>16</xdr:row>
      <xdr:rowOff>158750</xdr:rowOff>
    </xdr:from>
    <xdr:to>
      <xdr:col>10</xdr:col>
      <xdr:colOff>425450</xdr:colOff>
      <xdr:row>29</xdr:row>
      <xdr:rowOff>95250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16B176E-9833-40FF-8F5E-771E2DE2E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2</xdr:row>
      <xdr:rowOff>79375</xdr:rowOff>
    </xdr:from>
    <xdr:to>
      <xdr:col>11</xdr:col>
      <xdr:colOff>546100</xdr:colOff>
      <xdr:row>15</xdr:row>
      <xdr:rowOff>15875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6784A93-A263-4AEC-BF35-485153F97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565150</xdr:colOff>
      <xdr:row>16</xdr:row>
      <xdr:rowOff>85725</xdr:rowOff>
    </xdr:from>
    <xdr:to>
      <xdr:col>10</xdr:col>
      <xdr:colOff>260350</xdr:colOff>
      <xdr:row>29</xdr:row>
      <xdr:rowOff>22225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1610049-9951-4BBA-839C-1FD928D7C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206375</xdr:rowOff>
    </xdr:from>
    <xdr:to>
      <xdr:col>9</xdr:col>
      <xdr:colOff>539750</xdr:colOff>
      <xdr:row>15</xdr:row>
      <xdr:rowOff>142875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A5DE56C-6D91-4EB0-B138-B39408EA4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16</xdr:row>
      <xdr:rowOff>142875</xdr:rowOff>
    </xdr:from>
    <xdr:to>
      <xdr:col>8</xdr:col>
      <xdr:colOff>247650</xdr:colOff>
      <xdr:row>29</xdr:row>
      <xdr:rowOff>79375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D454336-CE79-491B-8EFB-48A197F90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DF8-753F-469D-B5C6-6540AC68A3EB}">
  <dimension ref="A1:L9"/>
  <sheetViews>
    <sheetView workbookViewId="0">
      <selection activeCell="N1" sqref="N1"/>
    </sheetView>
  </sheetViews>
  <sheetFormatPr defaultRowHeight="16.5" x14ac:dyDescent="0.25"/>
  <cols>
    <col min="1" max="2" width="12.875" bestFit="1" customWidth="1"/>
    <col min="5" max="5" width="9" customWidth="1"/>
  </cols>
  <sheetData>
    <row r="1" spans="1:12" x14ac:dyDescent="0.25">
      <c r="A1" t="s">
        <v>0</v>
      </c>
      <c r="B1" t="s">
        <v>1</v>
      </c>
      <c r="D1" t="s">
        <v>2</v>
      </c>
      <c r="E1" t="s">
        <v>3</v>
      </c>
      <c r="F1" t="s">
        <v>5</v>
      </c>
      <c r="G1" t="s">
        <v>4</v>
      </c>
      <c r="H1" t="s">
        <v>13</v>
      </c>
      <c r="J1" t="s">
        <v>6</v>
      </c>
      <c r="K1" t="s">
        <v>7</v>
      </c>
      <c r="L1" t="s">
        <v>8</v>
      </c>
    </row>
    <row r="2" spans="1:12" x14ac:dyDescent="0.25">
      <c r="A2">
        <f>1/(COMBIN(38,6)*COMBIN(8,1))</f>
        <v>4.5278683049580881E-8</v>
      </c>
      <c r="B2">
        <f>COMBIN(6,5)*COMBIN(32,1)/COMBIN(38,6)*1/COMBIN(8,1)</f>
        <v>8.69350714551953E-6</v>
      </c>
      <c r="D2">
        <f>COMBIN(19,6)/COMBIN(38,6)</f>
        <v>9.8280098280098278E-3</v>
      </c>
      <c r="E2">
        <f>COMBIN(4,1)/COMBIN(8,1)</f>
        <v>0.5</v>
      </c>
      <c r="F2">
        <f>1-F9</f>
        <v>0.67175055719947352</v>
      </c>
      <c r="G2">
        <f>COMBIN(32,6)/COMBIN(38,6)*COMBIN(2,1)/COMBIN(8,1)</f>
        <v>8.206236070013162E-2</v>
      </c>
      <c r="H2">
        <f>COMBIN(16,6)/COMBIN(38,6)</f>
        <v>2.9007335508883497E-3</v>
      </c>
      <c r="J2">
        <f>D2*E2</f>
        <v>4.9140049140049139E-3</v>
      </c>
      <c r="K2">
        <f>D2-H2</f>
        <v>6.9272762771214781E-3</v>
      </c>
      <c r="L2">
        <f>COMBIN(16,6)/COMBIN(38,6)*COMBIN(2,1)/COMBIN(8,1)</f>
        <v>7.2518338772208741E-4</v>
      </c>
    </row>
    <row r="3" spans="1:12" x14ac:dyDescent="0.25">
      <c r="A3">
        <f>A2*COMBIN(38,6)*COMBIN(8,1)</f>
        <v>1</v>
      </c>
      <c r="B3">
        <f t="shared" ref="B3:H3" si="0">B2*COMBIN(38,6)*COMBIN(8,1)</f>
        <v>192</v>
      </c>
      <c r="C3">
        <f t="shared" si="0"/>
        <v>0</v>
      </c>
      <c r="D3">
        <f t="shared" si="0"/>
        <v>217056</v>
      </c>
      <c r="E3">
        <f t="shared" si="0"/>
        <v>11042724</v>
      </c>
      <c r="F3">
        <f t="shared" si="0"/>
        <v>14835911.999999998</v>
      </c>
      <c r="G3">
        <f t="shared" si="0"/>
        <v>1812384.0000000005</v>
      </c>
      <c r="H3">
        <f t="shared" si="0"/>
        <v>64064</v>
      </c>
      <c r="I3">
        <f t="shared" ref="I3" si="1">I2*COMBIN(38,6)*COMBIN(8,1)</f>
        <v>0</v>
      </c>
      <c r="J3">
        <f t="shared" ref="J3" si="2">J2*COMBIN(38,6)*COMBIN(8,1)</f>
        <v>108528</v>
      </c>
      <c r="K3">
        <f t="shared" ref="K3" si="3">K2*COMBIN(38,6)*COMBIN(8,1)</f>
        <v>152992</v>
      </c>
      <c r="L3">
        <f t="shared" ref="L3" si="4">L2*COMBIN(38,6)*COMBIN(8,1)</f>
        <v>16016</v>
      </c>
    </row>
    <row r="5" spans="1:12" x14ac:dyDescent="0.25">
      <c r="F5" t="s">
        <v>12</v>
      </c>
      <c r="J5" t="s">
        <v>9</v>
      </c>
      <c r="K5" t="s">
        <v>10</v>
      </c>
      <c r="L5" t="s">
        <v>11</v>
      </c>
    </row>
    <row r="6" spans="1:12" x14ac:dyDescent="0.25">
      <c r="F6">
        <f>F2+G2</f>
        <v>0.75381291789960514</v>
      </c>
      <c r="J6">
        <f>J2/E2</f>
        <v>9.8280098280098278E-3</v>
      </c>
      <c r="K6">
        <f>K2/F2</f>
        <v>1.0312274702087745E-2</v>
      </c>
      <c r="L6">
        <f>L2/G2</f>
        <v>8.8369793597824712E-3</v>
      </c>
    </row>
    <row r="9" spans="1:12" x14ac:dyDescent="0.25">
      <c r="F9">
        <f>COMBIN(32,6)/COMBIN(38,6)</f>
        <v>0.32824944280052648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B1CE-CCAB-4D88-B030-BF4B56B4E447}">
  <dimension ref="A1:AB51"/>
  <sheetViews>
    <sheetView workbookViewId="0">
      <selection activeCell="O1" sqref="O1:Q39"/>
    </sheetView>
  </sheetViews>
  <sheetFormatPr defaultRowHeight="16.5" x14ac:dyDescent="0.25"/>
  <cols>
    <col min="18" max="19" width="9.875" customWidth="1"/>
    <col min="20" max="21" width="10.375" customWidth="1"/>
    <col min="22" max="22" width="13.875" customWidth="1"/>
    <col min="28" max="28" width="14.375" customWidth="1"/>
  </cols>
  <sheetData>
    <row r="1" spans="1:28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O1" t="s">
        <v>36</v>
      </c>
      <c r="P1" t="s">
        <v>34</v>
      </c>
      <c r="Q1" t="s">
        <v>35</v>
      </c>
      <c r="R1" t="s">
        <v>37</v>
      </c>
      <c r="S1" t="s">
        <v>34</v>
      </c>
      <c r="T1" t="s">
        <v>38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</row>
    <row r="2" spans="1:28" x14ac:dyDescent="0.25">
      <c r="A2" t="s">
        <v>27</v>
      </c>
      <c r="B2">
        <v>112000029</v>
      </c>
      <c r="C2" s="1">
        <v>45026</v>
      </c>
      <c r="D2">
        <v>67701500</v>
      </c>
      <c r="E2">
        <v>677015</v>
      </c>
      <c r="F2">
        <v>235294745</v>
      </c>
      <c r="G2">
        <v>4</v>
      </c>
      <c r="H2">
        <v>6</v>
      </c>
      <c r="I2">
        <v>19</v>
      </c>
      <c r="J2">
        <v>23</v>
      </c>
      <c r="K2">
        <v>29</v>
      </c>
      <c r="L2">
        <v>34</v>
      </c>
      <c r="M2">
        <v>7</v>
      </c>
      <c r="O2">
        <v>1</v>
      </c>
      <c r="P2">
        <f>COUNTIF(G2:L51,O2)</f>
        <v>10</v>
      </c>
      <c r="Q2">
        <f>P2/50</f>
        <v>0.2</v>
      </c>
      <c r="R2">
        <v>1</v>
      </c>
      <c r="S2">
        <f t="shared" ref="S2:S9" si="0">COUNTIF(M$2:M$51,R2)</f>
        <v>7</v>
      </c>
      <c r="T2">
        <f>S2/50</f>
        <v>0.14000000000000001</v>
      </c>
      <c r="V2" t="s">
        <v>39</v>
      </c>
      <c r="W2">
        <f>AVERAGE(Q2:Q39)</f>
        <v>0.15789473684210531</v>
      </c>
      <c r="X2">
        <f>MEDIAN(Q2:Q39)</f>
        <v>0.16</v>
      </c>
      <c r="Y2">
        <f>MAX(Q2:Q39)</f>
        <v>0.28000000000000003</v>
      </c>
      <c r="Z2">
        <f>MIN(Q2:Q39)</f>
        <v>0.06</v>
      </c>
      <c r="AA2">
        <f>Y2-Z2</f>
        <v>0.22000000000000003</v>
      </c>
      <c r="AB2">
        <f>_xlfn.VAR.S(Q2:Q39)</f>
        <v>2.7413940256045279E-3</v>
      </c>
    </row>
    <row r="3" spans="1:28" x14ac:dyDescent="0.25">
      <c r="A3" t="s">
        <v>27</v>
      </c>
      <c r="B3">
        <v>112000030</v>
      </c>
      <c r="C3" s="1">
        <v>45029</v>
      </c>
      <c r="D3">
        <v>64868000</v>
      </c>
      <c r="E3">
        <v>648680</v>
      </c>
      <c r="F3">
        <v>257004644</v>
      </c>
      <c r="G3">
        <v>4</v>
      </c>
      <c r="H3">
        <v>12</v>
      </c>
      <c r="I3">
        <v>24</v>
      </c>
      <c r="J3">
        <v>26</v>
      </c>
      <c r="K3">
        <v>28</v>
      </c>
      <c r="L3">
        <v>34</v>
      </c>
      <c r="M3">
        <v>7</v>
      </c>
      <c r="O3">
        <v>2</v>
      </c>
      <c r="P3">
        <f>COUNTIF(G2:L51,O3)</f>
        <v>8</v>
      </c>
      <c r="Q3">
        <f>P3/50</f>
        <v>0.16</v>
      </c>
      <c r="R3">
        <v>2</v>
      </c>
      <c r="S3">
        <f t="shared" si="0"/>
        <v>9</v>
      </c>
      <c r="T3">
        <f t="shared" ref="T3:T9" si="1">S3/50</f>
        <v>0.18</v>
      </c>
      <c r="V3" t="s">
        <v>40</v>
      </c>
      <c r="W3">
        <f>AVERAGE(T2:T9)</f>
        <v>0.125</v>
      </c>
      <c r="X3">
        <f>MEDIAN(T2:T9)</f>
        <v>0.13</v>
      </c>
      <c r="Y3">
        <f>MAX(T2:T9)</f>
        <v>0.18</v>
      </c>
      <c r="Z3">
        <f>MIN(T2:T9)</f>
        <v>0.06</v>
      </c>
      <c r="AA3">
        <f>Y3-Z3</f>
        <v>0.12</v>
      </c>
      <c r="AB3">
        <f>_xlfn.VAR.S(T2:T9)</f>
        <v>1.8000000000000041E-3</v>
      </c>
    </row>
    <row r="4" spans="1:28" x14ac:dyDescent="0.25">
      <c r="A4" t="s">
        <v>27</v>
      </c>
      <c r="B4">
        <v>112000031</v>
      </c>
      <c r="C4" s="1">
        <v>45033</v>
      </c>
      <c r="D4">
        <v>71547700</v>
      </c>
      <c r="E4">
        <v>715477</v>
      </c>
      <c r="F4">
        <v>261930359</v>
      </c>
      <c r="G4">
        <v>9</v>
      </c>
      <c r="H4">
        <v>15</v>
      </c>
      <c r="I4">
        <v>25</v>
      </c>
      <c r="J4">
        <v>29</v>
      </c>
      <c r="K4">
        <v>30</v>
      </c>
      <c r="L4">
        <v>36</v>
      </c>
      <c r="M4">
        <v>8</v>
      </c>
      <c r="O4">
        <v>3</v>
      </c>
      <c r="P4">
        <f>COUNTIF(G2:L51,O4)</f>
        <v>12</v>
      </c>
      <c r="Q4">
        <f t="shared" ref="Q4:Q39" si="2">P4/50</f>
        <v>0.24</v>
      </c>
      <c r="R4">
        <v>3</v>
      </c>
      <c r="S4">
        <f t="shared" si="0"/>
        <v>8</v>
      </c>
      <c r="T4">
        <f t="shared" si="1"/>
        <v>0.16</v>
      </c>
    </row>
    <row r="5" spans="1:28" x14ac:dyDescent="0.25">
      <c r="A5" t="s">
        <v>27</v>
      </c>
      <c r="B5">
        <v>112000032</v>
      </c>
      <c r="C5" s="1">
        <v>45036</v>
      </c>
      <c r="D5">
        <v>52644500</v>
      </c>
      <c r="E5">
        <v>526445</v>
      </c>
      <c r="F5">
        <v>31681158</v>
      </c>
      <c r="G5">
        <v>3</v>
      </c>
      <c r="H5">
        <v>15</v>
      </c>
      <c r="I5">
        <v>19</v>
      </c>
      <c r="J5">
        <v>32</v>
      </c>
      <c r="K5">
        <v>37</v>
      </c>
      <c r="L5">
        <v>38</v>
      </c>
      <c r="M5">
        <v>3</v>
      </c>
      <c r="O5">
        <v>4</v>
      </c>
      <c r="P5">
        <f>COUNTIF(G2:L51,O5)</f>
        <v>10</v>
      </c>
      <c r="Q5">
        <f t="shared" si="2"/>
        <v>0.2</v>
      </c>
      <c r="R5">
        <v>4</v>
      </c>
      <c r="S5">
        <f t="shared" si="0"/>
        <v>6</v>
      </c>
      <c r="T5">
        <f t="shared" si="1"/>
        <v>0.12</v>
      </c>
      <c r="W5">
        <f>W2*50</f>
        <v>7.8947368421052655</v>
      </c>
      <c r="AB5">
        <f>50^2*AB2</f>
        <v>6.8534850640113198</v>
      </c>
    </row>
    <row r="6" spans="1:28" x14ac:dyDescent="0.25">
      <c r="A6" t="s">
        <v>27</v>
      </c>
      <c r="B6">
        <v>112000033</v>
      </c>
      <c r="C6" s="1">
        <v>45040</v>
      </c>
      <c r="D6">
        <v>57754800</v>
      </c>
      <c r="E6">
        <v>577548</v>
      </c>
      <c r="F6">
        <v>52164397</v>
      </c>
      <c r="G6">
        <v>2</v>
      </c>
      <c r="H6">
        <v>13</v>
      </c>
      <c r="I6">
        <v>14</v>
      </c>
      <c r="J6">
        <v>17</v>
      </c>
      <c r="K6">
        <v>20</v>
      </c>
      <c r="L6">
        <v>28</v>
      </c>
      <c r="M6">
        <v>7</v>
      </c>
      <c r="O6">
        <v>5</v>
      </c>
      <c r="P6">
        <f>COUNTIF(G2:L51,O6)</f>
        <v>5</v>
      </c>
      <c r="Q6">
        <f t="shared" si="2"/>
        <v>0.1</v>
      </c>
      <c r="R6">
        <v>5</v>
      </c>
      <c r="S6">
        <f t="shared" si="0"/>
        <v>4</v>
      </c>
      <c r="T6">
        <f t="shared" si="1"/>
        <v>0.08</v>
      </c>
    </row>
    <row r="7" spans="1:28" x14ac:dyDescent="0.25">
      <c r="A7" t="s">
        <v>27</v>
      </c>
      <c r="B7">
        <v>112000034</v>
      </c>
      <c r="C7" s="1">
        <v>45043</v>
      </c>
      <c r="D7">
        <v>55178200</v>
      </c>
      <c r="E7">
        <v>551782</v>
      </c>
      <c r="F7">
        <v>70851106</v>
      </c>
      <c r="G7">
        <v>7</v>
      </c>
      <c r="H7">
        <v>15</v>
      </c>
      <c r="I7">
        <v>25</v>
      </c>
      <c r="J7">
        <v>33</v>
      </c>
      <c r="K7">
        <v>36</v>
      </c>
      <c r="L7">
        <v>38</v>
      </c>
      <c r="M7">
        <v>7</v>
      </c>
      <c r="O7">
        <v>6</v>
      </c>
      <c r="P7">
        <f>COUNTIF(G2:L51,O7)</f>
        <v>4</v>
      </c>
      <c r="Q7">
        <f t="shared" si="2"/>
        <v>0.08</v>
      </c>
      <c r="R7">
        <v>6</v>
      </c>
      <c r="S7">
        <f t="shared" si="0"/>
        <v>3</v>
      </c>
      <c r="T7">
        <f t="shared" si="1"/>
        <v>0.06</v>
      </c>
    </row>
    <row r="8" spans="1:28" x14ac:dyDescent="0.25">
      <c r="A8" t="s">
        <v>27</v>
      </c>
      <c r="B8">
        <v>112000035</v>
      </c>
      <c r="C8" s="1">
        <v>45047</v>
      </c>
      <c r="D8">
        <v>56711400</v>
      </c>
      <c r="E8">
        <v>567114</v>
      </c>
      <c r="F8">
        <v>82272573</v>
      </c>
      <c r="G8">
        <v>1</v>
      </c>
      <c r="H8">
        <v>7</v>
      </c>
      <c r="I8">
        <v>14</v>
      </c>
      <c r="J8">
        <v>25</v>
      </c>
      <c r="K8">
        <v>29</v>
      </c>
      <c r="L8">
        <v>32</v>
      </c>
      <c r="M8">
        <v>3</v>
      </c>
      <c r="O8">
        <v>7</v>
      </c>
      <c r="P8">
        <f>COUNTIF(G2:L51,O8)</f>
        <v>10</v>
      </c>
      <c r="Q8">
        <f t="shared" si="2"/>
        <v>0.2</v>
      </c>
      <c r="R8">
        <v>7</v>
      </c>
      <c r="S8">
        <f t="shared" si="0"/>
        <v>8</v>
      </c>
      <c r="T8">
        <f t="shared" si="1"/>
        <v>0.16</v>
      </c>
    </row>
    <row r="9" spans="1:28" x14ac:dyDescent="0.25">
      <c r="A9" t="s">
        <v>27</v>
      </c>
      <c r="B9">
        <v>112000036</v>
      </c>
      <c r="C9" s="1">
        <v>45050</v>
      </c>
      <c r="D9">
        <v>56894900</v>
      </c>
      <c r="E9">
        <v>568949</v>
      </c>
      <c r="F9">
        <v>102810367</v>
      </c>
      <c r="G9">
        <v>2</v>
      </c>
      <c r="H9">
        <v>5</v>
      </c>
      <c r="I9">
        <v>15</v>
      </c>
      <c r="J9">
        <v>22</v>
      </c>
      <c r="K9">
        <v>33</v>
      </c>
      <c r="L9">
        <v>36</v>
      </c>
      <c r="M9">
        <v>5</v>
      </c>
      <c r="O9">
        <v>8</v>
      </c>
      <c r="P9">
        <f>COUNTIF(G2:L51,O9)</f>
        <v>5</v>
      </c>
      <c r="Q9">
        <f t="shared" si="2"/>
        <v>0.1</v>
      </c>
      <c r="R9">
        <v>8</v>
      </c>
      <c r="S9">
        <f t="shared" si="0"/>
        <v>5</v>
      </c>
      <c r="T9">
        <f t="shared" si="1"/>
        <v>0.1</v>
      </c>
    </row>
    <row r="10" spans="1:28" x14ac:dyDescent="0.25">
      <c r="A10" t="s">
        <v>27</v>
      </c>
      <c r="B10">
        <v>112000037</v>
      </c>
      <c r="C10" s="1">
        <v>45054</v>
      </c>
      <c r="D10">
        <v>57270900</v>
      </c>
      <c r="E10">
        <v>572709</v>
      </c>
      <c r="F10">
        <v>121231461</v>
      </c>
      <c r="G10">
        <v>3</v>
      </c>
      <c r="H10">
        <v>5</v>
      </c>
      <c r="I10">
        <v>16</v>
      </c>
      <c r="J10">
        <v>17</v>
      </c>
      <c r="K10">
        <v>26</v>
      </c>
      <c r="L10">
        <v>29</v>
      </c>
      <c r="M10">
        <v>2</v>
      </c>
      <c r="O10">
        <v>9</v>
      </c>
      <c r="P10">
        <f>COUNTIF(G2:L51,O10)</f>
        <v>4</v>
      </c>
      <c r="Q10">
        <f t="shared" si="2"/>
        <v>0.08</v>
      </c>
      <c r="S10">
        <f>SUM(S2:S9)</f>
        <v>50</v>
      </c>
      <c r="T10">
        <f>SUM(T2:T9)</f>
        <v>1</v>
      </c>
    </row>
    <row r="11" spans="1:28" x14ac:dyDescent="0.25">
      <c r="A11" t="s">
        <v>27</v>
      </c>
      <c r="B11">
        <v>112000038</v>
      </c>
      <c r="C11" s="1">
        <v>45057</v>
      </c>
      <c r="D11">
        <v>55983600</v>
      </c>
      <c r="E11">
        <v>559836</v>
      </c>
      <c r="F11">
        <v>139143940</v>
      </c>
      <c r="G11">
        <v>7</v>
      </c>
      <c r="H11">
        <v>11</v>
      </c>
      <c r="I11">
        <v>13</v>
      </c>
      <c r="J11">
        <v>23</v>
      </c>
      <c r="K11">
        <v>25</v>
      </c>
      <c r="L11">
        <v>34</v>
      </c>
      <c r="M11">
        <v>3</v>
      </c>
      <c r="O11">
        <v>10</v>
      </c>
      <c r="P11">
        <f>COUNTIF(G2:L51,O11)</f>
        <v>5</v>
      </c>
      <c r="Q11">
        <f t="shared" si="2"/>
        <v>0.1</v>
      </c>
    </row>
    <row r="12" spans="1:28" x14ac:dyDescent="0.25">
      <c r="A12" t="s">
        <v>27</v>
      </c>
      <c r="B12">
        <v>112000039</v>
      </c>
      <c r="C12" s="1">
        <v>45061</v>
      </c>
      <c r="D12">
        <v>59258200</v>
      </c>
      <c r="E12">
        <v>592582</v>
      </c>
      <c r="F12">
        <v>159351849</v>
      </c>
      <c r="G12">
        <v>2</v>
      </c>
      <c r="H12">
        <v>3</v>
      </c>
      <c r="I12">
        <v>4</v>
      </c>
      <c r="J12">
        <v>7</v>
      </c>
      <c r="K12">
        <v>20</v>
      </c>
      <c r="L12">
        <v>29</v>
      </c>
      <c r="M12">
        <v>1</v>
      </c>
      <c r="O12">
        <v>11</v>
      </c>
      <c r="P12">
        <f>COUNTIF(G2:L51,O12)</f>
        <v>6</v>
      </c>
      <c r="Q12">
        <f t="shared" si="2"/>
        <v>0.12</v>
      </c>
    </row>
    <row r="13" spans="1:28" x14ac:dyDescent="0.25">
      <c r="A13" t="s">
        <v>27</v>
      </c>
      <c r="B13">
        <v>112000040</v>
      </c>
      <c r="C13" s="1">
        <v>45064</v>
      </c>
      <c r="D13">
        <v>55695900</v>
      </c>
      <c r="E13">
        <v>556959</v>
      </c>
      <c r="F13">
        <v>177921693</v>
      </c>
      <c r="G13">
        <v>7</v>
      </c>
      <c r="H13">
        <v>12</v>
      </c>
      <c r="I13">
        <v>14</v>
      </c>
      <c r="J13">
        <v>24</v>
      </c>
      <c r="K13">
        <v>26</v>
      </c>
      <c r="L13">
        <v>31</v>
      </c>
      <c r="M13">
        <v>4</v>
      </c>
      <c r="O13">
        <v>12</v>
      </c>
      <c r="P13">
        <f>COUNTIF(G2:L51,O13)</f>
        <v>9</v>
      </c>
      <c r="Q13">
        <f t="shared" si="2"/>
        <v>0.18</v>
      </c>
    </row>
    <row r="14" spans="1:28" x14ac:dyDescent="0.25">
      <c r="A14" t="s">
        <v>27</v>
      </c>
      <c r="B14">
        <v>112000041</v>
      </c>
      <c r="C14" s="1">
        <v>45068</v>
      </c>
      <c r="D14">
        <v>58053200</v>
      </c>
      <c r="E14">
        <v>580532</v>
      </c>
      <c r="F14">
        <v>196643452</v>
      </c>
      <c r="G14">
        <v>15</v>
      </c>
      <c r="H14">
        <v>18</v>
      </c>
      <c r="I14">
        <v>19</v>
      </c>
      <c r="J14">
        <v>30</v>
      </c>
      <c r="K14">
        <v>31</v>
      </c>
      <c r="L14">
        <v>38</v>
      </c>
      <c r="M14">
        <v>2</v>
      </c>
      <c r="O14">
        <v>13</v>
      </c>
      <c r="P14">
        <f>COUNTIF(G2:L51,O14)</f>
        <v>3</v>
      </c>
      <c r="Q14">
        <f t="shared" si="2"/>
        <v>0.06</v>
      </c>
    </row>
    <row r="15" spans="1:28" x14ac:dyDescent="0.25">
      <c r="A15" t="s">
        <v>27</v>
      </c>
      <c r="B15">
        <v>112000042</v>
      </c>
      <c r="C15" s="1">
        <v>45071</v>
      </c>
      <c r="D15">
        <v>57401500</v>
      </c>
      <c r="E15">
        <v>574015</v>
      </c>
      <c r="F15">
        <v>216443576</v>
      </c>
      <c r="G15">
        <v>6</v>
      </c>
      <c r="H15">
        <v>9</v>
      </c>
      <c r="I15">
        <v>12</v>
      </c>
      <c r="J15">
        <v>19</v>
      </c>
      <c r="K15">
        <v>20</v>
      </c>
      <c r="L15">
        <v>38</v>
      </c>
      <c r="M15">
        <v>2</v>
      </c>
      <c r="O15">
        <v>14</v>
      </c>
      <c r="P15">
        <f>COUNTIF(G2:L51,O15)</f>
        <v>7</v>
      </c>
      <c r="Q15">
        <f t="shared" si="2"/>
        <v>0.14000000000000001</v>
      </c>
    </row>
    <row r="16" spans="1:28" x14ac:dyDescent="0.25">
      <c r="A16" t="s">
        <v>27</v>
      </c>
      <c r="B16">
        <v>112000043</v>
      </c>
      <c r="C16" s="1">
        <v>45075</v>
      </c>
      <c r="D16">
        <v>59568400</v>
      </c>
      <c r="E16">
        <v>595684</v>
      </c>
      <c r="F16">
        <v>236643495</v>
      </c>
      <c r="G16">
        <v>1</v>
      </c>
      <c r="H16">
        <v>2</v>
      </c>
      <c r="I16">
        <v>9</v>
      </c>
      <c r="J16">
        <v>18</v>
      </c>
      <c r="K16">
        <v>24</v>
      </c>
      <c r="L16">
        <v>25</v>
      </c>
      <c r="M16">
        <v>3</v>
      </c>
      <c r="O16">
        <v>15</v>
      </c>
      <c r="P16">
        <f>COUNTIF(G2:L51,O16)</f>
        <v>8</v>
      </c>
      <c r="Q16">
        <f t="shared" si="2"/>
        <v>0.16</v>
      </c>
    </row>
    <row r="17" spans="1:17" x14ac:dyDescent="0.25">
      <c r="A17" t="s">
        <v>27</v>
      </c>
      <c r="B17">
        <v>112000044</v>
      </c>
      <c r="C17" s="1">
        <v>45078</v>
      </c>
      <c r="D17">
        <v>58183800</v>
      </c>
      <c r="E17">
        <v>581838</v>
      </c>
      <c r="F17">
        <v>256008384</v>
      </c>
      <c r="G17">
        <v>10</v>
      </c>
      <c r="H17">
        <v>18</v>
      </c>
      <c r="I17">
        <v>25</v>
      </c>
      <c r="J17">
        <v>29</v>
      </c>
      <c r="K17">
        <v>36</v>
      </c>
      <c r="L17">
        <v>37</v>
      </c>
      <c r="M17">
        <v>2</v>
      </c>
      <c r="O17">
        <v>16</v>
      </c>
      <c r="P17">
        <f>COUNTIF(G2:L51,O17)</f>
        <v>6</v>
      </c>
      <c r="Q17">
        <f t="shared" si="2"/>
        <v>0.12</v>
      </c>
    </row>
    <row r="18" spans="1:17" x14ac:dyDescent="0.25">
      <c r="A18" t="s">
        <v>27</v>
      </c>
      <c r="B18">
        <v>112000045</v>
      </c>
      <c r="C18" s="1">
        <v>45082</v>
      </c>
      <c r="D18">
        <v>91554200</v>
      </c>
      <c r="E18">
        <v>915542</v>
      </c>
      <c r="F18">
        <v>495353193</v>
      </c>
      <c r="G18">
        <v>4</v>
      </c>
      <c r="H18">
        <v>11</v>
      </c>
      <c r="I18">
        <v>28</v>
      </c>
      <c r="J18">
        <v>32</v>
      </c>
      <c r="K18">
        <v>34</v>
      </c>
      <c r="L18">
        <v>35</v>
      </c>
      <c r="M18">
        <v>1</v>
      </c>
      <c r="O18">
        <v>17</v>
      </c>
      <c r="P18">
        <f>COUNTIF(G2:L51,O18)</f>
        <v>11</v>
      </c>
      <c r="Q18">
        <f t="shared" si="2"/>
        <v>0.22</v>
      </c>
    </row>
    <row r="19" spans="1:17" x14ac:dyDescent="0.25">
      <c r="A19" t="s">
        <v>27</v>
      </c>
      <c r="B19">
        <v>112000046</v>
      </c>
      <c r="C19" s="1">
        <v>45085</v>
      </c>
      <c r="D19">
        <v>118054900</v>
      </c>
      <c r="E19">
        <v>1180549</v>
      </c>
      <c r="F19">
        <v>540349287</v>
      </c>
      <c r="G19">
        <v>3</v>
      </c>
      <c r="H19">
        <v>8</v>
      </c>
      <c r="I19">
        <v>12</v>
      </c>
      <c r="J19">
        <v>18</v>
      </c>
      <c r="K19">
        <v>35</v>
      </c>
      <c r="L19">
        <v>38</v>
      </c>
      <c r="M19">
        <v>3</v>
      </c>
      <c r="O19">
        <v>18</v>
      </c>
      <c r="P19">
        <f>COUNTIF(G2:L51,O19)</f>
        <v>10</v>
      </c>
      <c r="Q19">
        <f t="shared" si="2"/>
        <v>0.2</v>
      </c>
    </row>
    <row r="20" spans="1:17" x14ac:dyDescent="0.25">
      <c r="A20" t="s">
        <v>27</v>
      </c>
      <c r="B20">
        <v>112000047</v>
      </c>
      <c r="C20" s="1">
        <v>45089</v>
      </c>
      <c r="D20">
        <v>135276700</v>
      </c>
      <c r="E20">
        <v>1352767</v>
      </c>
      <c r="F20">
        <v>588823271</v>
      </c>
      <c r="G20">
        <v>1</v>
      </c>
      <c r="H20">
        <v>2</v>
      </c>
      <c r="I20">
        <v>16</v>
      </c>
      <c r="J20">
        <v>18</v>
      </c>
      <c r="K20">
        <v>35</v>
      </c>
      <c r="L20">
        <v>38</v>
      </c>
      <c r="M20">
        <v>1</v>
      </c>
      <c r="O20">
        <v>19</v>
      </c>
      <c r="P20">
        <f>COUNTIF(G2:L51,O20)</f>
        <v>7</v>
      </c>
      <c r="Q20">
        <f t="shared" si="2"/>
        <v>0.14000000000000001</v>
      </c>
    </row>
    <row r="21" spans="1:17" x14ac:dyDescent="0.25">
      <c r="A21" t="s">
        <v>27</v>
      </c>
      <c r="B21">
        <v>112000048</v>
      </c>
      <c r="C21" s="1">
        <v>45092</v>
      </c>
      <c r="D21">
        <v>149995300</v>
      </c>
      <c r="E21">
        <v>1499953</v>
      </c>
      <c r="F21">
        <v>610822505</v>
      </c>
      <c r="G21">
        <v>2</v>
      </c>
      <c r="H21">
        <v>24</v>
      </c>
      <c r="I21">
        <v>25</v>
      </c>
      <c r="J21">
        <v>26</v>
      </c>
      <c r="K21">
        <v>34</v>
      </c>
      <c r="L21">
        <v>36</v>
      </c>
      <c r="M21">
        <v>8</v>
      </c>
      <c r="O21">
        <v>20</v>
      </c>
      <c r="P21">
        <f>COUNTIF(G2:L51,O21)</f>
        <v>8</v>
      </c>
      <c r="Q21">
        <f t="shared" si="2"/>
        <v>0.16</v>
      </c>
    </row>
    <row r="22" spans="1:17" x14ac:dyDescent="0.25">
      <c r="A22" t="s">
        <v>27</v>
      </c>
      <c r="B22">
        <v>112000049</v>
      </c>
      <c r="C22" s="1">
        <v>45096</v>
      </c>
      <c r="D22">
        <v>169112500</v>
      </c>
      <c r="E22">
        <v>1691125</v>
      </c>
      <c r="F22">
        <v>672692879</v>
      </c>
      <c r="G22">
        <v>4</v>
      </c>
      <c r="H22">
        <v>8</v>
      </c>
      <c r="I22">
        <v>12</v>
      </c>
      <c r="J22">
        <v>20</v>
      </c>
      <c r="K22">
        <v>27</v>
      </c>
      <c r="L22">
        <v>36</v>
      </c>
      <c r="M22">
        <v>1</v>
      </c>
      <c r="O22">
        <v>21</v>
      </c>
      <c r="P22">
        <f>COUNTIF(G2:L51,O22)</f>
        <v>8</v>
      </c>
      <c r="Q22">
        <f t="shared" si="2"/>
        <v>0.16</v>
      </c>
    </row>
    <row r="23" spans="1:17" x14ac:dyDescent="0.25">
      <c r="A23" t="s">
        <v>27</v>
      </c>
      <c r="B23">
        <v>112000050</v>
      </c>
      <c r="C23" s="1">
        <v>45099</v>
      </c>
      <c r="D23">
        <v>191090400</v>
      </c>
      <c r="E23">
        <v>1910904</v>
      </c>
      <c r="F23">
        <v>730831206</v>
      </c>
      <c r="G23">
        <v>1</v>
      </c>
      <c r="H23">
        <v>4</v>
      </c>
      <c r="I23">
        <v>7</v>
      </c>
      <c r="J23">
        <v>17</v>
      </c>
      <c r="K23">
        <v>24</v>
      </c>
      <c r="L23">
        <v>28</v>
      </c>
      <c r="M23">
        <v>8</v>
      </c>
      <c r="O23">
        <v>22</v>
      </c>
      <c r="P23">
        <f>COUNTIF(G2:L51,O23)</f>
        <v>4</v>
      </c>
      <c r="Q23">
        <f t="shared" si="2"/>
        <v>0.08</v>
      </c>
    </row>
    <row r="24" spans="1:17" x14ac:dyDescent="0.25">
      <c r="A24" t="s">
        <v>27</v>
      </c>
      <c r="B24">
        <v>112000051</v>
      </c>
      <c r="C24" s="1">
        <v>45103</v>
      </c>
      <c r="D24">
        <v>62510800</v>
      </c>
      <c r="E24">
        <v>625108</v>
      </c>
      <c r="F24">
        <v>34380940</v>
      </c>
      <c r="G24">
        <v>1</v>
      </c>
      <c r="H24">
        <v>15</v>
      </c>
      <c r="I24">
        <v>16</v>
      </c>
      <c r="J24">
        <v>17</v>
      </c>
      <c r="K24">
        <v>24</v>
      </c>
      <c r="L24">
        <v>35</v>
      </c>
      <c r="M24">
        <v>6</v>
      </c>
      <c r="O24">
        <v>23</v>
      </c>
      <c r="P24">
        <f>COUNTIF(G2:L51,O24)</f>
        <v>7</v>
      </c>
      <c r="Q24">
        <f t="shared" si="2"/>
        <v>0.14000000000000001</v>
      </c>
    </row>
    <row r="25" spans="1:17" x14ac:dyDescent="0.25">
      <c r="A25" t="s">
        <v>27</v>
      </c>
      <c r="B25">
        <v>112000052</v>
      </c>
      <c r="C25" s="1">
        <v>45106</v>
      </c>
      <c r="D25">
        <v>55685200</v>
      </c>
      <c r="E25">
        <v>556852</v>
      </c>
      <c r="F25">
        <v>52234099</v>
      </c>
      <c r="G25">
        <v>1</v>
      </c>
      <c r="H25">
        <v>8</v>
      </c>
      <c r="I25">
        <v>26</v>
      </c>
      <c r="J25">
        <v>27</v>
      </c>
      <c r="K25">
        <v>29</v>
      </c>
      <c r="L25">
        <v>36</v>
      </c>
      <c r="M25">
        <v>2</v>
      </c>
      <c r="O25">
        <v>24</v>
      </c>
      <c r="P25">
        <f>COUNTIF(G2:L51,O25)</f>
        <v>11</v>
      </c>
      <c r="Q25">
        <f t="shared" si="2"/>
        <v>0.22</v>
      </c>
    </row>
    <row r="26" spans="1:17" x14ac:dyDescent="0.25">
      <c r="A26" t="s">
        <v>27</v>
      </c>
      <c r="B26">
        <v>112000053</v>
      </c>
      <c r="C26" s="1">
        <v>45110</v>
      </c>
      <c r="D26">
        <v>58930900</v>
      </c>
      <c r="E26">
        <v>589309</v>
      </c>
      <c r="F26">
        <v>73386193</v>
      </c>
      <c r="G26">
        <v>5</v>
      </c>
      <c r="H26">
        <v>7</v>
      </c>
      <c r="I26">
        <v>10</v>
      </c>
      <c r="J26">
        <v>21</v>
      </c>
      <c r="K26">
        <v>25</v>
      </c>
      <c r="L26">
        <v>29</v>
      </c>
      <c r="M26">
        <v>4</v>
      </c>
      <c r="O26">
        <v>25</v>
      </c>
      <c r="P26">
        <f>COUNTIF(G2:L51,O26)</f>
        <v>14</v>
      </c>
      <c r="Q26">
        <f t="shared" si="2"/>
        <v>0.28000000000000003</v>
      </c>
    </row>
    <row r="27" spans="1:17" x14ac:dyDescent="0.25">
      <c r="A27" t="s">
        <v>27</v>
      </c>
      <c r="B27">
        <v>112000054</v>
      </c>
      <c r="C27" s="1">
        <v>45113</v>
      </c>
      <c r="D27">
        <v>56462300</v>
      </c>
      <c r="E27">
        <v>564623</v>
      </c>
      <c r="F27">
        <v>84826724</v>
      </c>
      <c r="G27">
        <v>7</v>
      </c>
      <c r="H27">
        <v>21</v>
      </c>
      <c r="I27">
        <v>25</v>
      </c>
      <c r="J27">
        <v>26</v>
      </c>
      <c r="K27">
        <v>30</v>
      </c>
      <c r="L27">
        <v>36</v>
      </c>
      <c r="M27">
        <v>4</v>
      </c>
      <c r="O27">
        <v>26</v>
      </c>
      <c r="P27">
        <f>COUNTIF(G2:L51,O27)</f>
        <v>10</v>
      </c>
      <c r="Q27">
        <f t="shared" si="2"/>
        <v>0.2</v>
      </c>
    </row>
    <row r="28" spans="1:17" x14ac:dyDescent="0.25">
      <c r="A28" t="s">
        <v>27</v>
      </c>
      <c r="B28">
        <v>112000055</v>
      </c>
      <c r="C28" s="1">
        <v>45117</v>
      </c>
      <c r="D28">
        <v>59870700</v>
      </c>
      <c r="E28">
        <v>598707</v>
      </c>
      <c r="F28">
        <v>104343871</v>
      </c>
      <c r="G28">
        <v>14</v>
      </c>
      <c r="H28">
        <v>17</v>
      </c>
      <c r="I28">
        <v>18</v>
      </c>
      <c r="J28">
        <v>21</v>
      </c>
      <c r="K28">
        <v>32</v>
      </c>
      <c r="L28">
        <v>35</v>
      </c>
      <c r="M28">
        <v>2</v>
      </c>
      <c r="O28">
        <v>27</v>
      </c>
      <c r="P28">
        <f>COUNTIF(G2:L51,O28)</f>
        <v>8</v>
      </c>
      <c r="Q28">
        <f t="shared" si="2"/>
        <v>0.16</v>
      </c>
    </row>
    <row r="29" spans="1:17" x14ac:dyDescent="0.25">
      <c r="A29" t="s">
        <v>27</v>
      </c>
      <c r="B29">
        <v>112000056</v>
      </c>
      <c r="C29" s="1">
        <v>45120</v>
      </c>
      <c r="D29">
        <v>58113000</v>
      </c>
      <c r="E29">
        <v>581130</v>
      </c>
      <c r="F29">
        <v>124849720</v>
      </c>
      <c r="G29">
        <v>1</v>
      </c>
      <c r="H29">
        <v>18</v>
      </c>
      <c r="I29">
        <v>19</v>
      </c>
      <c r="J29">
        <v>20</v>
      </c>
      <c r="K29">
        <v>23</v>
      </c>
      <c r="L29">
        <v>29</v>
      </c>
      <c r="M29">
        <v>6</v>
      </c>
      <c r="O29">
        <v>28</v>
      </c>
      <c r="P29">
        <f>COUNTIF(G2:L51,O29)</f>
        <v>8</v>
      </c>
      <c r="Q29">
        <f t="shared" si="2"/>
        <v>0.16</v>
      </c>
    </row>
    <row r="30" spans="1:17" x14ac:dyDescent="0.25">
      <c r="A30" t="s">
        <v>27</v>
      </c>
      <c r="B30">
        <v>112000057</v>
      </c>
      <c r="C30" s="1">
        <v>45124</v>
      </c>
      <c r="D30">
        <v>57902900</v>
      </c>
      <c r="E30">
        <v>579029</v>
      </c>
      <c r="F30">
        <v>141076910</v>
      </c>
      <c r="G30">
        <v>3</v>
      </c>
      <c r="H30">
        <v>16</v>
      </c>
      <c r="I30">
        <v>19</v>
      </c>
      <c r="J30">
        <v>24</v>
      </c>
      <c r="K30">
        <v>25</v>
      </c>
      <c r="L30">
        <v>37</v>
      </c>
      <c r="M30">
        <v>8</v>
      </c>
      <c r="O30">
        <v>29</v>
      </c>
      <c r="P30">
        <f>COUNTIF(G2:L51,O30)</f>
        <v>13</v>
      </c>
      <c r="Q30">
        <f t="shared" si="2"/>
        <v>0.26</v>
      </c>
    </row>
    <row r="31" spans="1:17" x14ac:dyDescent="0.25">
      <c r="A31" t="s">
        <v>27</v>
      </c>
      <c r="B31">
        <v>112000058</v>
      </c>
      <c r="C31" s="1">
        <v>45127</v>
      </c>
      <c r="D31">
        <v>53949200</v>
      </c>
      <c r="E31">
        <v>539492</v>
      </c>
      <c r="F31">
        <v>158669769</v>
      </c>
      <c r="G31">
        <v>5</v>
      </c>
      <c r="H31">
        <v>10</v>
      </c>
      <c r="I31">
        <v>17</v>
      </c>
      <c r="J31">
        <v>27</v>
      </c>
      <c r="K31">
        <v>34</v>
      </c>
      <c r="L31">
        <v>35</v>
      </c>
      <c r="M31">
        <v>5</v>
      </c>
      <c r="O31">
        <v>30</v>
      </c>
      <c r="P31">
        <f>COUNTIF(G2:L51,O31)</f>
        <v>8</v>
      </c>
      <c r="Q31">
        <f t="shared" si="2"/>
        <v>0.16</v>
      </c>
    </row>
    <row r="32" spans="1:17" x14ac:dyDescent="0.25">
      <c r="A32" t="s">
        <v>27</v>
      </c>
      <c r="B32">
        <v>112000059</v>
      </c>
      <c r="C32" s="1">
        <v>45131</v>
      </c>
      <c r="D32">
        <v>57367800</v>
      </c>
      <c r="E32">
        <v>573678</v>
      </c>
      <c r="F32">
        <v>176741158</v>
      </c>
      <c r="G32">
        <v>5</v>
      </c>
      <c r="H32">
        <v>8</v>
      </c>
      <c r="I32">
        <v>17</v>
      </c>
      <c r="J32">
        <v>30</v>
      </c>
      <c r="K32">
        <v>32</v>
      </c>
      <c r="L32">
        <v>38</v>
      </c>
      <c r="M32">
        <v>4</v>
      </c>
      <c r="O32">
        <v>31</v>
      </c>
      <c r="P32">
        <f>COUNTIF(G2:L51,O32)</f>
        <v>4</v>
      </c>
      <c r="Q32">
        <f t="shared" si="2"/>
        <v>0.08</v>
      </c>
    </row>
    <row r="33" spans="1:17" x14ac:dyDescent="0.25">
      <c r="A33" t="s">
        <v>27</v>
      </c>
      <c r="B33">
        <v>112000060</v>
      </c>
      <c r="C33" s="1">
        <v>45134</v>
      </c>
      <c r="D33">
        <v>49579400</v>
      </c>
      <c r="E33">
        <v>495794</v>
      </c>
      <c r="F33">
        <v>192654727</v>
      </c>
      <c r="G33">
        <v>6</v>
      </c>
      <c r="H33">
        <v>7</v>
      </c>
      <c r="I33">
        <v>16</v>
      </c>
      <c r="J33">
        <v>25</v>
      </c>
      <c r="K33">
        <v>32</v>
      </c>
      <c r="L33">
        <v>33</v>
      </c>
      <c r="M33">
        <v>2</v>
      </c>
      <c r="O33">
        <v>32</v>
      </c>
      <c r="P33">
        <f>COUNTIF(G2:L51,O33)</f>
        <v>7</v>
      </c>
      <c r="Q33">
        <f t="shared" si="2"/>
        <v>0.14000000000000001</v>
      </c>
    </row>
    <row r="34" spans="1:17" x14ac:dyDescent="0.25">
      <c r="A34" t="s">
        <v>27</v>
      </c>
      <c r="B34">
        <v>112000061</v>
      </c>
      <c r="C34" s="1">
        <v>45138</v>
      </c>
      <c r="D34">
        <v>55348100</v>
      </c>
      <c r="E34">
        <v>553481</v>
      </c>
      <c r="F34">
        <v>205044329</v>
      </c>
      <c r="G34">
        <v>23</v>
      </c>
      <c r="H34">
        <v>24</v>
      </c>
      <c r="I34">
        <v>26</v>
      </c>
      <c r="J34">
        <v>33</v>
      </c>
      <c r="K34">
        <v>35</v>
      </c>
      <c r="L34">
        <v>37</v>
      </c>
      <c r="M34">
        <v>1</v>
      </c>
      <c r="O34">
        <v>33</v>
      </c>
      <c r="P34">
        <f>COUNTIF(G2:L51,O34)</f>
        <v>9</v>
      </c>
      <c r="Q34">
        <f t="shared" si="2"/>
        <v>0.18</v>
      </c>
    </row>
    <row r="35" spans="1:17" x14ac:dyDescent="0.25">
      <c r="A35" t="s">
        <v>27</v>
      </c>
      <c r="B35">
        <v>112000062</v>
      </c>
      <c r="C35" s="1">
        <v>45141</v>
      </c>
      <c r="D35">
        <v>51522800</v>
      </c>
      <c r="E35">
        <v>515228</v>
      </c>
      <c r="F35">
        <v>220342543</v>
      </c>
      <c r="G35">
        <v>17</v>
      </c>
      <c r="H35">
        <v>18</v>
      </c>
      <c r="I35">
        <v>21</v>
      </c>
      <c r="J35">
        <v>25</v>
      </c>
      <c r="K35">
        <v>27</v>
      </c>
      <c r="L35">
        <v>33</v>
      </c>
      <c r="M35">
        <v>4</v>
      </c>
      <c r="O35">
        <v>34</v>
      </c>
      <c r="P35">
        <f>COUNTIF(G2:L51,O35)</f>
        <v>9</v>
      </c>
      <c r="Q35">
        <f t="shared" si="2"/>
        <v>0.18</v>
      </c>
    </row>
    <row r="36" spans="1:17" x14ac:dyDescent="0.25">
      <c r="A36" t="s">
        <v>27</v>
      </c>
      <c r="B36">
        <v>112000063</v>
      </c>
      <c r="C36" s="1">
        <v>45145</v>
      </c>
      <c r="D36">
        <v>65509900</v>
      </c>
      <c r="E36">
        <v>655099</v>
      </c>
      <c r="F36">
        <v>246341387</v>
      </c>
      <c r="G36">
        <v>3</v>
      </c>
      <c r="H36">
        <v>27</v>
      </c>
      <c r="I36">
        <v>29</v>
      </c>
      <c r="J36">
        <v>31</v>
      </c>
      <c r="K36">
        <v>33</v>
      </c>
      <c r="L36">
        <v>37</v>
      </c>
      <c r="M36">
        <v>2</v>
      </c>
      <c r="O36">
        <v>35</v>
      </c>
      <c r="P36">
        <f>COUNTIF(G2:L51,O36)</f>
        <v>8</v>
      </c>
      <c r="Q36">
        <f t="shared" si="2"/>
        <v>0.16</v>
      </c>
    </row>
    <row r="37" spans="1:17" x14ac:dyDescent="0.25">
      <c r="A37" t="s">
        <v>27</v>
      </c>
      <c r="B37">
        <v>112000064</v>
      </c>
      <c r="C37" s="1">
        <v>45148</v>
      </c>
      <c r="D37">
        <v>61453700</v>
      </c>
      <c r="E37">
        <v>614537</v>
      </c>
      <c r="F37">
        <v>266840321</v>
      </c>
      <c r="G37">
        <v>3</v>
      </c>
      <c r="H37">
        <v>11</v>
      </c>
      <c r="I37">
        <v>21</v>
      </c>
      <c r="J37">
        <v>29</v>
      </c>
      <c r="K37">
        <v>30</v>
      </c>
      <c r="L37">
        <v>38</v>
      </c>
      <c r="M37">
        <v>3</v>
      </c>
      <c r="O37">
        <v>36</v>
      </c>
      <c r="P37">
        <f>COUNTIF(G2:L51,O37)</f>
        <v>8</v>
      </c>
      <c r="Q37">
        <f t="shared" si="2"/>
        <v>0.16</v>
      </c>
    </row>
    <row r="38" spans="1:17" x14ac:dyDescent="0.25">
      <c r="A38" t="s">
        <v>27</v>
      </c>
      <c r="B38">
        <v>112000065</v>
      </c>
      <c r="C38" s="1">
        <v>45152</v>
      </c>
      <c r="D38">
        <v>68467300</v>
      </c>
      <c r="E38">
        <v>684673</v>
      </c>
      <c r="F38">
        <v>290863135</v>
      </c>
      <c r="G38">
        <v>2</v>
      </c>
      <c r="H38">
        <v>3</v>
      </c>
      <c r="I38">
        <v>4</v>
      </c>
      <c r="J38">
        <v>10</v>
      </c>
      <c r="K38">
        <v>17</v>
      </c>
      <c r="L38">
        <v>26</v>
      </c>
      <c r="M38">
        <v>2</v>
      </c>
      <c r="O38">
        <v>37</v>
      </c>
      <c r="P38">
        <f>COUNTIF(G2:L51,O38)</f>
        <v>6</v>
      </c>
      <c r="Q38">
        <f t="shared" si="2"/>
        <v>0.12</v>
      </c>
    </row>
    <row r="39" spans="1:17" x14ac:dyDescent="0.25">
      <c r="A39" t="s">
        <v>27</v>
      </c>
      <c r="B39">
        <v>112000066</v>
      </c>
      <c r="C39" s="1">
        <v>45155</v>
      </c>
      <c r="D39">
        <v>67164000</v>
      </c>
      <c r="E39">
        <v>671640</v>
      </c>
      <c r="F39">
        <v>313508834</v>
      </c>
      <c r="G39">
        <v>4</v>
      </c>
      <c r="H39">
        <v>18</v>
      </c>
      <c r="I39">
        <v>21</v>
      </c>
      <c r="J39">
        <v>23</v>
      </c>
      <c r="K39">
        <v>28</v>
      </c>
      <c r="L39">
        <v>37</v>
      </c>
      <c r="M39">
        <v>6</v>
      </c>
      <c r="O39">
        <v>38</v>
      </c>
      <c r="P39">
        <f>COUNTIF(G2:L51,O39)</f>
        <v>10</v>
      </c>
      <c r="Q39">
        <f t="shared" si="2"/>
        <v>0.2</v>
      </c>
    </row>
    <row r="40" spans="1:17" x14ac:dyDescent="0.25">
      <c r="A40" t="s">
        <v>27</v>
      </c>
      <c r="B40">
        <v>112000067</v>
      </c>
      <c r="C40" s="1">
        <v>45159</v>
      </c>
      <c r="D40">
        <v>85843000</v>
      </c>
      <c r="E40">
        <v>858430</v>
      </c>
      <c r="F40">
        <v>347897584</v>
      </c>
      <c r="G40">
        <v>1</v>
      </c>
      <c r="H40">
        <v>12</v>
      </c>
      <c r="I40">
        <v>14</v>
      </c>
      <c r="J40">
        <v>19</v>
      </c>
      <c r="K40">
        <v>33</v>
      </c>
      <c r="L40">
        <v>34</v>
      </c>
      <c r="M40">
        <v>4</v>
      </c>
      <c r="P40">
        <f>SUM(P2:P39)</f>
        <v>300</v>
      </c>
      <c r="Q40">
        <f>SUM(Q2:Q39)</f>
        <v>6.0000000000000018</v>
      </c>
    </row>
    <row r="41" spans="1:17" x14ac:dyDescent="0.25">
      <c r="A41" t="s">
        <v>27</v>
      </c>
      <c r="B41">
        <v>112000068</v>
      </c>
      <c r="C41" s="1">
        <v>45162</v>
      </c>
      <c r="D41">
        <v>95182700</v>
      </c>
      <c r="E41">
        <v>951827</v>
      </c>
      <c r="F41">
        <v>381849768</v>
      </c>
      <c r="G41">
        <v>3</v>
      </c>
      <c r="H41">
        <v>10</v>
      </c>
      <c r="I41">
        <v>17</v>
      </c>
      <c r="J41">
        <v>21</v>
      </c>
      <c r="K41">
        <v>23</v>
      </c>
      <c r="L41">
        <v>38</v>
      </c>
      <c r="M41">
        <v>3</v>
      </c>
    </row>
    <row r="42" spans="1:17" x14ac:dyDescent="0.25">
      <c r="A42" t="s">
        <v>27</v>
      </c>
      <c r="B42">
        <v>112000069</v>
      </c>
      <c r="C42" s="1">
        <v>45166</v>
      </c>
      <c r="D42">
        <v>99596900</v>
      </c>
      <c r="E42">
        <v>995969</v>
      </c>
      <c r="F42">
        <v>415065362</v>
      </c>
      <c r="G42">
        <v>3</v>
      </c>
      <c r="H42">
        <v>6</v>
      </c>
      <c r="I42">
        <v>8</v>
      </c>
      <c r="J42">
        <v>15</v>
      </c>
      <c r="K42">
        <v>24</v>
      </c>
      <c r="L42">
        <v>38</v>
      </c>
      <c r="M42">
        <v>5</v>
      </c>
    </row>
    <row r="43" spans="1:17" x14ac:dyDescent="0.25">
      <c r="A43" t="s">
        <v>27</v>
      </c>
      <c r="B43">
        <v>112000070</v>
      </c>
      <c r="C43" s="1">
        <v>45169</v>
      </c>
      <c r="D43">
        <v>114198100</v>
      </c>
      <c r="E43">
        <v>1141981</v>
      </c>
      <c r="F43">
        <v>453746416</v>
      </c>
      <c r="G43">
        <v>4</v>
      </c>
      <c r="H43">
        <v>22</v>
      </c>
      <c r="I43">
        <v>23</v>
      </c>
      <c r="J43">
        <v>27</v>
      </c>
      <c r="K43">
        <v>30</v>
      </c>
      <c r="L43">
        <v>34</v>
      </c>
      <c r="M43">
        <v>7</v>
      </c>
    </row>
    <row r="44" spans="1:17" x14ac:dyDescent="0.25">
      <c r="A44" t="s">
        <v>27</v>
      </c>
      <c r="B44">
        <v>112000071</v>
      </c>
      <c r="C44" s="1">
        <v>45173</v>
      </c>
      <c r="D44">
        <v>111261600</v>
      </c>
      <c r="E44">
        <v>1112616</v>
      </c>
      <c r="F44">
        <v>490228495</v>
      </c>
      <c r="G44">
        <v>1</v>
      </c>
      <c r="H44">
        <v>3</v>
      </c>
      <c r="I44">
        <v>12</v>
      </c>
      <c r="J44">
        <v>24</v>
      </c>
      <c r="K44">
        <v>27</v>
      </c>
      <c r="L44">
        <v>30</v>
      </c>
      <c r="M44">
        <v>8</v>
      </c>
    </row>
    <row r="45" spans="1:17" x14ac:dyDescent="0.25">
      <c r="A45" t="s">
        <v>27</v>
      </c>
      <c r="B45">
        <v>112000072</v>
      </c>
      <c r="C45" s="1">
        <v>45176</v>
      </c>
      <c r="D45">
        <v>133784600</v>
      </c>
      <c r="E45">
        <v>1337846</v>
      </c>
      <c r="F45">
        <v>539659724</v>
      </c>
      <c r="G45">
        <v>11</v>
      </c>
      <c r="H45">
        <v>15</v>
      </c>
      <c r="I45">
        <v>18</v>
      </c>
      <c r="J45">
        <v>20</v>
      </c>
      <c r="K45">
        <v>22</v>
      </c>
      <c r="L45">
        <v>33</v>
      </c>
      <c r="M45">
        <v>7</v>
      </c>
    </row>
    <row r="46" spans="1:17" x14ac:dyDescent="0.25">
      <c r="A46" t="s">
        <v>27</v>
      </c>
      <c r="B46">
        <v>112000073</v>
      </c>
      <c r="C46" s="1">
        <v>45180</v>
      </c>
      <c r="D46">
        <v>164149100</v>
      </c>
      <c r="E46">
        <v>1641491</v>
      </c>
      <c r="F46">
        <v>602444928</v>
      </c>
      <c r="G46">
        <v>11</v>
      </c>
      <c r="H46">
        <v>12</v>
      </c>
      <c r="I46">
        <v>20</v>
      </c>
      <c r="J46">
        <v>27</v>
      </c>
      <c r="K46">
        <v>28</v>
      </c>
      <c r="L46">
        <v>31</v>
      </c>
      <c r="M46">
        <v>1</v>
      </c>
    </row>
    <row r="47" spans="1:17" x14ac:dyDescent="0.25">
      <c r="A47" t="s">
        <v>27</v>
      </c>
      <c r="B47">
        <v>112000074</v>
      </c>
      <c r="C47" s="1">
        <v>45183</v>
      </c>
      <c r="D47">
        <v>187474100</v>
      </c>
      <c r="E47">
        <v>1874741</v>
      </c>
      <c r="F47">
        <v>630125490</v>
      </c>
      <c r="G47">
        <v>2</v>
      </c>
      <c r="H47">
        <v>14</v>
      </c>
      <c r="I47">
        <v>24</v>
      </c>
      <c r="J47">
        <v>26</v>
      </c>
      <c r="K47">
        <v>28</v>
      </c>
      <c r="L47">
        <v>29</v>
      </c>
      <c r="M47">
        <v>7</v>
      </c>
    </row>
    <row r="48" spans="1:17" x14ac:dyDescent="0.25">
      <c r="A48" t="s">
        <v>27</v>
      </c>
      <c r="B48">
        <v>112000075</v>
      </c>
      <c r="C48" s="1">
        <v>45187</v>
      </c>
      <c r="D48">
        <v>207845500</v>
      </c>
      <c r="E48">
        <v>2078455</v>
      </c>
      <c r="F48">
        <v>700598468</v>
      </c>
      <c r="G48">
        <v>1</v>
      </c>
      <c r="H48">
        <v>4</v>
      </c>
      <c r="I48">
        <v>11</v>
      </c>
      <c r="J48">
        <v>14</v>
      </c>
      <c r="K48">
        <v>21</v>
      </c>
      <c r="L48">
        <v>22</v>
      </c>
      <c r="M48">
        <v>1</v>
      </c>
    </row>
    <row r="49" spans="1:13" x14ac:dyDescent="0.25">
      <c r="A49" t="s">
        <v>27</v>
      </c>
      <c r="B49">
        <v>112000076</v>
      </c>
      <c r="C49" s="1">
        <v>45190</v>
      </c>
      <c r="D49">
        <v>248448500</v>
      </c>
      <c r="E49">
        <v>2484485</v>
      </c>
      <c r="F49">
        <v>787317991</v>
      </c>
      <c r="G49">
        <v>3</v>
      </c>
      <c r="H49">
        <v>7</v>
      </c>
      <c r="I49">
        <v>12</v>
      </c>
      <c r="J49">
        <v>13</v>
      </c>
      <c r="K49">
        <v>28</v>
      </c>
      <c r="L49">
        <v>34</v>
      </c>
      <c r="M49">
        <v>5</v>
      </c>
    </row>
    <row r="50" spans="1:13" x14ac:dyDescent="0.25">
      <c r="A50" t="s">
        <v>27</v>
      </c>
      <c r="B50">
        <v>112000077</v>
      </c>
      <c r="C50" s="1">
        <v>45194</v>
      </c>
      <c r="D50">
        <v>282611500</v>
      </c>
      <c r="E50">
        <v>2826115</v>
      </c>
      <c r="F50">
        <v>878970672</v>
      </c>
      <c r="G50">
        <v>20</v>
      </c>
      <c r="H50">
        <v>25</v>
      </c>
      <c r="I50">
        <v>26</v>
      </c>
      <c r="J50">
        <v>30</v>
      </c>
      <c r="K50">
        <v>32</v>
      </c>
      <c r="L50">
        <v>35</v>
      </c>
      <c r="M50">
        <v>3</v>
      </c>
    </row>
    <row r="51" spans="1:13" x14ac:dyDescent="0.25">
      <c r="A51" t="s">
        <v>27</v>
      </c>
      <c r="B51">
        <v>112000078</v>
      </c>
      <c r="C51" s="1">
        <v>45197</v>
      </c>
      <c r="D51">
        <v>334877600</v>
      </c>
      <c r="E51">
        <v>3348776</v>
      </c>
      <c r="F51">
        <v>994564495</v>
      </c>
      <c r="G51">
        <v>9</v>
      </c>
      <c r="H51">
        <v>16</v>
      </c>
      <c r="I51">
        <v>17</v>
      </c>
      <c r="J51">
        <v>25</v>
      </c>
      <c r="K51">
        <v>29</v>
      </c>
      <c r="L51">
        <v>33</v>
      </c>
      <c r="M51">
        <v>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F8C6-C04B-4C88-BD75-66015B4810E5}">
  <dimension ref="A1:AA101"/>
  <sheetViews>
    <sheetView workbookViewId="0">
      <selection activeCell="O1" sqref="O1:P39"/>
    </sheetView>
  </sheetViews>
  <sheetFormatPr defaultRowHeight="16.5" x14ac:dyDescent="0.25"/>
  <cols>
    <col min="21" max="21" width="13.75" customWidth="1"/>
    <col min="27" max="27" width="15.125" customWidth="1"/>
  </cols>
  <sheetData>
    <row r="1" spans="1:27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O1" t="s">
        <v>36</v>
      </c>
      <c r="P1" t="s">
        <v>34</v>
      </c>
      <c r="Q1" t="s">
        <v>38</v>
      </c>
      <c r="R1" t="s">
        <v>37</v>
      </c>
      <c r="S1" t="s">
        <v>34</v>
      </c>
      <c r="T1" t="s">
        <v>38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 t="s">
        <v>27</v>
      </c>
      <c r="B2">
        <v>111000083</v>
      </c>
      <c r="C2" s="1">
        <v>44851</v>
      </c>
      <c r="D2">
        <v>54704400</v>
      </c>
      <c r="E2">
        <v>547044</v>
      </c>
      <c r="F2">
        <v>188942654</v>
      </c>
      <c r="G2">
        <v>1</v>
      </c>
      <c r="H2">
        <v>13</v>
      </c>
      <c r="I2">
        <v>18</v>
      </c>
      <c r="J2">
        <v>27</v>
      </c>
      <c r="K2">
        <v>32</v>
      </c>
      <c r="L2">
        <v>33</v>
      </c>
      <c r="M2">
        <v>6</v>
      </c>
      <c r="O2">
        <v>1</v>
      </c>
      <c r="P2">
        <f>COUNTIF(G$2:L$101,O2)</f>
        <v>16</v>
      </c>
      <c r="Q2">
        <f>P2/100</f>
        <v>0.16</v>
      </c>
      <c r="R2">
        <v>1</v>
      </c>
      <c r="S2">
        <f t="shared" ref="S2:S9" si="0">COUNTIF(M$2:M$101,R2)</f>
        <v>11</v>
      </c>
      <c r="T2">
        <f>S2/100</f>
        <v>0.11</v>
      </c>
      <c r="U2" t="s">
        <v>39</v>
      </c>
      <c r="V2">
        <f>AVERAGE(Q2:Q39)</f>
        <v>0.15789473684210528</v>
      </c>
      <c r="W2">
        <f>MEDIAN(Q2:Q39)</f>
        <v>0.16</v>
      </c>
      <c r="X2">
        <f>MAX(Q2:Q39)</f>
        <v>0.23</v>
      </c>
      <c r="Y2">
        <f>MIN(Q2:Q39)</f>
        <v>7.0000000000000007E-2</v>
      </c>
      <c r="Z2">
        <f>X2-Y2</f>
        <v>0.16</v>
      </c>
      <c r="AA2">
        <f>_xlfn.VAR.S(Q2:Q39)</f>
        <v>1.3792318634423839E-3</v>
      </c>
    </row>
    <row r="3" spans="1:27" x14ac:dyDescent="0.25">
      <c r="A3" t="s">
        <v>27</v>
      </c>
      <c r="B3">
        <v>111000084</v>
      </c>
      <c r="C3" s="1">
        <v>44854</v>
      </c>
      <c r="D3">
        <v>55929700</v>
      </c>
      <c r="E3">
        <v>559297</v>
      </c>
      <c r="F3">
        <v>209295288</v>
      </c>
      <c r="G3">
        <v>2</v>
      </c>
      <c r="H3">
        <v>6</v>
      </c>
      <c r="I3">
        <v>9</v>
      </c>
      <c r="J3">
        <v>10</v>
      </c>
      <c r="K3">
        <v>24</v>
      </c>
      <c r="L3">
        <v>33</v>
      </c>
      <c r="M3">
        <v>2</v>
      </c>
      <c r="O3">
        <v>2</v>
      </c>
      <c r="P3">
        <f t="shared" ref="P3:P39" si="1">COUNTIF(G$2:L$101,O3)</f>
        <v>15</v>
      </c>
      <c r="Q3">
        <f>P3/100</f>
        <v>0.15</v>
      </c>
      <c r="R3">
        <v>2</v>
      </c>
      <c r="S3">
        <f t="shared" si="0"/>
        <v>13</v>
      </c>
      <c r="T3">
        <f t="shared" ref="T3:T9" si="2">S3/100</f>
        <v>0.13</v>
      </c>
      <c r="U3" t="s">
        <v>41</v>
      </c>
      <c r="V3">
        <f>AVERAGE(T2:T9)</f>
        <v>0.125</v>
      </c>
      <c r="W3">
        <f>MEDIAN(T2:T9)</f>
        <v>0.13</v>
      </c>
      <c r="X3">
        <f>MAX(T2:T9)</f>
        <v>0.15</v>
      </c>
      <c r="Y3">
        <f>MIN(T2:T9)</f>
        <v>0.09</v>
      </c>
      <c r="Z3">
        <f>X3-Y3</f>
        <v>0.06</v>
      </c>
      <c r="AA3">
        <f>_xlfn.VAR.S(T2:T9)</f>
        <v>3.9999999999999959E-4</v>
      </c>
    </row>
    <row r="4" spans="1:27" x14ac:dyDescent="0.25">
      <c r="A4" t="s">
        <v>27</v>
      </c>
      <c r="B4">
        <v>111000085</v>
      </c>
      <c r="C4" s="1">
        <v>44858</v>
      </c>
      <c r="D4">
        <v>56709400</v>
      </c>
      <c r="E4">
        <v>567094</v>
      </c>
      <c r="F4">
        <v>228630557</v>
      </c>
      <c r="G4">
        <v>7</v>
      </c>
      <c r="H4">
        <v>9</v>
      </c>
      <c r="I4">
        <v>15</v>
      </c>
      <c r="J4">
        <v>27</v>
      </c>
      <c r="K4">
        <v>29</v>
      </c>
      <c r="L4">
        <v>30</v>
      </c>
      <c r="M4">
        <v>4</v>
      </c>
      <c r="O4">
        <v>3</v>
      </c>
      <c r="P4">
        <f t="shared" si="1"/>
        <v>21</v>
      </c>
      <c r="Q4">
        <f t="shared" ref="Q4:Q39" si="3">P4/100</f>
        <v>0.21</v>
      </c>
      <c r="R4">
        <v>3</v>
      </c>
      <c r="S4">
        <f t="shared" si="0"/>
        <v>14</v>
      </c>
      <c r="T4">
        <f t="shared" si="2"/>
        <v>0.14000000000000001</v>
      </c>
    </row>
    <row r="5" spans="1:27" x14ac:dyDescent="0.25">
      <c r="A5" t="s">
        <v>27</v>
      </c>
      <c r="B5">
        <v>111000086</v>
      </c>
      <c r="C5" s="1">
        <v>44861</v>
      </c>
      <c r="D5">
        <v>56812200</v>
      </c>
      <c r="E5">
        <v>568122</v>
      </c>
      <c r="F5">
        <v>248702566</v>
      </c>
      <c r="G5">
        <v>12</v>
      </c>
      <c r="H5">
        <v>16</v>
      </c>
      <c r="I5">
        <v>20</v>
      </c>
      <c r="J5">
        <v>22</v>
      </c>
      <c r="K5">
        <v>29</v>
      </c>
      <c r="L5">
        <v>36</v>
      </c>
      <c r="M5">
        <v>5</v>
      </c>
      <c r="O5">
        <v>4</v>
      </c>
      <c r="P5">
        <f t="shared" si="1"/>
        <v>16</v>
      </c>
      <c r="Q5">
        <f t="shared" si="3"/>
        <v>0.16</v>
      </c>
      <c r="R5">
        <v>4</v>
      </c>
      <c r="S5">
        <f t="shared" si="0"/>
        <v>13</v>
      </c>
      <c r="T5">
        <f t="shared" si="2"/>
        <v>0.13</v>
      </c>
      <c r="V5">
        <f>V2*100</f>
        <v>15.789473684210527</v>
      </c>
      <c r="AA5">
        <f>100^2*AA2</f>
        <v>13.792318634423838</v>
      </c>
    </row>
    <row r="6" spans="1:27" x14ac:dyDescent="0.25">
      <c r="A6" t="s">
        <v>27</v>
      </c>
      <c r="B6">
        <v>111000087</v>
      </c>
      <c r="C6" s="1">
        <v>44865</v>
      </c>
      <c r="D6">
        <v>47821300</v>
      </c>
      <c r="E6">
        <v>478213</v>
      </c>
      <c r="F6">
        <v>46142115</v>
      </c>
      <c r="G6">
        <v>2</v>
      </c>
      <c r="H6">
        <v>10</v>
      </c>
      <c r="I6">
        <v>20</v>
      </c>
      <c r="J6">
        <v>25</v>
      </c>
      <c r="K6">
        <v>29</v>
      </c>
      <c r="L6">
        <v>36</v>
      </c>
      <c r="M6">
        <v>6</v>
      </c>
      <c r="O6">
        <v>5</v>
      </c>
      <c r="P6">
        <f t="shared" si="1"/>
        <v>9</v>
      </c>
      <c r="Q6">
        <f t="shared" si="3"/>
        <v>0.09</v>
      </c>
      <c r="R6">
        <v>5</v>
      </c>
      <c r="S6">
        <f t="shared" si="0"/>
        <v>15</v>
      </c>
      <c r="T6">
        <f t="shared" si="2"/>
        <v>0.15</v>
      </c>
    </row>
    <row r="7" spans="1:27" x14ac:dyDescent="0.25">
      <c r="A7" t="s">
        <v>27</v>
      </c>
      <c r="B7">
        <v>111000088</v>
      </c>
      <c r="C7" s="1">
        <v>44868</v>
      </c>
      <c r="D7">
        <v>51356200</v>
      </c>
      <c r="E7">
        <v>513562</v>
      </c>
      <c r="F7">
        <v>65334524</v>
      </c>
      <c r="G7">
        <v>1</v>
      </c>
      <c r="H7">
        <v>6</v>
      </c>
      <c r="I7">
        <v>11</v>
      </c>
      <c r="J7">
        <v>16</v>
      </c>
      <c r="K7">
        <v>29</v>
      </c>
      <c r="L7">
        <v>35</v>
      </c>
      <c r="M7">
        <v>1</v>
      </c>
      <c r="O7">
        <v>6</v>
      </c>
      <c r="P7">
        <f t="shared" si="1"/>
        <v>13</v>
      </c>
      <c r="Q7">
        <f t="shared" si="3"/>
        <v>0.13</v>
      </c>
      <c r="R7">
        <v>6</v>
      </c>
      <c r="S7">
        <f t="shared" si="0"/>
        <v>9</v>
      </c>
      <c r="T7">
        <f t="shared" si="2"/>
        <v>0.09</v>
      </c>
    </row>
    <row r="8" spans="1:27" x14ac:dyDescent="0.25">
      <c r="A8" t="s">
        <v>27</v>
      </c>
      <c r="B8">
        <v>111000089</v>
      </c>
      <c r="C8" s="1">
        <v>44872</v>
      </c>
      <c r="D8">
        <v>57872500</v>
      </c>
      <c r="E8">
        <v>578725</v>
      </c>
      <c r="F8">
        <v>86636198</v>
      </c>
      <c r="G8">
        <v>7</v>
      </c>
      <c r="H8">
        <v>9</v>
      </c>
      <c r="I8">
        <v>10</v>
      </c>
      <c r="J8">
        <v>17</v>
      </c>
      <c r="K8">
        <v>18</v>
      </c>
      <c r="L8">
        <v>22</v>
      </c>
      <c r="M8">
        <v>8</v>
      </c>
      <c r="O8">
        <v>7</v>
      </c>
      <c r="P8">
        <f t="shared" si="1"/>
        <v>16</v>
      </c>
      <c r="Q8">
        <f t="shared" si="3"/>
        <v>0.16</v>
      </c>
      <c r="R8">
        <v>7</v>
      </c>
      <c r="S8">
        <f t="shared" si="0"/>
        <v>11</v>
      </c>
      <c r="T8">
        <f t="shared" si="2"/>
        <v>0.11</v>
      </c>
    </row>
    <row r="9" spans="1:27" x14ac:dyDescent="0.25">
      <c r="A9" t="s">
        <v>27</v>
      </c>
      <c r="B9">
        <v>111000090</v>
      </c>
      <c r="C9" s="1">
        <v>44875</v>
      </c>
      <c r="D9">
        <v>55282800</v>
      </c>
      <c r="E9">
        <v>552828</v>
      </c>
      <c r="F9">
        <v>102869637</v>
      </c>
      <c r="G9">
        <v>9</v>
      </c>
      <c r="H9">
        <v>12</v>
      </c>
      <c r="I9">
        <v>19</v>
      </c>
      <c r="J9">
        <v>31</v>
      </c>
      <c r="K9">
        <v>32</v>
      </c>
      <c r="L9">
        <v>35</v>
      </c>
      <c r="M9">
        <v>8</v>
      </c>
      <c r="O9">
        <v>8</v>
      </c>
      <c r="P9">
        <f t="shared" si="1"/>
        <v>11</v>
      </c>
      <c r="Q9">
        <f t="shared" si="3"/>
        <v>0.11</v>
      </c>
      <c r="R9">
        <v>8</v>
      </c>
      <c r="S9">
        <f t="shared" si="0"/>
        <v>14</v>
      </c>
      <c r="T9">
        <f t="shared" si="2"/>
        <v>0.14000000000000001</v>
      </c>
    </row>
    <row r="10" spans="1:27" x14ac:dyDescent="0.25">
      <c r="A10" t="s">
        <v>27</v>
      </c>
      <c r="B10">
        <v>111000091</v>
      </c>
      <c r="C10" s="1">
        <v>44879</v>
      </c>
      <c r="D10">
        <v>57449000</v>
      </c>
      <c r="E10">
        <v>574490</v>
      </c>
      <c r="F10">
        <v>123345686</v>
      </c>
      <c r="G10">
        <v>10</v>
      </c>
      <c r="H10">
        <v>15</v>
      </c>
      <c r="I10">
        <v>17</v>
      </c>
      <c r="J10">
        <v>21</v>
      </c>
      <c r="K10">
        <v>29</v>
      </c>
      <c r="L10">
        <v>30</v>
      </c>
      <c r="M10">
        <v>5</v>
      </c>
      <c r="O10">
        <v>9</v>
      </c>
      <c r="P10">
        <f t="shared" si="1"/>
        <v>15</v>
      </c>
      <c r="Q10">
        <f t="shared" si="3"/>
        <v>0.15</v>
      </c>
      <c r="S10">
        <f>SUM(S2:S9)</f>
        <v>100</v>
      </c>
      <c r="T10">
        <f>SUM(T2:T9)</f>
        <v>1</v>
      </c>
    </row>
    <row r="11" spans="1:27" x14ac:dyDescent="0.25">
      <c r="A11" t="s">
        <v>27</v>
      </c>
      <c r="B11">
        <v>111000092</v>
      </c>
      <c r="C11" s="1">
        <v>44882</v>
      </c>
      <c r="D11">
        <v>54335400</v>
      </c>
      <c r="E11">
        <v>543354</v>
      </c>
      <c r="F11">
        <v>139986955</v>
      </c>
      <c r="G11">
        <v>3</v>
      </c>
      <c r="H11">
        <v>12</v>
      </c>
      <c r="I11">
        <v>20</v>
      </c>
      <c r="J11">
        <v>28</v>
      </c>
      <c r="K11">
        <v>32</v>
      </c>
      <c r="L11">
        <v>34</v>
      </c>
      <c r="M11">
        <v>8</v>
      </c>
      <c r="O11">
        <v>10</v>
      </c>
      <c r="P11">
        <f t="shared" si="1"/>
        <v>18</v>
      </c>
      <c r="Q11">
        <f t="shared" si="3"/>
        <v>0.18</v>
      </c>
    </row>
    <row r="12" spans="1:27" x14ac:dyDescent="0.25">
      <c r="A12" t="s">
        <v>27</v>
      </c>
      <c r="B12">
        <v>111000093</v>
      </c>
      <c r="C12" s="1">
        <v>44886</v>
      </c>
      <c r="D12">
        <v>56992700</v>
      </c>
      <c r="E12">
        <v>569927</v>
      </c>
      <c r="F12">
        <v>160333739</v>
      </c>
      <c r="G12">
        <v>15</v>
      </c>
      <c r="H12">
        <v>19</v>
      </c>
      <c r="I12">
        <v>23</v>
      </c>
      <c r="J12">
        <v>25</v>
      </c>
      <c r="K12">
        <v>26</v>
      </c>
      <c r="L12">
        <v>35</v>
      </c>
      <c r="M12">
        <v>2</v>
      </c>
      <c r="O12">
        <v>11</v>
      </c>
      <c r="P12">
        <f t="shared" si="1"/>
        <v>16</v>
      </c>
      <c r="Q12">
        <f t="shared" si="3"/>
        <v>0.16</v>
      </c>
    </row>
    <row r="13" spans="1:27" x14ac:dyDescent="0.25">
      <c r="A13" t="s">
        <v>27</v>
      </c>
      <c r="B13">
        <v>111000094</v>
      </c>
      <c r="C13" s="1">
        <v>44889</v>
      </c>
      <c r="D13">
        <v>52491200</v>
      </c>
      <c r="E13">
        <v>524912</v>
      </c>
      <c r="F13">
        <v>178014198</v>
      </c>
      <c r="G13">
        <v>8</v>
      </c>
      <c r="H13">
        <v>10</v>
      </c>
      <c r="I13">
        <v>11</v>
      </c>
      <c r="J13">
        <v>23</v>
      </c>
      <c r="K13">
        <v>32</v>
      </c>
      <c r="L13">
        <v>37</v>
      </c>
      <c r="M13">
        <v>6</v>
      </c>
      <c r="O13">
        <v>12</v>
      </c>
      <c r="P13">
        <f t="shared" si="1"/>
        <v>19</v>
      </c>
      <c r="Q13">
        <f t="shared" si="3"/>
        <v>0.19</v>
      </c>
    </row>
    <row r="14" spans="1:27" x14ac:dyDescent="0.25">
      <c r="A14" t="s">
        <v>27</v>
      </c>
      <c r="B14">
        <v>111000095</v>
      </c>
      <c r="C14" s="1">
        <v>44893</v>
      </c>
      <c r="D14">
        <v>57489800</v>
      </c>
      <c r="E14">
        <v>574898</v>
      </c>
      <c r="F14">
        <v>198696987</v>
      </c>
      <c r="G14">
        <v>4</v>
      </c>
      <c r="H14">
        <v>7</v>
      </c>
      <c r="I14">
        <v>9</v>
      </c>
      <c r="J14">
        <v>13</v>
      </c>
      <c r="K14">
        <v>19</v>
      </c>
      <c r="L14">
        <v>36</v>
      </c>
      <c r="M14">
        <v>7</v>
      </c>
      <c r="O14">
        <v>13</v>
      </c>
      <c r="P14">
        <f t="shared" si="1"/>
        <v>9</v>
      </c>
      <c r="Q14">
        <f t="shared" si="3"/>
        <v>0.09</v>
      </c>
    </row>
    <row r="15" spans="1:27" x14ac:dyDescent="0.25">
      <c r="A15" t="s">
        <v>27</v>
      </c>
      <c r="B15">
        <v>111000096</v>
      </c>
      <c r="C15" s="1">
        <v>44896</v>
      </c>
      <c r="D15">
        <v>55648000</v>
      </c>
      <c r="E15">
        <v>556480</v>
      </c>
      <c r="F15">
        <v>214950186</v>
      </c>
      <c r="G15">
        <v>5</v>
      </c>
      <c r="H15">
        <v>6</v>
      </c>
      <c r="I15">
        <v>12</v>
      </c>
      <c r="J15">
        <v>15</v>
      </c>
      <c r="K15">
        <v>17</v>
      </c>
      <c r="L15">
        <v>20</v>
      </c>
      <c r="M15">
        <v>8</v>
      </c>
      <c r="O15">
        <v>14</v>
      </c>
      <c r="P15">
        <f t="shared" si="1"/>
        <v>12</v>
      </c>
      <c r="Q15">
        <f t="shared" si="3"/>
        <v>0.12</v>
      </c>
    </row>
    <row r="16" spans="1:27" x14ac:dyDescent="0.25">
      <c r="A16" t="s">
        <v>27</v>
      </c>
      <c r="B16">
        <v>111000097</v>
      </c>
      <c r="C16" s="1">
        <v>44900</v>
      </c>
      <c r="D16">
        <v>61208800</v>
      </c>
      <c r="E16">
        <v>612088</v>
      </c>
      <c r="F16">
        <v>235486626</v>
      </c>
      <c r="G16">
        <v>14</v>
      </c>
      <c r="H16">
        <v>16</v>
      </c>
      <c r="I16">
        <v>22</v>
      </c>
      <c r="J16">
        <v>26</v>
      </c>
      <c r="K16">
        <v>30</v>
      </c>
      <c r="L16">
        <v>35</v>
      </c>
      <c r="M16">
        <v>2</v>
      </c>
      <c r="O16">
        <v>15</v>
      </c>
      <c r="P16">
        <f t="shared" si="1"/>
        <v>19</v>
      </c>
      <c r="Q16">
        <f t="shared" si="3"/>
        <v>0.19</v>
      </c>
    </row>
    <row r="17" spans="1:17" x14ac:dyDescent="0.25">
      <c r="A17" t="s">
        <v>27</v>
      </c>
      <c r="B17">
        <v>111000098</v>
      </c>
      <c r="C17" s="1">
        <v>44903</v>
      </c>
      <c r="D17">
        <v>60035300</v>
      </c>
      <c r="E17">
        <v>600353</v>
      </c>
      <c r="F17">
        <v>255525240</v>
      </c>
      <c r="G17">
        <v>8</v>
      </c>
      <c r="H17">
        <v>12</v>
      </c>
      <c r="I17">
        <v>14</v>
      </c>
      <c r="J17">
        <v>15</v>
      </c>
      <c r="K17">
        <v>21</v>
      </c>
      <c r="L17">
        <v>25</v>
      </c>
      <c r="M17">
        <v>4</v>
      </c>
      <c r="O17">
        <v>16</v>
      </c>
      <c r="P17">
        <f t="shared" si="1"/>
        <v>13</v>
      </c>
      <c r="Q17">
        <f t="shared" si="3"/>
        <v>0.13</v>
      </c>
    </row>
    <row r="18" spans="1:17" x14ac:dyDescent="0.25">
      <c r="A18" t="s">
        <v>27</v>
      </c>
      <c r="B18">
        <v>111000099</v>
      </c>
      <c r="C18" s="1">
        <v>44907</v>
      </c>
      <c r="D18">
        <v>62406100</v>
      </c>
      <c r="E18">
        <v>624061</v>
      </c>
      <c r="F18">
        <v>276055794</v>
      </c>
      <c r="G18">
        <v>6</v>
      </c>
      <c r="H18">
        <v>12</v>
      </c>
      <c r="I18">
        <v>20</v>
      </c>
      <c r="J18">
        <v>24</v>
      </c>
      <c r="K18">
        <v>25</v>
      </c>
      <c r="L18">
        <v>26</v>
      </c>
      <c r="M18">
        <v>4</v>
      </c>
      <c r="O18">
        <v>17</v>
      </c>
      <c r="P18">
        <f t="shared" si="1"/>
        <v>22</v>
      </c>
      <c r="Q18">
        <f t="shared" si="3"/>
        <v>0.22</v>
      </c>
    </row>
    <row r="19" spans="1:17" x14ac:dyDescent="0.25">
      <c r="A19" t="s">
        <v>27</v>
      </c>
      <c r="B19">
        <v>111000100</v>
      </c>
      <c r="C19" s="1">
        <v>44910</v>
      </c>
      <c r="D19">
        <v>57923800</v>
      </c>
      <c r="E19">
        <v>579238</v>
      </c>
      <c r="F19">
        <v>247783836</v>
      </c>
      <c r="G19">
        <v>7</v>
      </c>
      <c r="H19">
        <v>16</v>
      </c>
      <c r="I19">
        <v>21</v>
      </c>
      <c r="J19">
        <v>23</v>
      </c>
      <c r="K19">
        <v>29</v>
      </c>
      <c r="L19">
        <v>34</v>
      </c>
      <c r="M19">
        <v>3</v>
      </c>
      <c r="O19">
        <v>18</v>
      </c>
      <c r="P19">
        <f t="shared" si="1"/>
        <v>17</v>
      </c>
      <c r="Q19">
        <f t="shared" si="3"/>
        <v>0.17</v>
      </c>
    </row>
    <row r="20" spans="1:17" x14ac:dyDescent="0.25">
      <c r="A20" t="s">
        <v>27</v>
      </c>
      <c r="B20">
        <v>111000101</v>
      </c>
      <c r="C20" s="1">
        <v>44914</v>
      </c>
      <c r="D20">
        <v>63142800</v>
      </c>
      <c r="E20">
        <v>631428</v>
      </c>
      <c r="F20">
        <v>268687975</v>
      </c>
      <c r="G20">
        <v>1</v>
      </c>
      <c r="H20">
        <v>3</v>
      </c>
      <c r="I20">
        <v>7</v>
      </c>
      <c r="J20">
        <v>11</v>
      </c>
      <c r="K20">
        <v>13</v>
      </c>
      <c r="L20">
        <v>20</v>
      </c>
      <c r="M20">
        <v>5</v>
      </c>
      <c r="O20">
        <v>19</v>
      </c>
      <c r="P20">
        <f t="shared" si="1"/>
        <v>14</v>
      </c>
      <c r="Q20">
        <f t="shared" si="3"/>
        <v>0.14000000000000001</v>
      </c>
    </row>
    <row r="21" spans="1:17" x14ac:dyDescent="0.25">
      <c r="A21" t="s">
        <v>27</v>
      </c>
      <c r="B21">
        <v>111000102</v>
      </c>
      <c r="C21" s="1">
        <v>44917</v>
      </c>
      <c r="D21">
        <v>64548100</v>
      </c>
      <c r="E21">
        <v>645481</v>
      </c>
      <c r="F21">
        <v>290350829</v>
      </c>
      <c r="G21">
        <v>13</v>
      </c>
      <c r="H21">
        <v>19</v>
      </c>
      <c r="I21">
        <v>23</v>
      </c>
      <c r="J21">
        <v>33</v>
      </c>
      <c r="K21">
        <v>36</v>
      </c>
      <c r="L21">
        <v>37</v>
      </c>
      <c r="M21">
        <v>4</v>
      </c>
      <c r="O21">
        <v>20</v>
      </c>
      <c r="P21">
        <f t="shared" si="1"/>
        <v>19</v>
      </c>
      <c r="Q21">
        <f t="shared" si="3"/>
        <v>0.19</v>
      </c>
    </row>
    <row r="22" spans="1:17" x14ac:dyDescent="0.25">
      <c r="A22" t="s">
        <v>27</v>
      </c>
      <c r="B22">
        <v>111000103</v>
      </c>
      <c r="C22" s="1">
        <v>44921</v>
      </c>
      <c r="D22">
        <v>69290600</v>
      </c>
      <c r="E22">
        <v>692906</v>
      </c>
      <c r="F22">
        <v>309172574</v>
      </c>
      <c r="G22">
        <v>4</v>
      </c>
      <c r="H22">
        <v>9</v>
      </c>
      <c r="I22">
        <v>14</v>
      </c>
      <c r="J22">
        <v>21</v>
      </c>
      <c r="K22">
        <v>29</v>
      </c>
      <c r="L22">
        <v>31</v>
      </c>
      <c r="M22">
        <v>6</v>
      </c>
      <c r="O22">
        <v>21</v>
      </c>
      <c r="P22">
        <f t="shared" si="1"/>
        <v>16</v>
      </c>
      <c r="Q22">
        <f t="shared" si="3"/>
        <v>0.16</v>
      </c>
    </row>
    <row r="23" spans="1:17" x14ac:dyDescent="0.25">
      <c r="A23" t="s">
        <v>27</v>
      </c>
      <c r="B23">
        <v>111000104</v>
      </c>
      <c r="C23" s="1">
        <v>44924</v>
      </c>
      <c r="D23">
        <v>72985400</v>
      </c>
      <c r="E23">
        <v>729854</v>
      </c>
      <c r="F23">
        <v>331903737</v>
      </c>
      <c r="G23">
        <v>2</v>
      </c>
      <c r="H23">
        <v>19</v>
      </c>
      <c r="I23">
        <v>21</v>
      </c>
      <c r="J23">
        <v>28</v>
      </c>
      <c r="K23">
        <v>29</v>
      </c>
      <c r="L23">
        <v>35</v>
      </c>
      <c r="M23">
        <v>4</v>
      </c>
      <c r="O23">
        <v>22</v>
      </c>
      <c r="P23">
        <f t="shared" si="1"/>
        <v>13</v>
      </c>
      <c r="Q23">
        <f t="shared" si="3"/>
        <v>0.13</v>
      </c>
    </row>
    <row r="24" spans="1:17" x14ac:dyDescent="0.25">
      <c r="A24" t="s">
        <v>27</v>
      </c>
      <c r="B24">
        <v>112000001</v>
      </c>
      <c r="C24" s="1">
        <v>44928</v>
      </c>
      <c r="D24">
        <v>82227200</v>
      </c>
      <c r="E24">
        <v>822272</v>
      </c>
      <c r="F24">
        <v>362507896</v>
      </c>
      <c r="G24">
        <v>3</v>
      </c>
      <c r="H24">
        <v>4</v>
      </c>
      <c r="I24">
        <v>5</v>
      </c>
      <c r="J24">
        <v>27</v>
      </c>
      <c r="K24">
        <v>28</v>
      </c>
      <c r="L24">
        <v>35</v>
      </c>
      <c r="M24">
        <v>8</v>
      </c>
      <c r="O24">
        <v>23</v>
      </c>
      <c r="P24">
        <f t="shared" si="1"/>
        <v>18</v>
      </c>
      <c r="Q24">
        <f t="shared" si="3"/>
        <v>0.18</v>
      </c>
    </row>
    <row r="25" spans="1:17" x14ac:dyDescent="0.25">
      <c r="A25" t="s">
        <v>27</v>
      </c>
      <c r="B25">
        <v>112000002</v>
      </c>
      <c r="C25" s="1">
        <v>44931</v>
      </c>
      <c r="D25">
        <v>96029100</v>
      </c>
      <c r="E25">
        <v>960291</v>
      </c>
      <c r="F25">
        <v>398838700</v>
      </c>
      <c r="G25">
        <v>4</v>
      </c>
      <c r="H25">
        <v>11</v>
      </c>
      <c r="I25">
        <v>15</v>
      </c>
      <c r="J25">
        <v>18</v>
      </c>
      <c r="K25">
        <v>25</v>
      </c>
      <c r="L25">
        <v>36</v>
      </c>
      <c r="M25">
        <v>5</v>
      </c>
      <c r="O25">
        <v>24</v>
      </c>
      <c r="P25">
        <f t="shared" si="1"/>
        <v>17</v>
      </c>
      <c r="Q25">
        <f t="shared" si="3"/>
        <v>0.17</v>
      </c>
    </row>
    <row r="26" spans="1:17" x14ac:dyDescent="0.25">
      <c r="A26" t="s">
        <v>27</v>
      </c>
      <c r="B26">
        <v>112000003</v>
      </c>
      <c r="C26" s="1">
        <v>44935</v>
      </c>
      <c r="D26">
        <v>132969800</v>
      </c>
      <c r="E26">
        <v>1329698</v>
      </c>
      <c r="F26">
        <v>451582789</v>
      </c>
      <c r="G26">
        <v>9</v>
      </c>
      <c r="H26">
        <v>10</v>
      </c>
      <c r="I26">
        <v>17</v>
      </c>
      <c r="J26">
        <v>24</v>
      </c>
      <c r="K26">
        <v>31</v>
      </c>
      <c r="L26">
        <v>37</v>
      </c>
      <c r="M26">
        <v>3</v>
      </c>
      <c r="O26">
        <v>25</v>
      </c>
      <c r="P26">
        <f t="shared" si="1"/>
        <v>23</v>
      </c>
      <c r="Q26">
        <f t="shared" si="3"/>
        <v>0.23</v>
      </c>
    </row>
    <row r="27" spans="1:17" x14ac:dyDescent="0.25">
      <c r="A27" t="s">
        <v>27</v>
      </c>
      <c r="B27">
        <v>112000004</v>
      </c>
      <c r="C27" s="1">
        <v>44938</v>
      </c>
      <c r="D27">
        <v>164301800</v>
      </c>
      <c r="E27">
        <v>1643018</v>
      </c>
      <c r="F27">
        <v>513395578</v>
      </c>
      <c r="G27">
        <v>4</v>
      </c>
      <c r="H27">
        <v>8</v>
      </c>
      <c r="I27">
        <v>20</v>
      </c>
      <c r="J27">
        <v>22</v>
      </c>
      <c r="K27">
        <v>34</v>
      </c>
      <c r="L27">
        <v>36</v>
      </c>
      <c r="M27">
        <v>3</v>
      </c>
      <c r="O27">
        <v>26</v>
      </c>
      <c r="P27">
        <f t="shared" si="1"/>
        <v>19</v>
      </c>
      <c r="Q27">
        <f t="shared" si="3"/>
        <v>0.19</v>
      </c>
    </row>
    <row r="28" spans="1:17" x14ac:dyDescent="0.25">
      <c r="A28" t="s">
        <v>27</v>
      </c>
      <c r="B28">
        <v>112000005</v>
      </c>
      <c r="C28" s="1">
        <v>44942</v>
      </c>
      <c r="D28">
        <v>203485400</v>
      </c>
      <c r="E28">
        <v>2034854</v>
      </c>
      <c r="F28">
        <v>592321247</v>
      </c>
      <c r="G28">
        <v>3</v>
      </c>
      <c r="H28">
        <v>11</v>
      </c>
      <c r="I28">
        <v>13</v>
      </c>
      <c r="J28">
        <v>17</v>
      </c>
      <c r="K28">
        <v>23</v>
      </c>
      <c r="L28">
        <v>38</v>
      </c>
      <c r="M28">
        <v>8</v>
      </c>
      <c r="O28">
        <v>27</v>
      </c>
      <c r="P28">
        <f t="shared" si="1"/>
        <v>15</v>
      </c>
      <c r="Q28">
        <f t="shared" si="3"/>
        <v>0.15</v>
      </c>
    </row>
    <row r="29" spans="1:17" x14ac:dyDescent="0.25">
      <c r="A29" t="s">
        <v>27</v>
      </c>
      <c r="B29">
        <v>112000006</v>
      </c>
      <c r="C29" s="1">
        <v>44945</v>
      </c>
      <c r="D29">
        <v>92127000</v>
      </c>
      <c r="E29">
        <v>921270</v>
      </c>
      <c r="F29">
        <v>278988629</v>
      </c>
      <c r="G29">
        <v>3</v>
      </c>
      <c r="H29">
        <v>10</v>
      </c>
      <c r="I29">
        <v>14</v>
      </c>
      <c r="J29">
        <v>15</v>
      </c>
      <c r="K29">
        <v>25</v>
      </c>
      <c r="L29">
        <v>33</v>
      </c>
      <c r="M29">
        <v>8</v>
      </c>
      <c r="O29">
        <v>28</v>
      </c>
      <c r="P29">
        <f t="shared" si="1"/>
        <v>16</v>
      </c>
      <c r="Q29">
        <f t="shared" si="3"/>
        <v>0.16</v>
      </c>
    </row>
    <row r="30" spans="1:17" x14ac:dyDescent="0.25">
      <c r="A30" t="s">
        <v>27</v>
      </c>
      <c r="B30">
        <v>112000007</v>
      </c>
      <c r="C30" s="1">
        <v>44949</v>
      </c>
      <c r="D30">
        <v>147851900</v>
      </c>
      <c r="E30">
        <v>1478519</v>
      </c>
      <c r="F30">
        <v>341919373</v>
      </c>
      <c r="G30">
        <v>7</v>
      </c>
      <c r="H30">
        <v>15</v>
      </c>
      <c r="I30">
        <v>17</v>
      </c>
      <c r="J30">
        <v>23</v>
      </c>
      <c r="K30">
        <v>33</v>
      </c>
      <c r="L30">
        <v>38</v>
      </c>
      <c r="M30">
        <v>1</v>
      </c>
      <c r="O30">
        <v>29</v>
      </c>
      <c r="P30">
        <f t="shared" si="1"/>
        <v>23</v>
      </c>
      <c r="Q30">
        <f t="shared" si="3"/>
        <v>0.23</v>
      </c>
    </row>
    <row r="31" spans="1:17" x14ac:dyDescent="0.25">
      <c r="A31" t="s">
        <v>27</v>
      </c>
      <c r="B31">
        <v>112000008</v>
      </c>
      <c r="C31" s="1">
        <v>44952</v>
      </c>
      <c r="D31">
        <v>155941300</v>
      </c>
      <c r="E31">
        <v>1559413</v>
      </c>
      <c r="F31">
        <v>396021487</v>
      </c>
      <c r="G31">
        <v>3</v>
      </c>
      <c r="H31">
        <v>11</v>
      </c>
      <c r="I31">
        <v>22</v>
      </c>
      <c r="J31">
        <v>23</v>
      </c>
      <c r="K31">
        <v>28</v>
      </c>
      <c r="L31">
        <v>36</v>
      </c>
      <c r="M31">
        <v>7</v>
      </c>
      <c r="O31">
        <v>30</v>
      </c>
      <c r="P31">
        <f t="shared" si="1"/>
        <v>14</v>
      </c>
      <c r="Q31">
        <f t="shared" si="3"/>
        <v>0.14000000000000001</v>
      </c>
    </row>
    <row r="32" spans="1:17" x14ac:dyDescent="0.25">
      <c r="A32" t="s">
        <v>27</v>
      </c>
      <c r="B32">
        <v>112000009</v>
      </c>
      <c r="C32" s="1">
        <v>44956</v>
      </c>
      <c r="D32">
        <v>162376700</v>
      </c>
      <c r="E32">
        <v>1623767</v>
      </c>
      <c r="F32">
        <v>451861471</v>
      </c>
      <c r="G32">
        <v>10</v>
      </c>
      <c r="H32">
        <v>11</v>
      </c>
      <c r="I32">
        <v>23</v>
      </c>
      <c r="J32">
        <v>27</v>
      </c>
      <c r="K32">
        <v>28</v>
      </c>
      <c r="L32">
        <v>34</v>
      </c>
      <c r="M32">
        <v>3</v>
      </c>
      <c r="O32">
        <v>31</v>
      </c>
      <c r="P32">
        <f t="shared" si="1"/>
        <v>7</v>
      </c>
      <c r="Q32">
        <f t="shared" si="3"/>
        <v>7.0000000000000007E-2</v>
      </c>
    </row>
    <row r="33" spans="1:17" x14ac:dyDescent="0.25">
      <c r="A33" t="s">
        <v>27</v>
      </c>
      <c r="B33">
        <v>112000010</v>
      </c>
      <c r="C33" s="1">
        <v>44959</v>
      </c>
      <c r="D33">
        <v>143579300</v>
      </c>
      <c r="E33">
        <v>1435793</v>
      </c>
      <c r="F33">
        <v>497282285</v>
      </c>
      <c r="G33">
        <v>9</v>
      </c>
      <c r="H33">
        <v>14</v>
      </c>
      <c r="I33">
        <v>15</v>
      </c>
      <c r="J33">
        <v>20</v>
      </c>
      <c r="K33">
        <v>35</v>
      </c>
      <c r="L33">
        <v>38</v>
      </c>
      <c r="M33">
        <v>5</v>
      </c>
      <c r="O33">
        <v>32</v>
      </c>
      <c r="P33">
        <f t="shared" si="1"/>
        <v>12</v>
      </c>
      <c r="Q33">
        <f t="shared" si="3"/>
        <v>0.12</v>
      </c>
    </row>
    <row r="34" spans="1:17" x14ac:dyDescent="0.25">
      <c r="A34" t="s">
        <v>27</v>
      </c>
      <c r="B34">
        <v>112000011</v>
      </c>
      <c r="C34" s="1">
        <v>44963</v>
      </c>
      <c r="D34">
        <v>174021600</v>
      </c>
      <c r="E34">
        <v>1740216</v>
      </c>
      <c r="F34">
        <v>562937664</v>
      </c>
      <c r="G34">
        <v>4</v>
      </c>
      <c r="H34">
        <v>6</v>
      </c>
      <c r="I34">
        <v>9</v>
      </c>
      <c r="J34">
        <v>11</v>
      </c>
      <c r="K34">
        <v>23</v>
      </c>
      <c r="L34">
        <v>26</v>
      </c>
      <c r="M34">
        <v>5</v>
      </c>
      <c r="O34">
        <v>33</v>
      </c>
      <c r="P34">
        <f t="shared" si="1"/>
        <v>18</v>
      </c>
      <c r="Q34">
        <f t="shared" si="3"/>
        <v>0.18</v>
      </c>
    </row>
    <row r="35" spans="1:17" x14ac:dyDescent="0.25">
      <c r="A35" t="s">
        <v>27</v>
      </c>
      <c r="B35">
        <v>112000012</v>
      </c>
      <c r="C35" s="1">
        <v>44966</v>
      </c>
      <c r="D35">
        <v>177626500</v>
      </c>
      <c r="E35">
        <v>1776265</v>
      </c>
      <c r="F35">
        <v>560938586</v>
      </c>
      <c r="G35">
        <v>1</v>
      </c>
      <c r="H35">
        <v>2</v>
      </c>
      <c r="I35">
        <v>24</v>
      </c>
      <c r="J35">
        <v>27</v>
      </c>
      <c r="K35">
        <v>33</v>
      </c>
      <c r="L35">
        <v>37</v>
      </c>
      <c r="M35">
        <v>2</v>
      </c>
      <c r="O35">
        <v>34</v>
      </c>
      <c r="P35">
        <f t="shared" si="1"/>
        <v>17</v>
      </c>
      <c r="Q35">
        <f t="shared" si="3"/>
        <v>0.17</v>
      </c>
    </row>
    <row r="36" spans="1:17" x14ac:dyDescent="0.25">
      <c r="A36" t="s">
        <v>27</v>
      </c>
      <c r="B36">
        <v>112000013</v>
      </c>
      <c r="C36" s="1">
        <v>44970</v>
      </c>
      <c r="D36">
        <v>208558500</v>
      </c>
      <c r="E36">
        <v>2085585</v>
      </c>
      <c r="F36">
        <v>637044560</v>
      </c>
      <c r="G36">
        <v>8</v>
      </c>
      <c r="H36">
        <v>10</v>
      </c>
      <c r="I36">
        <v>15</v>
      </c>
      <c r="J36">
        <v>18</v>
      </c>
      <c r="K36">
        <v>23</v>
      </c>
      <c r="L36">
        <v>28</v>
      </c>
      <c r="M36">
        <v>5</v>
      </c>
      <c r="O36">
        <v>35</v>
      </c>
      <c r="P36">
        <f t="shared" si="1"/>
        <v>17</v>
      </c>
      <c r="Q36">
        <f t="shared" si="3"/>
        <v>0.17</v>
      </c>
    </row>
    <row r="37" spans="1:17" x14ac:dyDescent="0.25">
      <c r="A37" t="s">
        <v>27</v>
      </c>
      <c r="B37">
        <v>112000014</v>
      </c>
      <c r="C37" s="1">
        <v>44973</v>
      </c>
      <c r="D37">
        <v>210402400</v>
      </c>
      <c r="E37">
        <v>2104024</v>
      </c>
      <c r="F37">
        <v>706230179</v>
      </c>
      <c r="G37">
        <v>5</v>
      </c>
      <c r="H37">
        <v>6</v>
      </c>
      <c r="I37">
        <v>18</v>
      </c>
      <c r="J37">
        <v>25</v>
      </c>
      <c r="K37">
        <v>32</v>
      </c>
      <c r="L37">
        <v>38</v>
      </c>
      <c r="M37">
        <v>1</v>
      </c>
      <c r="O37">
        <v>36</v>
      </c>
      <c r="P37">
        <f t="shared" si="1"/>
        <v>17</v>
      </c>
      <c r="Q37">
        <f t="shared" si="3"/>
        <v>0.17</v>
      </c>
    </row>
    <row r="38" spans="1:17" x14ac:dyDescent="0.25">
      <c r="A38" t="s">
        <v>27</v>
      </c>
      <c r="B38">
        <v>112000015</v>
      </c>
      <c r="C38" s="1">
        <v>44977</v>
      </c>
      <c r="D38">
        <v>250738200</v>
      </c>
      <c r="E38">
        <v>2507382</v>
      </c>
      <c r="F38">
        <v>779054317</v>
      </c>
      <c r="G38">
        <v>2</v>
      </c>
      <c r="H38">
        <v>8</v>
      </c>
      <c r="I38">
        <v>16</v>
      </c>
      <c r="J38">
        <v>22</v>
      </c>
      <c r="K38">
        <v>24</v>
      </c>
      <c r="L38">
        <v>27</v>
      </c>
      <c r="M38">
        <v>8</v>
      </c>
      <c r="O38">
        <v>37</v>
      </c>
      <c r="P38">
        <f t="shared" si="1"/>
        <v>11</v>
      </c>
      <c r="Q38">
        <f t="shared" si="3"/>
        <v>0.11</v>
      </c>
    </row>
    <row r="39" spans="1:17" x14ac:dyDescent="0.25">
      <c r="A39" t="s">
        <v>27</v>
      </c>
      <c r="B39">
        <v>112000016</v>
      </c>
      <c r="C39" s="1">
        <v>44980</v>
      </c>
      <c r="D39">
        <v>296221300</v>
      </c>
      <c r="E39">
        <v>2962213</v>
      </c>
      <c r="F39">
        <v>884803731</v>
      </c>
      <c r="G39">
        <v>10</v>
      </c>
      <c r="H39">
        <v>19</v>
      </c>
      <c r="I39">
        <v>26</v>
      </c>
      <c r="J39">
        <v>30</v>
      </c>
      <c r="K39">
        <v>33</v>
      </c>
      <c r="L39">
        <v>34</v>
      </c>
      <c r="M39">
        <v>4</v>
      </c>
      <c r="O39">
        <v>38</v>
      </c>
      <c r="P39">
        <f t="shared" si="1"/>
        <v>17</v>
      </c>
      <c r="Q39">
        <f t="shared" si="3"/>
        <v>0.17</v>
      </c>
    </row>
    <row r="40" spans="1:17" x14ac:dyDescent="0.25">
      <c r="A40" t="s">
        <v>27</v>
      </c>
      <c r="B40">
        <v>112000017</v>
      </c>
      <c r="C40" s="1">
        <v>44984</v>
      </c>
      <c r="D40">
        <v>313309400</v>
      </c>
      <c r="E40">
        <v>3133094</v>
      </c>
      <c r="F40">
        <v>975693960</v>
      </c>
      <c r="G40">
        <v>1</v>
      </c>
      <c r="H40">
        <v>3</v>
      </c>
      <c r="I40">
        <v>6</v>
      </c>
      <c r="J40">
        <v>10</v>
      </c>
      <c r="K40">
        <v>17</v>
      </c>
      <c r="L40">
        <v>20</v>
      </c>
      <c r="M40">
        <v>8</v>
      </c>
      <c r="P40">
        <f>SUM(P2:P39)</f>
        <v>600</v>
      </c>
      <c r="Q40">
        <f>SUM(Q2:Q39)</f>
        <v>6.0000000000000009</v>
      </c>
    </row>
    <row r="41" spans="1:17" x14ac:dyDescent="0.25">
      <c r="A41" t="s">
        <v>27</v>
      </c>
      <c r="B41">
        <v>112000018</v>
      </c>
      <c r="C41" s="1">
        <v>44987</v>
      </c>
      <c r="D41">
        <v>400337200</v>
      </c>
      <c r="E41">
        <v>4003372</v>
      </c>
      <c r="F41">
        <v>1116582290</v>
      </c>
      <c r="G41">
        <v>3</v>
      </c>
      <c r="H41">
        <v>12</v>
      </c>
      <c r="I41">
        <v>18</v>
      </c>
      <c r="J41">
        <v>26</v>
      </c>
      <c r="K41">
        <v>27</v>
      </c>
      <c r="L41">
        <v>34</v>
      </c>
      <c r="M41">
        <v>4</v>
      </c>
    </row>
    <row r="42" spans="1:17" x14ac:dyDescent="0.25">
      <c r="A42" t="s">
        <v>27</v>
      </c>
      <c r="B42">
        <v>112000019</v>
      </c>
      <c r="C42" s="1">
        <v>44991</v>
      </c>
      <c r="D42">
        <v>482570700</v>
      </c>
      <c r="E42">
        <v>4825707</v>
      </c>
      <c r="F42">
        <v>1296649574</v>
      </c>
      <c r="G42">
        <v>2</v>
      </c>
      <c r="H42">
        <v>13</v>
      </c>
      <c r="I42">
        <v>17</v>
      </c>
      <c r="J42">
        <v>20</v>
      </c>
      <c r="K42">
        <v>25</v>
      </c>
      <c r="L42">
        <v>28</v>
      </c>
      <c r="M42">
        <v>6</v>
      </c>
    </row>
    <row r="43" spans="1:17" x14ac:dyDescent="0.25">
      <c r="A43" t="s">
        <v>27</v>
      </c>
      <c r="B43">
        <v>112000020</v>
      </c>
      <c r="C43" s="1">
        <v>44994</v>
      </c>
      <c r="D43">
        <v>78872600</v>
      </c>
      <c r="E43">
        <v>788726</v>
      </c>
      <c r="F43">
        <v>76033610</v>
      </c>
      <c r="G43">
        <v>17</v>
      </c>
      <c r="H43">
        <v>25</v>
      </c>
      <c r="I43">
        <v>29</v>
      </c>
      <c r="J43">
        <v>35</v>
      </c>
      <c r="K43">
        <v>37</v>
      </c>
      <c r="L43">
        <v>38</v>
      </c>
      <c r="M43">
        <v>7</v>
      </c>
    </row>
    <row r="44" spans="1:17" x14ac:dyDescent="0.25">
      <c r="A44" t="s">
        <v>27</v>
      </c>
      <c r="B44">
        <v>112000021</v>
      </c>
      <c r="C44" s="1">
        <v>44998</v>
      </c>
      <c r="D44">
        <v>70840300</v>
      </c>
      <c r="E44">
        <v>708403</v>
      </c>
      <c r="F44">
        <v>63030016</v>
      </c>
      <c r="G44">
        <v>10</v>
      </c>
      <c r="H44">
        <v>11</v>
      </c>
      <c r="I44">
        <v>16</v>
      </c>
      <c r="J44">
        <v>21</v>
      </c>
      <c r="K44">
        <v>30</v>
      </c>
      <c r="L44">
        <v>34</v>
      </c>
      <c r="M44">
        <v>3</v>
      </c>
    </row>
    <row r="45" spans="1:17" x14ac:dyDescent="0.25">
      <c r="A45" t="s">
        <v>27</v>
      </c>
      <c r="B45">
        <v>112000022</v>
      </c>
      <c r="C45" s="1">
        <v>45001</v>
      </c>
      <c r="D45">
        <v>65873300</v>
      </c>
      <c r="E45">
        <v>658733</v>
      </c>
      <c r="F45">
        <v>80738052</v>
      </c>
      <c r="G45">
        <v>3</v>
      </c>
      <c r="H45">
        <v>6</v>
      </c>
      <c r="I45">
        <v>16</v>
      </c>
      <c r="J45">
        <v>21</v>
      </c>
      <c r="K45">
        <v>22</v>
      </c>
      <c r="L45">
        <v>23</v>
      </c>
      <c r="M45">
        <v>1</v>
      </c>
    </row>
    <row r="46" spans="1:17" x14ac:dyDescent="0.25">
      <c r="A46" t="s">
        <v>27</v>
      </c>
      <c r="B46">
        <v>112000023</v>
      </c>
      <c r="C46" s="1">
        <v>45005</v>
      </c>
      <c r="D46">
        <v>69638900</v>
      </c>
      <c r="E46">
        <v>696389</v>
      </c>
      <c r="F46">
        <v>105720946</v>
      </c>
      <c r="G46">
        <v>6</v>
      </c>
      <c r="H46">
        <v>9</v>
      </c>
      <c r="I46">
        <v>20</v>
      </c>
      <c r="J46">
        <v>29</v>
      </c>
      <c r="K46">
        <v>36</v>
      </c>
      <c r="L46">
        <v>38</v>
      </c>
      <c r="M46">
        <v>3</v>
      </c>
    </row>
    <row r="47" spans="1:17" x14ac:dyDescent="0.25">
      <c r="A47" t="s">
        <v>27</v>
      </c>
      <c r="B47">
        <v>112000024</v>
      </c>
      <c r="C47" s="1">
        <v>45008</v>
      </c>
      <c r="D47">
        <v>64384500</v>
      </c>
      <c r="E47">
        <v>643845</v>
      </c>
      <c r="F47">
        <v>126780120</v>
      </c>
      <c r="G47">
        <v>2</v>
      </c>
      <c r="H47">
        <v>10</v>
      </c>
      <c r="I47">
        <v>11</v>
      </c>
      <c r="J47">
        <v>12</v>
      </c>
      <c r="K47">
        <v>33</v>
      </c>
      <c r="L47">
        <v>36</v>
      </c>
      <c r="M47">
        <v>6</v>
      </c>
    </row>
    <row r="48" spans="1:17" x14ac:dyDescent="0.25">
      <c r="A48" t="s">
        <v>27</v>
      </c>
      <c r="B48">
        <v>112000025</v>
      </c>
      <c r="C48" s="1">
        <v>45012</v>
      </c>
      <c r="D48">
        <v>62707900</v>
      </c>
      <c r="E48">
        <v>627079</v>
      </c>
      <c r="F48">
        <v>147247064</v>
      </c>
      <c r="G48">
        <v>9</v>
      </c>
      <c r="H48">
        <v>12</v>
      </c>
      <c r="I48">
        <v>18</v>
      </c>
      <c r="J48">
        <v>22</v>
      </c>
      <c r="K48">
        <v>28</v>
      </c>
      <c r="L48">
        <v>30</v>
      </c>
      <c r="M48">
        <v>5</v>
      </c>
    </row>
    <row r="49" spans="1:13" x14ac:dyDescent="0.25">
      <c r="A49" t="s">
        <v>27</v>
      </c>
      <c r="B49">
        <v>112000026</v>
      </c>
      <c r="C49" s="1">
        <v>45015</v>
      </c>
      <c r="D49">
        <v>61040300</v>
      </c>
      <c r="E49">
        <v>610403</v>
      </c>
      <c r="F49">
        <v>166903928</v>
      </c>
      <c r="G49">
        <v>1</v>
      </c>
      <c r="H49">
        <v>12</v>
      </c>
      <c r="I49">
        <v>17</v>
      </c>
      <c r="J49">
        <v>26</v>
      </c>
      <c r="K49">
        <v>33</v>
      </c>
      <c r="L49">
        <v>38</v>
      </c>
      <c r="M49">
        <v>5</v>
      </c>
    </row>
    <row r="50" spans="1:13" x14ac:dyDescent="0.25">
      <c r="A50" t="s">
        <v>27</v>
      </c>
      <c r="B50">
        <v>112000027</v>
      </c>
      <c r="C50" s="1">
        <v>45019</v>
      </c>
      <c r="D50">
        <v>63052500</v>
      </c>
      <c r="E50">
        <v>630525</v>
      </c>
      <c r="F50">
        <v>188597702</v>
      </c>
      <c r="G50">
        <v>17</v>
      </c>
      <c r="H50">
        <v>19</v>
      </c>
      <c r="I50">
        <v>22</v>
      </c>
      <c r="J50">
        <v>26</v>
      </c>
      <c r="K50">
        <v>34</v>
      </c>
      <c r="L50">
        <v>35</v>
      </c>
      <c r="M50">
        <v>5</v>
      </c>
    </row>
    <row r="51" spans="1:13" x14ac:dyDescent="0.25">
      <c r="A51" t="s">
        <v>27</v>
      </c>
      <c r="B51">
        <v>112000028</v>
      </c>
      <c r="C51" s="1">
        <v>45022</v>
      </c>
      <c r="D51">
        <v>63942400</v>
      </c>
      <c r="E51">
        <v>639424</v>
      </c>
      <c r="F51">
        <v>211468721</v>
      </c>
      <c r="G51">
        <v>5</v>
      </c>
      <c r="H51">
        <v>8</v>
      </c>
      <c r="I51">
        <v>15</v>
      </c>
      <c r="J51">
        <v>21</v>
      </c>
      <c r="K51">
        <v>24</v>
      </c>
      <c r="L51">
        <v>26</v>
      </c>
      <c r="M51">
        <v>5</v>
      </c>
    </row>
    <row r="52" spans="1:13" x14ac:dyDescent="0.25">
      <c r="A52" t="s">
        <v>27</v>
      </c>
      <c r="B52">
        <v>112000029</v>
      </c>
      <c r="C52" s="1">
        <v>45026</v>
      </c>
      <c r="D52">
        <v>67701500</v>
      </c>
      <c r="E52">
        <v>677015</v>
      </c>
      <c r="F52">
        <v>235294745</v>
      </c>
      <c r="G52">
        <v>4</v>
      </c>
      <c r="H52">
        <v>6</v>
      </c>
      <c r="I52">
        <v>19</v>
      </c>
      <c r="J52">
        <v>23</v>
      </c>
      <c r="K52">
        <v>29</v>
      </c>
      <c r="L52">
        <v>34</v>
      </c>
      <c r="M52">
        <v>7</v>
      </c>
    </row>
    <row r="53" spans="1:13" x14ac:dyDescent="0.25">
      <c r="A53" t="s">
        <v>27</v>
      </c>
      <c r="B53">
        <v>112000030</v>
      </c>
      <c r="C53" s="1">
        <v>45029</v>
      </c>
      <c r="D53">
        <v>64868000</v>
      </c>
      <c r="E53">
        <v>648680</v>
      </c>
      <c r="F53">
        <v>257004644</v>
      </c>
      <c r="G53">
        <v>4</v>
      </c>
      <c r="H53">
        <v>12</v>
      </c>
      <c r="I53">
        <v>24</v>
      </c>
      <c r="J53">
        <v>26</v>
      </c>
      <c r="K53">
        <v>28</v>
      </c>
      <c r="L53">
        <v>34</v>
      </c>
      <c r="M53">
        <v>7</v>
      </c>
    </row>
    <row r="54" spans="1:13" x14ac:dyDescent="0.25">
      <c r="A54" t="s">
        <v>27</v>
      </c>
      <c r="B54">
        <v>112000031</v>
      </c>
      <c r="C54" s="1">
        <v>45033</v>
      </c>
      <c r="D54">
        <v>71547700</v>
      </c>
      <c r="E54">
        <v>715477</v>
      </c>
      <c r="F54">
        <v>261930359</v>
      </c>
      <c r="G54">
        <v>9</v>
      </c>
      <c r="H54">
        <v>15</v>
      </c>
      <c r="I54">
        <v>25</v>
      </c>
      <c r="J54">
        <v>29</v>
      </c>
      <c r="K54">
        <v>30</v>
      </c>
      <c r="L54">
        <v>36</v>
      </c>
      <c r="M54">
        <v>8</v>
      </c>
    </row>
    <row r="55" spans="1:13" x14ac:dyDescent="0.25">
      <c r="A55" t="s">
        <v>27</v>
      </c>
      <c r="B55">
        <v>112000032</v>
      </c>
      <c r="C55" s="1">
        <v>45036</v>
      </c>
      <c r="D55">
        <v>52644500</v>
      </c>
      <c r="E55">
        <v>526445</v>
      </c>
      <c r="F55">
        <v>31681158</v>
      </c>
      <c r="G55">
        <v>3</v>
      </c>
      <c r="H55">
        <v>15</v>
      </c>
      <c r="I55">
        <v>19</v>
      </c>
      <c r="J55">
        <v>32</v>
      </c>
      <c r="K55">
        <v>37</v>
      </c>
      <c r="L55">
        <v>38</v>
      </c>
      <c r="M55">
        <v>3</v>
      </c>
    </row>
    <row r="56" spans="1:13" x14ac:dyDescent="0.25">
      <c r="A56" t="s">
        <v>27</v>
      </c>
      <c r="B56">
        <v>112000033</v>
      </c>
      <c r="C56" s="1">
        <v>45040</v>
      </c>
      <c r="D56">
        <v>57754800</v>
      </c>
      <c r="E56">
        <v>577548</v>
      </c>
      <c r="F56">
        <v>52164397</v>
      </c>
      <c r="G56">
        <v>2</v>
      </c>
      <c r="H56">
        <v>13</v>
      </c>
      <c r="I56">
        <v>14</v>
      </c>
      <c r="J56">
        <v>17</v>
      </c>
      <c r="K56">
        <v>20</v>
      </c>
      <c r="L56">
        <v>28</v>
      </c>
      <c r="M56">
        <v>7</v>
      </c>
    </row>
    <row r="57" spans="1:13" x14ac:dyDescent="0.25">
      <c r="A57" t="s">
        <v>27</v>
      </c>
      <c r="B57">
        <v>112000034</v>
      </c>
      <c r="C57" s="1">
        <v>45043</v>
      </c>
      <c r="D57">
        <v>55178200</v>
      </c>
      <c r="E57">
        <v>551782</v>
      </c>
      <c r="F57">
        <v>70851106</v>
      </c>
      <c r="G57">
        <v>7</v>
      </c>
      <c r="H57">
        <v>15</v>
      </c>
      <c r="I57">
        <v>25</v>
      </c>
      <c r="J57">
        <v>33</v>
      </c>
      <c r="K57">
        <v>36</v>
      </c>
      <c r="L57">
        <v>38</v>
      </c>
      <c r="M57">
        <v>7</v>
      </c>
    </row>
    <row r="58" spans="1:13" x14ac:dyDescent="0.25">
      <c r="A58" t="s">
        <v>27</v>
      </c>
      <c r="B58">
        <v>112000035</v>
      </c>
      <c r="C58" s="1">
        <v>45047</v>
      </c>
      <c r="D58">
        <v>56711400</v>
      </c>
      <c r="E58">
        <v>567114</v>
      </c>
      <c r="F58">
        <v>82272573</v>
      </c>
      <c r="G58">
        <v>1</v>
      </c>
      <c r="H58">
        <v>7</v>
      </c>
      <c r="I58">
        <v>14</v>
      </c>
      <c r="J58">
        <v>25</v>
      </c>
      <c r="K58">
        <v>29</v>
      </c>
      <c r="L58">
        <v>32</v>
      </c>
      <c r="M58">
        <v>3</v>
      </c>
    </row>
    <row r="59" spans="1:13" x14ac:dyDescent="0.25">
      <c r="A59" t="s">
        <v>27</v>
      </c>
      <c r="B59">
        <v>112000036</v>
      </c>
      <c r="C59" s="1">
        <v>45050</v>
      </c>
      <c r="D59">
        <v>56894900</v>
      </c>
      <c r="E59">
        <v>568949</v>
      </c>
      <c r="F59">
        <v>102810367</v>
      </c>
      <c r="G59">
        <v>2</v>
      </c>
      <c r="H59">
        <v>5</v>
      </c>
      <c r="I59">
        <v>15</v>
      </c>
      <c r="J59">
        <v>22</v>
      </c>
      <c r="K59">
        <v>33</v>
      </c>
      <c r="L59">
        <v>36</v>
      </c>
      <c r="M59">
        <v>5</v>
      </c>
    </row>
    <row r="60" spans="1:13" x14ac:dyDescent="0.25">
      <c r="A60" t="s">
        <v>27</v>
      </c>
      <c r="B60">
        <v>112000037</v>
      </c>
      <c r="C60" s="1">
        <v>45054</v>
      </c>
      <c r="D60">
        <v>57270900</v>
      </c>
      <c r="E60">
        <v>572709</v>
      </c>
      <c r="F60">
        <v>121231461</v>
      </c>
      <c r="G60">
        <v>3</v>
      </c>
      <c r="H60">
        <v>5</v>
      </c>
      <c r="I60">
        <v>16</v>
      </c>
      <c r="J60">
        <v>17</v>
      </c>
      <c r="K60">
        <v>26</v>
      </c>
      <c r="L60">
        <v>29</v>
      </c>
      <c r="M60">
        <v>2</v>
      </c>
    </row>
    <row r="61" spans="1:13" x14ac:dyDescent="0.25">
      <c r="A61" t="s">
        <v>27</v>
      </c>
      <c r="B61">
        <v>112000038</v>
      </c>
      <c r="C61" s="1">
        <v>45057</v>
      </c>
      <c r="D61">
        <v>55983600</v>
      </c>
      <c r="E61">
        <v>559836</v>
      </c>
      <c r="F61">
        <v>139143940</v>
      </c>
      <c r="G61">
        <v>7</v>
      </c>
      <c r="H61">
        <v>11</v>
      </c>
      <c r="I61">
        <v>13</v>
      </c>
      <c r="J61">
        <v>23</v>
      </c>
      <c r="K61">
        <v>25</v>
      </c>
      <c r="L61">
        <v>34</v>
      </c>
      <c r="M61">
        <v>3</v>
      </c>
    </row>
    <row r="62" spans="1:13" x14ac:dyDescent="0.25">
      <c r="A62" t="s">
        <v>27</v>
      </c>
      <c r="B62">
        <v>112000039</v>
      </c>
      <c r="C62" s="1">
        <v>45061</v>
      </c>
      <c r="D62">
        <v>59258200</v>
      </c>
      <c r="E62">
        <v>592582</v>
      </c>
      <c r="F62">
        <v>159351849</v>
      </c>
      <c r="G62">
        <v>2</v>
      </c>
      <c r="H62">
        <v>3</v>
      </c>
      <c r="I62">
        <v>4</v>
      </c>
      <c r="J62">
        <v>7</v>
      </c>
      <c r="K62">
        <v>20</v>
      </c>
      <c r="L62">
        <v>29</v>
      </c>
      <c r="M62">
        <v>1</v>
      </c>
    </row>
    <row r="63" spans="1:13" x14ac:dyDescent="0.25">
      <c r="A63" t="s">
        <v>27</v>
      </c>
      <c r="B63">
        <v>112000040</v>
      </c>
      <c r="C63" s="1">
        <v>45064</v>
      </c>
      <c r="D63">
        <v>55695900</v>
      </c>
      <c r="E63">
        <v>556959</v>
      </c>
      <c r="F63">
        <v>177921693</v>
      </c>
      <c r="G63">
        <v>7</v>
      </c>
      <c r="H63">
        <v>12</v>
      </c>
      <c r="I63">
        <v>14</v>
      </c>
      <c r="J63">
        <v>24</v>
      </c>
      <c r="K63">
        <v>26</v>
      </c>
      <c r="L63">
        <v>31</v>
      </c>
      <c r="M63">
        <v>4</v>
      </c>
    </row>
    <row r="64" spans="1:13" x14ac:dyDescent="0.25">
      <c r="A64" t="s">
        <v>27</v>
      </c>
      <c r="B64">
        <v>112000041</v>
      </c>
      <c r="C64" s="1">
        <v>45068</v>
      </c>
      <c r="D64">
        <v>58053200</v>
      </c>
      <c r="E64">
        <v>580532</v>
      </c>
      <c r="F64">
        <v>196643452</v>
      </c>
      <c r="G64">
        <v>15</v>
      </c>
      <c r="H64">
        <v>18</v>
      </c>
      <c r="I64">
        <v>19</v>
      </c>
      <c r="J64">
        <v>30</v>
      </c>
      <c r="K64">
        <v>31</v>
      </c>
      <c r="L64">
        <v>38</v>
      </c>
      <c r="M64">
        <v>2</v>
      </c>
    </row>
    <row r="65" spans="1:13" x14ac:dyDescent="0.25">
      <c r="A65" t="s">
        <v>27</v>
      </c>
      <c r="B65">
        <v>112000042</v>
      </c>
      <c r="C65" s="1">
        <v>45071</v>
      </c>
      <c r="D65">
        <v>57401500</v>
      </c>
      <c r="E65">
        <v>574015</v>
      </c>
      <c r="F65">
        <v>216443576</v>
      </c>
      <c r="G65">
        <v>6</v>
      </c>
      <c r="H65">
        <v>9</v>
      </c>
      <c r="I65">
        <v>12</v>
      </c>
      <c r="J65">
        <v>19</v>
      </c>
      <c r="K65">
        <v>20</v>
      </c>
      <c r="L65">
        <v>38</v>
      </c>
      <c r="M65">
        <v>2</v>
      </c>
    </row>
    <row r="66" spans="1:13" x14ac:dyDescent="0.25">
      <c r="A66" t="s">
        <v>27</v>
      </c>
      <c r="B66">
        <v>112000043</v>
      </c>
      <c r="C66" s="1">
        <v>45075</v>
      </c>
      <c r="D66">
        <v>59568400</v>
      </c>
      <c r="E66">
        <v>595684</v>
      </c>
      <c r="F66">
        <v>236643495</v>
      </c>
      <c r="G66">
        <v>1</v>
      </c>
      <c r="H66">
        <v>2</v>
      </c>
      <c r="I66">
        <v>9</v>
      </c>
      <c r="J66">
        <v>18</v>
      </c>
      <c r="K66">
        <v>24</v>
      </c>
      <c r="L66">
        <v>25</v>
      </c>
      <c r="M66">
        <v>3</v>
      </c>
    </row>
    <row r="67" spans="1:13" x14ac:dyDescent="0.25">
      <c r="A67" t="s">
        <v>27</v>
      </c>
      <c r="B67">
        <v>112000044</v>
      </c>
      <c r="C67" s="1">
        <v>45078</v>
      </c>
      <c r="D67">
        <v>58183800</v>
      </c>
      <c r="E67">
        <v>581838</v>
      </c>
      <c r="F67">
        <v>256008384</v>
      </c>
      <c r="G67">
        <v>10</v>
      </c>
      <c r="H67">
        <v>18</v>
      </c>
      <c r="I67">
        <v>25</v>
      </c>
      <c r="J67">
        <v>29</v>
      </c>
      <c r="K67">
        <v>36</v>
      </c>
      <c r="L67">
        <v>37</v>
      </c>
      <c r="M67">
        <v>2</v>
      </c>
    </row>
    <row r="68" spans="1:13" x14ac:dyDescent="0.25">
      <c r="A68" t="s">
        <v>27</v>
      </c>
      <c r="B68">
        <v>112000045</v>
      </c>
      <c r="C68" s="1">
        <v>45082</v>
      </c>
      <c r="D68">
        <v>91554200</v>
      </c>
      <c r="E68">
        <v>915542</v>
      </c>
      <c r="F68">
        <v>495353193</v>
      </c>
      <c r="G68">
        <v>4</v>
      </c>
      <c r="H68">
        <v>11</v>
      </c>
      <c r="I68">
        <v>28</v>
      </c>
      <c r="J68">
        <v>32</v>
      </c>
      <c r="K68">
        <v>34</v>
      </c>
      <c r="L68">
        <v>35</v>
      </c>
      <c r="M68">
        <v>1</v>
      </c>
    </row>
    <row r="69" spans="1:13" x14ac:dyDescent="0.25">
      <c r="A69" t="s">
        <v>27</v>
      </c>
      <c r="B69">
        <v>112000046</v>
      </c>
      <c r="C69" s="1">
        <v>45085</v>
      </c>
      <c r="D69">
        <v>118054900</v>
      </c>
      <c r="E69">
        <v>1180549</v>
      </c>
      <c r="F69">
        <v>540349287</v>
      </c>
      <c r="G69">
        <v>3</v>
      </c>
      <c r="H69">
        <v>8</v>
      </c>
      <c r="I69">
        <v>12</v>
      </c>
      <c r="J69">
        <v>18</v>
      </c>
      <c r="K69">
        <v>35</v>
      </c>
      <c r="L69">
        <v>38</v>
      </c>
      <c r="M69">
        <v>3</v>
      </c>
    </row>
    <row r="70" spans="1:13" x14ac:dyDescent="0.25">
      <c r="A70" t="s">
        <v>27</v>
      </c>
      <c r="B70">
        <v>112000047</v>
      </c>
      <c r="C70" s="1">
        <v>45089</v>
      </c>
      <c r="D70">
        <v>135276700</v>
      </c>
      <c r="E70">
        <v>1352767</v>
      </c>
      <c r="F70">
        <v>588823271</v>
      </c>
      <c r="G70">
        <v>1</v>
      </c>
      <c r="H70">
        <v>2</v>
      </c>
      <c r="I70">
        <v>16</v>
      </c>
      <c r="J70">
        <v>18</v>
      </c>
      <c r="K70">
        <v>35</v>
      </c>
      <c r="L70">
        <v>38</v>
      </c>
      <c r="M70">
        <v>1</v>
      </c>
    </row>
    <row r="71" spans="1:13" x14ac:dyDescent="0.25">
      <c r="A71" t="s">
        <v>27</v>
      </c>
      <c r="B71">
        <v>112000048</v>
      </c>
      <c r="C71" s="1">
        <v>45092</v>
      </c>
      <c r="D71">
        <v>149995300</v>
      </c>
      <c r="E71">
        <v>1499953</v>
      </c>
      <c r="F71">
        <v>610822505</v>
      </c>
      <c r="G71">
        <v>2</v>
      </c>
      <c r="H71">
        <v>24</v>
      </c>
      <c r="I71">
        <v>25</v>
      </c>
      <c r="J71">
        <v>26</v>
      </c>
      <c r="K71">
        <v>34</v>
      </c>
      <c r="L71">
        <v>36</v>
      </c>
      <c r="M71">
        <v>8</v>
      </c>
    </row>
    <row r="72" spans="1:13" x14ac:dyDescent="0.25">
      <c r="A72" t="s">
        <v>27</v>
      </c>
      <c r="B72">
        <v>112000049</v>
      </c>
      <c r="C72" s="1">
        <v>45096</v>
      </c>
      <c r="D72">
        <v>169112500</v>
      </c>
      <c r="E72">
        <v>1691125</v>
      </c>
      <c r="F72">
        <v>672692879</v>
      </c>
      <c r="G72">
        <v>4</v>
      </c>
      <c r="H72">
        <v>8</v>
      </c>
      <c r="I72">
        <v>12</v>
      </c>
      <c r="J72">
        <v>20</v>
      </c>
      <c r="K72">
        <v>27</v>
      </c>
      <c r="L72">
        <v>36</v>
      </c>
      <c r="M72">
        <v>1</v>
      </c>
    </row>
    <row r="73" spans="1:13" x14ac:dyDescent="0.25">
      <c r="A73" t="s">
        <v>27</v>
      </c>
      <c r="B73">
        <v>112000050</v>
      </c>
      <c r="C73" s="1">
        <v>45099</v>
      </c>
      <c r="D73">
        <v>191090400</v>
      </c>
      <c r="E73">
        <v>1910904</v>
      </c>
      <c r="F73">
        <v>730831206</v>
      </c>
      <c r="G73">
        <v>1</v>
      </c>
      <c r="H73">
        <v>4</v>
      </c>
      <c r="I73">
        <v>7</v>
      </c>
      <c r="J73">
        <v>17</v>
      </c>
      <c r="K73">
        <v>24</v>
      </c>
      <c r="L73">
        <v>28</v>
      </c>
      <c r="M73">
        <v>8</v>
      </c>
    </row>
    <row r="74" spans="1:13" x14ac:dyDescent="0.25">
      <c r="A74" t="s">
        <v>27</v>
      </c>
      <c r="B74">
        <v>112000051</v>
      </c>
      <c r="C74" s="1">
        <v>45103</v>
      </c>
      <c r="D74">
        <v>62510800</v>
      </c>
      <c r="E74">
        <v>625108</v>
      </c>
      <c r="F74">
        <v>34380940</v>
      </c>
      <c r="G74">
        <v>1</v>
      </c>
      <c r="H74">
        <v>15</v>
      </c>
      <c r="I74">
        <v>16</v>
      </c>
      <c r="J74">
        <v>17</v>
      </c>
      <c r="K74">
        <v>24</v>
      </c>
      <c r="L74">
        <v>35</v>
      </c>
      <c r="M74">
        <v>6</v>
      </c>
    </row>
    <row r="75" spans="1:13" x14ac:dyDescent="0.25">
      <c r="A75" t="s">
        <v>27</v>
      </c>
      <c r="B75">
        <v>112000052</v>
      </c>
      <c r="C75" s="1">
        <v>45106</v>
      </c>
      <c r="D75">
        <v>55685200</v>
      </c>
      <c r="E75">
        <v>556852</v>
      </c>
      <c r="F75">
        <v>52234099</v>
      </c>
      <c r="G75">
        <v>1</v>
      </c>
      <c r="H75">
        <v>8</v>
      </c>
      <c r="I75">
        <v>26</v>
      </c>
      <c r="J75">
        <v>27</v>
      </c>
      <c r="K75">
        <v>29</v>
      </c>
      <c r="L75">
        <v>36</v>
      </c>
      <c r="M75">
        <v>2</v>
      </c>
    </row>
    <row r="76" spans="1:13" x14ac:dyDescent="0.25">
      <c r="A76" t="s">
        <v>27</v>
      </c>
      <c r="B76">
        <v>112000053</v>
      </c>
      <c r="C76" s="1">
        <v>45110</v>
      </c>
      <c r="D76">
        <v>58930900</v>
      </c>
      <c r="E76">
        <v>589309</v>
      </c>
      <c r="F76">
        <v>73386193</v>
      </c>
      <c r="G76">
        <v>5</v>
      </c>
      <c r="H76">
        <v>7</v>
      </c>
      <c r="I76">
        <v>10</v>
      </c>
      <c r="J76">
        <v>21</v>
      </c>
      <c r="K76">
        <v>25</v>
      </c>
      <c r="L76">
        <v>29</v>
      </c>
      <c r="M76">
        <v>4</v>
      </c>
    </row>
    <row r="77" spans="1:13" x14ac:dyDescent="0.25">
      <c r="A77" t="s">
        <v>27</v>
      </c>
      <c r="B77">
        <v>112000054</v>
      </c>
      <c r="C77" s="1">
        <v>45113</v>
      </c>
      <c r="D77">
        <v>56462300</v>
      </c>
      <c r="E77">
        <v>564623</v>
      </c>
      <c r="F77">
        <v>84826724</v>
      </c>
      <c r="G77">
        <v>7</v>
      </c>
      <c r="H77">
        <v>21</v>
      </c>
      <c r="I77">
        <v>25</v>
      </c>
      <c r="J77">
        <v>26</v>
      </c>
      <c r="K77">
        <v>30</v>
      </c>
      <c r="L77">
        <v>36</v>
      </c>
      <c r="M77">
        <v>4</v>
      </c>
    </row>
    <row r="78" spans="1:13" x14ac:dyDescent="0.25">
      <c r="A78" t="s">
        <v>27</v>
      </c>
      <c r="B78">
        <v>112000055</v>
      </c>
      <c r="C78" s="1">
        <v>45117</v>
      </c>
      <c r="D78">
        <v>59870700</v>
      </c>
      <c r="E78">
        <v>598707</v>
      </c>
      <c r="F78">
        <v>104343871</v>
      </c>
      <c r="G78">
        <v>14</v>
      </c>
      <c r="H78">
        <v>17</v>
      </c>
      <c r="I78">
        <v>18</v>
      </c>
      <c r="J78">
        <v>21</v>
      </c>
      <c r="K78">
        <v>32</v>
      </c>
      <c r="L78">
        <v>35</v>
      </c>
      <c r="M78">
        <v>2</v>
      </c>
    </row>
    <row r="79" spans="1:13" x14ac:dyDescent="0.25">
      <c r="A79" t="s">
        <v>27</v>
      </c>
      <c r="B79">
        <v>112000056</v>
      </c>
      <c r="C79" s="1">
        <v>45120</v>
      </c>
      <c r="D79">
        <v>58113000</v>
      </c>
      <c r="E79">
        <v>581130</v>
      </c>
      <c r="F79">
        <v>124849720</v>
      </c>
      <c r="G79">
        <v>1</v>
      </c>
      <c r="H79">
        <v>18</v>
      </c>
      <c r="I79">
        <v>19</v>
      </c>
      <c r="J79">
        <v>20</v>
      </c>
      <c r="K79">
        <v>23</v>
      </c>
      <c r="L79">
        <v>29</v>
      </c>
      <c r="M79">
        <v>6</v>
      </c>
    </row>
    <row r="80" spans="1:13" x14ac:dyDescent="0.25">
      <c r="A80" t="s">
        <v>27</v>
      </c>
      <c r="B80">
        <v>112000057</v>
      </c>
      <c r="C80" s="1">
        <v>45124</v>
      </c>
      <c r="D80">
        <v>57902900</v>
      </c>
      <c r="E80">
        <v>579029</v>
      </c>
      <c r="F80">
        <v>141076910</v>
      </c>
      <c r="G80">
        <v>3</v>
      </c>
      <c r="H80">
        <v>16</v>
      </c>
      <c r="I80">
        <v>19</v>
      </c>
      <c r="J80">
        <v>24</v>
      </c>
      <c r="K80">
        <v>25</v>
      </c>
      <c r="L80">
        <v>37</v>
      </c>
      <c r="M80">
        <v>8</v>
      </c>
    </row>
    <row r="81" spans="1:13" x14ac:dyDescent="0.25">
      <c r="A81" t="s">
        <v>27</v>
      </c>
      <c r="B81">
        <v>112000058</v>
      </c>
      <c r="C81" s="1">
        <v>45127</v>
      </c>
      <c r="D81">
        <v>53949200</v>
      </c>
      <c r="E81">
        <v>539492</v>
      </c>
      <c r="F81">
        <v>158669769</v>
      </c>
      <c r="G81">
        <v>5</v>
      </c>
      <c r="H81">
        <v>10</v>
      </c>
      <c r="I81">
        <v>17</v>
      </c>
      <c r="J81">
        <v>27</v>
      </c>
      <c r="K81">
        <v>34</v>
      </c>
      <c r="L81">
        <v>35</v>
      </c>
      <c r="M81">
        <v>5</v>
      </c>
    </row>
    <row r="82" spans="1:13" x14ac:dyDescent="0.25">
      <c r="A82" t="s">
        <v>27</v>
      </c>
      <c r="B82">
        <v>112000059</v>
      </c>
      <c r="C82" s="1">
        <v>45131</v>
      </c>
      <c r="D82">
        <v>57367800</v>
      </c>
      <c r="E82">
        <v>573678</v>
      </c>
      <c r="F82">
        <v>176741158</v>
      </c>
      <c r="G82">
        <v>5</v>
      </c>
      <c r="H82">
        <v>8</v>
      </c>
      <c r="I82">
        <v>17</v>
      </c>
      <c r="J82">
        <v>30</v>
      </c>
      <c r="K82">
        <v>32</v>
      </c>
      <c r="L82">
        <v>38</v>
      </c>
      <c r="M82">
        <v>4</v>
      </c>
    </row>
    <row r="83" spans="1:13" x14ac:dyDescent="0.25">
      <c r="A83" t="s">
        <v>27</v>
      </c>
      <c r="B83">
        <v>112000060</v>
      </c>
      <c r="C83" s="1">
        <v>45134</v>
      </c>
      <c r="D83">
        <v>49579400</v>
      </c>
      <c r="E83">
        <v>495794</v>
      </c>
      <c r="F83">
        <v>192654727</v>
      </c>
      <c r="G83">
        <v>6</v>
      </c>
      <c r="H83">
        <v>7</v>
      </c>
      <c r="I83">
        <v>16</v>
      </c>
      <c r="J83">
        <v>25</v>
      </c>
      <c r="K83">
        <v>32</v>
      </c>
      <c r="L83">
        <v>33</v>
      </c>
      <c r="M83">
        <v>2</v>
      </c>
    </row>
    <row r="84" spans="1:13" x14ac:dyDescent="0.25">
      <c r="A84" t="s">
        <v>27</v>
      </c>
      <c r="B84">
        <v>112000061</v>
      </c>
      <c r="C84" s="1">
        <v>45138</v>
      </c>
      <c r="D84">
        <v>55348100</v>
      </c>
      <c r="E84">
        <v>553481</v>
      </c>
      <c r="F84">
        <v>205044329</v>
      </c>
      <c r="G84">
        <v>23</v>
      </c>
      <c r="H84">
        <v>24</v>
      </c>
      <c r="I84">
        <v>26</v>
      </c>
      <c r="J84">
        <v>33</v>
      </c>
      <c r="K84">
        <v>35</v>
      </c>
      <c r="L84">
        <v>37</v>
      </c>
      <c r="M84">
        <v>1</v>
      </c>
    </row>
    <row r="85" spans="1:13" x14ac:dyDescent="0.25">
      <c r="A85" t="s">
        <v>27</v>
      </c>
      <c r="B85">
        <v>112000062</v>
      </c>
      <c r="C85" s="1">
        <v>45141</v>
      </c>
      <c r="D85">
        <v>51522800</v>
      </c>
      <c r="E85">
        <v>515228</v>
      </c>
      <c r="F85">
        <v>220342543</v>
      </c>
      <c r="G85">
        <v>17</v>
      </c>
      <c r="H85">
        <v>18</v>
      </c>
      <c r="I85">
        <v>21</v>
      </c>
      <c r="J85">
        <v>25</v>
      </c>
      <c r="K85">
        <v>27</v>
      </c>
      <c r="L85">
        <v>33</v>
      </c>
      <c r="M85">
        <v>4</v>
      </c>
    </row>
    <row r="86" spans="1:13" x14ac:dyDescent="0.25">
      <c r="A86" t="s">
        <v>27</v>
      </c>
      <c r="B86">
        <v>112000063</v>
      </c>
      <c r="C86" s="1">
        <v>45145</v>
      </c>
      <c r="D86">
        <v>65509900</v>
      </c>
      <c r="E86">
        <v>655099</v>
      </c>
      <c r="F86">
        <v>246341387</v>
      </c>
      <c r="G86">
        <v>3</v>
      </c>
      <c r="H86">
        <v>27</v>
      </c>
      <c r="I86">
        <v>29</v>
      </c>
      <c r="J86">
        <v>31</v>
      </c>
      <c r="K86">
        <v>33</v>
      </c>
      <c r="L86">
        <v>37</v>
      </c>
      <c r="M86">
        <v>2</v>
      </c>
    </row>
    <row r="87" spans="1:13" x14ac:dyDescent="0.25">
      <c r="A87" t="s">
        <v>27</v>
      </c>
      <c r="B87">
        <v>112000064</v>
      </c>
      <c r="C87" s="1">
        <v>45148</v>
      </c>
      <c r="D87">
        <v>61453700</v>
      </c>
      <c r="E87">
        <v>614537</v>
      </c>
      <c r="F87">
        <v>266840321</v>
      </c>
      <c r="G87">
        <v>3</v>
      </c>
      <c r="H87">
        <v>11</v>
      </c>
      <c r="I87">
        <v>21</v>
      </c>
      <c r="J87">
        <v>29</v>
      </c>
      <c r="K87">
        <v>30</v>
      </c>
      <c r="L87">
        <v>38</v>
      </c>
      <c r="M87">
        <v>3</v>
      </c>
    </row>
    <row r="88" spans="1:13" x14ac:dyDescent="0.25">
      <c r="A88" t="s">
        <v>27</v>
      </c>
      <c r="B88">
        <v>112000065</v>
      </c>
      <c r="C88" s="1">
        <v>45152</v>
      </c>
      <c r="D88">
        <v>68467300</v>
      </c>
      <c r="E88">
        <v>684673</v>
      </c>
      <c r="F88">
        <v>290863135</v>
      </c>
      <c r="G88">
        <v>2</v>
      </c>
      <c r="H88">
        <v>3</v>
      </c>
      <c r="I88">
        <v>4</v>
      </c>
      <c r="J88">
        <v>10</v>
      </c>
      <c r="K88">
        <v>17</v>
      </c>
      <c r="L88">
        <v>26</v>
      </c>
      <c r="M88">
        <v>2</v>
      </c>
    </row>
    <row r="89" spans="1:13" x14ac:dyDescent="0.25">
      <c r="A89" t="s">
        <v>27</v>
      </c>
      <c r="B89">
        <v>112000066</v>
      </c>
      <c r="C89" s="1">
        <v>45155</v>
      </c>
      <c r="D89">
        <v>67164000</v>
      </c>
      <c r="E89">
        <v>671640</v>
      </c>
      <c r="F89">
        <v>313508834</v>
      </c>
      <c r="G89">
        <v>4</v>
      </c>
      <c r="H89">
        <v>18</v>
      </c>
      <c r="I89">
        <v>21</v>
      </c>
      <c r="J89">
        <v>23</v>
      </c>
      <c r="K89">
        <v>28</v>
      </c>
      <c r="L89">
        <v>37</v>
      </c>
      <c r="M89">
        <v>6</v>
      </c>
    </row>
    <row r="90" spans="1:13" x14ac:dyDescent="0.25">
      <c r="A90" t="s">
        <v>27</v>
      </c>
      <c r="B90">
        <v>112000067</v>
      </c>
      <c r="C90" s="1">
        <v>45159</v>
      </c>
      <c r="D90">
        <v>85843000</v>
      </c>
      <c r="E90">
        <v>858430</v>
      </c>
      <c r="F90">
        <v>347897584</v>
      </c>
      <c r="G90">
        <v>1</v>
      </c>
      <c r="H90">
        <v>12</v>
      </c>
      <c r="I90">
        <v>14</v>
      </c>
      <c r="J90">
        <v>19</v>
      </c>
      <c r="K90">
        <v>33</v>
      </c>
      <c r="L90">
        <v>34</v>
      </c>
      <c r="M90">
        <v>4</v>
      </c>
    </row>
    <row r="91" spans="1:13" x14ac:dyDescent="0.25">
      <c r="A91" t="s">
        <v>27</v>
      </c>
      <c r="B91">
        <v>112000068</v>
      </c>
      <c r="C91" s="1">
        <v>45162</v>
      </c>
      <c r="D91">
        <v>95182700</v>
      </c>
      <c r="E91">
        <v>951827</v>
      </c>
      <c r="F91">
        <v>381849768</v>
      </c>
      <c r="G91">
        <v>3</v>
      </c>
      <c r="H91">
        <v>10</v>
      </c>
      <c r="I91">
        <v>17</v>
      </c>
      <c r="J91">
        <v>21</v>
      </c>
      <c r="K91">
        <v>23</v>
      </c>
      <c r="L91">
        <v>38</v>
      </c>
      <c r="M91">
        <v>3</v>
      </c>
    </row>
    <row r="92" spans="1:13" x14ac:dyDescent="0.25">
      <c r="A92" t="s">
        <v>27</v>
      </c>
      <c r="B92">
        <v>112000069</v>
      </c>
      <c r="C92" s="1">
        <v>45166</v>
      </c>
      <c r="D92">
        <v>99596900</v>
      </c>
      <c r="E92">
        <v>995969</v>
      </c>
      <c r="F92">
        <v>415065362</v>
      </c>
      <c r="G92">
        <v>3</v>
      </c>
      <c r="H92">
        <v>6</v>
      </c>
      <c r="I92">
        <v>8</v>
      </c>
      <c r="J92">
        <v>15</v>
      </c>
      <c r="K92">
        <v>24</v>
      </c>
      <c r="L92">
        <v>38</v>
      </c>
      <c r="M92">
        <v>5</v>
      </c>
    </row>
    <row r="93" spans="1:13" x14ac:dyDescent="0.25">
      <c r="A93" t="s">
        <v>27</v>
      </c>
      <c r="B93">
        <v>112000070</v>
      </c>
      <c r="C93" s="1">
        <v>45169</v>
      </c>
      <c r="D93">
        <v>114198100</v>
      </c>
      <c r="E93">
        <v>1141981</v>
      </c>
      <c r="F93">
        <v>453746416</v>
      </c>
      <c r="G93">
        <v>4</v>
      </c>
      <c r="H93">
        <v>22</v>
      </c>
      <c r="I93">
        <v>23</v>
      </c>
      <c r="J93">
        <v>27</v>
      </c>
      <c r="K93">
        <v>30</v>
      </c>
      <c r="L93">
        <v>34</v>
      </c>
      <c r="M93">
        <v>7</v>
      </c>
    </row>
    <row r="94" spans="1:13" x14ac:dyDescent="0.25">
      <c r="A94" t="s">
        <v>27</v>
      </c>
      <c r="B94">
        <v>112000071</v>
      </c>
      <c r="C94" s="1">
        <v>45173</v>
      </c>
      <c r="D94">
        <v>111261600</v>
      </c>
      <c r="E94">
        <v>1112616</v>
      </c>
      <c r="F94">
        <v>490228495</v>
      </c>
      <c r="G94">
        <v>1</v>
      </c>
      <c r="H94">
        <v>3</v>
      </c>
      <c r="I94">
        <v>12</v>
      </c>
      <c r="J94">
        <v>24</v>
      </c>
      <c r="K94">
        <v>27</v>
      </c>
      <c r="L94">
        <v>30</v>
      </c>
      <c r="M94">
        <v>8</v>
      </c>
    </row>
    <row r="95" spans="1:13" x14ac:dyDescent="0.25">
      <c r="A95" t="s">
        <v>27</v>
      </c>
      <c r="B95">
        <v>112000072</v>
      </c>
      <c r="C95" s="1">
        <v>45176</v>
      </c>
      <c r="D95">
        <v>133784600</v>
      </c>
      <c r="E95">
        <v>1337846</v>
      </c>
      <c r="F95">
        <v>539659724</v>
      </c>
      <c r="G95">
        <v>11</v>
      </c>
      <c r="H95">
        <v>15</v>
      </c>
      <c r="I95">
        <v>18</v>
      </c>
      <c r="J95">
        <v>20</v>
      </c>
      <c r="K95">
        <v>22</v>
      </c>
      <c r="L95">
        <v>33</v>
      </c>
      <c r="M95">
        <v>7</v>
      </c>
    </row>
    <row r="96" spans="1:13" x14ac:dyDescent="0.25">
      <c r="A96" t="s">
        <v>27</v>
      </c>
      <c r="B96">
        <v>112000073</v>
      </c>
      <c r="C96" s="1">
        <v>45180</v>
      </c>
      <c r="D96">
        <v>164149100</v>
      </c>
      <c r="E96">
        <v>1641491</v>
      </c>
      <c r="F96">
        <v>602444928</v>
      </c>
      <c r="G96">
        <v>11</v>
      </c>
      <c r="H96">
        <v>12</v>
      </c>
      <c r="I96">
        <v>20</v>
      </c>
      <c r="J96">
        <v>27</v>
      </c>
      <c r="K96">
        <v>28</v>
      </c>
      <c r="L96">
        <v>31</v>
      </c>
      <c r="M96">
        <v>1</v>
      </c>
    </row>
    <row r="97" spans="1:13" x14ac:dyDescent="0.25">
      <c r="A97" t="s">
        <v>27</v>
      </c>
      <c r="B97">
        <v>112000074</v>
      </c>
      <c r="C97" s="1">
        <v>45183</v>
      </c>
      <c r="D97">
        <v>187474100</v>
      </c>
      <c r="E97">
        <v>1874741</v>
      </c>
      <c r="F97">
        <v>630125490</v>
      </c>
      <c r="G97">
        <v>2</v>
      </c>
      <c r="H97">
        <v>14</v>
      </c>
      <c r="I97">
        <v>24</v>
      </c>
      <c r="J97">
        <v>26</v>
      </c>
      <c r="K97">
        <v>28</v>
      </c>
      <c r="L97">
        <v>29</v>
      </c>
      <c r="M97">
        <v>7</v>
      </c>
    </row>
    <row r="98" spans="1:13" x14ac:dyDescent="0.25">
      <c r="A98" t="s">
        <v>27</v>
      </c>
      <c r="B98">
        <v>112000075</v>
      </c>
      <c r="C98" s="1">
        <v>45187</v>
      </c>
      <c r="D98">
        <v>207845500</v>
      </c>
      <c r="E98">
        <v>2078455</v>
      </c>
      <c r="F98">
        <v>700598468</v>
      </c>
      <c r="G98">
        <v>1</v>
      </c>
      <c r="H98">
        <v>4</v>
      </c>
      <c r="I98">
        <v>11</v>
      </c>
      <c r="J98">
        <v>14</v>
      </c>
      <c r="K98">
        <v>21</v>
      </c>
      <c r="L98">
        <v>22</v>
      </c>
      <c r="M98">
        <v>1</v>
      </c>
    </row>
    <row r="99" spans="1:13" x14ac:dyDescent="0.25">
      <c r="A99" t="s">
        <v>27</v>
      </c>
      <c r="B99">
        <v>112000076</v>
      </c>
      <c r="C99" s="1">
        <v>45190</v>
      </c>
      <c r="D99">
        <v>248448500</v>
      </c>
      <c r="E99">
        <v>2484485</v>
      </c>
      <c r="F99">
        <v>787317991</v>
      </c>
      <c r="G99">
        <v>3</v>
      </c>
      <c r="H99">
        <v>7</v>
      </c>
      <c r="I99">
        <v>12</v>
      </c>
      <c r="J99">
        <v>13</v>
      </c>
      <c r="K99">
        <v>28</v>
      </c>
      <c r="L99">
        <v>34</v>
      </c>
      <c r="M99">
        <v>5</v>
      </c>
    </row>
    <row r="100" spans="1:13" x14ac:dyDescent="0.25">
      <c r="A100" t="s">
        <v>27</v>
      </c>
      <c r="B100">
        <v>112000077</v>
      </c>
      <c r="C100" s="1">
        <v>45194</v>
      </c>
      <c r="D100">
        <v>282611500</v>
      </c>
      <c r="E100">
        <v>2826115</v>
      </c>
      <c r="F100">
        <v>878970672</v>
      </c>
      <c r="G100">
        <v>20</v>
      </c>
      <c r="H100">
        <v>25</v>
      </c>
      <c r="I100">
        <v>26</v>
      </c>
      <c r="J100">
        <v>30</v>
      </c>
      <c r="K100">
        <v>32</v>
      </c>
      <c r="L100">
        <v>35</v>
      </c>
      <c r="M100">
        <v>3</v>
      </c>
    </row>
    <row r="101" spans="1:13" x14ac:dyDescent="0.25">
      <c r="A101" t="s">
        <v>27</v>
      </c>
      <c r="B101">
        <v>112000078</v>
      </c>
      <c r="C101" s="1">
        <v>45197</v>
      </c>
      <c r="D101">
        <v>334877600</v>
      </c>
      <c r="E101">
        <v>3348776</v>
      </c>
      <c r="F101">
        <v>994564495</v>
      </c>
      <c r="G101">
        <v>9</v>
      </c>
      <c r="H101">
        <v>16</v>
      </c>
      <c r="I101">
        <v>17</v>
      </c>
      <c r="J101">
        <v>25</v>
      </c>
      <c r="K101">
        <v>29</v>
      </c>
      <c r="L101">
        <v>33</v>
      </c>
      <c r="M101">
        <v>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3DFA7-D457-48F2-8F9C-FADDB29EE60F}">
  <dimension ref="A1:AA501"/>
  <sheetViews>
    <sheetView tabSelected="1" topLeftCell="D1" workbookViewId="0">
      <selection activeCell="O1" sqref="O1:P39"/>
    </sheetView>
  </sheetViews>
  <sheetFormatPr defaultRowHeight="16.5" x14ac:dyDescent="0.25"/>
  <cols>
    <col min="21" max="21" width="14" customWidth="1"/>
    <col min="27" max="27" width="14.75" customWidth="1"/>
  </cols>
  <sheetData>
    <row r="1" spans="1:27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O1" t="s">
        <v>36</v>
      </c>
      <c r="P1" t="s">
        <v>34</v>
      </c>
      <c r="Q1" t="s">
        <v>38</v>
      </c>
      <c r="R1" t="s">
        <v>37</v>
      </c>
      <c r="S1" t="s">
        <v>34</v>
      </c>
      <c r="T1" t="s">
        <v>38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 t="s">
        <v>27</v>
      </c>
      <c r="B2">
        <v>107000101</v>
      </c>
      <c r="C2" s="1">
        <v>43451</v>
      </c>
      <c r="D2">
        <v>47578600</v>
      </c>
      <c r="E2">
        <v>475786</v>
      </c>
      <c r="F2">
        <v>112672574</v>
      </c>
      <c r="G2">
        <v>10</v>
      </c>
      <c r="H2">
        <v>14</v>
      </c>
      <c r="I2">
        <v>18</v>
      </c>
      <c r="J2">
        <v>27</v>
      </c>
      <c r="K2">
        <v>31</v>
      </c>
      <c r="L2">
        <v>32</v>
      </c>
      <c r="M2">
        <v>2</v>
      </c>
      <c r="O2">
        <v>1</v>
      </c>
      <c r="P2">
        <f>COUNTIF(G$2:L$501,O2)</f>
        <v>76</v>
      </c>
      <c r="Q2">
        <f>P2/500</f>
        <v>0.152</v>
      </c>
      <c r="R2">
        <v>1</v>
      </c>
      <c r="S2">
        <f>COUNTIF(M$2:M$501,R2)</f>
        <v>71</v>
      </c>
      <c r="T2">
        <f>S2/500</f>
        <v>0.14199999999999999</v>
      </c>
      <c r="U2" t="s">
        <v>39</v>
      </c>
      <c r="V2">
        <f>AVERAGE(Q2:Q39)</f>
        <v>0.15789473684210525</v>
      </c>
      <c r="W2">
        <f>MEDIAN(Q2:Q39)</f>
        <v>0.157</v>
      </c>
      <c r="X2">
        <f>MAX(Q2:Q39)</f>
        <v>0.182</v>
      </c>
      <c r="Y2">
        <f>MIN(Q2:Q39)</f>
        <v>0.126</v>
      </c>
      <c r="Z2">
        <f>X2-Y2</f>
        <v>5.5999999999999994E-2</v>
      </c>
      <c r="AA2">
        <f>_xlfn.VAR.S(Q2:Q39)</f>
        <v>2.2355618776671404E-4</v>
      </c>
    </row>
    <row r="3" spans="1:27" x14ac:dyDescent="0.25">
      <c r="A3" t="s">
        <v>27</v>
      </c>
      <c r="B3">
        <v>107000102</v>
      </c>
      <c r="C3" s="1">
        <v>43454</v>
      </c>
      <c r="D3">
        <v>47045800</v>
      </c>
      <c r="E3">
        <v>470458</v>
      </c>
      <c r="F3">
        <v>129959963</v>
      </c>
      <c r="G3">
        <v>7</v>
      </c>
      <c r="H3">
        <v>12</v>
      </c>
      <c r="I3">
        <v>13</v>
      </c>
      <c r="J3">
        <v>27</v>
      </c>
      <c r="K3">
        <v>28</v>
      </c>
      <c r="L3">
        <v>37</v>
      </c>
      <c r="M3">
        <v>6</v>
      </c>
      <c r="O3">
        <v>2</v>
      </c>
      <c r="P3">
        <f t="shared" ref="P3:P39" si="0">COUNTIF(G$2:L$501,O3)</f>
        <v>84</v>
      </c>
      <c r="Q3">
        <f t="shared" ref="Q3:Q39" si="1">P3/500</f>
        <v>0.16800000000000001</v>
      </c>
      <c r="R3">
        <v>2</v>
      </c>
      <c r="S3">
        <f t="shared" ref="S3:S9" si="2">COUNTIF(M$2:M$501,R3)</f>
        <v>71</v>
      </c>
      <c r="T3">
        <f t="shared" ref="T3:T9" si="3">S3/500</f>
        <v>0.14199999999999999</v>
      </c>
      <c r="U3" t="s">
        <v>41</v>
      </c>
      <c r="V3">
        <f>AVERAGE(T2:T9)</f>
        <v>0.12499999999999999</v>
      </c>
      <c r="W3">
        <f>MEDIAN(T2:T9)</f>
        <v>0.123</v>
      </c>
      <c r="X3">
        <f>MAX(T2:T9)</f>
        <v>0.14799999999999999</v>
      </c>
      <c r="Y3">
        <f>MIN(T2:T9)</f>
        <v>0.10199999999999999</v>
      </c>
      <c r="Z3">
        <f>X3-Y3</f>
        <v>4.5999999999999999E-2</v>
      </c>
      <c r="AA3">
        <f>_xlfn.VAR.S(T2:T9)</f>
        <v>3.0628571428571526E-4</v>
      </c>
    </row>
    <row r="4" spans="1:27" x14ac:dyDescent="0.25">
      <c r="A4" t="s">
        <v>27</v>
      </c>
      <c r="B4">
        <v>107000103</v>
      </c>
      <c r="C4" s="1">
        <v>43458</v>
      </c>
      <c r="D4">
        <v>50152300</v>
      </c>
      <c r="E4">
        <v>501523</v>
      </c>
      <c r="F4">
        <v>146890627</v>
      </c>
      <c r="G4">
        <v>3</v>
      </c>
      <c r="H4">
        <v>12</v>
      </c>
      <c r="I4">
        <v>13</v>
      </c>
      <c r="J4">
        <v>19</v>
      </c>
      <c r="K4">
        <v>22</v>
      </c>
      <c r="L4">
        <v>23</v>
      </c>
      <c r="M4">
        <v>1</v>
      </c>
      <c r="O4">
        <v>3</v>
      </c>
      <c r="P4">
        <f t="shared" si="0"/>
        <v>91</v>
      </c>
      <c r="Q4">
        <f t="shared" si="1"/>
        <v>0.182</v>
      </c>
      <c r="R4">
        <v>3</v>
      </c>
      <c r="S4">
        <f t="shared" si="2"/>
        <v>64</v>
      </c>
      <c r="T4">
        <f t="shared" si="3"/>
        <v>0.128</v>
      </c>
    </row>
    <row r="5" spans="1:27" x14ac:dyDescent="0.25">
      <c r="A5" t="s">
        <v>27</v>
      </c>
      <c r="B5">
        <v>107000104</v>
      </c>
      <c r="C5" s="1">
        <v>43461</v>
      </c>
      <c r="D5">
        <v>48814900</v>
      </c>
      <c r="E5">
        <v>488149</v>
      </c>
      <c r="F5">
        <v>164123421</v>
      </c>
      <c r="G5">
        <v>3</v>
      </c>
      <c r="H5">
        <v>19</v>
      </c>
      <c r="I5">
        <v>24</v>
      </c>
      <c r="J5">
        <v>25</v>
      </c>
      <c r="K5">
        <v>31</v>
      </c>
      <c r="L5">
        <v>37</v>
      </c>
      <c r="M5">
        <v>6</v>
      </c>
      <c r="O5">
        <v>4</v>
      </c>
      <c r="P5">
        <f t="shared" si="0"/>
        <v>82</v>
      </c>
      <c r="Q5">
        <f t="shared" si="1"/>
        <v>0.16400000000000001</v>
      </c>
      <c r="R5">
        <v>4</v>
      </c>
      <c r="S5">
        <f t="shared" si="2"/>
        <v>74</v>
      </c>
      <c r="T5">
        <f t="shared" si="3"/>
        <v>0.14799999999999999</v>
      </c>
      <c r="V5">
        <f>V2*500</f>
        <v>78.94736842105263</v>
      </c>
      <c r="AA5">
        <f>500^2*AA2</f>
        <v>55.889046941678508</v>
      </c>
    </row>
    <row r="6" spans="1:27" x14ac:dyDescent="0.25">
      <c r="A6" t="s">
        <v>27</v>
      </c>
      <c r="B6">
        <v>107000105</v>
      </c>
      <c r="C6" s="1">
        <v>43465</v>
      </c>
      <c r="D6">
        <v>52768600</v>
      </c>
      <c r="E6">
        <v>527686</v>
      </c>
      <c r="F6">
        <v>184050550</v>
      </c>
      <c r="G6">
        <v>9</v>
      </c>
      <c r="H6">
        <v>11</v>
      </c>
      <c r="I6">
        <v>12</v>
      </c>
      <c r="J6">
        <v>23</v>
      </c>
      <c r="K6">
        <v>28</v>
      </c>
      <c r="L6">
        <v>36</v>
      </c>
      <c r="M6">
        <v>4</v>
      </c>
      <c r="O6">
        <v>5</v>
      </c>
      <c r="P6">
        <f t="shared" si="0"/>
        <v>68</v>
      </c>
      <c r="Q6">
        <f t="shared" si="1"/>
        <v>0.13600000000000001</v>
      </c>
      <c r="R6">
        <v>5</v>
      </c>
      <c r="S6">
        <f t="shared" si="2"/>
        <v>55</v>
      </c>
      <c r="T6">
        <f t="shared" si="3"/>
        <v>0.11</v>
      </c>
    </row>
    <row r="7" spans="1:27" x14ac:dyDescent="0.25">
      <c r="A7" t="s">
        <v>27</v>
      </c>
      <c r="B7">
        <v>108000001</v>
      </c>
      <c r="C7" s="1">
        <v>43468</v>
      </c>
      <c r="D7">
        <v>51002900</v>
      </c>
      <c r="E7">
        <v>510029</v>
      </c>
      <c r="F7">
        <v>199798544</v>
      </c>
      <c r="G7">
        <v>3</v>
      </c>
      <c r="H7">
        <v>21</v>
      </c>
      <c r="I7">
        <v>23</v>
      </c>
      <c r="J7">
        <v>24</v>
      </c>
      <c r="K7">
        <v>26</v>
      </c>
      <c r="L7">
        <v>32</v>
      </c>
      <c r="M7">
        <v>3</v>
      </c>
      <c r="O7">
        <v>6</v>
      </c>
      <c r="P7">
        <f t="shared" si="0"/>
        <v>78</v>
      </c>
      <c r="Q7">
        <f t="shared" si="1"/>
        <v>0.156</v>
      </c>
      <c r="R7">
        <v>6</v>
      </c>
      <c r="S7">
        <f t="shared" si="2"/>
        <v>55</v>
      </c>
      <c r="T7">
        <f t="shared" si="3"/>
        <v>0.11</v>
      </c>
    </row>
    <row r="8" spans="1:27" x14ac:dyDescent="0.25">
      <c r="A8" t="s">
        <v>27</v>
      </c>
      <c r="B8">
        <v>108000002</v>
      </c>
      <c r="C8" s="1">
        <v>43472</v>
      </c>
      <c r="D8">
        <v>56109400</v>
      </c>
      <c r="E8">
        <v>561094</v>
      </c>
      <c r="F8">
        <v>219054613</v>
      </c>
      <c r="G8">
        <v>10</v>
      </c>
      <c r="H8">
        <v>11</v>
      </c>
      <c r="I8">
        <v>17</v>
      </c>
      <c r="J8">
        <v>25</v>
      </c>
      <c r="K8">
        <v>28</v>
      </c>
      <c r="L8">
        <v>38</v>
      </c>
      <c r="M8">
        <v>3</v>
      </c>
      <c r="O8">
        <v>7</v>
      </c>
      <c r="P8">
        <f t="shared" si="0"/>
        <v>79</v>
      </c>
      <c r="Q8">
        <f t="shared" si="1"/>
        <v>0.158</v>
      </c>
      <c r="R8">
        <v>7</v>
      </c>
      <c r="S8">
        <f t="shared" si="2"/>
        <v>51</v>
      </c>
      <c r="T8">
        <f t="shared" si="3"/>
        <v>0.10199999999999999</v>
      </c>
    </row>
    <row r="9" spans="1:27" x14ac:dyDescent="0.25">
      <c r="A9" t="s">
        <v>27</v>
      </c>
      <c r="B9">
        <v>108000003</v>
      </c>
      <c r="C9" s="1">
        <v>43475</v>
      </c>
      <c r="D9">
        <v>52610000</v>
      </c>
      <c r="E9">
        <v>526100</v>
      </c>
      <c r="F9">
        <v>236496512</v>
      </c>
      <c r="G9">
        <v>2</v>
      </c>
      <c r="H9">
        <v>3</v>
      </c>
      <c r="I9">
        <v>5</v>
      </c>
      <c r="J9">
        <v>17</v>
      </c>
      <c r="K9">
        <v>36</v>
      </c>
      <c r="L9">
        <v>37</v>
      </c>
      <c r="M9">
        <v>5</v>
      </c>
      <c r="O9">
        <v>8</v>
      </c>
      <c r="P9">
        <f t="shared" si="0"/>
        <v>69</v>
      </c>
      <c r="Q9">
        <f t="shared" si="1"/>
        <v>0.13800000000000001</v>
      </c>
      <c r="R9">
        <v>8</v>
      </c>
      <c r="S9">
        <f t="shared" si="2"/>
        <v>59</v>
      </c>
      <c r="T9">
        <f t="shared" si="3"/>
        <v>0.11799999999999999</v>
      </c>
    </row>
    <row r="10" spans="1:27" x14ac:dyDescent="0.25">
      <c r="A10" t="s">
        <v>27</v>
      </c>
      <c r="B10">
        <v>108000004</v>
      </c>
      <c r="C10" s="1">
        <v>43479</v>
      </c>
      <c r="D10">
        <v>57512100</v>
      </c>
      <c r="E10">
        <v>575121</v>
      </c>
      <c r="F10">
        <v>256081467</v>
      </c>
      <c r="G10">
        <v>2</v>
      </c>
      <c r="H10">
        <v>11</v>
      </c>
      <c r="I10">
        <v>12</v>
      </c>
      <c r="J10">
        <v>19</v>
      </c>
      <c r="K10">
        <v>26</v>
      </c>
      <c r="L10">
        <v>28</v>
      </c>
      <c r="M10">
        <v>7</v>
      </c>
      <c r="O10">
        <v>9</v>
      </c>
      <c r="P10">
        <f t="shared" si="0"/>
        <v>63</v>
      </c>
      <c r="Q10">
        <f t="shared" si="1"/>
        <v>0.126</v>
      </c>
      <c r="S10">
        <f>SUM(S2:S9)</f>
        <v>500</v>
      </c>
      <c r="T10">
        <f>SUM(T2:T9)</f>
        <v>0.99999999999999989</v>
      </c>
    </row>
    <row r="11" spans="1:27" x14ac:dyDescent="0.25">
      <c r="A11" t="s">
        <v>27</v>
      </c>
      <c r="B11">
        <v>108000005</v>
      </c>
      <c r="C11" s="1">
        <v>43482</v>
      </c>
      <c r="D11">
        <v>51569100</v>
      </c>
      <c r="E11">
        <v>515691</v>
      </c>
      <c r="F11">
        <v>237605313</v>
      </c>
      <c r="G11">
        <v>7</v>
      </c>
      <c r="H11">
        <v>8</v>
      </c>
      <c r="I11">
        <v>12</v>
      </c>
      <c r="J11">
        <v>13</v>
      </c>
      <c r="K11">
        <v>15</v>
      </c>
      <c r="L11">
        <v>30</v>
      </c>
      <c r="M11">
        <v>8</v>
      </c>
      <c r="O11">
        <v>10</v>
      </c>
      <c r="P11">
        <f t="shared" si="0"/>
        <v>74</v>
      </c>
      <c r="Q11">
        <f t="shared" si="1"/>
        <v>0.14799999999999999</v>
      </c>
    </row>
    <row r="12" spans="1:27" x14ac:dyDescent="0.25">
      <c r="A12" t="s">
        <v>27</v>
      </c>
      <c r="B12">
        <v>108000006</v>
      </c>
      <c r="C12" s="1">
        <v>43486</v>
      </c>
      <c r="D12">
        <v>50034000</v>
      </c>
      <c r="E12">
        <v>500340</v>
      </c>
      <c r="F12">
        <v>29284167</v>
      </c>
      <c r="G12">
        <v>2</v>
      </c>
      <c r="H12">
        <v>4</v>
      </c>
      <c r="I12">
        <v>5</v>
      </c>
      <c r="J12">
        <v>15</v>
      </c>
      <c r="K12">
        <v>27</v>
      </c>
      <c r="L12">
        <v>35</v>
      </c>
      <c r="M12">
        <v>3</v>
      </c>
      <c r="O12">
        <v>11</v>
      </c>
      <c r="P12">
        <f t="shared" si="0"/>
        <v>74</v>
      </c>
      <c r="Q12">
        <f t="shared" si="1"/>
        <v>0.14799999999999999</v>
      </c>
    </row>
    <row r="13" spans="1:27" x14ac:dyDescent="0.25">
      <c r="A13" t="s">
        <v>27</v>
      </c>
      <c r="B13">
        <v>108000007</v>
      </c>
      <c r="C13" s="1">
        <v>43489</v>
      </c>
      <c r="D13">
        <v>47428700</v>
      </c>
      <c r="E13">
        <v>474287</v>
      </c>
      <c r="F13">
        <v>45325352</v>
      </c>
      <c r="G13">
        <v>8</v>
      </c>
      <c r="H13">
        <v>17</v>
      </c>
      <c r="I13">
        <v>20</v>
      </c>
      <c r="J13">
        <v>22</v>
      </c>
      <c r="K13">
        <v>25</v>
      </c>
      <c r="L13">
        <v>37</v>
      </c>
      <c r="M13">
        <v>2</v>
      </c>
      <c r="O13">
        <v>12</v>
      </c>
      <c r="P13">
        <f t="shared" si="0"/>
        <v>85</v>
      </c>
      <c r="Q13">
        <f t="shared" si="1"/>
        <v>0.17</v>
      </c>
    </row>
    <row r="14" spans="1:27" x14ac:dyDescent="0.25">
      <c r="A14" t="s">
        <v>27</v>
      </c>
      <c r="B14">
        <v>108000008</v>
      </c>
      <c r="C14" s="1">
        <v>43493</v>
      </c>
      <c r="D14">
        <v>62387300</v>
      </c>
      <c r="E14">
        <v>623873</v>
      </c>
      <c r="F14">
        <v>263477856</v>
      </c>
      <c r="G14">
        <v>20</v>
      </c>
      <c r="H14">
        <v>22</v>
      </c>
      <c r="I14">
        <v>25</v>
      </c>
      <c r="J14">
        <v>29</v>
      </c>
      <c r="K14">
        <v>31</v>
      </c>
      <c r="L14">
        <v>32</v>
      </c>
      <c r="M14">
        <v>3</v>
      </c>
      <c r="O14">
        <v>13</v>
      </c>
      <c r="P14">
        <f t="shared" si="0"/>
        <v>76</v>
      </c>
      <c r="Q14">
        <f t="shared" si="1"/>
        <v>0.152</v>
      </c>
    </row>
    <row r="15" spans="1:27" x14ac:dyDescent="0.25">
      <c r="A15" t="s">
        <v>27</v>
      </c>
      <c r="B15">
        <v>108000009</v>
      </c>
      <c r="C15" s="1">
        <v>43496</v>
      </c>
      <c r="D15">
        <v>62725200</v>
      </c>
      <c r="E15">
        <v>627252</v>
      </c>
      <c r="F15">
        <v>286157715</v>
      </c>
      <c r="G15">
        <v>17</v>
      </c>
      <c r="H15">
        <v>19</v>
      </c>
      <c r="I15">
        <v>20</v>
      </c>
      <c r="J15">
        <v>26</v>
      </c>
      <c r="K15">
        <v>29</v>
      </c>
      <c r="L15">
        <v>36</v>
      </c>
      <c r="M15">
        <v>1</v>
      </c>
      <c r="O15">
        <v>14</v>
      </c>
      <c r="P15">
        <f t="shared" si="0"/>
        <v>84</v>
      </c>
      <c r="Q15">
        <f t="shared" si="1"/>
        <v>0.16800000000000001</v>
      </c>
    </row>
    <row r="16" spans="1:27" x14ac:dyDescent="0.25">
      <c r="A16" t="s">
        <v>27</v>
      </c>
      <c r="B16">
        <v>108000010</v>
      </c>
      <c r="C16" s="1">
        <v>43500</v>
      </c>
      <c r="D16">
        <v>90342600</v>
      </c>
      <c r="E16">
        <v>903426</v>
      </c>
      <c r="F16">
        <v>323880644</v>
      </c>
      <c r="G16">
        <v>6</v>
      </c>
      <c r="H16">
        <v>7</v>
      </c>
      <c r="I16">
        <v>13</v>
      </c>
      <c r="J16">
        <v>15</v>
      </c>
      <c r="K16">
        <v>28</v>
      </c>
      <c r="L16">
        <v>37</v>
      </c>
      <c r="M16">
        <v>3</v>
      </c>
      <c r="O16">
        <v>15</v>
      </c>
      <c r="P16">
        <f t="shared" si="0"/>
        <v>84</v>
      </c>
      <c r="Q16">
        <f t="shared" si="1"/>
        <v>0.16800000000000001</v>
      </c>
    </row>
    <row r="17" spans="1:17" x14ac:dyDescent="0.25">
      <c r="A17" t="s">
        <v>27</v>
      </c>
      <c r="B17">
        <v>108000011</v>
      </c>
      <c r="C17" s="1">
        <v>43503</v>
      </c>
      <c r="D17">
        <v>106246700</v>
      </c>
      <c r="E17">
        <v>1062467</v>
      </c>
      <c r="F17">
        <v>363158528</v>
      </c>
      <c r="G17">
        <v>1</v>
      </c>
      <c r="H17">
        <v>9</v>
      </c>
      <c r="I17">
        <v>21</v>
      </c>
      <c r="J17">
        <v>26</v>
      </c>
      <c r="K17">
        <v>27</v>
      </c>
      <c r="L17">
        <v>36</v>
      </c>
      <c r="M17">
        <v>8</v>
      </c>
      <c r="O17">
        <v>16</v>
      </c>
      <c r="P17">
        <f t="shared" si="0"/>
        <v>82</v>
      </c>
      <c r="Q17">
        <f t="shared" si="1"/>
        <v>0.16400000000000001</v>
      </c>
    </row>
    <row r="18" spans="1:17" x14ac:dyDescent="0.25">
      <c r="A18" t="s">
        <v>27</v>
      </c>
      <c r="B18">
        <v>108000012</v>
      </c>
      <c r="C18" s="1">
        <v>43507</v>
      </c>
      <c r="D18">
        <v>118821100</v>
      </c>
      <c r="E18">
        <v>1188211</v>
      </c>
      <c r="F18">
        <v>406915332</v>
      </c>
      <c r="G18">
        <v>2</v>
      </c>
      <c r="H18">
        <v>13</v>
      </c>
      <c r="I18">
        <v>16</v>
      </c>
      <c r="J18">
        <v>17</v>
      </c>
      <c r="K18">
        <v>29</v>
      </c>
      <c r="L18">
        <v>36</v>
      </c>
      <c r="M18">
        <v>1</v>
      </c>
      <c r="O18">
        <v>17</v>
      </c>
      <c r="P18">
        <f t="shared" si="0"/>
        <v>87</v>
      </c>
      <c r="Q18">
        <f t="shared" si="1"/>
        <v>0.17399999999999999</v>
      </c>
    </row>
    <row r="19" spans="1:17" x14ac:dyDescent="0.25">
      <c r="A19" t="s">
        <v>27</v>
      </c>
      <c r="B19">
        <v>108000013</v>
      </c>
      <c r="C19" s="1">
        <v>43510</v>
      </c>
      <c r="D19">
        <v>102620400</v>
      </c>
      <c r="E19">
        <v>1026204</v>
      </c>
      <c r="F19">
        <v>440244351</v>
      </c>
      <c r="G19">
        <v>5</v>
      </c>
      <c r="H19">
        <v>9</v>
      </c>
      <c r="I19">
        <v>14</v>
      </c>
      <c r="J19">
        <v>23</v>
      </c>
      <c r="K19">
        <v>27</v>
      </c>
      <c r="L19">
        <v>29</v>
      </c>
      <c r="M19">
        <v>2</v>
      </c>
      <c r="O19">
        <v>18</v>
      </c>
      <c r="P19">
        <f t="shared" si="0"/>
        <v>71</v>
      </c>
      <c r="Q19">
        <f t="shared" si="1"/>
        <v>0.14199999999999999</v>
      </c>
    </row>
    <row r="20" spans="1:17" x14ac:dyDescent="0.25">
      <c r="A20" t="s">
        <v>27</v>
      </c>
      <c r="B20">
        <v>108000014</v>
      </c>
      <c r="C20" s="1">
        <v>43514</v>
      </c>
      <c r="D20">
        <v>110047800</v>
      </c>
      <c r="E20">
        <v>1100478</v>
      </c>
      <c r="F20">
        <v>478757140</v>
      </c>
      <c r="G20">
        <v>3</v>
      </c>
      <c r="H20">
        <v>4</v>
      </c>
      <c r="I20">
        <v>7</v>
      </c>
      <c r="J20">
        <v>19</v>
      </c>
      <c r="K20">
        <v>24</v>
      </c>
      <c r="L20">
        <v>28</v>
      </c>
      <c r="M20">
        <v>4</v>
      </c>
      <c r="O20">
        <v>19</v>
      </c>
      <c r="P20">
        <f t="shared" si="0"/>
        <v>91</v>
      </c>
      <c r="Q20">
        <f t="shared" si="1"/>
        <v>0.182</v>
      </c>
    </row>
    <row r="21" spans="1:17" x14ac:dyDescent="0.25">
      <c r="A21" t="s">
        <v>27</v>
      </c>
      <c r="B21">
        <v>108000015</v>
      </c>
      <c r="C21" s="1">
        <v>43517</v>
      </c>
      <c r="D21">
        <v>102578300</v>
      </c>
      <c r="E21">
        <v>1025783</v>
      </c>
      <c r="F21">
        <v>484368056</v>
      </c>
      <c r="G21">
        <v>5</v>
      </c>
      <c r="H21">
        <v>6</v>
      </c>
      <c r="I21">
        <v>13</v>
      </c>
      <c r="J21">
        <v>33</v>
      </c>
      <c r="K21">
        <v>34</v>
      </c>
      <c r="L21">
        <v>37</v>
      </c>
      <c r="M21">
        <v>4</v>
      </c>
      <c r="O21">
        <v>20</v>
      </c>
      <c r="P21">
        <f t="shared" si="0"/>
        <v>73</v>
      </c>
      <c r="Q21">
        <f t="shared" si="1"/>
        <v>0.14599999999999999</v>
      </c>
    </row>
    <row r="22" spans="1:17" x14ac:dyDescent="0.25">
      <c r="A22" t="s">
        <v>27</v>
      </c>
      <c r="B22">
        <v>108000016</v>
      </c>
      <c r="C22" s="1">
        <v>43521</v>
      </c>
      <c r="D22">
        <v>108101200</v>
      </c>
      <c r="E22">
        <v>1081012</v>
      </c>
      <c r="F22">
        <v>523120915</v>
      </c>
      <c r="G22">
        <v>2</v>
      </c>
      <c r="H22">
        <v>4</v>
      </c>
      <c r="I22">
        <v>8</v>
      </c>
      <c r="J22">
        <v>10</v>
      </c>
      <c r="K22">
        <v>24</v>
      </c>
      <c r="L22">
        <v>30</v>
      </c>
      <c r="M22">
        <v>7</v>
      </c>
      <c r="O22">
        <v>21</v>
      </c>
      <c r="P22">
        <f t="shared" si="0"/>
        <v>89</v>
      </c>
      <c r="Q22">
        <f t="shared" si="1"/>
        <v>0.17799999999999999</v>
      </c>
    </row>
    <row r="23" spans="1:17" x14ac:dyDescent="0.25">
      <c r="A23" t="s">
        <v>27</v>
      </c>
      <c r="B23">
        <v>108000017</v>
      </c>
      <c r="C23" s="1">
        <v>43524</v>
      </c>
      <c r="D23">
        <v>104028100</v>
      </c>
      <c r="E23">
        <v>1040281</v>
      </c>
      <c r="F23">
        <v>554775269</v>
      </c>
      <c r="G23">
        <v>3</v>
      </c>
      <c r="H23">
        <v>4</v>
      </c>
      <c r="I23">
        <v>19</v>
      </c>
      <c r="J23">
        <v>23</v>
      </c>
      <c r="K23">
        <v>26</v>
      </c>
      <c r="L23">
        <v>27</v>
      </c>
      <c r="M23">
        <v>8</v>
      </c>
      <c r="O23">
        <v>22</v>
      </c>
      <c r="P23">
        <f t="shared" si="0"/>
        <v>75</v>
      </c>
      <c r="Q23">
        <f t="shared" si="1"/>
        <v>0.15</v>
      </c>
    </row>
    <row r="24" spans="1:17" x14ac:dyDescent="0.25">
      <c r="A24" t="s">
        <v>27</v>
      </c>
      <c r="B24">
        <v>108000018</v>
      </c>
      <c r="C24" s="1">
        <v>43528</v>
      </c>
      <c r="D24">
        <v>54092600</v>
      </c>
      <c r="E24">
        <v>540926</v>
      </c>
      <c r="F24">
        <v>41292017</v>
      </c>
      <c r="G24">
        <v>2</v>
      </c>
      <c r="H24">
        <v>17</v>
      </c>
      <c r="I24">
        <v>19</v>
      </c>
      <c r="J24">
        <v>21</v>
      </c>
      <c r="K24">
        <v>27</v>
      </c>
      <c r="L24">
        <v>30</v>
      </c>
      <c r="M24">
        <v>2</v>
      </c>
      <c r="O24">
        <v>23</v>
      </c>
      <c r="P24">
        <f t="shared" si="0"/>
        <v>74</v>
      </c>
      <c r="Q24">
        <f t="shared" si="1"/>
        <v>0.14799999999999999</v>
      </c>
    </row>
    <row r="25" spans="1:17" x14ac:dyDescent="0.25">
      <c r="A25" t="s">
        <v>27</v>
      </c>
      <c r="B25">
        <v>108000019</v>
      </c>
      <c r="C25" s="1">
        <v>43531</v>
      </c>
      <c r="D25">
        <v>44014800</v>
      </c>
      <c r="E25">
        <v>440148</v>
      </c>
      <c r="F25">
        <v>54934556</v>
      </c>
      <c r="G25">
        <v>7</v>
      </c>
      <c r="H25">
        <v>14</v>
      </c>
      <c r="I25">
        <v>19</v>
      </c>
      <c r="J25">
        <v>28</v>
      </c>
      <c r="K25">
        <v>31</v>
      </c>
      <c r="L25">
        <v>34</v>
      </c>
      <c r="M25">
        <v>5</v>
      </c>
      <c r="O25">
        <v>24</v>
      </c>
      <c r="P25">
        <f t="shared" si="0"/>
        <v>77</v>
      </c>
      <c r="Q25">
        <f t="shared" si="1"/>
        <v>0.154</v>
      </c>
    </row>
    <row r="26" spans="1:17" x14ac:dyDescent="0.25">
      <c r="A26" t="s">
        <v>27</v>
      </c>
      <c r="B26">
        <v>108000020</v>
      </c>
      <c r="C26" s="1">
        <v>43535</v>
      </c>
      <c r="D26">
        <v>52546000</v>
      </c>
      <c r="E26">
        <v>525460</v>
      </c>
      <c r="F26">
        <v>74320455</v>
      </c>
      <c r="G26">
        <v>11</v>
      </c>
      <c r="H26">
        <v>15</v>
      </c>
      <c r="I26">
        <v>21</v>
      </c>
      <c r="J26">
        <v>27</v>
      </c>
      <c r="K26">
        <v>28</v>
      </c>
      <c r="L26">
        <v>33</v>
      </c>
      <c r="M26">
        <v>6</v>
      </c>
      <c r="O26">
        <v>25</v>
      </c>
      <c r="P26">
        <f t="shared" si="0"/>
        <v>81</v>
      </c>
      <c r="Q26">
        <f t="shared" si="1"/>
        <v>0.16200000000000001</v>
      </c>
    </row>
    <row r="27" spans="1:17" x14ac:dyDescent="0.25">
      <c r="A27" t="s">
        <v>27</v>
      </c>
      <c r="B27">
        <v>108000021</v>
      </c>
      <c r="C27" s="1">
        <v>43538</v>
      </c>
      <c r="D27">
        <v>50448300</v>
      </c>
      <c r="E27">
        <v>504483</v>
      </c>
      <c r="F27">
        <v>90444420</v>
      </c>
      <c r="G27">
        <v>4</v>
      </c>
      <c r="H27">
        <v>9</v>
      </c>
      <c r="I27">
        <v>21</v>
      </c>
      <c r="J27">
        <v>23</v>
      </c>
      <c r="K27">
        <v>33</v>
      </c>
      <c r="L27">
        <v>36</v>
      </c>
      <c r="M27">
        <v>4</v>
      </c>
      <c r="O27">
        <v>26</v>
      </c>
      <c r="P27">
        <f t="shared" si="0"/>
        <v>85</v>
      </c>
      <c r="Q27">
        <f t="shared" si="1"/>
        <v>0.17</v>
      </c>
    </row>
    <row r="28" spans="1:17" x14ac:dyDescent="0.25">
      <c r="A28" t="s">
        <v>27</v>
      </c>
      <c r="B28">
        <v>108000022</v>
      </c>
      <c r="C28" s="1">
        <v>43542</v>
      </c>
      <c r="D28">
        <v>52533400</v>
      </c>
      <c r="E28">
        <v>525334</v>
      </c>
      <c r="F28">
        <v>107677089</v>
      </c>
      <c r="G28">
        <v>2</v>
      </c>
      <c r="H28">
        <v>10</v>
      </c>
      <c r="I28">
        <v>11</v>
      </c>
      <c r="J28">
        <v>21</v>
      </c>
      <c r="K28">
        <v>22</v>
      </c>
      <c r="L28">
        <v>28</v>
      </c>
      <c r="M28">
        <v>7</v>
      </c>
      <c r="O28">
        <v>27</v>
      </c>
      <c r="P28">
        <f t="shared" si="0"/>
        <v>91</v>
      </c>
      <c r="Q28">
        <f t="shared" si="1"/>
        <v>0.182</v>
      </c>
    </row>
    <row r="29" spans="1:17" x14ac:dyDescent="0.25">
      <c r="A29" t="s">
        <v>27</v>
      </c>
      <c r="B29">
        <v>108000023</v>
      </c>
      <c r="C29" s="1">
        <v>43545</v>
      </c>
      <c r="D29">
        <v>49361500</v>
      </c>
      <c r="E29">
        <v>493615</v>
      </c>
      <c r="F29">
        <v>123638613</v>
      </c>
      <c r="G29">
        <v>6</v>
      </c>
      <c r="H29">
        <v>10</v>
      </c>
      <c r="I29">
        <v>19</v>
      </c>
      <c r="J29">
        <v>20</v>
      </c>
      <c r="K29">
        <v>22</v>
      </c>
      <c r="L29">
        <v>36</v>
      </c>
      <c r="M29">
        <v>6</v>
      </c>
      <c r="O29">
        <v>28</v>
      </c>
      <c r="P29">
        <f t="shared" si="0"/>
        <v>86</v>
      </c>
      <c r="Q29">
        <f t="shared" si="1"/>
        <v>0.17199999999999999</v>
      </c>
    </row>
    <row r="30" spans="1:17" x14ac:dyDescent="0.25">
      <c r="A30" t="s">
        <v>27</v>
      </c>
      <c r="B30">
        <v>108000024</v>
      </c>
      <c r="C30" s="1">
        <v>43549</v>
      </c>
      <c r="D30">
        <v>49109300</v>
      </c>
      <c r="E30">
        <v>491093</v>
      </c>
      <c r="F30">
        <v>140285227</v>
      </c>
      <c r="G30">
        <v>3</v>
      </c>
      <c r="H30">
        <v>6</v>
      </c>
      <c r="I30">
        <v>7</v>
      </c>
      <c r="J30">
        <v>20</v>
      </c>
      <c r="K30">
        <v>24</v>
      </c>
      <c r="L30">
        <v>27</v>
      </c>
      <c r="M30">
        <v>4</v>
      </c>
      <c r="O30">
        <v>29</v>
      </c>
      <c r="P30">
        <f t="shared" si="0"/>
        <v>89</v>
      </c>
      <c r="Q30">
        <f t="shared" si="1"/>
        <v>0.17799999999999999</v>
      </c>
    </row>
    <row r="31" spans="1:17" x14ac:dyDescent="0.25">
      <c r="A31" t="s">
        <v>27</v>
      </c>
      <c r="B31">
        <v>108000025</v>
      </c>
      <c r="C31" s="1">
        <v>43552</v>
      </c>
      <c r="D31">
        <v>48747100</v>
      </c>
      <c r="E31">
        <v>487471</v>
      </c>
      <c r="F31">
        <v>157087631</v>
      </c>
      <c r="G31">
        <v>4</v>
      </c>
      <c r="H31">
        <v>21</v>
      </c>
      <c r="I31">
        <v>22</v>
      </c>
      <c r="J31">
        <v>31</v>
      </c>
      <c r="K31">
        <v>34</v>
      </c>
      <c r="L31">
        <v>36</v>
      </c>
      <c r="M31">
        <v>2</v>
      </c>
      <c r="O31">
        <v>30</v>
      </c>
      <c r="P31">
        <f t="shared" si="0"/>
        <v>76</v>
      </c>
      <c r="Q31">
        <f t="shared" si="1"/>
        <v>0.152</v>
      </c>
    </row>
    <row r="32" spans="1:17" x14ac:dyDescent="0.25">
      <c r="A32" t="s">
        <v>27</v>
      </c>
      <c r="B32">
        <v>108000026</v>
      </c>
      <c r="C32" s="1">
        <v>43556</v>
      </c>
      <c r="D32">
        <v>50462400</v>
      </c>
      <c r="E32">
        <v>504624</v>
      </c>
      <c r="F32">
        <v>174655350</v>
      </c>
      <c r="G32">
        <v>1</v>
      </c>
      <c r="H32">
        <v>10</v>
      </c>
      <c r="I32">
        <v>11</v>
      </c>
      <c r="J32">
        <v>15</v>
      </c>
      <c r="K32">
        <v>28</v>
      </c>
      <c r="L32">
        <v>36</v>
      </c>
      <c r="M32">
        <v>8</v>
      </c>
      <c r="O32">
        <v>31</v>
      </c>
      <c r="P32">
        <f t="shared" si="0"/>
        <v>86</v>
      </c>
      <c r="Q32">
        <f t="shared" si="1"/>
        <v>0.17199999999999999</v>
      </c>
    </row>
    <row r="33" spans="1:17" x14ac:dyDescent="0.25">
      <c r="A33" t="s">
        <v>27</v>
      </c>
      <c r="B33">
        <v>108000027</v>
      </c>
      <c r="C33" s="1">
        <v>43559</v>
      </c>
      <c r="D33">
        <v>46566000</v>
      </c>
      <c r="E33">
        <v>465660</v>
      </c>
      <c r="F33">
        <v>189712249</v>
      </c>
      <c r="G33">
        <v>4</v>
      </c>
      <c r="H33">
        <v>5</v>
      </c>
      <c r="I33">
        <v>12</v>
      </c>
      <c r="J33">
        <v>21</v>
      </c>
      <c r="K33">
        <v>24</v>
      </c>
      <c r="L33">
        <v>38</v>
      </c>
      <c r="M33">
        <v>3</v>
      </c>
      <c r="O33">
        <v>32</v>
      </c>
      <c r="P33">
        <f t="shared" si="0"/>
        <v>70</v>
      </c>
      <c r="Q33">
        <f t="shared" si="1"/>
        <v>0.14000000000000001</v>
      </c>
    </row>
    <row r="34" spans="1:17" x14ac:dyDescent="0.25">
      <c r="A34" t="s">
        <v>27</v>
      </c>
      <c r="B34">
        <v>108000028</v>
      </c>
      <c r="C34" s="1">
        <v>43563</v>
      </c>
      <c r="D34">
        <v>52396800</v>
      </c>
      <c r="E34">
        <v>523968</v>
      </c>
      <c r="F34">
        <v>205415189</v>
      </c>
      <c r="G34">
        <v>3</v>
      </c>
      <c r="H34">
        <v>5</v>
      </c>
      <c r="I34">
        <v>12</v>
      </c>
      <c r="J34">
        <v>31</v>
      </c>
      <c r="K34">
        <v>35</v>
      </c>
      <c r="L34">
        <v>36</v>
      </c>
      <c r="M34">
        <v>1</v>
      </c>
      <c r="O34">
        <v>33</v>
      </c>
      <c r="P34">
        <f t="shared" si="0"/>
        <v>76</v>
      </c>
      <c r="Q34">
        <f t="shared" si="1"/>
        <v>0.152</v>
      </c>
    </row>
    <row r="35" spans="1:17" x14ac:dyDescent="0.25">
      <c r="A35" t="s">
        <v>27</v>
      </c>
      <c r="B35">
        <v>108000029</v>
      </c>
      <c r="C35" s="1">
        <v>43566</v>
      </c>
      <c r="D35">
        <v>48084200</v>
      </c>
      <c r="E35">
        <v>480842</v>
      </c>
      <c r="F35">
        <v>221021498</v>
      </c>
      <c r="G35">
        <v>2</v>
      </c>
      <c r="H35">
        <v>13</v>
      </c>
      <c r="I35">
        <v>20</v>
      </c>
      <c r="J35">
        <v>21</v>
      </c>
      <c r="K35">
        <v>22</v>
      </c>
      <c r="L35">
        <v>26</v>
      </c>
      <c r="M35">
        <v>1</v>
      </c>
      <c r="O35">
        <v>34</v>
      </c>
      <c r="P35">
        <f t="shared" si="0"/>
        <v>71</v>
      </c>
      <c r="Q35">
        <f t="shared" si="1"/>
        <v>0.14199999999999999</v>
      </c>
    </row>
    <row r="36" spans="1:17" x14ac:dyDescent="0.25">
      <c r="A36" t="s">
        <v>27</v>
      </c>
      <c r="B36">
        <v>108000030</v>
      </c>
      <c r="C36" s="1">
        <v>43570</v>
      </c>
      <c r="D36">
        <v>49407600</v>
      </c>
      <c r="E36">
        <v>494076</v>
      </c>
      <c r="F36">
        <v>205026897</v>
      </c>
      <c r="G36">
        <v>4</v>
      </c>
      <c r="H36">
        <v>15</v>
      </c>
      <c r="I36">
        <v>16</v>
      </c>
      <c r="J36">
        <v>26</v>
      </c>
      <c r="K36">
        <v>27</v>
      </c>
      <c r="L36">
        <v>35</v>
      </c>
      <c r="M36">
        <v>4</v>
      </c>
      <c r="O36">
        <v>35</v>
      </c>
      <c r="P36">
        <f t="shared" si="0"/>
        <v>80</v>
      </c>
      <c r="Q36">
        <f t="shared" si="1"/>
        <v>0.16</v>
      </c>
    </row>
    <row r="37" spans="1:17" x14ac:dyDescent="0.25">
      <c r="A37" t="s">
        <v>27</v>
      </c>
      <c r="B37">
        <v>108000031</v>
      </c>
      <c r="C37" s="1">
        <v>43573</v>
      </c>
      <c r="D37">
        <v>48081100</v>
      </c>
      <c r="E37">
        <v>480811</v>
      </c>
      <c r="F37">
        <v>221331601</v>
      </c>
      <c r="G37">
        <v>1</v>
      </c>
      <c r="H37">
        <v>4</v>
      </c>
      <c r="I37">
        <v>22</v>
      </c>
      <c r="J37">
        <v>23</v>
      </c>
      <c r="K37">
        <v>28</v>
      </c>
      <c r="L37">
        <v>30</v>
      </c>
      <c r="M37">
        <v>2</v>
      </c>
      <c r="O37">
        <v>36</v>
      </c>
      <c r="P37">
        <f t="shared" si="0"/>
        <v>76</v>
      </c>
      <c r="Q37">
        <f t="shared" si="1"/>
        <v>0.152</v>
      </c>
    </row>
    <row r="38" spans="1:17" x14ac:dyDescent="0.25">
      <c r="A38" t="s">
        <v>27</v>
      </c>
      <c r="B38">
        <v>108000032</v>
      </c>
      <c r="C38" s="1">
        <v>43577</v>
      </c>
      <c r="D38">
        <v>49070900</v>
      </c>
      <c r="E38">
        <v>490709</v>
      </c>
      <c r="F38">
        <v>234119049</v>
      </c>
      <c r="G38">
        <v>2</v>
      </c>
      <c r="H38">
        <v>3</v>
      </c>
      <c r="I38">
        <v>15</v>
      </c>
      <c r="J38">
        <v>16</v>
      </c>
      <c r="K38">
        <v>31</v>
      </c>
      <c r="L38">
        <v>36</v>
      </c>
      <c r="M38">
        <v>4</v>
      </c>
      <c r="O38">
        <v>37</v>
      </c>
      <c r="P38">
        <f t="shared" si="0"/>
        <v>64</v>
      </c>
      <c r="Q38">
        <f t="shared" si="1"/>
        <v>0.128</v>
      </c>
    </row>
    <row r="39" spans="1:17" x14ac:dyDescent="0.25">
      <c r="A39" t="s">
        <v>27</v>
      </c>
      <c r="B39">
        <v>108000033</v>
      </c>
      <c r="C39" s="1">
        <v>43580</v>
      </c>
      <c r="D39">
        <v>47212700</v>
      </c>
      <c r="E39">
        <v>472127</v>
      </c>
      <c r="F39">
        <v>250575933</v>
      </c>
      <c r="G39">
        <v>2</v>
      </c>
      <c r="H39">
        <v>3</v>
      </c>
      <c r="I39">
        <v>16</v>
      </c>
      <c r="J39">
        <v>25</v>
      </c>
      <c r="K39">
        <v>37</v>
      </c>
      <c r="L39">
        <v>38</v>
      </c>
      <c r="M39">
        <v>7</v>
      </c>
      <c r="O39">
        <v>38</v>
      </c>
      <c r="P39">
        <f t="shared" si="0"/>
        <v>83</v>
      </c>
      <c r="Q39">
        <f t="shared" si="1"/>
        <v>0.16600000000000001</v>
      </c>
    </row>
    <row r="40" spans="1:17" x14ac:dyDescent="0.25">
      <c r="A40" t="s">
        <v>27</v>
      </c>
      <c r="B40">
        <v>108000034</v>
      </c>
      <c r="C40" s="1">
        <v>43584</v>
      </c>
      <c r="D40">
        <v>54622700</v>
      </c>
      <c r="E40">
        <v>546227</v>
      </c>
      <c r="F40">
        <v>270481017</v>
      </c>
      <c r="G40">
        <v>3</v>
      </c>
      <c r="H40">
        <v>6</v>
      </c>
      <c r="I40">
        <v>27</v>
      </c>
      <c r="J40">
        <v>28</v>
      </c>
      <c r="K40">
        <v>29</v>
      </c>
      <c r="L40">
        <v>38</v>
      </c>
      <c r="M40">
        <v>1</v>
      </c>
      <c r="P40">
        <f>SUM(P2:P39)</f>
        <v>3000</v>
      </c>
      <c r="Q40">
        <f>SUM(Q2:Q39)</f>
        <v>6</v>
      </c>
    </row>
    <row r="41" spans="1:17" x14ac:dyDescent="0.25">
      <c r="A41" t="s">
        <v>27</v>
      </c>
      <c r="B41">
        <v>108000035</v>
      </c>
      <c r="C41" s="1">
        <v>43587</v>
      </c>
      <c r="D41">
        <v>47151900</v>
      </c>
      <c r="E41">
        <v>471519</v>
      </c>
      <c r="F41">
        <v>286203461</v>
      </c>
      <c r="G41">
        <v>4</v>
      </c>
      <c r="H41">
        <v>7</v>
      </c>
      <c r="I41">
        <v>16</v>
      </c>
      <c r="J41">
        <v>21</v>
      </c>
      <c r="K41">
        <v>27</v>
      </c>
      <c r="L41">
        <v>34</v>
      </c>
      <c r="M41">
        <v>4</v>
      </c>
    </row>
    <row r="42" spans="1:17" x14ac:dyDescent="0.25">
      <c r="A42" t="s">
        <v>27</v>
      </c>
      <c r="B42">
        <v>108000036</v>
      </c>
      <c r="C42" s="1">
        <v>43591</v>
      </c>
      <c r="D42">
        <v>52633400</v>
      </c>
      <c r="E42">
        <v>526334</v>
      </c>
      <c r="F42">
        <v>304013130</v>
      </c>
      <c r="G42">
        <v>1</v>
      </c>
      <c r="H42">
        <v>15</v>
      </c>
      <c r="I42">
        <v>18</v>
      </c>
      <c r="J42">
        <v>24</v>
      </c>
      <c r="K42">
        <v>36</v>
      </c>
      <c r="L42">
        <v>38</v>
      </c>
      <c r="M42">
        <v>6</v>
      </c>
    </row>
    <row r="43" spans="1:17" x14ac:dyDescent="0.25">
      <c r="A43" t="s">
        <v>27</v>
      </c>
      <c r="B43">
        <v>108000037</v>
      </c>
      <c r="C43" s="1">
        <v>43594</v>
      </c>
      <c r="D43">
        <v>54124600</v>
      </c>
      <c r="E43">
        <v>541246</v>
      </c>
      <c r="F43">
        <v>321948159</v>
      </c>
      <c r="G43">
        <v>7</v>
      </c>
      <c r="H43">
        <v>8</v>
      </c>
      <c r="I43">
        <v>10</v>
      </c>
      <c r="J43">
        <v>15</v>
      </c>
      <c r="K43">
        <v>17</v>
      </c>
      <c r="L43">
        <v>23</v>
      </c>
      <c r="M43">
        <v>3</v>
      </c>
    </row>
    <row r="44" spans="1:17" x14ac:dyDescent="0.25">
      <c r="A44" t="s">
        <v>27</v>
      </c>
      <c r="B44">
        <v>108000038</v>
      </c>
      <c r="C44" s="1">
        <v>43598</v>
      </c>
      <c r="D44">
        <v>61564300</v>
      </c>
      <c r="E44">
        <v>615643</v>
      </c>
      <c r="F44">
        <v>343969923</v>
      </c>
      <c r="G44">
        <v>5</v>
      </c>
      <c r="H44">
        <v>6</v>
      </c>
      <c r="I44">
        <v>13</v>
      </c>
      <c r="J44">
        <v>17</v>
      </c>
      <c r="K44">
        <v>23</v>
      </c>
      <c r="L44">
        <v>33</v>
      </c>
      <c r="M44">
        <v>2</v>
      </c>
    </row>
    <row r="45" spans="1:17" x14ac:dyDescent="0.25">
      <c r="A45" t="s">
        <v>27</v>
      </c>
      <c r="B45">
        <v>108000039</v>
      </c>
      <c r="C45" s="1">
        <v>43601</v>
      </c>
      <c r="D45">
        <v>59972200</v>
      </c>
      <c r="E45">
        <v>599722</v>
      </c>
      <c r="F45">
        <v>364205732</v>
      </c>
      <c r="G45">
        <v>5</v>
      </c>
      <c r="H45">
        <v>7</v>
      </c>
      <c r="I45">
        <v>8</v>
      </c>
      <c r="J45">
        <v>9</v>
      </c>
      <c r="K45">
        <v>12</v>
      </c>
      <c r="L45">
        <v>25</v>
      </c>
      <c r="M45">
        <v>6</v>
      </c>
    </row>
    <row r="46" spans="1:17" x14ac:dyDescent="0.25">
      <c r="A46" t="s">
        <v>27</v>
      </c>
      <c r="B46">
        <v>108000040</v>
      </c>
      <c r="C46" s="1">
        <v>43605</v>
      </c>
      <c r="D46">
        <v>59245900</v>
      </c>
      <c r="E46">
        <v>592459</v>
      </c>
      <c r="F46">
        <v>382988676</v>
      </c>
      <c r="G46">
        <v>3</v>
      </c>
      <c r="H46">
        <v>15</v>
      </c>
      <c r="I46">
        <v>18</v>
      </c>
      <c r="J46">
        <v>19</v>
      </c>
      <c r="K46">
        <v>22</v>
      </c>
      <c r="L46">
        <v>26</v>
      </c>
      <c r="M46">
        <v>2</v>
      </c>
    </row>
    <row r="47" spans="1:17" x14ac:dyDescent="0.25">
      <c r="A47" t="s">
        <v>27</v>
      </c>
      <c r="B47">
        <v>108000041</v>
      </c>
      <c r="C47" s="1">
        <v>43608</v>
      </c>
      <c r="D47">
        <v>62444000</v>
      </c>
      <c r="E47">
        <v>624440</v>
      </c>
      <c r="F47">
        <v>403858775</v>
      </c>
      <c r="G47">
        <v>3</v>
      </c>
      <c r="H47">
        <v>9</v>
      </c>
      <c r="I47">
        <v>23</v>
      </c>
      <c r="J47">
        <v>27</v>
      </c>
      <c r="K47">
        <v>29</v>
      </c>
      <c r="L47">
        <v>30</v>
      </c>
      <c r="M47">
        <v>1</v>
      </c>
    </row>
    <row r="48" spans="1:17" x14ac:dyDescent="0.25">
      <c r="A48" t="s">
        <v>27</v>
      </c>
      <c r="B48">
        <v>108000042</v>
      </c>
      <c r="C48" s="1">
        <v>43612</v>
      </c>
      <c r="D48">
        <v>73150700</v>
      </c>
      <c r="E48">
        <v>731507</v>
      </c>
      <c r="F48">
        <v>432104360</v>
      </c>
      <c r="G48">
        <v>4</v>
      </c>
      <c r="H48">
        <v>10</v>
      </c>
      <c r="I48">
        <v>13</v>
      </c>
      <c r="J48">
        <v>15</v>
      </c>
      <c r="K48">
        <v>31</v>
      </c>
      <c r="L48">
        <v>35</v>
      </c>
      <c r="M48">
        <v>1</v>
      </c>
    </row>
    <row r="49" spans="1:13" x14ac:dyDescent="0.25">
      <c r="A49" t="s">
        <v>27</v>
      </c>
      <c r="B49">
        <v>108000043</v>
      </c>
      <c r="C49" s="1">
        <v>43615</v>
      </c>
      <c r="D49">
        <v>79769900</v>
      </c>
      <c r="E49">
        <v>797699</v>
      </c>
      <c r="F49">
        <v>461799104</v>
      </c>
      <c r="G49">
        <v>4</v>
      </c>
      <c r="H49">
        <v>6</v>
      </c>
      <c r="I49">
        <v>10</v>
      </c>
      <c r="J49">
        <v>13</v>
      </c>
      <c r="K49">
        <v>36</v>
      </c>
      <c r="L49">
        <v>37</v>
      </c>
      <c r="M49">
        <v>8</v>
      </c>
    </row>
    <row r="50" spans="1:13" x14ac:dyDescent="0.25">
      <c r="A50" t="s">
        <v>27</v>
      </c>
      <c r="B50">
        <v>108000044</v>
      </c>
      <c r="C50" s="1">
        <v>43619</v>
      </c>
      <c r="D50">
        <v>94717400</v>
      </c>
      <c r="E50">
        <v>947174</v>
      </c>
      <c r="F50">
        <v>497610973</v>
      </c>
      <c r="G50">
        <v>20</v>
      </c>
      <c r="H50">
        <v>23</v>
      </c>
      <c r="I50">
        <v>24</v>
      </c>
      <c r="J50">
        <v>29</v>
      </c>
      <c r="K50">
        <v>35</v>
      </c>
      <c r="L50">
        <v>38</v>
      </c>
      <c r="M50">
        <v>1</v>
      </c>
    </row>
    <row r="51" spans="1:13" x14ac:dyDescent="0.25">
      <c r="A51" t="s">
        <v>27</v>
      </c>
      <c r="B51">
        <v>108000045</v>
      </c>
      <c r="C51" s="1">
        <v>43622</v>
      </c>
      <c r="D51">
        <v>102909100</v>
      </c>
      <c r="E51">
        <v>1029091</v>
      </c>
      <c r="F51">
        <v>536044277</v>
      </c>
      <c r="G51">
        <v>7</v>
      </c>
      <c r="H51">
        <v>9</v>
      </c>
      <c r="I51">
        <v>14</v>
      </c>
      <c r="J51">
        <v>16</v>
      </c>
      <c r="K51">
        <v>19</v>
      </c>
      <c r="L51">
        <v>21</v>
      </c>
      <c r="M51">
        <v>5</v>
      </c>
    </row>
    <row r="52" spans="1:13" x14ac:dyDescent="0.25">
      <c r="A52" t="s">
        <v>27</v>
      </c>
      <c r="B52">
        <v>108000046</v>
      </c>
      <c r="C52" s="1">
        <v>43626</v>
      </c>
      <c r="D52">
        <v>114043000</v>
      </c>
      <c r="E52">
        <v>1140430</v>
      </c>
      <c r="F52">
        <v>573901726</v>
      </c>
      <c r="G52">
        <v>7</v>
      </c>
      <c r="H52">
        <v>14</v>
      </c>
      <c r="I52">
        <v>29</v>
      </c>
      <c r="J52">
        <v>32</v>
      </c>
      <c r="K52">
        <v>36</v>
      </c>
      <c r="L52">
        <v>38</v>
      </c>
      <c r="M52">
        <v>5</v>
      </c>
    </row>
    <row r="53" spans="1:13" x14ac:dyDescent="0.25">
      <c r="A53" t="s">
        <v>27</v>
      </c>
      <c r="B53">
        <v>108000047</v>
      </c>
      <c r="C53" s="1">
        <v>43629</v>
      </c>
      <c r="D53">
        <v>109468000</v>
      </c>
      <c r="E53">
        <v>1094680</v>
      </c>
      <c r="F53">
        <v>611918925</v>
      </c>
      <c r="G53">
        <v>11</v>
      </c>
      <c r="H53">
        <v>21</v>
      </c>
      <c r="I53">
        <v>26</v>
      </c>
      <c r="J53">
        <v>33</v>
      </c>
      <c r="K53">
        <v>35</v>
      </c>
      <c r="L53">
        <v>37</v>
      </c>
      <c r="M53">
        <v>4</v>
      </c>
    </row>
    <row r="54" spans="1:13" x14ac:dyDescent="0.25">
      <c r="A54" t="s">
        <v>27</v>
      </c>
      <c r="B54">
        <v>108000048</v>
      </c>
      <c r="C54" s="1">
        <v>43633</v>
      </c>
      <c r="D54">
        <v>130422800</v>
      </c>
      <c r="E54">
        <v>1304228</v>
      </c>
      <c r="F54">
        <v>659601565</v>
      </c>
      <c r="G54">
        <v>11</v>
      </c>
      <c r="H54">
        <v>13</v>
      </c>
      <c r="I54">
        <v>19</v>
      </c>
      <c r="J54">
        <v>33</v>
      </c>
      <c r="K54">
        <v>34</v>
      </c>
      <c r="L54">
        <v>36</v>
      </c>
      <c r="M54">
        <v>1</v>
      </c>
    </row>
    <row r="55" spans="1:13" x14ac:dyDescent="0.25">
      <c r="A55" t="s">
        <v>27</v>
      </c>
      <c r="B55">
        <v>108000049</v>
      </c>
      <c r="C55" s="1">
        <v>43636</v>
      </c>
      <c r="D55">
        <v>137635600</v>
      </c>
      <c r="E55">
        <v>1376356</v>
      </c>
      <c r="F55">
        <v>710768444</v>
      </c>
      <c r="G55">
        <v>3</v>
      </c>
      <c r="H55">
        <v>14</v>
      </c>
      <c r="I55">
        <v>16</v>
      </c>
      <c r="J55">
        <v>19</v>
      </c>
      <c r="K55">
        <v>21</v>
      </c>
      <c r="L55">
        <v>30</v>
      </c>
      <c r="M55">
        <v>2</v>
      </c>
    </row>
    <row r="56" spans="1:13" x14ac:dyDescent="0.25">
      <c r="A56" t="s">
        <v>27</v>
      </c>
      <c r="B56">
        <v>108000050</v>
      </c>
      <c r="C56" s="1">
        <v>43640</v>
      </c>
      <c r="D56">
        <v>136835100</v>
      </c>
      <c r="E56">
        <v>1368351</v>
      </c>
      <c r="F56">
        <v>758035348</v>
      </c>
      <c r="G56">
        <v>14</v>
      </c>
      <c r="H56">
        <v>23</v>
      </c>
      <c r="I56">
        <v>27</v>
      </c>
      <c r="J56">
        <v>34</v>
      </c>
      <c r="K56">
        <v>35</v>
      </c>
      <c r="L56">
        <v>36</v>
      </c>
      <c r="M56">
        <v>3</v>
      </c>
    </row>
    <row r="57" spans="1:13" x14ac:dyDescent="0.25">
      <c r="A57" t="s">
        <v>27</v>
      </c>
      <c r="B57">
        <v>108000051</v>
      </c>
      <c r="C57" s="1">
        <v>43643</v>
      </c>
      <c r="D57">
        <v>151317700</v>
      </c>
      <c r="E57">
        <v>1513177</v>
      </c>
      <c r="F57">
        <v>755212737</v>
      </c>
      <c r="G57">
        <v>2</v>
      </c>
      <c r="H57">
        <v>5</v>
      </c>
      <c r="I57">
        <v>11</v>
      </c>
      <c r="J57">
        <v>17</v>
      </c>
      <c r="K57">
        <v>29</v>
      </c>
      <c r="L57">
        <v>34</v>
      </c>
      <c r="M57">
        <v>5</v>
      </c>
    </row>
    <row r="58" spans="1:13" x14ac:dyDescent="0.25">
      <c r="A58" t="s">
        <v>27</v>
      </c>
      <c r="B58">
        <v>108000052</v>
      </c>
      <c r="C58" s="1">
        <v>43647</v>
      </c>
      <c r="D58">
        <v>156276700</v>
      </c>
      <c r="E58">
        <v>1562767</v>
      </c>
      <c r="F58">
        <v>808257721</v>
      </c>
      <c r="G58">
        <v>2</v>
      </c>
      <c r="H58">
        <v>14</v>
      </c>
      <c r="I58">
        <v>16</v>
      </c>
      <c r="J58">
        <v>17</v>
      </c>
      <c r="K58">
        <v>27</v>
      </c>
      <c r="L58">
        <v>28</v>
      </c>
      <c r="M58">
        <v>1</v>
      </c>
    </row>
    <row r="59" spans="1:13" x14ac:dyDescent="0.25">
      <c r="A59" t="s">
        <v>27</v>
      </c>
      <c r="B59">
        <v>108000053</v>
      </c>
      <c r="C59" s="1">
        <v>43650</v>
      </c>
      <c r="D59">
        <v>164983100</v>
      </c>
      <c r="E59">
        <v>1649831</v>
      </c>
      <c r="F59">
        <v>856840884</v>
      </c>
      <c r="G59">
        <v>22</v>
      </c>
      <c r="H59">
        <v>23</v>
      </c>
      <c r="I59">
        <v>24</v>
      </c>
      <c r="J59">
        <v>33</v>
      </c>
      <c r="K59">
        <v>34</v>
      </c>
      <c r="L59">
        <v>38</v>
      </c>
      <c r="M59">
        <v>4</v>
      </c>
    </row>
    <row r="60" spans="1:13" x14ac:dyDescent="0.25">
      <c r="A60" t="s">
        <v>27</v>
      </c>
      <c r="B60">
        <v>108000054</v>
      </c>
      <c r="C60" s="1">
        <v>43654</v>
      </c>
      <c r="D60">
        <v>178393000</v>
      </c>
      <c r="E60">
        <v>1783930</v>
      </c>
      <c r="F60">
        <v>919263433</v>
      </c>
      <c r="G60">
        <v>5</v>
      </c>
      <c r="H60">
        <v>6</v>
      </c>
      <c r="I60">
        <v>18</v>
      </c>
      <c r="J60">
        <v>24</v>
      </c>
      <c r="K60">
        <v>25</v>
      </c>
      <c r="L60">
        <v>35</v>
      </c>
      <c r="M60">
        <v>2</v>
      </c>
    </row>
    <row r="61" spans="1:13" x14ac:dyDescent="0.25">
      <c r="A61" t="s">
        <v>27</v>
      </c>
      <c r="B61">
        <v>108000055</v>
      </c>
      <c r="C61" s="1">
        <v>43657</v>
      </c>
      <c r="D61">
        <v>198093700</v>
      </c>
      <c r="E61">
        <v>1980937</v>
      </c>
      <c r="F61">
        <v>978830123</v>
      </c>
      <c r="G61">
        <v>4</v>
      </c>
      <c r="H61">
        <v>6</v>
      </c>
      <c r="I61">
        <v>16</v>
      </c>
      <c r="J61">
        <v>18</v>
      </c>
      <c r="K61">
        <v>19</v>
      </c>
      <c r="L61">
        <v>28</v>
      </c>
      <c r="M61">
        <v>2</v>
      </c>
    </row>
    <row r="62" spans="1:13" x14ac:dyDescent="0.25">
      <c r="A62" t="s">
        <v>27</v>
      </c>
      <c r="B62">
        <v>108000056</v>
      </c>
      <c r="C62" s="1">
        <v>43661</v>
      </c>
      <c r="D62">
        <v>237360400</v>
      </c>
      <c r="E62">
        <v>2373604</v>
      </c>
      <c r="F62">
        <v>1069639142</v>
      </c>
      <c r="G62">
        <v>10</v>
      </c>
      <c r="H62">
        <v>18</v>
      </c>
      <c r="I62">
        <v>26</v>
      </c>
      <c r="J62">
        <v>29</v>
      </c>
      <c r="K62">
        <v>30</v>
      </c>
      <c r="L62">
        <v>34</v>
      </c>
      <c r="M62">
        <v>5</v>
      </c>
    </row>
    <row r="63" spans="1:13" x14ac:dyDescent="0.25">
      <c r="A63" t="s">
        <v>27</v>
      </c>
      <c r="B63">
        <v>108000057</v>
      </c>
      <c r="C63" s="1">
        <v>43664</v>
      </c>
      <c r="D63">
        <v>260628700</v>
      </c>
      <c r="E63">
        <v>2606287</v>
      </c>
      <c r="F63">
        <v>1148064049</v>
      </c>
      <c r="G63">
        <v>2</v>
      </c>
      <c r="H63">
        <v>3</v>
      </c>
      <c r="I63">
        <v>14</v>
      </c>
      <c r="J63">
        <v>17</v>
      </c>
      <c r="K63">
        <v>20</v>
      </c>
      <c r="L63">
        <v>38</v>
      </c>
      <c r="M63">
        <v>3</v>
      </c>
    </row>
    <row r="64" spans="1:13" x14ac:dyDescent="0.25">
      <c r="A64" t="s">
        <v>27</v>
      </c>
      <c r="B64">
        <v>108000058</v>
      </c>
      <c r="C64" s="1">
        <v>43668</v>
      </c>
      <c r="D64">
        <v>304818000</v>
      </c>
      <c r="E64">
        <v>3048180</v>
      </c>
      <c r="F64">
        <v>1250011038</v>
      </c>
      <c r="G64">
        <v>2</v>
      </c>
      <c r="H64">
        <v>3</v>
      </c>
      <c r="I64">
        <v>6</v>
      </c>
      <c r="J64">
        <v>8</v>
      </c>
      <c r="K64">
        <v>13</v>
      </c>
      <c r="L64">
        <v>21</v>
      </c>
      <c r="M64">
        <v>7</v>
      </c>
    </row>
    <row r="65" spans="1:13" x14ac:dyDescent="0.25">
      <c r="A65" t="s">
        <v>27</v>
      </c>
      <c r="B65">
        <v>108000059</v>
      </c>
      <c r="C65" s="1">
        <v>43671</v>
      </c>
      <c r="D65">
        <v>342201500</v>
      </c>
      <c r="E65">
        <v>3422015</v>
      </c>
      <c r="F65">
        <v>1360261357</v>
      </c>
      <c r="G65">
        <v>1</v>
      </c>
      <c r="H65">
        <v>19</v>
      </c>
      <c r="I65">
        <v>23</v>
      </c>
      <c r="J65">
        <v>25</v>
      </c>
      <c r="K65">
        <v>32</v>
      </c>
      <c r="L65">
        <v>37</v>
      </c>
      <c r="M65">
        <v>2</v>
      </c>
    </row>
    <row r="66" spans="1:13" x14ac:dyDescent="0.25">
      <c r="A66" t="s">
        <v>27</v>
      </c>
      <c r="B66">
        <v>108000060</v>
      </c>
      <c r="C66" s="1">
        <v>43675</v>
      </c>
      <c r="D66">
        <v>378225400</v>
      </c>
      <c r="E66">
        <v>3782254</v>
      </c>
      <c r="F66">
        <v>1483527323</v>
      </c>
      <c r="G66">
        <v>4</v>
      </c>
      <c r="H66">
        <v>7</v>
      </c>
      <c r="I66">
        <v>11</v>
      </c>
      <c r="J66">
        <v>14</v>
      </c>
      <c r="K66">
        <v>29</v>
      </c>
      <c r="L66">
        <v>36</v>
      </c>
      <c r="M66">
        <v>4</v>
      </c>
    </row>
    <row r="67" spans="1:13" x14ac:dyDescent="0.25">
      <c r="A67" t="s">
        <v>27</v>
      </c>
      <c r="B67">
        <v>108000061</v>
      </c>
      <c r="C67" s="1">
        <v>43678</v>
      </c>
      <c r="D67">
        <v>431905100</v>
      </c>
      <c r="E67">
        <v>4319051</v>
      </c>
      <c r="F67">
        <v>1610270014</v>
      </c>
      <c r="G67">
        <v>11</v>
      </c>
      <c r="H67">
        <v>24</v>
      </c>
      <c r="I67">
        <v>25</v>
      </c>
      <c r="J67">
        <v>31</v>
      </c>
      <c r="K67">
        <v>32</v>
      </c>
      <c r="L67">
        <v>37</v>
      </c>
      <c r="M67">
        <v>8</v>
      </c>
    </row>
    <row r="68" spans="1:13" x14ac:dyDescent="0.25">
      <c r="A68" t="s">
        <v>27</v>
      </c>
      <c r="B68">
        <v>108000062</v>
      </c>
      <c r="C68" s="1">
        <v>43682</v>
      </c>
      <c r="D68">
        <v>490145300</v>
      </c>
      <c r="E68">
        <v>4901453</v>
      </c>
      <c r="F68">
        <v>1795121928</v>
      </c>
      <c r="G68">
        <v>1</v>
      </c>
      <c r="H68">
        <v>7</v>
      </c>
      <c r="I68">
        <v>14</v>
      </c>
      <c r="J68">
        <v>16</v>
      </c>
      <c r="K68">
        <v>20</v>
      </c>
      <c r="L68">
        <v>30</v>
      </c>
      <c r="M68">
        <v>4</v>
      </c>
    </row>
    <row r="69" spans="1:13" x14ac:dyDescent="0.25">
      <c r="A69" t="s">
        <v>27</v>
      </c>
      <c r="B69">
        <v>108000063</v>
      </c>
      <c r="C69" s="1">
        <v>43685</v>
      </c>
      <c r="D69">
        <v>558685500</v>
      </c>
      <c r="E69">
        <v>5586855</v>
      </c>
      <c r="F69">
        <v>1970081223</v>
      </c>
      <c r="G69">
        <v>7</v>
      </c>
      <c r="H69">
        <v>8</v>
      </c>
      <c r="I69">
        <v>15</v>
      </c>
      <c r="J69">
        <v>19</v>
      </c>
      <c r="K69">
        <v>34</v>
      </c>
      <c r="L69">
        <v>38</v>
      </c>
      <c r="M69">
        <v>8</v>
      </c>
    </row>
    <row r="70" spans="1:13" x14ac:dyDescent="0.25">
      <c r="A70" t="s">
        <v>27</v>
      </c>
      <c r="B70">
        <v>108000064</v>
      </c>
      <c r="C70" s="1">
        <v>43689</v>
      </c>
      <c r="D70">
        <v>739496500</v>
      </c>
      <c r="E70">
        <v>7394965</v>
      </c>
      <c r="F70">
        <v>2239573397</v>
      </c>
      <c r="G70">
        <v>2</v>
      </c>
      <c r="H70">
        <v>6</v>
      </c>
      <c r="I70">
        <v>29</v>
      </c>
      <c r="J70">
        <v>31</v>
      </c>
      <c r="K70">
        <v>36</v>
      </c>
      <c r="L70">
        <v>37</v>
      </c>
      <c r="M70">
        <v>8</v>
      </c>
    </row>
    <row r="71" spans="1:13" x14ac:dyDescent="0.25">
      <c r="A71" t="s">
        <v>27</v>
      </c>
      <c r="B71">
        <v>108000065</v>
      </c>
      <c r="C71" s="1">
        <v>43692</v>
      </c>
      <c r="D71">
        <v>60943000</v>
      </c>
      <c r="E71">
        <v>609430</v>
      </c>
      <c r="F71">
        <v>81011875</v>
      </c>
      <c r="G71">
        <v>3</v>
      </c>
      <c r="H71">
        <v>5</v>
      </c>
      <c r="I71">
        <v>17</v>
      </c>
      <c r="J71">
        <v>23</v>
      </c>
      <c r="K71">
        <v>27</v>
      </c>
      <c r="L71">
        <v>31</v>
      </c>
      <c r="M71">
        <v>1</v>
      </c>
    </row>
    <row r="72" spans="1:13" x14ac:dyDescent="0.25">
      <c r="A72" t="s">
        <v>27</v>
      </c>
      <c r="B72">
        <v>108000066</v>
      </c>
      <c r="C72" s="1">
        <v>43696</v>
      </c>
      <c r="D72">
        <v>56178200</v>
      </c>
      <c r="E72">
        <v>561782</v>
      </c>
      <c r="F72">
        <v>98327184</v>
      </c>
      <c r="G72">
        <v>6</v>
      </c>
      <c r="H72">
        <v>10</v>
      </c>
      <c r="I72">
        <v>18</v>
      </c>
      <c r="J72">
        <v>19</v>
      </c>
      <c r="K72">
        <v>29</v>
      </c>
      <c r="L72">
        <v>31</v>
      </c>
      <c r="M72">
        <v>6</v>
      </c>
    </row>
    <row r="73" spans="1:13" x14ac:dyDescent="0.25">
      <c r="A73" t="s">
        <v>27</v>
      </c>
      <c r="B73">
        <v>108000067</v>
      </c>
      <c r="C73" s="1">
        <v>43699</v>
      </c>
      <c r="D73">
        <v>56101800</v>
      </c>
      <c r="E73">
        <v>561018</v>
      </c>
      <c r="F73">
        <v>116051773</v>
      </c>
      <c r="G73">
        <v>2</v>
      </c>
      <c r="H73">
        <v>3</v>
      </c>
      <c r="I73">
        <v>7</v>
      </c>
      <c r="J73">
        <v>9</v>
      </c>
      <c r="K73">
        <v>25</v>
      </c>
      <c r="L73">
        <v>27</v>
      </c>
      <c r="M73">
        <v>5</v>
      </c>
    </row>
    <row r="74" spans="1:13" x14ac:dyDescent="0.25">
      <c r="A74" t="s">
        <v>27</v>
      </c>
      <c r="B74">
        <v>108000068</v>
      </c>
      <c r="C74" s="1">
        <v>43703</v>
      </c>
      <c r="D74">
        <v>56403300</v>
      </c>
      <c r="E74">
        <v>564033</v>
      </c>
      <c r="F74">
        <v>133397987</v>
      </c>
      <c r="G74">
        <v>3</v>
      </c>
      <c r="H74">
        <v>7</v>
      </c>
      <c r="I74">
        <v>18</v>
      </c>
      <c r="J74">
        <v>22</v>
      </c>
      <c r="K74">
        <v>28</v>
      </c>
      <c r="L74">
        <v>35</v>
      </c>
      <c r="M74">
        <v>5</v>
      </c>
    </row>
    <row r="75" spans="1:13" x14ac:dyDescent="0.25">
      <c r="A75" t="s">
        <v>27</v>
      </c>
      <c r="B75">
        <v>108000069</v>
      </c>
      <c r="C75" s="1">
        <v>43706</v>
      </c>
      <c r="D75">
        <v>54015000</v>
      </c>
      <c r="E75">
        <v>540150</v>
      </c>
      <c r="F75">
        <v>151615336</v>
      </c>
      <c r="G75">
        <v>1</v>
      </c>
      <c r="H75">
        <v>8</v>
      </c>
      <c r="I75">
        <v>14</v>
      </c>
      <c r="J75">
        <v>16</v>
      </c>
      <c r="K75">
        <v>21</v>
      </c>
      <c r="L75">
        <v>23</v>
      </c>
      <c r="M75">
        <v>1</v>
      </c>
    </row>
    <row r="76" spans="1:13" x14ac:dyDescent="0.25">
      <c r="A76" t="s">
        <v>27</v>
      </c>
      <c r="B76">
        <v>108000070</v>
      </c>
      <c r="C76" s="1">
        <v>43710</v>
      </c>
      <c r="D76">
        <v>71048200</v>
      </c>
      <c r="E76">
        <v>710482</v>
      </c>
      <c r="F76">
        <v>379381845</v>
      </c>
      <c r="G76">
        <v>2</v>
      </c>
      <c r="H76">
        <v>8</v>
      </c>
      <c r="I76">
        <v>11</v>
      </c>
      <c r="J76">
        <v>12</v>
      </c>
      <c r="K76">
        <v>25</v>
      </c>
      <c r="L76">
        <v>28</v>
      </c>
      <c r="M76">
        <v>8</v>
      </c>
    </row>
    <row r="77" spans="1:13" x14ac:dyDescent="0.25">
      <c r="A77" t="s">
        <v>27</v>
      </c>
      <c r="B77">
        <v>108000071</v>
      </c>
      <c r="C77" s="1">
        <v>43713</v>
      </c>
      <c r="D77">
        <v>68895600</v>
      </c>
      <c r="E77">
        <v>688956</v>
      </c>
      <c r="F77">
        <v>400430524</v>
      </c>
      <c r="G77">
        <v>1</v>
      </c>
      <c r="H77">
        <v>8</v>
      </c>
      <c r="I77">
        <v>13</v>
      </c>
      <c r="J77">
        <v>21</v>
      </c>
      <c r="K77">
        <v>26</v>
      </c>
      <c r="L77">
        <v>32</v>
      </c>
      <c r="M77">
        <v>1</v>
      </c>
    </row>
    <row r="78" spans="1:13" x14ac:dyDescent="0.25">
      <c r="A78" t="s">
        <v>27</v>
      </c>
      <c r="B78">
        <v>108000072</v>
      </c>
      <c r="C78" s="1">
        <v>43717</v>
      </c>
      <c r="D78">
        <v>77872000</v>
      </c>
      <c r="E78">
        <v>778720</v>
      </c>
      <c r="F78">
        <v>430031023</v>
      </c>
      <c r="G78">
        <v>13</v>
      </c>
      <c r="H78">
        <v>19</v>
      </c>
      <c r="I78">
        <v>25</v>
      </c>
      <c r="J78">
        <v>26</v>
      </c>
      <c r="K78">
        <v>34</v>
      </c>
      <c r="L78">
        <v>36</v>
      </c>
      <c r="M78">
        <v>6</v>
      </c>
    </row>
    <row r="79" spans="1:13" x14ac:dyDescent="0.25">
      <c r="A79" t="s">
        <v>27</v>
      </c>
      <c r="B79">
        <v>108000073</v>
      </c>
      <c r="C79" s="1">
        <v>43720</v>
      </c>
      <c r="D79">
        <v>81438200</v>
      </c>
      <c r="E79">
        <v>814382</v>
      </c>
      <c r="F79">
        <v>459258533</v>
      </c>
      <c r="G79">
        <v>2</v>
      </c>
      <c r="H79">
        <v>13</v>
      </c>
      <c r="I79">
        <v>20</v>
      </c>
      <c r="J79">
        <v>28</v>
      </c>
      <c r="K79">
        <v>29</v>
      </c>
      <c r="L79">
        <v>34</v>
      </c>
      <c r="M79">
        <v>2</v>
      </c>
    </row>
    <row r="80" spans="1:13" x14ac:dyDescent="0.25">
      <c r="A80" t="s">
        <v>27</v>
      </c>
      <c r="B80">
        <v>108000074</v>
      </c>
      <c r="C80" s="1">
        <v>43724</v>
      </c>
      <c r="D80">
        <v>78100100</v>
      </c>
      <c r="E80">
        <v>781001</v>
      </c>
      <c r="F80">
        <v>417097181</v>
      </c>
      <c r="G80">
        <v>2</v>
      </c>
      <c r="H80">
        <v>4</v>
      </c>
      <c r="I80">
        <v>11</v>
      </c>
      <c r="J80">
        <v>16</v>
      </c>
      <c r="K80">
        <v>21</v>
      </c>
      <c r="L80">
        <v>29</v>
      </c>
      <c r="M80">
        <v>3</v>
      </c>
    </row>
    <row r="81" spans="1:13" x14ac:dyDescent="0.25">
      <c r="A81" t="s">
        <v>27</v>
      </c>
      <c r="B81">
        <v>108000075</v>
      </c>
      <c r="C81" s="1">
        <v>43727</v>
      </c>
      <c r="D81">
        <v>74506400</v>
      </c>
      <c r="E81">
        <v>745064</v>
      </c>
      <c r="F81">
        <v>441579800</v>
      </c>
      <c r="G81">
        <v>8</v>
      </c>
      <c r="H81">
        <v>12</v>
      </c>
      <c r="I81">
        <v>24</v>
      </c>
      <c r="J81">
        <v>26</v>
      </c>
      <c r="K81">
        <v>27</v>
      </c>
      <c r="L81">
        <v>31</v>
      </c>
      <c r="M81">
        <v>1</v>
      </c>
    </row>
    <row r="82" spans="1:13" x14ac:dyDescent="0.25">
      <c r="A82" t="s">
        <v>27</v>
      </c>
      <c r="B82">
        <v>108000076</v>
      </c>
      <c r="C82" s="1">
        <v>43731</v>
      </c>
      <c r="D82">
        <v>77068800</v>
      </c>
      <c r="E82">
        <v>770688</v>
      </c>
      <c r="F82">
        <v>468738939</v>
      </c>
      <c r="G82">
        <v>21</v>
      </c>
      <c r="H82">
        <v>23</v>
      </c>
      <c r="I82">
        <v>27</v>
      </c>
      <c r="J82">
        <v>30</v>
      </c>
      <c r="K82">
        <v>32</v>
      </c>
      <c r="L82">
        <v>36</v>
      </c>
      <c r="M82">
        <v>3</v>
      </c>
    </row>
    <row r="83" spans="1:13" x14ac:dyDescent="0.25">
      <c r="A83" t="s">
        <v>27</v>
      </c>
      <c r="B83">
        <v>108000077</v>
      </c>
      <c r="C83" s="1">
        <v>43734</v>
      </c>
      <c r="D83">
        <v>77038800</v>
      </c>
      <c r="E83">
        <v>770388</v>
      </c>
      <c r="F83">
        <v>496639078</v>
      </c>
      <c r="G83">
        <v>13</v>
      </c>
      <c r="H83">
        <v>14</v>
      </c>
      <c r="I83">
        <v>17</v>
      </c>
      <c r="J83">
        <v>20</v>
      </c>
      <c r="K83">
        <v>22</v>
      </c>
      <c r="L83">
        <v>23</v>
      </c>
      <c r="M83">
        <v>8</v>
      </c>
    </row>
    <row r="84" spans="1:13" x14ac:dyDescent="0.25">
      <c r="A84" t="s">
        <v>27</v>
      </c>
      <c r="B84">
        <v>108000078</v>
      </c>
      <c r="C84" s="1">
        <v>43738</v>
      </c>
      <c r="D84">
        <v>71442400</v>
      </c>
      <c r="E84">
        <v>714424</v>
      </c>
      <c r="F84">
        <v>509242034</v>
      </c>
      <c r="G84">
        <v>3</v>
      </c>
      <c r="H84">
        <v>18</v>
      </c>
      <c r="I84">
        <v>21</v>
      </c>
      <c r="J84">
        <v>27</v>
      </c>
      <c r="K84">
        <v>33</v>
      </c>
      <c r="L84">
        <v>34</v>
      </c>
      <c r="M84">
        <v>5</v>
      </c>
    </row>
    <row r="85" spans="1:13" x14ac:dyDescent="0.25">
      <c r="A85" t="s">
        <v>27</v>
      </c>
      <c r="B85">
        <v>108000079</v>
      </c>
      <c r="C85" s="1">
        <v>43741</v>
      </c>
      <c r="D85">
        <v>80831900</v>
      </c>
      <c r="E85">
        <v>808319</v>
      </c>
      <c r="F85">
        <v>538580678</v>
      </c>
      <c r="G85">
        <v>11</v>
      </c>
      <c r="H85">
        <v>13</v>
      </c>
      <c r="I85">
        <v>19</v>
      </c>
      <c r="J85">
        <v>28</v>
      </c>
      <c r="K85">
        <v>30</v>
      </c>
      <c r="L85">
        <v>34</v>
      </c>
      <c r="M85">
        <v>4</v>
      </c>
    </row>
    <row r="86" spans="1:13" x14ac:dyDescent="0.25">
      <c r="A86" t="s">
        <v>27</v>
      </c>
      <c r="B86">
        <v>108000080</v>
      </c>
      <c r="C86" s="1">
        <v>43745</v>
      </c>
      <c r="D86">
        <v>90357800</v>
      </c>
      <c r="E86">
        <v>903578</v>
      </c>
      <c r="F86">
        <v>571298467</v>
      </c>
      <c r="G86">
        <v>5</v>
      </c>
      <c r="H86">
        <v>15</v>
      </c>
      <c r="I86">
        <v>27</v>
      </c>
      <c r="J86">
        <v>29</v>
      </c>
      <c r="K86">
        <v>31</v>
      </c>
      <c r="L86">
        <v>36</v>
      </c>
      <c r="M86">
        <v>4</v>
      </c>
    </row>
    <row r="87" spans="1:13" x14ac:dyDescent="0.25">
      <c r="A87" t="s">
        <v>27</v>
      </c>
      <c r="B87">
        <v>108000081</v>
      </c>
      <c r="C87" s="1">
        <v>43748</v>
      </c>
      <c r="D87">
        <v>82816500</v>
      </c>
      <c r="E87">
        <v>828165</v>
      </c>
      <c r="F87">
        <v>599160041</v>
      </c>
      <c r="G87">
        <v>6</v>
      </c>
      <c r="H87">
        <v>8</v>
      </c>
      <c r="I87">
        <v>14</v>
      </c>
      <c r="J87">
        <v>20</v>
      </c>
      <c r="K87">
        <v>27</v>
      </c>
      <c r="L87">
        <v>30</v>
      </c>
      <c r="M87">
        <v>3</v>
      </c>
    </row>
    <row r="88" spans="1:13" x14ac:dyDescent="0.25">
      <c r="A88" t="s">
        <v>27</v>
      </c>
      <c r="B88">
        <v>108000082</v>
      </c>
      <c r="C88" s="1">
        <v>43752</v>
      </c>
      <c r="D88">
        <v>94345300</v>
      </c>
      <c r="E88">
        <v>943453</v>
      </c>
      <c r="F88">
        <v>633034555</v>
      </c>
      <c r="G88">
        <v>13</v>
      </c>
      <c r="H88">
        <v>14</v>
      </c>
      <c r="I88">
        <v>15</v>
      </c>
      <c r="J88">
        <v>16</v>
      </c>
      <c r="K88">
        <v>31</v>
      </c>
      <c r="L88">
        <v>33</v>
      </c>
      <c r="M88">
        <v>4</v>
      </c>
    </row>
    <row r="89" spans="1:13" x14ac:dyDescent="0.25">
      <c r="A89" t="s">
        <v>27</v>
      </c>
      <c r="B89">
        <v>108000083</v>
      </c>
      <c r="C89" s="1">
        <v>43755</v>
      </c>
      <c r="D89">
        <v>93796500</v>
      </c>
      <c r="E89">
        <v>937965</v>
      </c>
      <c r="F89">
        <v>667678729</v>
      </c>
      <c r="G89">
        <v>2</v>
      </c>
      <c r="H89">
        <v>4</v>
      </c>
      <c r="I89">
        <v>20</v>
      </c>
      <c r="J89">
        <v>22</v>
      </c>
      <c r="K89">
        <v>35</v>
      </c>
      <c r="L89">
        <v>38</v>
      </c>
      <c r="M89">
        <v>8</v>
      </c>
    </row>
    <row r="90" spans="1:13" x14ac:dyDescent="0.25">
      <c r="A90" t="s">
        <v>27</v>
      </c>
      <c r="B90">
        <v>108000084</v>
      </c>
      <c r="C90" s="1">
        <v>43759</v>
      </c>
      <c r="D90">
        <v>110831500</v>
      </c>
      <c r="E90">
        <v>1108315</v>
      </c>
      <c r="F90">
        <v>708572253</v>
      </c>
      <c r="G90">
        <v>5</v>
      </c>
      <c r="H90">
        <v>7</v>
      </c>
      <c r="I90">
        <v>13</v>
      </c>
      <c r="J90">
        <v>20</v>
      </c>
      <c r="K90">
        <v>23</v>
      </c>
      <c r="L90">
        <v>27</v>
      </c>
      <c r="M90">
        <v>8</v>
      </c>
    </row>
    <row r="91" spans="1:13" x14ac:dyDescent="0.25">
      <c r="A91" t="s">
        <v>27</v>
      </c>
      <c r="B91">
        <v>108000085</v>
      </c>
      <c r="C91" s="1">
        <v>43762</v>
      </c>
      <c r="D91">
        <v>50138800</v>
      </c>
      <c r="E91">
        <v>501388</v>
      </c>
      <c r="F91">
        <v>51320303</v>
      </c>
      <c r="G91">
        <v>6</v>
      </c>
      <c r="H91">
        <v>8</v>
      </c>
      <c r="I91">
        <v>19</v>
      </c>
      <c r="J91">
        <v>22</v>
      </c>
      <c r="K91">
        <v>30</v>
      </c>
      <c r="L91">
        <v>32</v>
      </c>
      <c r="M91">
        <v>2</v>
      </c>
    </row>
    <row r="92" spans="1:13" x14ac:dyDescent="0.25">
      <c r="A92" t="s">
        <v>27</v>
      </c>
      <c r="B92">
        <v>108000086</v>
      </c>
      <c r="C92" s="1">
        <v>43766</v>
      </c>
      <c r="D92">
        <v>52844400</v>
      </c>
      <c r="E92">
        <v>528444</v>
      </c>
      <c r="F92">
        <v>69550422</v>
      </c>
      <c r="G92">
        <v>5</v>
      </c>
      <c r="H92">
        <v>18</v>
      </c>
      <c r="I92">
        <v>20</v>
      </c>
      <c r="J92">
        <v>21</v>
      </c>
      <c r="K92">
        <v>26</v>
      </c>
      <c r="L92">
        <v>32</v>
      </c>
      <c r="M92">
        <v>5</v>
      </c>
    </row>
    <row r="93" spans="1:13" x14ac:dyDescent="0.25">
      <c r="A93" t="s">
        <v>27</v>
      </c>
      <c r="B93">
        <v>108000087</v>
      </c>
      <c r="C93" s="1">
        <v>43769</v>
      </c>
      <c r="D93">
        <v>48808600</v>
      </c>
      <c r="E93">
        <v>488086</v>
      </c>
      <c r="F93">
        <v>57628280</v>
      </c>
      <c r="G93">
        <v>2</v>
      </c>
      <c r="H93">
        <v>4</v>
      </c>
      <c r="I93">
        <v>6</v>
      </c>
      <c r="J93">
        <v>12</v>
      </c>
      <c r="K93">
        <v>26</v>
      </c>
      <c r="L93">
        <v>29</v>
      </c>
      <c r="M93">
        <v>6</v>
      </c>
    </row>
    <row r="94" spans="1:13" x14ac:dyDescent="0.25">
      <c r="A94" t="s">
        <v>27</v>
      </c>
      <c r="B94">
        <v>108000088</v>
      </c>
      <c r="C94" s="1">
        <v>43773</v>
      </c>
      <c r="D94">
        <v>52163000</v>
      </c>
      <c r="E94">
        <v>521630</v>
      </c>
      <c r="F94">
        <v>74614129</v>
      </c>
      <c r="G94">
        <v>7</v>
      </c>
      <c r="H94">
        <v>8</v>
      </c>
      <c r="I94">
        <v>13</v>
      </c>
      <c r="J94">
        <v>15</v>
      </c>
      <c r="K94">
        <v>26</v>
      </c>
      <c r="L94">
        <v>30</v>
      </c>
      <c r="M94">
        <v>4</v>
      </c>
    </row>
    <row r="95" spans="1:13" x14ac:dyDescent="0.25">
      <c r="A95" t="s">
        <v>27</v>
      </c>
      <c r="B95">
        <v>108000089</v>
      </c>
      <c r="C95" s="1">
        <v>43776</v>
      </c>
      <c r="D95">
        <v>50942700</v>
      </c>
      <c r="E95">
        <v>509427</v>
      </c>
      <c r="F95">
        <v>91174613</v>
      </c>
      <c r="G95">
        <v>2</v>
      </c>
      <c r="H95">
        <v>18</v>
      </c>
      <c r="I95">
        <v>22</v>
      </c>
      <c r="J95">
        <v>31</v>
      </c>
      <c r="K95">
        <v>32</v>
      </c>
      <c r="L95">
        <v>38</v>
      </c>
      <c r="M95">
        <v>3</v>
      </c>
    </row>
    <row r="96" spans="1:13" x14ac:dyDescent="0.25">
      <c r="A96" t="s">
        <v>27</v>
      </c>
      <c r="B96">
        <v>108000090</v>
      </c>
      <c r="C96" s="1">
        <v>43780</v>
      </c>
      <c r="D96">
        <v>53781600</v>
      </c>
      <c r="E96">
        <v>537816</v>
      </c>
      <c r="F96">
        <v>104754817</v>
      </c>
      <c r="G96">
        <v>9</v>
      </c>
      <c r="H96">
        <v>16</v>
      </c>
      <c r="I96">
        <v>22</v>
      </c>
      <c r="J96">
        <v>25</v>
      </c>
      <c r="K96">
        <v>26</v>
      </c>
      <c r="L96">
        <v>29</v>
      </c>
      <c r="M96">
        <v>4</v>
      </c>
    </row>
    <row r="97" spans="1:13" x14ac:dyDescent="0.25">
      <c r="A97" t="s">
        <v>27</v>
      </c>
      <c r="B97">
        <v>108000091</v>
      </c>
      <c r="C97" s="1">
        <v>43783</v>
      </c>
      <c r="D97">
        <v>49947300</v>
      </c>
      <c r="E97">
        <v>499473</v>
      </c>
      <c r="F97">
        <v>121942731</v>
      </c>
      <c r="G97">
        <v>7</v>
      </c>
      <c r="H97">
        <v>9</v>
      </c>
      <c r="I97">
        <v>15</v>
      </c>
      <c r="J97">
        <v>17</v>
      </c>
      <c r="K97">
        <v>22</v>
      </c>
      <c r="L97">
        <v>28</v>
      </c>
      <c r="M97">
        <v>1</v>
      </c>
    </row>
    <row r="98" spans="1:13" x14ac:dyDescent="0.25">
      <c r="A98" t="s">
        <v>27</v>
      </c>
      <c r="B98">
        <v>108000092</v>
      </c>
      <c r="C98" s="1">
        <v>43787</v>
      </c>
      <c r="D98">
        <v>51396500</v>
      </c>
      <c r="E98">
        <v>513965</v>
      </c>
      <c r="F98">
        <v>139838105</v>
      </c>
      <c r="G98">
        <v>6</v>
      </c>
      <c r="H98">
        <v>8</v>
      </c>
      <c r="I98">
        <v>19</v>
      </c>
      <c r="J98">
        <v>28</v>
      </c>
      <c r="K98">
        <v>29</v>
      </c>
      <c r="L98">
        <v>32</v>
      </c>
      <c r="M98">
        <v>2</v>
      </c>
    </row>
    <row r="99" spans="1:13" x14ac:dyDescent="0.25">
      <c r="A99" t="s">
        <v>27</v>
      </c>
      <c r="B99">
        <v>108000093</v>
      </c>
      <c r="C99" s="1">
        <v>43790</v>
      </c>
      <c r="D99">
        <v>48800300</v>
      </c>
      <c r="E99">
        <v>488003</v>
      </c>
      <c r="F99">
        <v>154985969</v>
      </c>
      <c r="G99">
        <v>3</v>
      </c>
      <c r="H99">
        <v>5</v>
      </c>
      <c r="I99">
        <v>20</v>
      </c>
      <c r="J99">
        <v>26</v>
      </c>
      <c r="K99">
        <v>31</v>
      </c>
      <c r="L99">
        <v>37</v>
      </c>
      <c r="M99">
        <v>4</v>
      </c>
    </row>
    <row r="100" spans="1:13" x14ac:dyDescent="0.25">
      <c r="A100" t="s">
        <v>27</v>
      </c>
      <c r="B100">
        <v>108000094</v>
      </c>
      <c r="C100" s="1">
        <v>43794</v>
      </c>
      <c r="D100">
        <v>50917300</v>
      </c>
      <c r="E100">
        <v>509173</v>
      </c>
      <c r="F100">
        <v>172387583</v>
      </c>
      <c r="G100">
        <v>6</v>
      </c>
      <c r="H100">
        <v>16</v>
      </c>
      <c r="I100">
        <v>17</v>
      </c>
      <c r="J100">
        <v>24</v>
      </c>
      <c r="K100">
        <v>28</v>
      </c>
      <c r="L100">
        <v>31</v>
      </c>
      <c r="M100">
        <v>5</v>
      </c>
    </row>
    <row r="101" spans="1:13" x14ac:dyDescent="0.25">
      <c r="A101" t="s">
        <v>27</v>
      </c>
      <c r="B101">
        <v>108000095</v>
      </c>
      <c r="C101" s="1">
        <v>43797</v>
      </c>
      <c r="D101">
        <v>48277000</v>
      </c>
      <c r="E101">
        <v>482770</v>
      </c>
      <c r="F101">
        <v>178386233</v>
      </c>
      <c r="G101">
        <v>8</v>
      </c>
      <c r="H101">
        <v>21</v>
      </c>
      <c r="I101">
        <v>27</v>
      </c>
      <c r="J101">
        <v>31</v>
      </c>
      <c r="K101">
        <v>33</v>
      </c>
      <c r="L101">
        <v>36</v>
      </c>
      <c r="M101">
        <v>7</v>
      </c>
    </row>
    <row r="102" spans="1:13" x14ac:dyDescent="0.25">
      <c r="A102" t="s">
        <v>27</v>
      </c>
      <c r="B102">
        <v>108000096</v>
      </c>
      <c r="C102" s="1">
        <v>43801</v>
      </c>
      <c r="D102">
        <v>50073400</v>
      </c>
      <c r="E102">
        <v>500734</v>
      </c>
      <c r="F102">
        <v>194249902</v>
      </c>
      <c r="G102">
        <v>2</v>
      </c>
      <c r="H102">
        <v>8</v>
      </c>
      <c r="I102">
        <v>11</v>
      </c>
      <c r="J102">
        <v>24</v>
      </c>
      <c r="K102">
        <v>25</v>
      </c>
      <c r="L102">
        <v>30</v>
      </c>
      <c r="M102">
        <v>6</v>
      </c>
    </row>
    <row r="103" spans="1:13" x14ac:dyDescent="0.25">
      <c r="A103" t="s">
        <v>27</v>
      </c>
      <c r="B103">
        <v>108000097</v>
      </c>
      <c r="C103" s="1">
        <v>43804</v>
      </c>
      <c r="D103">
        <v>42211100</v>
      </c>
      <c r="E103">
        <v>422111</v>
      </c>
      <c r="F103">
        <v>206267006</v>
      </c>
      <c r="G103">
        <v>3</v>
      </c>
      <c r="H103">
        <v>5</v>
      </c>
      <c r="I103">
        <v>15</v>
      </c>
      <c r="J103">
        <v>21</v>
      </c>
      <c r="K103">
        <v>26</v>
      </c>
      <c r="L103">
        <v>28</v>
      </c>
      <c r="M103">
        <v>6</v>
      </c>
    </row>
    <row r="104" spans="1:13" x14ac:dyDescent="0.25">
      <c r="A104" t="s">
        <v>27</v>
      </c>
      <c r="B104">
        <v>108000098</v>
      </c>
      <c r="C104" s="1">
        <v>43808</v>
      </c>
      <c r="D104">
        <v>53757200</v>
      </c>
      <c r="E104">
        <v>537572</v>
      </c>
      <c r="F104">
        <v>226927265</v>
      </c>
      <c r="G104">
        <v>1</v>
      </c>
      <c r="H104">
        <v>14</v>
      </c>
      <c r="I104">
        <v>16</v>
      </c>
      <c r="J104">
        <v>21</v>
      </c>
      <c r="K104">
        <v>25</v>
      </c>
      <c r="L104">
        <v>34</v>
      </c>
      <c r="M104">
        <v>6</v>
      </c>
    </row>
    <row r="105" spans="1:13" x14ac:dyDescent="0.25">
      <c r="A105" t="s">
        <v>27</v>
      </c>
      <c r="B105">
        <v>108000099</v>
      </c>
      <c r="C105" s="1">
        <v>43811</v>
      </c>
      <c r="D105">
        <v>54681500</v>
      </c>
      <c r="E105">
        <v>546815</v>
      </c>
      <c r="F105">
        <v>239992585</v>
      </c>
      <c r="G105">
        <v>9</v>
      </c>
      <c r="H105">
        <v>12</v>
      </c>
      <c r="I105">
        <v>13</v>
      </c>
      <c r="J105">
        <v>21</v>
      </c>
      <c r="K105">
        <v>30</v>
      </c>
      <c r="L105">
        <v>32</v>
      </c>
      <c r="M105">
        <v>7</v>
      </c>
    </row>
    <row r="106" spans="1:13" x14ac:dyDescent="0.25">
      <c r="A106" t="s">
        <v>27</v>
      </c>
      <c r="B106">
        <v>108000100</v>
      </c>
      <c r="C106" s="1">
        <v>43815</v>
      </c>
      <c r="D106">
        <v>58676900</v>
      </c>
      <c r="E106">
        <v>586769</v>
      </c>
      <c r="F106">
        <v>259722979</v>
      </c>
      <c r="G106">
        <v>6</v>
      </c>
      <c r="H106">
        <v>14</v>
      </c>
      <c r="I106">
        <v>19</v>
      </c>
      <c r="J106">
        <v>29</v>
      </c>
      <c r="K106">
        <v>30</v>
      </c>
      <c r="L106">
        <v>31</v>
      </c>
      <c r="M106">
        <v>1</v>
      </c>
    </row>
    <row r="107" spans="1:13" x14ac:dyDescent="0.25">
      <c r="A107" t="s">
        <v>27</v>
      </c>
      <c r="B107">
        <v>108000101</v>
      </c>
      <c r="C107" s="1">
        <v>43818</v>
      </c>
      <c r="D107">
        <v>56895800</v>
      </c>
      <c r="E107">
        <v>568958</v>
      </c>
      <c r="F107">
        <v>279212468</v>
      </c>
      <c r="G107">
        <v>1</v>
      </c>
      <c r="H107">
        <v>17</v>
      </c>
      <c r="I107">
        <v>23</v>
      </c>
      <c r="J107">
        <v>27</v>
      </c>
      <c r="K107">
        <v>28</v>
      </c>
      <c r="L107">
        <v>33</v>
      </c>
      <c r="M107">
        <v>6</v>
      </c>
    </row>
    <row r="108" spans="1:13" x14ac:dyDescent="0.25">
      <c r="A108" t="s">
        <v>27</v>
      </c>
      <c r="B108">
        <v>108000102</v>
      </c>
      <c r="C108" s="1">
        <v>43822</v>
      </c>
      <c r="D108">
        <v>62149600</v>
      </c>
      <c r="E108">
        <v>621496</v>
      </c>
      <c r="F108">
        <v>295896446</v>
      </c>
      <c r="G108">
        <v>12</v>
      </c>
      <c r="H108">
        <v>13</v>
      </c>
      <c r="I108">
        <v>25</v>
      </c>
      <c r="J108">
        <v>28</v>
      </c>
      <c r="K108">
        <v>30</v>
      </c>
      <c r="L108">
        <v>35</v>
      </c>
      <c r="M108">
        <v>3</v>
      </c>
    </row>
    <row r="109" spans="1:13" x14ac:dyDescent="0.25">
      <c r="A109" t="s">
        <v>27</v>
      </c>
      <c r="B109">
        <v>108000103</v>
      </c>
      <c r="C109" s="1">
        <v>43825</v>
      </c>
      <c r="D109">
        <v>64461700</v>
      </c>
      <c r="E109">
        <v>644617</v>
      </c>
      <c r="F109">
        <v>318719580</v>
      </c>
      <c r="G109">
        <v>5</v>
      </c>
      <c r="H109">
        <v>12</v>
      </c>
      <c r="I109">
        <v>13</v>
      </c>
      <c r="J109">
        <v>19</v>
      </c>
      <c r="K109">
        <v>27</v>
      </c>
      <c r="L109">
        <v>38</v>
      </c>
      <c r="M109">
        <v>5</v>
      </c>
    </row>
    <row r="110" spans="1:13" x14ac:dyDescent="0.25">
      <c r="A110" t="s">
        <v>27</v>
      </c>
      <c r="B110">
        <v>108000104</v>
      </c>
      <c r="C110" s="1">
        <v>43829</v>
      </c>
      <c r="D110">
        <v>74296800</v>
      </c>
      <c r="E110">
        <v>742968</v>
      </c>
      <c r="F110">
        <v>345004119</v>
      </c>
      <c r="G110">
        <v>11</v>
      </c>
      <c r="H110">
        <v>13</v>
      </c>
      <c r="I110">
        <v>15</v>
      </c>
      <c r="J110">
        <v>19</v>
      </c>
      <c r="K110">
        <v>26</v>
      </c>
      <c r="L110">
        <v>31</v>
      </c>
      <c r="M110">
        <v>7</v>
      </c>
    </row>
    <row r="111" spans="1:13" x14ac:dyDescent="0.25">
      <c r="A111" t="s">
        <v>27</v>
      </c>
      <c r="B111">
        <v>109000001</v>
      </c>
      <c r="C111" s="1">
        <v>43832</v>
      </c>
      <c r="D111">
        <v>75534400</v>
      </c>
      <c r="E111">
        <v>755344</v>
      </c>
      <c r="F111">
        <v>363930947</v>
      </c>
      <c r="G111">
        <v>3</v>
      </c>
      <c r="H111">
        <v>7</v>
      </c>
      <c r="I111">
        <v>12</v>
      </c>
      <c r="J111">
        <v>16</v>
      </c>
      <c r="K111">
        <v>20</v>
      </c>
      <c r="L111">
        <v>30</v>
      </c>
      <c r="M111">
        <v>8</v>
      </c>
    </row>
    <row r="112" spans="1:13" x14ac:dyDescent="0.25">
      <c r="A112" t="s">
        <v>27</v>
      </c>
      <c r="B112">
        <v>109000002</v>
      </c>
      <c r="C112" s="1">
        <v>43836</v>
      </c>
      <c r="D112">
        <v>55692500</v>
      </c>
      <c r="E112">
        <v>556925</v>
      </c>
      <c r="F112">
        <v>30630875</v>
      </c>
      <c r="G112">
        <v>6</v>
      </c>
      <c r="H112">
        <v>14</v>
      </c>
      <c r="I112">
        <v>19</v>
      </c>
      <c r="J112">
        <v>20</v>
      </c>
      <c r="K112">
        <v>23</v>
      </c>
      <c r="L112">
        <v>31</v>
      </c>
      <c r="M112">
        <v>7</v>
      </c>
    </row>
    <row r="113" spans="1:13" x14ac:dyDescent="0.25">
      <c r="A113" t="s">
        <v>27</v>
      </c>
      <c r="B113">
        <v>109000003</v>
      </c>
      <c r="C113" s="1">
        <v>43839</v>
      </c>
      <c r="D113">
        <v>52020900</v>
      </c>
      <c r="E113">
        <v>520209</v>
      </c>
      <c r="F113">
        <v>46123112</v>
      </c>
      <c r="G113">
        <v>1</v>
      </c>
      <c r="H113">
        <v>7</v>
      </c>
      <c r="I113">
        <v>8</v>
      </c>
      <c r="J113">
        <v>15</v>
      </c>
      <c r="K113">
        <v>21</v>
      </c>
      <c r="L113">
        <v>24</v>
      </c>
      <c r="M113">
        <v>3</v>
      </c>
    </row>
    <row r="114" spans="1:13" x14ac:dyDescent="0.25">
      <c r="A114" t="s">
        <v>27</v>
      </c>
      <c r="B114">
        <v>109000004</v>
      </c>
      <c r="C114" s="1">
        <v>43843</v>
      </c>
      <c r="D114">
        <v>54101900</v>
      </c>
      <c r="E114">
        <v>541019</v>
      </c>
      <c r="F114">
        <v>64019456</v>
      </c>
      <c r="G114">
        <v>12</v>
      </c>
      <c r="H114">
        <v>13</v>
      </c>
      <c r="I114">
        <v>18</v>
      </c>
      <c r="J114">
        <v>19</v>
      </c>
      <c r="K114">
        <v>27</v>
      </c>
      <c r="L114">
        <v>28</v>
      </c>
      <c r="M114">
        <v>3</v>
      </c>
    </row>
    <row r="115" spans="1:13" x14ac:dyDescent="0.25">
      <c r="A115" t="s">
        <v>27</v>
      </c>
      <c r="B115">
        <v>109000005</v>
      </c>
      <c r="C115" s="1">
        <v>43846</v>
      </c>
      <c r="D115">
        <v>53360000</v>
      </c>
      <c r="E115">
        <v>533600</v>
      </c>
      <c r="F115">
        <v>81778955</v>
      </c>
      <c r="G115">
        <v>1</v>
      </c>
      <c r="H115">
        <v>9</v>
      </c>
      <c r="I115">
        <v>27</v>
      </c>
      <c r="J115">
        <v>32</v>
      </c>
      <c r="K115">
        <v>35</v>
      </c>
      <c r="L115">
        <v>38</v>
      </c>
      <c r="M115">
        <v>4</v>
      </c>
    </row>
    <row r="116" spans="1:13" x14ac:dyDescent="0.25">
      <c r="A116" t="s">
        <v>27</v>
      </c>
      <c r="B116">
        <v>109000006</v>
      </c>
      <c r="C116" s="1">
        <v>43850</v>
      </c>
      <c r="D116">
        <v>71314500</v>
      </c>
      <c r="E116">
        <v>713145</v>
      </c>
      <c r="F116">
        <v>304267480</v>
      </c>
      <c r="G116">
        <v>12</v>
      </c>
      <c r="H116">
        <v>20</v>
      </c>
      <c r="I116">
        <v>27</v>
      </c>
      <c r="J116">
        <v>29</v>
      </c>
      <c r="K116">
        <v>33</v>
      </c>
      <c r="L116">
        <v>36</v>
      </c>
      <c r="M116">
        <v>1</v>
      </c>
    </row>
    <row r="117" spans="1:13" x14ac:dyDescent="0.25">
      <c r="A117" t="s">
        <v>27</v>
      </c>
      <c r="B117">
        <v>109000007</v>
      </c>
      <c r="C117" s="1">
        <v>43853</v>
      </c>
      <c r="D117">
        <v>74840100</v>
      </c>
      <c r="E117">
        <v>748401</v>
      </c>
      <c r="F117">
        <v>330884934</v>
      </c>
      <c r="G117">
        <v>18</v>
      </c>
      <c r="H117">
        <v>25</v>
      </c>
      <c r="I117">
        <v>26</v>
      </c>
      <c r="J117">
        <v>31</v>
      </c>
      <c r="K117">
        <v>32</v>
      </c>
      <c r="L117">
        <v>35</v>
      </c>
      <c r="M117">
        <v>4</v>
      </c>
    </row>
    <row r="118" spans="1:13" x14ac:dyDescent="0.25">
      <c r="A118" t="s">
        <v>27</v>
      </c>
      <c r="B118">
        <v>109000008</v>
      </c>
      <c r="C118" s="1">
        <v>43857</v>
      </c>
      <c r="D118">
        <v>111805100</v>
      </c>
      <c r="E118">
        <v>1118051</v>
      </c>
      <c r="F118">
        <v>378478038</v>
      </c>
      <c r="G118">
        <v>2</v>
      </c>
      <c r="H118">
        <v>14</v>
      </c>
      <c r="I118">
        <v>28</v>
      </c>
      <c r="J118">
        <v>29</v>
      </c>
      <c r="K118">
        <v>33</v>
      </c>
      <c r="L118">
        <v>37</v>
      </c>
      <c r="M118">
        <v>3</v>
      </c>
    </row>
    <row r="119" spans="1:13" x14ac:dyDescent="0.25">
      <c r="A119" t="s">
        <v>27</v>
      </c>
      <c r="B119">
        <v>109000009</v>
      </c>
      <c r="C119" s="1">
        <v>43860</v>
      </c>
      <c r="D119">
        <v>99669700</v>
      </c>
      <c r="E119">
        <v>996697</v>
      </c>
      <c r="F119">
        <v>410462972</v>
      </c>
      <c r="G119">
        <v>16</v>
      </c>
      <c r="H119">
        <v>17</v>
      </c>
      <c r="I119">
        <v>18</v>
      </c>
      <c r="J119">
        <v>31</v>
      </c>
      <c r="K119">
        <v>34</v>
      </c>
      <c r="L119">
        <v>36</v>
      </c>
      <c r="M119">
        <v>4</v>
      </c>
    </row>
    <row r="120" spans="1:13" x14ac:dyDescent="0.25">
      <c r="A120" t="s">
        <v>27</v>
      </c>
      <c r="B120">
        <v>109000010</v>
      </c>
      <c r="C120" s="1">
        <v>43864</v>
      </c>
      <c r="D120">
        <v>100602900</v>
      </c>
      <c r="E120">
        <v>1006029</v>
      </c>
      <c r="F120">
        <v>445198266</v>
      </c>
      <c r="G120">
        <v>10</v>
      </c>
      <c r="H120">
        <v>18</v>
      </c>
      <c r="I120">
        <v>24</v>
      </c>
      <c r="J120">
        <v>29</v>
      </c>
      <c r="K120">
        <v>34</v>
      </c>
      <c r="L120">
        <v>35</v>
      </c>
      <c r="M120">
        <v>2</v>
      </c>
    </row>
    <row r="121" spans="1:13" x14ac:dyDescent="0.25">
      <c r="A121" t="s">
        <v>27</v>
      </c>
      <c r="B121">
        <v>109000011</v>
      </c>
      <c r="C121" s="1">
        <v>43867</v>
      </c>
      <c r="D121">
        <v>89820600</v>
      </c>
      <c r="E121">
        <v>898206</v>
      </c>
      <c r="F121">
        <v>473204395</v>
      </c>
      <c r="G121">
        <v>5</v>
      </c>
      <c r="H121">
        <v>9</v>
      </c>
      <c r="I121">
        <v>16</v>
      </c>
      <c r="J121">
        <v>24</v>
      </c>
      <c r="K121">
        <v>26</v>
      </c>
      <c r="L121">
        <v>29</v>
      </c>
      <c r="M121">
        <v>4</v>
      </c>
    </row>
    <row r="122" spans="1:13" x14ac:dyDescent="0.25">
      <c r="A122" t="s">
        <v>27</v>
      </c>
      <c r="B122">
        <v>109000012</v>
      </c>
      <c r="C122" s="1">
        <v>43871</v>
      </c>
      <c r="D122">
        <v>104260700</v>
      </c>
      <c r="E122">
        <v>1042607</v>
      </c>
      <c r="F122">
        <v>512251379</v>
      </c>
      <c r="G122">
        <v>4</v>
      </c>
      <c r="H122">
        <v>12</v>
      </c>
      <c r="I122">
        <v>14</v>
      </c>
      <c r="J122">
        <v>16</v>
      </c>
      <c r="K122">
        <v>19</v>
      </c>
      <c r="L122">
        <v>21</v>
      </c>
      <c r="M122">
        <v>8</v>
      </c>
    </row>
    <row r="123" spans="1:13" x14ac:dyDescent="0.25">
      <c r="A123" t="s">
        <v>27</v>
      </c>
      <c r="B123">
        <v>109000013</v>
      </c>
      <c r="C123" s="1">
        <v>43874</v>
      </c>
      <c r="D123">
        <v>54038400</v>
      </c>
      <c r="E123">
        <v>540384</v>
      </c>
      <c r="F123">
        <v>29721120</v>
      </c>
      <c r="G123">
        <v>5</v>
      </c>
      <c r="H123">
        <v>7</v>
      </c>
      <c r="I123">
        <v>10</v>
      </c>
      <c r="J123">
        <v>17</v>
      </c>
      <c r="K123">
        <v>19</v>
      </c>
      <c r="L123">
        <v>28</v>
      </c>
      <c r="M123">
        <v>1</v>
      </c>
    </row>
    <row r="124" spans="1:13" x14ac:dyDescent="0.25">
      <c r="A124" t="s">
        <v>27</v>
      </c>
      <c r="B124">
        <v>109000014</v>
      </c>
      <c r="C124" s="1">
        <v>43878</v>
      </c>
      <c r="D124">
        <v>51797400</v>
      </c>
      <c r="E124">
        <v>517974</v>
      </c>
      <c r="F124">
        <v>46865989</v>
      </c>
      <c r="G124">
        <v>9</v>
      </c>
      <c r="H124">
        <v>10</v>
      </c>
      <c r="I124">
        <v>21</v>
      </c>
      <c r="J124">
        <v>22</v>
      </c>
      <c r="K124">
        <v>24</v>
      </c>
      <c r="L124">
        <v>36</v>
      </c>
      <c r="M124">
        <v>1</v>
      </c>
    </row>
    <row r="125" spans="1:13" x14ac:dyDescent="0.25">
      <c r="A125" t="s">
        <v>27</v>
      </c>
      <c r="B125">
        <v>109000015</v>
      </c>
      <c r="C125" s="1">
        <v>43881</v>
      </c>
      <c r="D125">
        <v>50418800</v>
      </c>
      <c r="E125">
        <v>504188</v>
      </c>
      <c r="F125">
        <v>60772025</v>
      </c>
      <c r="G125">
        <v>3</v>
      </c>
      <c r="H125">
        <v>8</v>
      </c>
      <c r="I125">
        <v>10</v>
      </c>
      <c r="J125">
        <v>11</v>
      </c>
      <c r="K125">
        <v>17</v>
      </c>
      <c r="L125">
        <v>33</v>
      </c>
      <c r="M125">
        <v>3</v>
      </c>
    </row>
    <row r="126" spans="1:13" x14ac:dyDescent="0.25">
      <c r="A126" t="s">
        <v>27</v>
      </c>
      <c r="B126">
        <v>109000016</v>
      </c>
      <c r="C126" s="1">
        <v>43885</v>
      </c>
      <c r="D126">
        <v>54169500</v>
      </c>
      <c r="E126">
        <v>541695</v>
      </c>
      <c r="F126">
        <v>77093190</v>
      </c>
      <c r="G126">
        <v>1</v>
      </c>
      <c r="H126">
        <v>6</v>
      </c>
      <c r="I126">
        <v>8</v>
      </c>
      <c r="J126">
        <v>14</v>
      </c>
      <c r="K126">
        <v>24</v>
      </c>
      <c r="L126">
        <v>30</v>
      </c>
      <c r="M126">
        <v>3</v>
      </c>
    </row>
    <row r="127" spans="1:13" x14ac:dyDescent="0.25">
      <c r="A127" t="s">
        <v>27</v>
      </c>
      <c r="B127">
        <v>109000017</v>
      </c>
      <c r="C127" s="1">
        <v>43888</v>
      </c>
      <c r="D127">
        <v>50531700</v>
      </c>
      <c r="E127">
        <v>505317</v>
      </c>
      <c r="F127">
        <v>92374224</v>
      </c>
      <c r="G127">
        <v>3</v>
      </c>
      <c r="H127">
        <v>10</v>
      </c>
      <c r="I127">
        <v>15</v>
      </c>
      <c r="J127">
        <v>20</v>
      </c>
      <c r="K127">
        <v>22</v>
      </c>
      <c r="L127">
        <v>31</v>
      </c>
      <c r="M127">
        <v>4</v>
      </c>
    </row>
    <row r="128" spans="1:13" x14ac:dyDescent="0.25">
      <c r="A128" t="s">
        <v>27</v>
      </c>
      <c r="B128">
        <v>109000018</v>
      </c>
      <c r="C128" s="1">
        <v>43892</v>
      </c>
      <c r="D128">
        <v>52080100</v>
      </c>
      <c r="E128">
        <v>520801</v>
      </c>
      <c r="F128">
        <v>109793978</v>
      </c>
      <c r="G128">
        <v>13</v>
      </c>
      <c r="H128">
        <v>25</v>
      </c>
      <c r="I128">
        <v>30</v>
      </c>
      <c r="J128">
        <v>31</v>
      </c>
      <c r="K128">
        <v>33</v>
      </c>
      <c r="L128">
        <v>38</v>
      </c>
      <c r="M128">
        <v>8</v>
      </c>
    </row>
    <row r="129" spans="1:13" x14ac:dyDescent="0.25">
      <c r="A129" t="s">
        <v>27</v>
      </c>
      <c r="B129">
        <v>109000019</v>
      </c>
      <c r="C129" s="1">
        <v>43895</v>
      </c>
      <c r="D129">
        <v>48777100</v>
      </c>
      <c r="E129">
        <v>487771</v>
      </c>
      <c r="F129">
        <v>126173382</v>
      </c>
      <c r="G129">
        <v>3</v>
      </c>
      <c r="H129">
        <v>4</v>
      </c>
      <c r="I129">
        <v>9</v>
      </c>
      <c r="J129">
        <v>24</v>
      </c>
      <c r="K129">
        <v>34</v>
      </c>
      <c r="L129">
        <v>38</v>
      </c>
      <c r="M129">
        <v>1</v>
      </c>
    </row>
    <row r="130" spans="1:13" x14ac:dyDescent="0.25">
      <c r="A130" t="s">
        <v>27</v>
      </c>
      <c r="B130">
        <v>109000020</v>
      </c>
      <c r="C130" s="1">
        <v>43899</v>
      </c>
      <c r="D130">
        <v>52394500</v>
      </c>
      <c r="E130">
        <v>523945</v>
      </c>
      <c r="F130">
        <v>145374856</v>
      </c>
      <c r="G130">
        <v>18</v>
      </c>
      <c r="H130">
        <v>19</v>
      </c>
      <c r="I130">
        <v>22</v>
      </c>
      <c r="J130">
        <v>27</v>
      </c>
      <c r="K130">
        <v>30</v>
      </c>
      <c r="L130">
        <v>35</v>
      </c>
      <c r="M130">
        <v>1</v>
      </c>
    </row>
    <row r="131" spans="1:13" x14ac:dyDescent="0.25">
      <c r="A131" t="s">
        <v>27</v>
      </c>
      <c r="B131">
        <v>109000021</v>
      </c>
      <c r="C131" s="1">
        <v>43902</v>
      </c>
      <c r="D131">
        <v>49617700</v>
      </c>
      <c r="E131">
        <v>496177</v>
      </c>
      <c r="F131">
        <v>162310090</v>
      </c>
      <c r="G131">
        <v>2</v>
      </c>
      <c r="H131">
        <v>7</v>
      </c>
      <c r="I131">
        <v>10</v>
      </c>
      <c r="J131">
        <v>16</v>
      </c>
      <c r="K131">
        <v>26</v>
      </c>
      <c r="L131">
        <v>33</v>
      </c>
      <c r="M131">
        <v>5</v>
      </c>
    </row>
    <row r="132" spans="1:13" x14ac:dyDescent="0.25">
      <c r="A132" t="s">
        <v>27</v>
      </c>
      <c r="B132">
        <v>109000022</v>
      </c>
      <c r="C132" s="1">
        <v>43906</v>
      </c>
      <c r="D132">
        <v>50182200</v>
      </c>
      <c r="E132">
        <v>501822</v>
      </c>
      <c r="F132">
        <v>167317354</v>
      </c>
      <c r="G132">
        <v>4</v>
      </c>
      <c r="H132">
        <v>11</v>
      </c>
      <c r="I132">
        <v>13</v>
      </c>
      <c r="J132">
        <v>19</v>
      </c>
      <c r="K132">
        <v>31</v>
      </c>
      <c r="L132">
        <v>34</v>
      </c>
      <c r="M132">
        <v>7</v>
      </c>
    </row>
    <row r="133" spans="1:13" x14ac:dyDescent="0.25">
      <c r="A133" t="s">
        <v>27</v>
      </c>
      <c r="B133">
        <v>109000023</v>
      </c>
      <c r="C133" s="1">
        <v>43909</v>
      </c>
      <c r="D133">
        <v>45267500</v>
      </c>
      <c r="E133">
        <v>452675</v>
      </c>
      <c r="F133">
        <v>180910778</v>
      </c>
      <c r="G133">
        <v>4</v>
      </c>
      <c r="H133">
        <v>16</v>
      </c>
      <c r="I133">
        <v>23</v>
      </c>
      <c r="J133">
        <v>27</v>
      </c>
      <c r="K133">
        <v>30</v>
      </c>
      <c r="L133">
        <v>33</v>
      </c>
      <c r="M133">
        <v>6</v>
      </c>
    </row>
    <row r="134" spans="1:13" x14ac:dyDescent="0.25">
      <c r="A134" t="s">
        <v>27</v>
      </c>
      <c r="B134">
        <v>109000024</v>
      </c>
      <c r="C134" s="1">
        <v>43913</v>
      </c>
      <c r="D134">
        <v>47867900</v>
      </c>
      <c r="E134">
        <v>478679</v>
      </c>
      <c r="F134">
        <v>197438322</v>
      </c>
      <c r="G134">
        <v>4</v>
      </c>
      <c r="H134">
        <v>16</v>
      </c>
      <c r="I134">
        <v>25</v>
      </c>
      <c r="J134">
        <v>30</v>
      </c>
      <c r="K134">
        <v>34</v>
      </c>
      <c r="L134">
        <v>37</v>
      </c>
      <c r="M134">
        <v>2</v>
      </c>
    </row>
    <row r="135" spans="1:13" x14ac:dyDescent="0.25">
      <c r="A135" t="s">
        <v>27</v>
      </c>
      <c r="B135">
        <v>109000025</v>
      </c>
      <c r="C135" s="1">
        <v>43916</v>
      </c>
      <c r="D135">
        <v>45430600</v>
      </c>
      <c r="E135">
        <v>454306</v>
      </c>
      <c r="F135">
        <v>213400651</v>
      </c>
      <c r="G135">
        <v>10</v>
      </c>
      <c r="H135">
        <v>14</v>
      </c>
      <c r="I135">
        <v>15</v>
      </c>
      <c r="J135">
        <v>31</v>
      </c>
      <c r="K135">
        <v>33</v>
      </c>
      <c r="L135">
        <v>35</v>
      </c>
      <c r="M135">
        <v>4</v>
      </c>
    </row>
    <row r="136" spans="1:13" x14ac:dyDescent="0.25">
      <c r="A136" t="s">
        <v>27</v>
      </c>
      <c r="B136">
        <v>109000026</v>
      </c>
      <c r="C136" s="1">
        <v>43920</v>
      </c>
      <c r="D136">
        <v>46521400</v>
      </c>
      <c r="E136">
        <v>465214</v>
      </c>
      <c r="F136">
        <v>229479120</v>
      </c>
      <c r="G136">
        <v>9</v>
      </c>
      <c r="H136">
        <v>11</v>
      </c>
      <c r="I136">
        <v>12</v>
      </c>
      <c r="J136">
        <v>31</v>
      </c>
      <c r="K136">
        <v>33</v>
      </c>
      <c r="L136">
        <v>36</v>
      </c>
      <c r="M136">
        <v>5</v>
      </c>
    </row>
    <row r="137" spans="1:13" x14ac:dyDescent="0.25">
      <c r="A137" t="s">
        <v>27</v>
      </c>
      <c r="B137">
        <v>109000027</v>
      </c>
      <c r="C137" s="1">
        <v>43923</v>
      </c>
      <c r="D137">
        <v>45311400</v>
      </c>
      <c r="E137">
        <v>453114</v>
      </c>
      <c r="F137">
        <v>244319289</v>
      </c>
      <c r="G137">
        <v>16</v>
      </c>
      <c r="H137">
        <v>17</v>
      </c>
      <c r="I137">
        <v>19</v>
      </c>
      <c r="J137">
        <v>23</v>
      </c>
      <c r="K137">
        <v>26</v>
      </c>
      <c r="L137">
        <v>37</v>
      </c>
      <c r="M137">
        <v>8</v>
      </c>
    </row>
    <row r="138" spans="1:13" x14ac:dyDescent="0.25">
      <c r="A138" t="s">
        <v>27</v>
      </c>
      <c r="B138">
        <v>109000028</v>
      </c>
      <c r="C138" s="1">
        <v>43927</v>
      </c>
      <c r="D138">
        <v>48686800</v>
      </c>
      <c r="E138">
        <v>486868</v>
      </c>
      <c r="F138">
        <v>262241128</v>
      </c>
      <c r="G138">
        <v>1</v>
      </c>
      <c r="H138">
        <v>14</v>
      </c>
      <c r="I138">
        <v>28</v>
      </c>
      <c r="J138">
        <v>30</v>
      </c>
      <c r="K138">
        <v>31</v>
      </c>
      <c r="L138">
        <v>33</v>
      </c>
      <c r="M138">
        <v>2</v>
      </c>
    </row>
    <row r="139" spans="1:13" x14ac:dyDescent="0.25">
      <c r="A139" t="s">
        <v>27</v>
      </c>
      <c r="B139">
        <v>109000029</v>
      </c>
      <c r="C139" s="1">
        <v>43930</v>
      </c>
      <c r="D139">
        <v>51577200</v>
      </c>
      <c r="E139">
        <v>515772</v>
      </c>
      <c r="F139">
        <v>281291587</v>
      </c>
      <c r="G139">
        <v>1</v>
      </c>
      <c r="H139">
        <v>3</v>
      </c>
      <c r="I139">
        <v>12</v>
      </c>
      <c r="J139">
        <v>16</v>
      </c>
      <c r="K139">
        <v>33</v>
      </c>
      <c r="L139">
        <v>35</v>
      </c>
      <c r="M139">
        <v>1</v>
      </c>
    </row>
    <row r="140" spans="1:13" x14ac:dyDescent="0.25">
      <c r="A140" t="s">
        <v>27</v>
      </c>
      <c r="B140">
        <v>109000030</v>
      </c>
      <c r="C140" s="1">
        <v>43934</v>
      </c>
      <c r="D140">
        <v>53858000</v>
      </c>
      <c r="E140">
        <v>538580</v>
      </c>
      <c r="F140">
        <v>300832486</v>
      </c>
      <c r="G140">
        <v>10</v>
      </c>
      <c r="H140">
        <v>11</v>
      </c>
      <c r="I140">
        <v>18</v>
      </c>
      <c r="J140">
        <v>19</v>
      </c>
      <c r="K140">
        <v>22</v>
      </c>
      <c r="L140">
        <v>37</v>
      </c>
      <c r="M140">
        <v>1</v>
      </c>
    </row>
    <row r="141" spans="1:13" x14ac:dyDescent="0.25">
      <c r="A141" t="s">
        <v>27</v>
      </c>
      <c r="B141">
        <v>109000031</v>
      </c>
      <c r="C141" s="1">
        <v>43937</v>
      </c>
      <c r="D141">
        <v>54485800</v>
      </c>
      <c r="E141">
        <v>544858</v>
      </c>
      <c r="F141">
        <v>318819276</v>
      </c>
      <c r="G141">
        <v>3</v>
      </c>
      <c r="H141">
        <v>6</v>
      </c>
      <c r="I141">
        <v>17</v>
      </c>
      <c r="J141">
        <v>20</v>
      </c>
      <c r="K141">
        <v>25</v>
      </c>
      <c r="L141">
        <v>30</v>
      </c>
      <c r="M141">
        <v>5</v>
      </c>
    </row>
    <row r="142" spans="1:13" x14ac:dyDescent="0.25">
      <c r="A142" t="s">
        <v>27</v>
      </c>
      <c r="B142">
        <v>109000032</v>
      </c>
      <c r="C142" s="1">
        <v>43941</v>
      </c>
      <c r="D142">
        <v>57289100</v>
      </c>
      <c r="E142">
        <v>572891</v>
      </c>
      <c r="F142">
        <v>338578280</v>
      </c>
      <c r="G142">
        <v>5</v>
      </c>
      <c r="H142">
        <v>12</v>
      </c>
      <c r="I142">
        <v>17</v>
      </c>
      <c r="J142">
        <v>20</v>
      </c>
      <c r="K142">
        <v>23</v>
      </c>
      <c r="L142">
        <v>38</v>
      </c>
      <c r="M142">
        <v>7</v>
      </c>
    </row>
    <row r="143" spans="1:13" x14ac:dyDescent="0.25">
      <c r="A143" t="s">
        <v>27</v>
      </c>
      <c r="B143">
        <v>109000033</v>
      </c>
      <c r="C143" s="1">
        <v>43944</v>
      </c>
      <c r="D143">
        <v>57053700</v>
      </c>
      <c r="E143">
        <v>570537</v>
      </c>
      <c r="F143">
        <v>336881376</v>
      </c>
      <c r="G143">
        <v>10</v>
      </c>
      <c r="H143">
        <v>15</v>
      </c>
      <c r="I143">
        <v>16</v>
      </c>
      <c r="J143">
        <v>17</v>
      </c>
      <c r="K143">
        <v>18</v>
      </c>
      <c r="L143">
        <v>26</v>
      </c>
      <c r="M143">
        <v>6</v>
      </c>
    </row>
    <row r="144" spans="1:13" x14ac:dyDescent="0.25">
      <c r="A144" t="s">
        <v>27</v>
      </c>
      <c r="B144">
        <v>109000034</v>
      </c>
      <c r="C144" s="1">
        <v>43948</v>
      </c>
      <c r="D144">
        <v>63276000</v>
      </c>
      <c r="E144">
        <v>632760</v>
      </c>
      <c r="F144">
        <v>359397975</v>
      </c>
      <c r="G144">
        <v>1</v>
      </c>
      <c r="H144">
        <v>3</v>
      </c>
      <c r="I144">
        <v>13</v>
      </c>
      <c r="J144">
        <v>15</v>
      </c>
      <c r="K144">
        <v>17</v>
      </c>
      <c r="L144">
        <v>33</v>
      </c>
      <c r="M144">
        <v>1</v>
      </c>
    </row>
    <row r="145" spans="1:13" x14ac:dyDescent="0.25">
      <c r="A145" t="s">
        <v>27</v>
      </c>
      <c r="B145">
        <v>109000035</v>
      </c>
      <c r="C145" s="1">
        <v>43951</v>
      </c>
      <c r="D145">
        <v>64912100</v>
      </c>
      <c r="E145">
        <v>649121</v>
      </c>
      <c r="F145">
        <v>383119530</v>
      </c>
      <c r="G145">
        <v>7</v>
      </c>
      <c r="H145">
        <v>11</v>
      </c>
      <c r="I145">
        <v>12</v>
      </c>
      <c r="J145">
        <v>15</v>
      </c>
      <c r="K145">
        <v>30</v>
      </c>
      <c r="L145">
        <v>31</v>
      </c>
      <c r="M145">
        <v>6</v>
      </c>
    </row>
    <row r="146" spans="1:13" x14ac:dyDescent="0.25">
      <c r="A146" t="s">
        <v>27</v>
      </c>
      <c r="B146">
        <v>109000036</v>
      </c>
      <c r="C146" s="1">
        <v>43955</v>
      </c>
      <c r="D146">
        <v>66581000</v>
      </c>
      <c r="E146">
        <v>665810</v>
      </c>
      <c r="F146">
        <v>399317854</v>
      </c>
      <c r="G146">
        <v>2</v>
      </c>
      <c r="H146">
        <v>19</v>
      </c>
      <c r="I146">
        <v>23</v>
      </c>
      <c r="J146">
        <v>31</v>
      </c>
      <c r="K146">
        <v>32</v>
      </c>
      <c r="L146">
        <v>35</v>
      </c>
      <c r="M146">
        <v>7</v>
      </c>
    </row>
    <row r="147" spans="1:13" x14ac:dyDescent="0.25">
      <c r="A147" t="s">
        <v>27</v>
      </c>
      <c r="B147">
        <v>109000037</v>
      </c>
      <c r="C147" s="1">
        <v>43958</v>
      </c>
      <c r="D147">
        <v>74297500</v>
      </c>
      <c r="E147">
        <v>742975</v>
      </c>
      <c r="F147">
        <v>427258578</v>
      </c>
      <c r="G147">
        <v>5</v>
      </c>
      <c r="H147">
        <v>20</v>
      </c>
      <c r="I147">
        <v>21</v>
      </c>
      <c r="J147">
        <v>23</v>
      </c>
      <c r="K147">
        <v>25</v>
      </c>
      <c r="L147">
        <v>36</v>
      </c>
      <c r="M147">
        <v>3</v>
      </c>
    </row>
    <row r="148" spans="1:13" x14ac:dyDescent="0.25">
      <c r="A148" t="s">
        <v>27</v>
      </c>
      <c r="B148">
        <v>109000038</v>
      </c>
      <c r="C148" s="1">
        <v>43962</v>
      </c>
      <c r="D148">
        <v>78337600</v>
      </c>
      <c r="E148">
        <v>783376</v>
      </c>
      <c r="F148">
        <v>454080157</v>
      </c>
      <c r="G148">
        <v>14</v>
      </c>
      <c r="H148">
        <v>15</v>
      </c>
      <c r="I148">
        <v>25</v>
      </c>
      <c r="J148">
        <v>28</v>
      </c>
      <c r="K148">
        <v>32</v>
      </c>
      <c r="L148">
        <v>34</v>
      </c>
      <c r="M148">
        <v>8</v>
      </c>
    </row>
    <row r="149" spans="1:13" x14ac:dyDescent="0.25">
      <c r="A149" t="s">
        <v>27</v>
      </c>
      <c r="B149">
        <v>109000039</v>
      </c>
      <c r="C149" s="1">
        <v>43965</v>
      </c>
      <c r="D149">
        <v>86687200</v>
      </c>
      <c r="E149">
        <v>866872</v>
      </c>
      <c r="F149">
        <v>486350916</v>
      </c>
      <c r="G149">
        <v>12</v>
      </c>
      <c r="H149">
        <v>17</v>
      </c>
      <c r="I149">
        <v>24</v>
      </c>
      <c r="J149">
        <v>30</v>
      </c>
      <c r="K149">
        <v>34</v>
      </c>
      <c r="L149">
        <v>35</v>
      </c>
      <c r="M149">
        <v>2</v>
      </c>
    </row>
    <row r="150" spans="1:13" x14ac:dyDescent="0.25">
      <c r="A150" t="s">
        <v>27</v>
      </c>
      <c r="B150">
        <v>109000040</v>
      </c>
      <c r="C150" s="1">
        <v>43969</v>
      </c>
      <c r="D150">
        <v>85833300</v>
      </c>
      <c r="E150">
        <v>858333</v>
      </c>
      <c r="F150">
        <v>515053130</v>
      </c>
      <c r="G150">
        <v>4</v>
      </c>
      <c r="H150">
        <v>11</v>
      </c>
      <c r="I150">
        <v>25</v>
      </c>
      <c r="J150">
        <v>27</v>
      </c>
      <c r="K150">
        <v>35</v>
      </c>
      <c r="L150">
        <v>36</v>
      </c>
      <c r="M150">
        <v>8</v>
      </c>
    </row>
    <row r="151" spans="1:13" x14ac:dyDescent="0.25">
      <c r="A151" t="s">
        <v>27</v>
      </c>
      <c r="B151">
        <v>109000041</v>
      </c>
      <c r="C151" s="1">
        <v>43972</v>
      </c>
      <c r="D151">
        <v>90246700</v>
      </c>
      <c r="E151">
        <v>902467</v>
      </c>
      <c r="F151">
        <v>548214814</v>
      </c>
      <c r="G151">
        <v>4</v>
      </c>
      <c r="H151">
        <v>7</v>
      </c>
      <c r="I151">
        <v>24</v>
      </c>
      <c r="J151">
        <v>27</v>
      </c>
      <c r="K151">
        <v>33</v>
      </c>
      <c r="L151">
        <v>35</v>
      </c>
      <c r="M151">
        <v>8</v>
      </c>
    </row>
    <row r="152" spans="1:13" x14ac:dyDescent="0.25">
      <c r="A152" t="s">
        <v>27</v>
      </c>
      <c r="B152">
        <v>109000042</v>
      </c>
      <c r="C152" s="1">
        <v>43976</v>
      </c>
      <c r="D152">
        <v>112130700</v>
      </c>
      <c r="E152">
        <v>1121307</v>
      </c>
      <c r="F152">
        <v>591682298</v>
      </c>
      <c r="G152">
        <v>3</v>
      </c>
      <c r="H152">
        <v>4</v>
      </c>
      <c r="I152">
        <v>14</v>
      </c>
      <c r="J152">
        <v>18</v>
      </c>
      <c r="K152">
        <v>28</v>
      </c>
      <c r="L152">
        <v>29</v>
      </c>
      <c r="M152">
        <v>4</v>
      </c>
    </row>
    <row r="153" spans="1:13" x14ac:dyDescent="0.25">
      <c r="A153" t="s">
        <v>27</v>
      </c>
      <c r="B153">
        <v>109000043</v>
      </c>
      <c r="C153" s="1">
        <v>43979</v>
      </c>
      <c r="D153">
        <v>112057400</v>
      </c>
      <c r="E153">
        <v>1120574</v>
      </c>
      <c r="F153">
        <v>605799091</v>
      </c>
      <c r="G153">
        <v>2</v>
      </c>
      <c r="H153">
        <v>4</v>
      </c>
      <c r="I153">
        <v>7</v>
      </c>
      <c r="J153">
        <v>8</v>
      </c>
      <c r="K153">
        <v>18</v>
      </c>
      <c r="L153">
        <v>35</v>
      </c>
      <c r="M153">
        <v>6</v>
      </c>
    </row>
    <row r="154" spans="1:13" x14ac:dyDescent="0.25">
      <c r="A154" t="s">
        <v>27</v>
      </c>
      <c r="B154">
        <v>109000044</v>
      </c>
      <c r="C154" s="1">
        <v>43983</v>
      </c>
      <c r="D154">
        <v>119719800</v>
      </c>
      <c r="E154">
        <v>1197198</v>
      </c>
      <c r="F154">
        <v>649231280</v>
      </c>
      <c r="G154">
        <v>1</v>
      </c>
      <c r="H154">
        <v>4</v>
      </c>
      <c r="I154">
        <v>13</v>
      </c>
      <c r="J154">
        <v>19</v>
      </c>
      <c r="K154">
        <v>21</v>
      </c>
      <c r="L154">
        <v>25</v>
      </c>
      <c r="M154">
        <v>8</v>
      </c>
    </row>
    <row r="155" spans="1:13" x14ac:dyDescent="0.25">
      <c r="A155" t="s">
        <v>27</v>
      </c>
      <c r="B155">
        <v>109000045</v>
      </c>
      <c r="C155" s="1">
        <v>43986</v>
      </c>
      <c r="D155">
        <v>122284100</v>
      </c>
      <c r="E155">
        <v>1222841</v>
      </c>
      <c r="F155">
        <v>683551476</v>
      </c>
      <c r="G155">
        <v>4</v>
      </c>
      <c r="H155">
        <v>6</v>
      </c>
      <c r="I155">
        <v>18</v>
      </c>
      <c r="J155">
        <v>26</v>
      </c>
      <c r="K155">
        <v>37</v>
      </c>
      <c r="L155">
        <v>38</v>
      </c>
      <c r="M155">
        <v>1</v>
      </c>
    </row>
    <row r="156" spans="1:13" x14ac:dyDescent="0.25">
      <c r="A156" t="s">
        <v>27</v>
      </c>
      <c r="B156">
        <v>109000046</v>
      </c>
      <c r="C156" s="1">
        <v>43990</v>
      </c>
      <c r="D156">
        <v>136101000</v>
      </c>
      <c r="E156">
        <v>1361010</v>
      </c>
      <c r="F156">
        <v>731663525</v>
      </c>
      <c r="G156">
        <v>1</v>
      </c>
      <c r="H156">
        <v>8</v>
      </c>
      <c r="I156">
        <v>15</v>
      </c>
      <c r="J156">
        <v>16</v>
      </c>
      <c r="K156">
        <v>28</v>
      </c>
      <c r="L156">
        <v>33</v>
      </c>
      <c r="M156">
        <v>6</v>
      </c>
    </row>
    <row r="157" spans="1:13" x14ac:dyDescent="0.25">
      <c r="A157" t="s">
        <v>27</v>
      </c>
      <c r="B157">
        <v>109000047</v>
      </c>
      <c r="C157" s="1">
        <v>43993</v>
      </c>
      <c r="D157">
        <v>157290400</v>
      </c>
      <c r="E157">
        <v>1572904</v>
      </c>
      <c r="F157">
        <v>789520644</v>
      </c>
      <c r="G157">
        <v>6</v>
      </c>
      <c r="H157">
        <v>17</v>
      </c>
      <c r="I157">
        <v>22</v>
      </c>
      <c r="J157">
        <v>26</v>
      </c>
      <c r="K157">
        <v>27</v>
      </c>
      <c r="L157">
        <v>38</v>
      </c>
      <c r="M157">
        <v>4</v>
      </c>
    </row>
    <row r="158" spans="1:13" x14ac:dyDescent="0.25">
      <c r="A158" t="s">
        <v>27</v>
      </c>
      <c r="B158">
        <v>109000048</v>
      </c>
      <c r="C158" s="1">
        <v>43997</v>
      </c>
      <c r="D158">
        <v>179524400</v>
      </c>
      <c r="E158">
        <v>1795244</v>
      </c>
      <c r="F158">
        <v>857029263</v>
      </c>
      <c r="G158">
        <v>14</v>
      </c>
      <c r="H158">
        <v>16</v>
      </c>
      <c r="I158">
        <v>20</v>
      </c>
      <c r="J158">
        <v>23</v>
      </c>
      <c r="K158">
        <v>28</v>
      </c>
      <c r="L158">
        <v>32</v>
      </c>
      <c r="M158">
        <v>7</v>
      </c>
    </row>
    <row r="159" spans="1:13" x14ac:dyDescent="0.25">
      <c r="A159" t="s">
        <v>27</v>
      </c>
      <c r="B159">
        <v>109000049</v>
      </c>
      <c r="C159" s="1">
        <v>44000</v>
      </c>
      <c r="D159">
        <v>201210100</v>
      </c>
      <c r="E159">
        <v>2012101</v>
      </c>
      <c r="F159">
        <v>930713417</v>
      </c>
      <c r="G159">
        <v>6</v>
      </c>
      <c r="H159">
        <v>12</v>
      </c>
      <c r="I159">
        <v>20</v>
      </c>
      <c r="J159">
        <v>25</v>
      </c>
      <c r="K159">
        <v>27</v>
      </c>
      <c r="L159">
        <v>37</v>
      </c>
      <c r="M159">
        <v>5</v>
      </c>
    </row>
    <row r="160" spans="1:13" x14ac:dyDescent="0.25">
      <c r="A160" t="s">
        <v>27</v>
      </c>
      <c r="B160">
        <v>109000050</v>
      </c>
      <c r="C160" s="1">
        <v>44004</v>
      </c>
      <c r="D160">
        <v>246841200</v>
      </c>
      <c r="E160">
        <v>2468412</v>
      </c>
      <c r="F160">
        <v>991142849</v>
      </c>
      <c r="G160">
        <v>7</v>
      </c>
      <c r="H160">
        <v>10</v>
      </c>
      <c r="I160">
        <v>21</v>
      </c>
      <c r="J160">
        <v>23</v>
      </c>
      <c r="K160">
        <v>24</v>
      </c>
      <c r="L160">
        <v>27</v>
      </c>
      <c r="M160">
        <v>1</v>
      </c>
    </row>
    <row r="161" spans="1:13" x14ac:dyDescent="0.25">
      <c r="A161" t="s">
        <v>27</v>
      </c>
      <c r="B161">
        <v>109000051</v>
      </c>
      <c r="C161" s="1">
        <v>44007</v>
      </c>
      <c r="D161">
        <v>262497700</v>
      </c>
      <c r="E161">
        <v>2624977</v>
      </c>
      <c r="F161">
        <v>1076801277</v>
      </c>
      <c r="G161">
        <v>15</v>
      </c>
      <c r="H161">
        <v>17</v>
      </c>
      <c r="I161">
        <v>22</v>
      </c>
      <c r="J161">
        <v>24</v>
      </c>
      <c r="K161">
        <v>27</v>
      </c>
      <c r="L161">
        <v>36</v>
      </c>
      <c r="M161">
        <v>6</v>
      </c>
    </row>
    <row r="162" spans="1:13" x14ac:dyDescent="0.25">
      <c r="A162" t="s">
        <v>27</v>
      </c>
      <c r="B162">
        <v>109000052</v>
      </c>
      <c r="C162" s="1">
        <v>44011</v>
      </c>
      <c r="D162">
        <v>309828300</v>
      </c>
      <c r="E162">
        <v>3098283</v>
      </c>
      <c r="F162">
        <v>1181584966</v>
      </c>
      <c r="G162">
        <v>1</v>
      </c>
      <c r="H162">
        <v>8</v>
      </c>
      <c r="I162">
        <v>19</v>
      </c>
      <c r="J162">
        <v>26</v>
      </c>
      <c r="K162">
        <v>27</v>
      </c>
      <c r="L162">
        <v>38</v>
      </c>
      <c r="M162">
        <v>8</v>
      </c>
    </row>
    <row r="163" spans="1:13" x14ac:dyDescent="0.25">
      <c r="A163" t="s">
        <v>27</v>
      </c>
      <c r="B163">
        <v>109000053</v>
      </c>
      <c r="C163" s="1">
        <v>44014</v>
      </c>
      <c r="D163">
        <v>335060900</v>
      </c>
      <c r="E163">
        <v>3350609</v>
      </c>
      <c r="F163">
        <v>1285312636</v>
      </c>
      <c r="G163">
        <v>2</v>
      </c>
      <c r="H163">
        <v>5</v>
      </c>
      <c r="I163">
        <v>7</v>
      </c>
      <c r="J163">
        <v>28</v>
      </c>
      <c r="K163">
        <v>30</v>
      </c>
      <c r="L163">
        <v>38</v>
      </c>
      <c r="M163">
        <v>5</v>
      </c>
    </row>
    <row r="164" spans="1:13" x14ac:dyDescent="0.25">
      <c r="A164" t="s">
        <v>27</v>
      </c>
      <c r="B164">
        <v>109000054</v>
      </c>
      <c r="C164" s="1">
        <v>44018</v>
      </c>
      <c r="D164">
        <v>402099700</v>
      </c>
      <c r="E164">
        <v>4020997</v>
      </c>
      <c r="F164">
        <v>1422895570</v>
      </c>
      <c r="G164">
        <v>15</v>
      </c>
      <c r="H164">
        <v>24</v>
      </c>
      <c r="I164">
        <v>30</v>
      </c>
      <c r="J164">
        <v>31</v>
      </c>
      <c r="K164">
        <v>32</v>
      </c>
      <c r="L164">
        <v>35</v>
      </c>
      <c r="M164">
        <v>8</v>
      </c>
    </row>
    <row r="165" spans="1:13" x14ac:dyDescent="0.25">
      <c r="A165" t="s">
        <v>27</v>
      </c>
      <c r="B165">
        <v>109000055</v>
      </c>
      <c r="C165" s="1">
        <v>44021</v>
      </c>
      <c r="D165">
        <v>468408700</v>
      </c>
      <c r="E165">
        <v>4684087</v>
      </c>
      <c r="F165">
        <v>1587603426</v>
      </c>
      <c r="G165">
        <v>3</v>
      </c>
      <c r="H165">
        <v>12</v>
      </c>
      <c r="I165">
        <v>17</v>
      </c>
      <c r="J165">
        <v>24</v>
      </c>
      <c r="K165">
        <v>29</v>
      </c>
      <c r="L165">
        <v>35</v>
      </c>
      <c r="M165">
        <v>4</v>
      </c>
    </row>
    <row r="166" spans="1:13" x14ac:dyDescent="0.25">
      <c r="A166" t="s">
        <v>27</v>
      </c>
      <c r="B166">
        <v>109000056</v>
      </c>
      <c r="C166" s="1">
        <v>44025</v>
      </c>
      <c r="D166">
        <v>570774100</v>
      </c>
      <c r="E166">
        <v>5707741</v>
      </c>
      <c r="F166">
        <v>1784827338</v>
      </c>
      <c r="G166">
        <v>2</v>
      </c>
      <c r="H166">
        <v>3</v>
      </c>
      <c r="I166">
        <v>11</v>
      </c>
      <c r="J166">
        <v>18</v>
      </c>
      <c r="K166">
        <v>26</v>
      </c>
      <c r="L166">
        <v>31</v>
      </c>
      <c r="M166">
        <v>3</v>
      </c>
    </row>
    <row r="167" spans="1:13" x14ac:dyDescent="0.25">
      <c r="A167" t="s">
        <v>27</v>
      </c>
      <c r="B167">
        <v>109000057</v>
      </c>
      <c r="C167" s="1">
        <v>44028</v>
      </c>
      <c r="D167">
        <v>668577400</v>
      </c>
      <c r="E167">
        <v>6685774</v>
      </c>
      <c r="F167">
        <v>2006648709</v>
      </c>
      <c r="G167">
        <v>6</v>
      </c>
      <c r="H167">
        <v>13</v>
      </c>
      <c r="I167">
        <v>14</v>
      </c>
      <c r="J167">
        <v>31</v>
      </c>
      <c r="K167">
        <v>33</v>
      </c>
      <c r="L167">
        <v>35</v>
      </c>
      <c r="M167">
        <v>8</v>
      </c>
    </row>
    <row r="168" spans="1:13" x14ac:dyDescent="0.25">
      <c r="A168" t="s">
        <v>27</v>
      </c>
      <c r="B168">
        <v>109000058</v>
      </c>
      <c r="C168" s="1">
        <v>44032</v>
      </c>
      <c r="D168">
        <v>948493100</v>
      </c>
      <c r="E168">
        <v>9484931</v>
      </c>
      <c r="F168">
        <v>2366660101</v>
      </c>
      <c r="G168">
        <v>4</v>
      </c>
      <c r="H168">
        <v>15</v>
      </c>
      <c r="I168">
        <v>20</v>
      </c>
      <c r="J168">
        <v>22</v>
      </c>
      <c r="K168">
        <v>26</v>
      </c>
      <c r="L168">
        <v>37</v>
      </c>
      <c r="M168">
        <v>1</v>
      </c>
    </row>
    <row r="169" spans="1:13" x14ac:dyDescent="0.25">
      <c r="A169" t="s">
        <v>27</v>
      </c>
      <c r="B169">
        <v>109000059</v>
      </c>
      <c r="C169" s="1">
        <v>44035</v>
      </c>
      <c r="D169">
        <v>1320117600</v>
      </c>
      <c r="E169">
        <v>13201176</v>
      </c>
      <c r="F169">
        <v>2855769653</v>
      </c>
      <c r="G169">
        <v>1</v>
      </c>
      <c r="H169">
        <v>9</v>
      </c>
      <c r="I169">
        <v>17</v>
      </c>
      <c r="J169">
        <v>18</v>
      </c>
      <c r="K169">
        <v>31</v>
      </c>
      <c r="L169">
        <v>35</v>
      </c>
      <c r="M169">
        <v>2</v>
      </c>
    </row>
    <row r="170" spans="1:13" x14ac:dyDescent="0.25">
      <c r="A170" t="s">
        <v>27</v>
      </c>
      <c r="B170">
        <v>109000060</v>
      </c>
      <c r="C170" s="1">
        <v>44039</v>
      </c>
      <c r="D170">
        <v>1999389700</v>
      </c>
      <c r="E170">
        <v>19993897</v>
      </c>
      <c r="F170">
        <v>3633111827</v>
      </c>
      <c r="G170">
        <v>5</v>
      </c>
      <c r="H170">
        <v>8</v>
      </c>
      <c r="I170">
        <v>19</v>
      </c>
      <c r="J170">
        <v>21</v>
      </c>
      <c r="K170">
        <v>27</v>
      </c>
      <c r="L170">
        <v>37</v>
      </c>
      <c r="M170">
        <v>2</v>
      </c>
    </row>
    <row r="171" spans="1:13" x14ac:dyDescent="0.25">
      <c r="A171" t="s">
        <v>27</v>
      </c>
      <c r="B171">
        <v>109000061</v>
      </c>
      <c r="C171" s="1">
        <v>44042</v>
      </c>
      <c r="D171">
        <v>80594400</v>
      </c>
      <c r="E171">
        <v>805944</v>
      </c>
      <c r="F171">
        <v>244326920</v>
      </c>
      <c r="G171">
        <v>11</v>
      </c>
      <c r="H171">
        <v>12</v>
      </c>
      <c r="I171">
        <v>14</v>
      </c>
      <c r="J171">
        <v>16</v>
      </c>
      <c r="K171">
        <v>22</v>
      </c>
      <c r="L171">
        <v>26</v>
      </c>
      <c r="M171">
        <v>4</v>
      </c>
    </row>
    <row r="172" spans="1:13" x14ac:dyDescent="0.25">
      <c r="A172" t="s">
        <v>27</v>
      </c>
      <c r="B172">
        <v>109000062</v>
      </c>
      <c r="C172" s="1">
        <v>44046</v>
      </c>
      <c r="D172">
        <v>70584900</v>
      </c>
      <c r="E172">
        <v>705849</v>
      </c>
      <c r="F172">
        <v>262936084</v>
      </c>
      <c r="G172">
        <v>1</v>
      </c>
      <c r="H172">
        <v>4</v>
      </c>
      <c r="I172">
        <v>14</v>
      </c>
      <c r="J172">
        <v>21</v>
      </c>
      <c r="K172">
        <v>24</v>
      </c>
      <c r="L172">
        <v>31</v>
      </c>
      <c r="M172">
        <v>8</v>
      </c>
    </row>
    <row r="173" spans="1:13" x14ac:dyDescent="0.25">
      <c r="A173" t="s">
        <v>27</v>
      </c>
      <c r="B173">
        <v>109000063</v>
      </c>
      <c r="C173" s="1">
        <v>44049</v>
      </c>
      <c r="D173">
        <v>74723500</v>
      </c>
      <c r="E173">
        <v>747235</v>
      </c>
      <c r="F173">
        <v>289504608</v>
      </c>
      <c r="G173">
        <v>1</v>
      </c>
      <c r="H173">
        <v>10</v>
      </c>
      <c r="I173">
        <v>16</v>
      </c>
      <c r="J173">
        <v>19</v>
      </c>
      <c r="K173">
        <v>26</v>
      </c>
      <c r="L173">
        <v>34</v>
      </c>
      <c r="M173">
        <v>1</v>
      </c>
    </row>
    <row r="174" spans="1:13" x14ac:dyDescent="0.25">
      <c r="A174" t="s">
        <v>27</v>
      </c>
      <c r="B174">
        <v>109000064</v>
      </c>
      <c r="C174" s="1">
        <v>44053</v>
      </c>
      <c r="D174">
        <v>76958300</v>
      </c>
      <c r="E174">
        <v>769583</v>
      </c>
      <c r="F174">
        <v>317361772</v>
      </c>
      <c r="G174">
        <v>4</v>
      </c>
      <c r="H174">
        <v>5</v>
      </c>
      <c r="I174">
        <v>6</v>
      </c>
      <c r="J174">
        <v>15</v>
      </c>
      <c r="K174">
        <v>19</v>
      </c>
      <c r="L174">
        <v>22</v>
      </c>
      <c r="M174">
        <v>3</v>
      </c>
    </row>
    <row r="175" spans="1:13" x14ac:dyDescent="0.25">
      <c r="A175" t="s">
        <v>27</v>
      </c>
      <c r="B175">
        <v>109000065</v>
      </c>
      <c r="C175" s="1">
        <v>44056</v>
      </c>
      <c r="D175">
        <v>78314200</v>
      </c>
      <c r="E175">
        <v>783142</v>
      </c>
      <c r="F175">
        <v>344470081</v>
      </c>
      <c r="G175">
        <v>6</v>
      </c>
      <c r="H175">
        <v>10</v>
      </c>
      <c r="I175">
        <v>12</v>
      </c>
      <c r="J175">
        <v>23</v>
      </c>
      <c r="K175">
        <v>32</v>
      </c>
      <c r="L175">
        <v>34</v>
      </c>
      <c r="M175">
        <v>6</v>
      </c>
    </row>
    <row r="176" spans="1:13" x14ac:dyDescent="0.25">
      <c r="A176" t="s">
        <v>27</v>
      </c>
      <c r="B176">
        <v>109000066</v>
      </c>
      <c r="C176" s="1">
        <v>44060</v>
      </c>
      <c r="D176">
        <v>85733600</v>
      </c>
      <c r="E176">
        <v>857336</v>
      </c>
      <c r="F176">
        <v>375294760</v>
      </c>
      <c r="G176">
        <v>6</v>
      </c>
      <c r="H176">
        <v>22</v>
      </c>
      <c r="I176">
        <v>24</v>
      </c>
      <c r="J176">
        <v>34</v>
      </c>
      <c r="K176">
        <v>36</v>
      </c>
      <c r="L176">
        <v>38</v>
      </c>
      <c r="M176">
        <v>7</v>
      </c>
    </row>
    <row r="177" spans="1:13" x14ac:dyDescent="0.25">
      <c r="A177" t="s">
        <v>27</v>
      </c>
      <c r="B177">
        <v>109000067</v>
      </c>
      <c r="C177" s="1">
        <v>44063</v>
      </c>
      <c r="D177">
        <v>85512400</v>
      </c>
      <c r="E177">
        <v>855124</v>
      </c>
      <c r="F177">
        <v>403742579</v>
      </c>
      <c r="G177">
        <v>11</v>
      </c>
      <c r="H177">
        <v>27</v>
      </c>
      <c r="I177">
        <v>34</v>
      </c>
      <c r="J177">
        <v>35</v>
      </c>
      <c r="K177">
        <v>37</v>
      </c>
      <c r="L177">
        <v>38</v>
      </c>
      <c r="M177">
        <v>2</v>
      </c>
    </row>
    <row r="178" spans="1:13" x14ac:dyDescent="0.25">
      <c r="A178" t="s">
        <v>27</v>
      </c>
      <c r="B178">
        <v>109000068</v>
      </c>
      <c r="C178" s="1">
        <v>44067</v>
      </c>
      <c r="D178">
        <v>89832100</v>
      </c>
      <c r="E178">
        <v>898321</v>
      </c>
      <c r="F178">
        <v>436270633</v>
      </c>
      <c r="G178">
        <v>5</v>
      </c>
      <c r="H178">
        <v>24</v>
      </c>
      <c r="I178">
        <v>28</v>
      </c>
      <c r="J178">
        <v>29</v>
      </c>
      <c r="K178">
        <v>31</v>
      </c>
      <c r="L178">
        <v>33</v>
      </c>
      <c r="M178">
        <v>7</v>
      </c>
    </row>
    <row r="179" spans="1:13" x14ac:dyDescent="0.25">
      <c r="A179" t="s">
        <v>27</v>
      </c>
      <c r="B179">
        <v>109000069</v>
      </c>
      <c r="C179" s="1">
        <v>44070</v>
      </c>
      <c r="D179">
        <v>79853100</v>
      </c>
      <c r="E179">
        <v>798531</v>
      </c>
      <c r="F179">
        <v>461798437</v>
      </c>
      <c r="G179">
        <v>18</v>
      </c>
      <c r="H179">
        <v>19</v>
      </c>
      <c r="I179">
        <v>20</v>
      </c>
      <c r="J179">
        <v>27</v>
      </c>
      <c r="K179">
        <v>33</v>
      </c>
      <c r="L179">
        <v>36</v>
      </c>
      <c r="M179">
        <v>8</v>
      </c>
    </row>
    <row r="180" spans="1:13" x14ac:dyDescent="0.25">
      <c r="A180" t="s">
        <v>27</v>
      </c>
      <c r="B180">
        <v>109000070</v>
      </c>
      <c r="C180" s="1">
        <v>44074</v>
      </c>
      <c r="D180">
        <v>91835700</v>
      </c>
      <c r="E180">
        <v>918357</v>
      </c>
      <c r="F180">
        <v>496164371</v>
      </c>
      <c r="G180">
        <v>1</v>
      </c>
      <c r="H180">
        <v>12</v>
      </c>
      <c r="I180">
        <v>14</v>
      </c>
      <c r="J180">
        <v>16</v>
      </c>
      <c r="K180">
        <v>17</v>
      </c>
      <c r="L180">
        <v>30</v>
      </c>
      <c r="M180">
        <v>6</v>
      </c>
    </row>
    <row r="181" spans="1:13" x14ac:dyDescent="0.25">
      <c r="A181" t="s">
        <v>27</v>
      </c>
      <c r="B181">
        <v>109000071</v>
      </c>
      <c r="C181" s="1">
        <v>44077</v>
      </c>
      <c r="D181">
        <v>91444200</v>
      </c>
      <c r="E181">
        <v>914442</v>
      </c>
      <c r="F181">
        <v>527330080</v>
      </c>
      <c r="G181">
        <v>16</v>
      </c>
      <c r="H181">
        <v>18</v>
      </c>
      <c r="I181">
        <v>22</v>
      </c>
      <c r="J181">
        <v>24</v>
      </c>
      <c r="K181">
        <v>25</v>
      </c>
      <c r="L181">
        <v>30</v>
      </c>
      <c r="M181">
        <v>1</v>
      </c>
    </row>
    <row r="182" spans="1:13" x14ac:dyDescent="0.25">
      <c r="A182" t="s">
        <v>27</v>
      </c>
      <c r="B182">
        <v>109000072</v>
      </c>
      <c r="C182" s="1">
        <v>44081</v>
      </c>
      <c r="D182">
        <v>104148500</v>
      </c>
      <c r="E182">
        <v>1041485</v>
      </c>
      <c r="F182">
        <v>567442254</v>
      </c>
      <c r="G182">
        <v>9</v>
      </c>
      <c r="H182">
        <v>15</v>
      </c>
      <c r="I182">
        <v>22</v>
      </c>
      <c r="J182">
        <v>31</v>
      </c>
      <c r="K182">
        <v>33</v>
      </c>
      <c r="L182">
        <v>38</v>
      </c>
      <c r="M182">
        <v>2</v>
      </c>
    </row>
    <row r="183" spans="1:13" x14ac:dyDescent="0.25">
      <c r="A183" t="s">
        <v>27</v>
      </c>
      <c r="B183">
        <v>109000073</v>
      </c>
      <c r="C183" s="1">
        <v>44084</v>
      </c>
      <c r="D183">
        <v>102722400</v>
      </c>
      <c r="E183">
        <v>1027224</v>
      </c>
      <c r="F183">
        <v>602713873</v>
      </c>
      <c r="G183">
        <v>2</v>
      </c>
      <c r="H183">
        <v>16</v>
      </c>
      <c r="I183">
        <v>20</v>
      </c>
      <c r="J183">
        <v>25</v>
      </c>
      <c r="K183">
        <v>35</v>
      </c>
      <c r="L183">
        <v>38</v>
      </c>
      <c r="M183">
        <v>5</v>
      </c>
    </row>
    <row r="184" spans="1:13" x14ac:dyDescent="0.25">
      <c r="A184" t="s">
        <v>27</v>
      </c>
      <c r="B184">
        <v>109000074</v>
      </c>
      <c r="C184" s="1">
        <v>44088</v>
      </c>
      <c r="D184">
        <v>110393300</v>
      </c>
      <c r="E184">
        <v>1103933</v>
      </c>
      <c r="F184">
        <v>641633587</v>
      </c>
      <c r="G184">
        <v>6</v>
      </c>
      <c r="H184">
        <v>22</v>
      </c>
      <c r="I184">
        <v>26</v>
      </c>
      <c r="J184">
        <v>33</v>
      </c>
      <c r="K184">
        <v>37</v>
      </c>
      <c r="L184">
        <v>38</v>
      </c>
      <c r="M184">
        <v>2</v>
      </c>
    </row>
    <row r="185" spans="1:13" x14ac:dyDescent="0.25">
      <c r="A185" t="s">
        <v>27</v>
      </c>
      <c r="B185">
        <v>109000075</v>
      </c>
      <c r="C185" s="1">
        <v>44091</v>
      </c>
      <c r="D185">
        <v>111913700</v>
      </c>
      <c r="E185">
        <v>1119137</v>
      </c>
      <c r="F185">
        <v>680712721</v>
      </c>
      <c r="G185">
        <v>9</v>
      </c>
      <c r="H185">
        <v>26</v>
      </c>
      <c r="I185">
        <v>27</v>
      </c>
      <c r="J185">
        <v>28</v>
      </c>
      <c r="K185">
        <v>32</v>
      </c>
      <c r="L185">
        <v>37</v>
      </c>
      <c r="M185">
        <v>2</v>
      </c>
    </row>
    <row r="186" spans="1:13" x14ac:dyDescent="0.25">
      <c r="A186" t="s">
        <v>27</v>
      </c>
      <c r="B186">
        <v>109000076</v>
      </c>
      <c r="C186" s="1">
        <v>44095</v>
      </c>
      <c r="D186">
        <v>63236700</v>
      </c>
      <c r="E186">
        <v>632367</v>
      </c>
      <c r="F186">
        <v>82652712</v>
      </c>
      <c r="G186">
        <v>8</v>
      </c>
      <c r="H186">
        <v>9</v>
      </c>
      <c r="I186">
        <v>15</v>
      </c>
      <c r="J186">
        <v>19</v>
      </c>
      <c r="K186">
        <v>21</v>
      </c>
      <c r="L186">
        <v>34</v>
      </c>
      <c r="M186">
        <v>5</v>
      </c>
    </row>
    <row r="187" spans="1:13" x14ac:dyDescent="0.25">
      <c r="A187" t="s">
        <v>27</v>
      </c>
      <c r="B187">
        <v>109000077</v>
      </c>
      <c r="C187" s="1">
        <v>44098</v>
      </c>
      <c r="D187">
        <v>61079200</v>
      </c>
      <c r="E187">
        <v>610792</v>
      </c>
      <c r="F187">
        <v>101934771</v>
      </c>
      <c r="G187">
        <v>6</v>
      </c>
      <c r="H187">
        <v>13</v>
      </c>
      <c r="I187">
        <v>14</v>
      </c>
      <c r="J187">
        <v>27</v>
      </c>
      <c r="K187">
        <v>32</v>
      </c>
      <c r="L187">
        <v>33</v>
      </c>
      <c r="M187">
        <v>7</v>
      </c>
    </row>
    <row r="188" spans="1:13" x14ac:dyDescent="0.25">
      <c r="A188" t="s">
        <v>27</v>
      </c>
      <c r="B188">
        <v>109000078</v>
      </c>
      <c r="C188" s="1">
        <v>44102</v>
      </c>
      <c r="D188">
        <v>61514700</v>
      </c>
      <c r="E188">
        <v>615147</v>
      </c>
      <c r="F188">
        <v>123892955</v>
      </c>
      <c r="G188">
        <v>8</v>
      </c>
      <c r="H188">
        <v>9</v>
      </c>
      <c r="I188">
        <v>11</v>
      </c>
      <c r="J188">
        <v>18</v>
      </c>
      <c r="K188">
        <v>26</v>
      </c>
      <c r="L188">
        <v>37</v>
      </c>
      <c r="M188">
        <v>2</v>
      </c>
    </row>
    <row r="189" spans="1:13" x14ac:dyDescent="0.25">
      <c r="A189" t="s">
        <v>27</v>
      </c>
      <c r="B189">
        <v>109000079</v>
      </c>
      <c r="C189" s="1">
        <v>44105</v>
      </c>
      <c r="D189">
        <v>65183500</v>
      </c>
      <c r="E189">
        <v>651835</v>
      </c>
      <c r="F189">
        <v>146871679</v>
      </c>
      <c r="G189">
        <v>11</v>
      </c>
      <c r="H189">
        <v>13</v>
      </c>
      <c r="I189">
        <v>15</v>
      </c>
      <c r="J189">
        <v>19</v>
      </c>
      <c r="K189">
        <v>25</v>
      </c>
      <c r="L189">
        <v>33</v>
      </c>
      <c r="M189">
        <v>1</v>
      </c>
    </row>
    <row r="190" spans="1:13" x14ac:dyDescent="0.25">
      <c r="A190" t="s">
        <v>27</v>
      </c>
      <c r="B190">
        <v>109000080</v>
      </c>
      <c r="C190" s="1">
        <v>44109</v>
      </c>
      <c r="D190">
        <v>66465800</v>
      </c>
      <c r="E190">
        <v>664658</v>
      </c>
      <c r="F190">
        <v>170788768</v>
      </c>
      <c r="G190">
        <v>1</v>
      </c>
      <c r="H190">
        <v>14</v>
      </c>
      <c r="I190">
        <v>19</v>
      </c>
      <c r="J190">
        <v>26</v>
      </c>
      <c r="K190">
        <v>32</v>
      </c>
      <c r="L190">
        <v>35</v>
      </c>
      <c r="M190">
        <v>2</v>
      </c>
    </row>
    <row r="191" spans="1:13" x14ac:dyDescent="0.25">
      <c r="A191" t="s">
        <v>27</v>
      </c>
      <c r="B191">
        <v>109000081</v>
      </c>
      <c r="C191" s="1">
        <v>44112</v>
      </c>
      <c r="D191">
        <v>65676100</v>
      </c>
      <c r="E191">
        <v>656761</v>
      </c>
      <c r="F191">
        <v>194263122</v>
      </c>
      <c r="G191">
        <v>3</v>
      </c>
      <c r="H191">
        <v>4</v>
      </c>
      <c r="I191">
        <v>5</v>
      </c>
      <c r="J191">
        <v>6</v>
      </c>
      <c r="K191">
        <v>13</v>
      </c>
      <c r="L191">
        <v>14</v>
      </c>
      <c r="M191">
        <v>5</v>
      </c>
    </row>
    <row r="192" spans="1:13" x14ac:dyDescent="0.25">
      <c r="A192" t="s">
        <v>27</v>
      </c>
      <c r="B192">
        <v>109000082</v>
      </c>
      <c r="C192" s="1">
        <v>44116</v>
      </c>
      <c r="D192">
        <v>67371700</v>
      </c>
      <c r="E192">
        <v>673717</v>
      </c>
      <c r="F192">
        <v>216714956</v>
      </c>
      <c r="G192">
        <v>3</v>
      </c>
      <c r="H192">
        <v>15</v>
      </c>
      <c r="I192">
        <v>16</v>
      </c>
      <c r="J192">
        <v>20</v>
      </c>
      <c r="K192">
        <v>24</v>
      </c>
      <c r="L192">
        <v>25</v>
      </c>
      <c r="M192">
        <v>4</v>
      </c>
    </row>
    <row r="193" spans="1:13" x14ac:dyDescent="0.25">
      <c r="A193" t="s">
        <v>27</v>
      </c>
      <c r="B193">
        <v>109000083</v>
      </c>
      <c r="C193" s="1">
        <v>44119</v>
      </c>
      <c r="D193">
        <v>64758000</v>
      </c>
      <c r="E193">
        <v>647580</v>
      </c>
      <c r="F193">
        <v>237750655</v>
      </c>
      <c r="G193">
        <v>1</v>
      </c>
      <c r="H193">
        <v>2</v>
      </c>
      <c r="I193">
        <v>4</v>
      </c>
      <c r="J193">
        <v>6</v>
      </c>
      <c r="K193">
        <v>21</v>
      </c>
      <c r="L193">
        <v>38</v>
      </c>
      <c r="M193">
        <v>7</v>
      </c>
    </row>
    <row r="194" spans="1:13" x14ac:dyDescent="0.25">
      <c r="A194" t="s">
        <v>27</v>
      </c>
      <c r="B194">
        <v>109000084</v>
      </c>
      <c r="C194" s="1">
        <v>44123</v>
      </c>
      <c r="D194">
        <v>66775700</v>
      </c>
      <c r="E194">
        <v>667757</v>
      </c>
      <c r="F194">
        <v>260764990</v>
      </c>
      <c r="G194">
        <v>5</v>
      </c>
      <c r="H194">
        <v>7</v>
      </c>
      <c r="I194">
        <v>10</v>
      </c>
      <c r="J194">
        <v>19</v>
      </c>
      <c r="K194">
        <v>30</v>
      </c>
      <c r="L194">
        <v>38</v>
      </c>
      <c r="M194">
        <v>7</v>
      </c>
    </row>
    <row r="195" spans="1:13" x14ac:dyDescent="0.25">
      <c r="A195" t="s">
        <v>27</v>
      </c>
      <c r="B195">
        <v>109000085</v>
      </c>
      <c r="C195" s="1">
        <v>44126</v>
      </c>
      <c r="D195">
        <v>62218300</v>
      </c>
      <c r="E195">
        <v>622183</v>
      </c>
      <c r="F195">
        <v>280651654</v>
      </c>
      <c r="G195">
        <v>8</v>
      </c>
      <c r="H195">
        <v>15</v>
      </c>
      <c r="I195">
        <v>21</v>
      </c>
      <c r="J195">
        <v>24</v>
      </c>
      <c r="K195">
        <v>26</v>
      </c>
      <c r="L195">
        <v>30</v>
      </c>
      <c r="M195">
        <v>7</v>
      </c>
    </row>
    <row r="196" spans="1:13" x14ac:dyDescent="0.25">
      <c r="A196" t="s">
        <v>27</v>
      </c>
      <c r="B196">
        <v>109000086</v>
      </c>
      <c r="C196" s="1">
        <v>44130</v>
      </c>
      <c r="D196">
        <v>69555700</v>
      </c>
      <c r="E196">
        <v>695557</v>
      </c>
      <c r="F196">
        <v>306776588</v>
      </c>
      <c r="G196">
        <v>11</v>
      </c>
      <c r="H196">
        <v>20</v>
      </c>
      <c r="I196">
        <v>24</v>
      </c>
      <c r="J196">
        <v>26</v>
      </c>
      <c r="K196">
        <v>36</v>
      </c>
      <c r="L196">
        <v>37</v>
      </c>
      <c r="M196">
        <v>1</v>
      </c>
    </row>
    <row r="197" spans="1:13" x14ac:dyDescent="0.25">
      <c r="A197" t="s">
        <v>27</v>
      </c>
      <c r="B197">
        <v>109000087</v>
      </c>
      <c r="C197" s="1">
        <v>44133</v>
      </c>
      <c r="D197">
        <v>68202000</v>
      </c>
      <c r="E197">
        <v>682020</v>
      </c>
      <c r="F197">
        <v>330970587</v>
      </c>
      <c r="G197">
        <v>3</v>
      </c>
      <c r="H197">
        <v>7</v>
      </c>
      <c r="I197">
        <v>12</v>
      </c>
      <c r="J197">
        <v>21</v>
      </c>
      <c r="K197">
        <v>30</v>
      </c>
      <c r="L197">
        <v>32</v>
      </c>
      <c r="M197">
        <v>2</v>
      </c>
    </row>
    <row r="198" spans="1:13" x14ac:dyDescent="0.25">
      <c r="A198" t="s">
        <v>27</v>
      </c>
      <c r="B198">
        <v>109000088</v>
      </c>
      <c r="C198" s="1">
        <v>44137</v>
      </c>
      <c r="D198">
        <v>74772600</v>
      </c>
      <c r="E198">
        <v>747726</v>
      </c>
      <c r="F198">
        <v>357225417</v>
      </c>
      <c r="G198">
        <v>4</v>
      </c>
      <c r="H198">
        <v>12</v>
      </c>
      <c r="I198">
        <v>15</v>
      </c>
      <c r="J198">
        <v>32</v>
      </c>
      <c r="K198">
        <v>37</v>
      </c>
      <c r="L198">
        <v>38</v>
      </c>
      <c r="M198">
        <v>4</v>
      </c>
    </row>
    <row r="199" spans="1:13" x14ac:dyDescent="0.25">
      <c r="A199" t="s">
        <v>27</v>
      </c>
      <c r="B199">
        <v>109000089</v>
      </c>
      <c r="C199" s="1">
        <v>44140</v>
      </c>
      <c r="D199">
        <v>74762100</v>
      </c>
      <c r="E199">
        <v>747621</v>
      </c>
      <c r="F199">
        <v>383254571</v>
      </c>
      <c r="G199">
        <v>1</v>
      </c>
      <c r="H199">
        <v>2</v>
      </c>
      <c r="I199">
        <v>12</v>
      </c>
      <c r="J199">
        <v>24</v>
      </c>
      <c r="K199">
        <v>29</v>
      </c>
      <c r="L199">
        <v>37</v>
      </c>
      <c r="M199">
        <v>4</v>
      </c>
    </row>
    <row r="200" spans="1:13" x14ac:dyDescent="0.25">
      <c r="A200" t="s">
        <v>27</v>
      </c>
      <c r="B200">
        <v>109000090</v>
      </c>
      <c r="C200" s="1">
        <v>44144</v>
      </c>
      <c r="D200">
        <v>77698500</v>
      </c>
      <c r="E200">
        <v>776985</v>
      </c>
      <c r="F200">
        <v>411012945</v>
      </c>
      <c r="G200">
        <v>6</v>
      </c>
      <c r="H200">
        <v>10</v>
      </c>
      <c r="I200">
        <v>29</v>
      </c>
      <c r="J200">
        <v>31</v>
      </c>
      <c r="K200">
        <v>34</v>
      </c>
      <c r="L200">
        <v>36</v>
      </c>
      <c r="M200">
        <v>5</v>
      </c>
    </row>
    <row r="201" spans="1:13" x14ac:dyDescent="0.25">
      <c r="A201" t="s">
        <v>27</v>
      </c>
      <c r="B201">
        <v>109000091</v>
      </c>
      <c r="C201" s="1">
        <v>44147</v>
      </c>
      <c r="D201">
        <v>71728800</v>
      </c>
      <c r="E201">
        <v>717288</v>
      </c>
      <c r="F201">
        <v>347610957</v>
      </c>
      <c r="G201">
        <v>4</v>
      </c>
      <c r="H201">
        <v>15</v>
      </c>
      <c r="I201">
        <v>24</v>
      </c>
      <c r="J201">
        <v>29</v>
      </c>
      <c r="K201">
        <v>33</v>
      </c>
      <c r="L201">
        <v>37</v>
      </c>
      <c r="M201">
        <v>1</v>
      </c>
    </row>
    <row r="202" spans="1:13" x14ac:dyDescent="0.25">
      <c r="A202" t="s">
        <v>27</v>
      </c>
      <c r="B202">
        <v>109000092</v>
      </c>
      <c r="C202" s="1">
        <v>44151</v>
      </c>
      <c r="D202">
        <v>76751900</v>
      </c>
      <c r="E202">
        <v>767519</v>
      </c>
      <c r="F202">
        <v>376162701</v>
      </c>
      <c r="G202">
        <v>1</v>
      </c>
      <c r="H202">
        <v>20</v>
      </c>
      <c r="I202">
        <v>24</v>
      </c>
      <c r="J202">
        <v>26</v>
      </c>
      <c r="K202">
        <v>31</v>
      </c>
      <c r="L202">
        <v>32</v>
      </c>
      <c r="M202">
        <v>3</v>
      </c>
    </row>
    <row r="203" spans="1:13" x14ac:dyDescent="0.25">
      <c r="A203" t="s">
        <v>27</v>
      </c>
      <c r="B203">
        <v>109000093</v>
      </c>
      <c r="C203" s="1">
        <v>44154</v>
      </c>
      <c r="D203">
        <v>74304100</v>
      </c>
      <c r="E203">
        <v>743041</v>
      </c>
      <c r="F203">
        <v>400252255</v>
      </c>
      <c r="G203">
        <v>9</v>
      </c>
      <c r="H203">
        <v>14</v>
      </c>
      <c r="I203">
        <v>18</v>
      </c>
      <c r="J203">
        <v>22</v>
      </c>
      <c r="K203">
        <v>29</v>
      </c>
      <c r="L203">
        <v>35</v>
      </c>
      <c r="M203">
        <v>6</v>
      </c>
    </row>
    <row r="204" spans="1:13" x14ac:dyDescent="0.25">
      <c r="A204" t="s">
        <v>27</v>
      </c>
      <c r="B204">
        <v>109000094</v>
      </c>
      <c r="C204" s="1">
        <v>44158</v>
      </c>
      <c r="D204">
        <v>52059000</v>
      </c>
      <c r="E204">
        <v>520590</v>
      </c>
      <c r="F204">
        <v>28632450</v>
      </c>
      <c r="G204">
        <v>11</v>
      </c>
      <c r="H204">
        <v>13</v>
      </c>
      <c r="I204">
        <v>16</v>
      </c>
      <c r="J204">
        <v>24</v>
      </c>
      <c r="K204">
        <v>26</v>
      </c>
      <c r="L204">
        <v>35</v>
      </c>
      <c r="M204">
        <v>6</v>
      </c>
    </row>
    <row r="205" spans="1:13" x14ac:dyDescent="0.25">
      <c r="A205" t="s">
        <v>27</v>
      </c>
      <c r="B205">
        <v>109000095</v>
      </c>
      <c r="C205" s="1">
        <v>44161</v>
      </c>
      <c r="D205">
        <v>50058600</v>
      </c>
      <c r="E205">
        <v>500586</v>
      </c>
      <c r="F205">
        <v>46430279</v>
      </c>
      <c r="G205">
        <v>1</v>
      </c>
      <c r="H205">
        <v>9</v>
      </c>
      <c r="I205">
        <v>14</v>
      </c>
      <c r="J205">
        <v>28</v>
      </c>
      <c r="K205">
        <v>29</v>
      </c>
      <c r="L205">
        <v>36</v>
      </c>
      <c r="M205">
        <v>6</v>
      </c>
    </row>
    <row r="206" spans="1:13" x14ac:dyDescent="0.25">
      <c r="A206" t="s">
        <v>27</v>
      </c>
      <c r="B206">
        <v>109000096</v>
      </c>
      <c r="C206" s="1">
        <v>44165</v>
      </c>
      <c r="D206">
        <v>51196800</v>
      </c>
      <c r="E206">
        <v>511968</v>
      </c>
      <c r="F206">
        <v>61053511</v>
      </c>
      <c r="G206">
        <v>2</v>
      </c>
      <c r="H206">
        <v>4</v>
      </c>
      <c r="I206">
        <v>14</v>
      </c>
      <c r="J206">
        <v>15</v>
      </c>
      <c r="K206">
        <v>17</v>
      </c>
      <c r="L206">
        <v>21</v>
      </c>
      <c r="M206">
        <v>5</v>
      </c>
    </row>
    <row r="207" spans="1:13" x14ac:dyDescent="0.25">
      <c r="A207" t="s">
        <v>27</v>
      </c>
      <c r="B207">
        <v>109000097</v>
      </c>
      <c r="C207" s="1">
        <v>44168</v>
      </c>
      <c r="D207">
        <v>47370400</v>
      </c>
      <c r="E207">
        <v>473704</v>
      </c>
      <c r="F207">
        <v>76647530</v>
      </c>
      <c r="G207">
        <v>5</v>
      </c>
      <c r="H207">
        <v>7</v>
      </c>
      <c r="I207">
        <v>29</v>
      </c>
      <c r="J207">
        <v>33</v>
      </c>
      <c r="K207">
        <v>34</v>
      </c>
      <c r="L207">
        <v>35</v>
      </c>
      <c r="M207">
        <v>8</v>
      </c>
    </row>
    <row r="208" spans="1:13" x14ac:dyDescent="0.25">
      <c r="A208" t="s">
        <v>27</v>
      </c>
      <c r="B208">
        <v>109000098</v>
      </c>
      <c r="C208" s="1">
        <v>44172</v>
      </c>
      <c r="D208">
        <v>51604500</v>
      </c>
      <c r="E208">
        <v>516045</v>
      </c>
      <c r="F208">
        <v>94923904</v>
      </c>
      <c r="G208">
        <v>3</v>
      </c>
      <c r="H208">
        <v>6</v>
      </c>
      <c r="I208">
        <v>12</v>
      </c>
      <c r="J208">
        <v>15</v>
      </c>
      <c r="K208">
        <v>28</v>
      </c>
      <c r="L208">
        <v>35</v>
      </c>
      <c r="M208">
        <v>8</v>
      </c>
    </row>
    <row r="209" spans="1:13" x14ac:dyDescent="0.25">
      <c r="A209" t="s">
        <v>27</v>
      </c>
      <c r="B209">
        <v>109000099</v>
      </c>
      <c r="C209" s="1">
        <v>44175</v>
      </c>
      <c r="D209">
        <v>49328100</v>
      </c>
      <c r="E209">
        <v>493281</v>
      </c>
      <c r="F209">
        <v>110311558</v>
      </c>
      <c r="G209">
        <v>15</v>
      </c>
      <c r="H209">
        <v>21</v>
      </c>
      <c r="I209">
        <v>29</v>
      </c>
      <c r="J209">
        <v>30</v>
      </c>
      <c r="K209">
        <v>32</v>
      </c>
      <c r="L209">
        <v>34</v>
      </c>
      <c r="M209">
        <v>8</v>
      </c>
    </row>
    <row r="210" spans="1:13" x14ac:dyDescent="0.25">
      <c r="A210" t="s">
        <v>27</v>
      </c>
      <c r="B210">
        <v>109000100</v>
      </c>
      <c r="C210" s="1">
        <v>44179</v>
      </c>
      <c r="D210">
        <v>54140400</v>
      </c>
      <c r="E210">
        <v>541404</v>
      </c>
      <c r="F210">
        <v>130818277</v>
      </c>
      <c r="G210">
        <v>4</v>
      </c>
      <c r="H210">
        <v>6</v>
      </c>
      <c r="I210">
        <v>17</v>
      </c>
      <c r="J210">
        <v>23</v>
      </c>
      <c r="K210">
        <v>30</v>
      </c>
      <c r="L210">
        <v>35</v>
      </c>
      <c r="M210">
        <v>3</v>
      </c>
    </row>
    <row r="211" spans="1:13" x14ac:dyDescent="0.25">
      <c r="A211" t="s">
        <v>27</v>
      </c>
      <c r="B211">
        <v>109000101</v>
      </c>
      <c r="C211" s="1">
        <v>44182</v>
      </c>
      <c r="D211">
        <v>50919000</v>
      </c>
      <c r="E211">
        <v>509190</v>
      </c>
      <c r="F211">
        <v>137981134</v>
      </c>
      <c r="G211">
        <v>2</v>
      </c>
      <c r="H211">
        <v>6</v>
      </c>
      <c r="I211">
        <v>11</v>
      </c>
      <c r="J211">
        <v>16</v>
      </c>
      <c r="K211">
        <v>25</v>
      </c>
      <c r="L211">
        <v>38</v>
      </c>
      <c r="M211">
        <v>4</v>
      </c>
    </row>
    <row r="212" spans="1:13" x14ac:dyDescent="0.25">
      <c r="A212" t="s">
        <v>27</v>
      </c>
      <c r="B212">
        <v>109000102</v>
      </c>
      <c r="C212" s="1">
        <v>44186</v>
      </c>
      <c r="D212">
        <v>54497900</v>
      </c>
      <c r="E212">
        <v>544979</v>
      </c>
      <c r="F212">
        <v>156905978</v>
      </c>
      <c r="G212">
        <v>2</v>
      </c>
      <c r="H212">
        <v>6</v>
      </c>
      <c r="I212">
        <v>12</v>
      </c>
      <c r="J212">
        <v>22</v>
      </c>
      <c r="K212">
        <v>32</v>
      </c>
      <c r="L212">
        <v>33</v>
      </c>
      <c r="M212">
        <v>2</v>
      </c>
    </row>
    <row r="213" spans="1:13" x14ac:dyDescent="0.25">
      <c r="A213" t="s">
        <v>27</v>
      </c>
      <c r="B213">
        <v>109000103</v>
      </c>
      <c r="C213" s="1">
        <v>44189</v>
      </c>
      <c r="D213">
        <v>52953700</v>
      </c>
      <c r="E213">
        <v>529537</v>
      </c>
      <c r="F213">
        <v>169638250</v>
      </c>
      <c r="G213">
        <v>3</v>
      </c>
      <c r="H213">
        <v>8</v>
      </c>
      <c r="I213">
        <v>23</v>
      </c>
      <c r="J213">
        <v>25</v>
      </c>
      <c r="K213">
        <v>35</v>
      </c>
      <c r="L213">
        <v>36</v>
      </c>
      <c r="M213">
        <v>3</v>
      </c>
    </row>
    <row r="214" spans="1:13" x14ac:dyDescent="0.25">
      <c r="A214" t="s">
        <v>27</v>
      </c>
      <c r="B214">
        <v>109000104</v>
      </c>
      <c r="C214" s="1">
        <v>44193</v>
      </c>
      <c r="D214">
        <v>57640900</v>
      </c>
      <c r="E214">
        <v>576409</v>
      </c>
      <c r="F214">
        <v>190341244</v>
      </c>
      <c r="G214">
        <v>12</v>
      </c>
      <c r="H214">
        <v>15</v>
      </c>
      <c r="I214">
        <v>18</v>
      </c>
      <c r="J214">
        <v>22</v>
      </c>
      <c r="K214">
        <v>31</v>
      </c>
      <c r="L214">
        <v>38</v>
      </c>
      <c r="M214">
        <v>5</v>
      </c>
    </row>
    <row r="215" spans="1:13" x14ac:dyDescent="0.25">
      <c r="A215" t="s">
        <v>27</v>
      </c>
      <c r="B215">
        <v>109000105</v>
      </c>
      <c r="C215" s="1">
        <v>44196</v>
      </c>
      <c r="D215">
        <v>57297700</v>
      </c>
      <c r="E215">
        <v>572977</v>
      </c>
      <c r="F215">
        <v>210245178</v>
      </c>
      <c r="G215">
        <v>2</v>
      </c>
      <c r="H215">
        <v>9</v>
      </c>
      <c r="I215">
        <v>13</v>
      </c>
      <c r="J215">
        <v>20</v>
      </c>
      <c r="K215">
        <v>25</v>
      </c>
      <c r="L215">
        <v>27</v>
      </c>
      <c r="M215">
        <v>7</v>
      </c>
    </row>
    <row r="216" spans="1:13" x14ac:dyDescent="0.25">
      <c r="A216" t="s">
        <v>27</v>
      </c>
      <c r="B216">
        <v>110000001</v>
      </c>
      <c r="C216" s="1">
        <v>44200</v>
      </c>
      <c r="D216">
        <v>59910100</v>
      </c>
      <c r="E216">
        <v>599101</v>
      </c>
      <c r="F216">
        <v>230108932</v>
      </c>
      <c r="G216">
        <v>7</v>
      </c>
      <c r="H216">
        <v>14</v>
      </c>
      <c r="I216">
        <v>20</v>
      </c>
      <c r="J216">
        <v>31</v>
      </c>
      <c r="K216">
        <v>34</v>
      </c>
      <c r="L216">
        <v>38</v>
      </c>
      <c r="M216">
        <v>3</v>
      </c>
    </row>
    <row r="217" spans="1:13" x14ac:dyDescent="0.25">
      <c r="A217" t="s">
        <v>27</v>
      </c>
      <c r="B217">
        <v>110000002</v>
      </c>
      <c r="C217" s="1">
        <v>44203</v>
      </c>
      <c r="D217">
        <v>55080900</v>
      </c>
      <c r="E217">
        <v>550809</v>
      </c>
      <c r="F217">
        <v>248447926</v>
      </c>
      <c r="G217">
        <v>4</v>
      </c>
      <c r="H217">
        <v>9</v>
      </c>
      <c r="I217">
        <v>12</v>
      </c>
      <c r="J217">
        <v>20</v>
      </c>
      <c r="K217">
        <v>32</v>
      </c>
      <c r="L217">
        <v>35</v>
      </c>
      <c r="M217">
        <v>3</v>
      </c>
    </row>
    <row r="218" spans="1:13" x14ac:dyDescent="0.25">
      <c r="A218" t="s">
        <v>27</v>
      </c>
      <c r="B218">
        <v>110000003</v>
      </c>
      <c r="C218" s="1">
        <v>44207</v>
      </c>
      <c r="D218">
        <v>57991900</v>
      </c>
      <c r="E218">
        <v>579919</v>
      </c>
      <c r="F218">
        <v>269630270</v>
      </c>
      <c r="G218">
        <v>6</v>
      </c>
      <c r="H218">
        <v>14</v>
      </c>
      <c r="I218">
        <v>15</v>
      </c>
      <c r="J218">
        <v>18</v>
      </c>
      <c r="K218">
        <v>19</v>
      </c>
      <c r="L218">
        <v>33</v>
      </c>
      <c r="M218">
        <v>5</v>
      </c>
    </row>
    <row r="219" spans="1:13" x14ac:dyDescent="0.25">
      <c r="A219" t="s">
        <v>27</v>
      </c>
      <c r="B219">
        <v>110000004</v>
      </c>
      <c r="C219" s="1">
        <v>44210</v>
      </c>
      <c r="D219">
        <v>61306700</v>
      </c>
      <c r="E219">
        <v>613067</v>
      </c>
      <c r="F219">
        <v>292040754</v>
      </c>
      <c r="G219">
        <v>1</v>
      </c>
      <c r="H219">
        <v>20</v>
      </c>
      <c r="I219">
        <v>21</v>
      </c>
      <c r="J219">
        <v>29</v>
      </c>
      <c r="K219">
        <v>30</v>
      </c>
      <c r="L219">
        <v>36</v>
      </c>
      <c r="M219">
        <v>5</v>
      </c>
    </row>
    <row r="220" spans="1:13" x14ac:dyDescent="0.25">
      <c r="A220" t="s">
        <v>27</v>
      </c>
      <c r="B220">
        <v>110000005</v>
      </c>
      <c r="C220" s="1">
        <v>44214</v>
      </c>
      <c r="D220">
        <v>65070300</v>
      </c>
      <c r="E220">
        <v>650703</v>
      </c>
      <c r="F220">
        <v>315005818</v>
      </c>
      <c r="G220">
        <v>2</v>
      </c>
      <c r="H220">
        <v>3</v>
      </c>
      <c r="I220">
        <v>17</v>
      </c>
      <c r="J220">
        <v>18</v>
      </c>
      <c r="K220">
        <v>20</v>
      </c>
      <c r="L220">
        <v>31</v>
      </c>
      <c r="M220">
        <v>8</v>
      </c>
    </row>
    <row r="221" spans="1:13" x14ac:dyDescent="0.25">
      <c r="A221" t="s">
        <v>27</v>
      </c>
      <c r="B221">
        <v>110000006</v>
      </c>
      <c r="C221" s="1">
        <v>44217</v>
      </c>
      <c r="D221">
        <v>64046900</v>
      </c>
      <c r="E221">
        <v>640469</v>
      </c>
      <c r="F221">
        <v>335867312</v>
      </c>
      <c r="G221">
        <v>5</v>
      </c>
      <c r="H221">
        <v>7</v>
      </c>
      <c r="I221">
        <v>16</v>
      </c>
      <c r="J221">
        <v>28</v>
      </c>
      <c r="K221">
        <v>32</v>
      </c>
      <c r="L221">
        <v>38</v>
      </c>
      <c r="M221">
        <v>4</v>
      </c>
    </row>
    <row r="222" spans="1:13" x14ac:dyDescent="0.25">
      <c r="A222" t="s">
        <v>27</v>
      </c>
      <c r="B222">
        <v>110000007</v>
      </c>
      <c r="C222" s="1">
        <v>44221</v>
      </c>
      <c r="D222">
        <v>70413300</v>
      </c>
      <c r="E222">
        <v>704133</v>
      </c>
      <c r="F222">
        <v>360723926</v>
      </c>
      <c r="G222">
        <v>4</v>
      </c>
      <c r="H222">
        <v>11</v>
      </c>
      <c r="I222">
        <v>13</v>
      </c>
      <c r="J222">
        <v>22</v>
      </c>
      <c r="K222">
        <v>29</v>
      </c>
      <c r="L222">
        <v>31</v>
      </c>
      <c r="M222">
        <v>1</v>
      </c>
    </row>
    <row r="223" spans="1:13" x14ac:dyDescent="0.25">
      <c r="A223" t="s">
        <v>27</v>
      </c>
      <c r="B223">
        <v>110000008</v>
      </c>
      <c r="C223" s="1">
        <v>44224</v>
      </c>
      <c r="D223">
        <v>67817900</v>
      </c>
      <c r="E223">
        <v>678179</v>
      </c>
      <c r="F223">
        <v>382947870</v>
      </c>
      <c r="G223">
        <v>1</v>
      </c>
      <c r="H223">
        <v>9</v>
      </c>
      <c r="I223">
        <v>19</v>
      </c>
      <c r="J223">
        <v>30</v>
      </c>
      <c r="K223">
        <v>34</v>
      </c>
      <c r="L223">
        <v>36</v>
      </c>
      <c r="M223">
        <v>8</v>
      </c>
    </row>
    <row r="224" spans="1:13" x14ac:dyDescent="0.25">
      <c r="A224" t="s">
        <v>27</v>
      </c>
      <c r="B224">
        <v>110000009</v>
      </c>
      <c r="C224" s="1">
        <v>44228</v>
      </c>
      <c r="D224">
        <v>76358300</v>
      </c>
      <c r="E224">
        <v>763583</v>
      </c>
      <c r="F224">
        <v>411379434</v>
      </c>
      <c r="G224">
        <v>1</v>
      </c>
      <c r="H224">
        <v>13</v>
      </c>
      <c r="I224">
        <v>17</v>
      </c>
      <c r="J224">
        <v>34</v>
      </c>
      <c r="K224">
        <v>36</v>
      </c>
      <c r="L224">
        <v>38</v>
      </c>
      <c r="M224">
        <v>2</v>
      </c>
    </row>
    <row r="225" spans="1:13" x14ac:dyDescent="0.25">
      <c r="A225" t="s">
        <v>27</v>
      </c>
      <c r="B225">
        <v>110000010</v>
      </c>
      <c r="C225" s="1">
        <v>44231</v>
      </c>
      <c r="D225">
        <v>75913900</v>
      </c>
      <c r="E225">
        <v>759139</v>
      </c>
      <c r="F225">
        <v>437821678</v>
      </c>
      <c r="G225">
        <v>7</v>
      </c>
      <c r="H225">
        <v>8</v>
      </c>
      <c r="I225">
        <v>9</v>
      </c>
      <c r="J225">
        <v>14</v>
      </c>
      <c r="K225">
        <v>22</v>
      </c>
      <c r="L225">
        <v>29</v>
      </c>
      <c r="M225">
        <v>2</v>
      </c>
    </row>
    <row r="226" spans="1:13" x14ac:dyDescent="0.25">
      <c r="A226" t="s">
        <v>27</v>
      </c>
      <c r="B226">
        <v>110000011</v>
      </c>
      <c r="C226" s="1">
        <v>44235</v>
      </c>
      <c r="D226">
        <v>94357400</v>
      </c>
      <c r="E226">
        <v>943574</v>
      </c>
      <c r="F226">
        <v>472862947</v>
      </c>
      <c r="G226">
        <v>3</v>
      </c>
      <c r="H226">
        <v>6</v>
      </c>
      <c r="I226">
        <v>7</v>
      </c>
      <c r="J226">
        <v>11</v>
      </c>
      <c r="K226">
        <v>32</v>
      </c>
      <c r="L226">
        <v>37</v>
      </c>
      <c r="M226">
        <v>7</v>
      </c>
    </row>
    <row r="227" spans="1:13" x14ac:dyDescent="0.25">
      <c r="A227" t="s">
        <v>27</v>
      </c>
      <c r="B227">
        <v>110000012</v>
      </c>
      <c r="C227" s="1">
        <v>44238</v>
      </c>
      <c r="D227">
        <v>119941400</v>
      </c>
      <c r="E227">
        <v>1199414</v>
      </c>
      <c r="F227">
        <v>519328716</v>
      </c>
      <c r="G227">
        <v>3</v>
      </c>
      <c r="H227">
        <v>9</v>
      </c>
      <c r="I227">
        <v>11</v>
      </c>
      <c r="J227">
        <v>13</v>
      </c>
      <c r="K227">
        <v>14</v>
      </c>
      <c r="L227">
        <v>32</v>
      </c>
      <c r="M227">
        <v>8</v>
      </c>
    </row>
    <row r="228" spans="1:13" x14ac:dyDescent="0.25">
      <c r="A228" t="s">
        <v>27</v>
      </c>
      <c r="B228">
        <v>110000013</v>
      </c>
      <c r="C228" s="1">
        <v>44242</v>
      </c>
      <c r="D228">
        <v>212058200</v>
      </c>
      <c r="E228">
        <v>2120582</v>
      </c>
      <c r="F228">
        <v>610232725</v>
      </c>
      <c r="G228">
        <v>2</v>
      </c>
      <c r="H228">
        <v>12</v>
      </c>
      <c r="I228">
        <v>13</v>
      </c>
      <c r="J228">
        <v>16</v>
      </c>
      <c r="K228">
        <v>22</v>
      </c>
      <c r="L228">
        <v>32</v>
      </c>
      <c r="M228">
        <v>7</v>
      </c>
    </row>
    <row r="229" spans="1:13" x14ac:dyDescent="0.25">
      <c r="A229" t="s">
        <v>27</v>
      </c>
      <c r="B229">
        <v>110000014</v>
      </c>
      <c r="C229" s="1">
        <v>44245</v>
      </c>
      <c r="D229">
        <v>226473400</v>
      </c>
      <c r="E229">
        <v>2264734</v>
      </c>
      <c r="F229">
        <v>645145396</v>
      </c>
      <c r="G229">
        <v>4</v>
      </c>
      <c r="H229">
        <v>21</v>
      </c>
      <c r="I229">
        <v>24</v>
      </c>
      <c r="J229">
        <v>26</v>
      </c>
      <c r="K229">
        <v>34</v>
      </c>
      <c r="L229">
        <v>35</v>
      </c>
      <c r="M229">
        <v>8</v>
      </c>
    </row>
    <row r="230" spans="1:13" x14ac:dyDescent="0.25">
      <c r="A230" t="s">
        <v>27</v>
      </c>
      <c r="B230">
        <v>110000015</v>
      </c>
      <c r="C230" s="1">
        <v>44249</v>
      </c>
      <c r="D230">
        <v>227332700</v>
      </c>
      <c r="E230">
        <v>2273327</v>
      </c>
      <c r="F230">
        <v>723538680</v>
      </c>
      <c r="G230">
        <v>7</v>
      </c>
      <c r="H230">
        <v>13</v>
      </c>
      <c r="I230">
        <v>14</v>
      </c>
      <c r="J230">
        <v>17</v>
      </c>
      <c r="K230">
        <v>21</v>
      </c>
      <c r="L230">
        <v>27</v>
      </c>
      <c r="M230">
        <v>6</v>
      </c>
    </row>
    <row r="231" spans="1:13" x14ac:dyDescent="0.25">
      <c r="A231" t="s">
        <v>27</v>
      </c>
      <c r="B231">
        <v>110000016</v>
      </c>
      <c r="C231" s="1">
        <v>44252</v>
      </c>
      <c r="D231">
        <v>247056000</v>
      </c>
      <c r="E231">
        <v>2470560</v>
      </c>
      <c r="F231">
        <v>793716957</v>
      </c>
      <c r="G231">
        <v>3</v>
      </c>
      <c r="H231">
        <v>4</v>
      </c>
      <c r="I231">
        <v>6</v>
      </c>
      <c r="J231">
        <v>16</v>
      </c>
      <c r="K231">
        <v>32</v>
      </c>
      <c r="L231">
        <v>34</v>
      </c>
      <c r="M231">
        <v>3</v>
      </c>
    </row>
    <row r="232" spans="1:13" x14ac:dyDescent="0.25">
      <c r="A232" t="s">
        <v>27</v>
      </c>
      <c r="B232">
        <v>110000017</v>
      </c>
      <c r="C232" s="1">
        <v>44256</v>
      </c>
      <c r="D232">
        <v>281625300</v>
      </c>
      <c r="E232">
        <v>2816253</v>
      </c>
      <c r="F232">
        <v>897363172</v>
      </c>
      <c r="G232">
        <v>5</v>
      </c>
      <c r="H232">
        <v>9</v>
      </c>
      <c r="I232">
        <v>10</v>
      </c>
      <c r="J232">
        <v>21</v>
      </c>
      <c r="K232">
        <v>32</v>
      </c>
      <c r="L232">
        <v>38</v>
      </c>
      <c r="M232">
        <v>7</v>
      </c>
    </row>
    <row r="233" spans="1:13" x14ac:dyDescent="0.25">
      <c r="A233" t="s">
        <v>27</v>
      </c>
      <c r="B233">
        <v>110000018</v>
      </c>
      <c r="C233" s="1">
        <v>44259</v>
      </c>
      <c r="D233">
        <v>325942500</v>
      </c>
      <c r="E233">
        <v>3259425</v>
      </c>
      <c r="F233">
        <v>1018288346</v>
      </c>
      <c r="G233">
        <v>2</v>
      </c>
      <c r="H233">
        <v>11</v>
      </c>
      <c r="I233">
        <v>18</v>
      </c>
      <c r="J233">
        <v>30</v>
      </c>
      <c r="K233">
        <v>31</v>
      </c>
      <c r="L233">
        <v>32</v>
      </c>
      <c r="M233">
        <v>6</v>
      </c>
    </row>
    <row r="234" spans="1:13" x14ac:dyDescent="0.25">
      <c r="A234" t="s">
        <v>27</v>
      </c>
      <c r="B234">
        <v>110000019</v>
      </c>
      <c r="C234" s="1">
        <v>44263</v>
      </c>
      <c r="D234">
        <v>80966800</v>
      </c>
      <c r="E234">
        <v>809668</v>
      </c>
      <c r="F234">
        <v>244531740</v>
      </c>
      <c r="G234">
        <v>3</v>
      </c>
      <c r="H234">
        <v>9</v>
      </c>
      <c r="I234">
        <v>19</v>
      </c>
      <c r="J234">
        <v>23</v>
      </c>
      <c r="K234">
        <v>25</v>
      </c>
      <c r="L234">
        <v>31</v>
      </c>
      <c r="M234">
        <v>1</v>
      </c>
    </row>
    <row r="235" spans="1:13" x14ac:dyDescent="0.25">
      <c r="A235" t="s">
        <v>27</v>
      </c>
      <c r="B235">
        <v>110000020</v>
      </c>
      <c r="C235" s="1">
        <v>44266</v>
      </c>
      <c r="D235">
        <v>75755400</v>
      </c>
      <c r="E235">
        <v>757554</v>
      </c>
      <c r="F235">
        <v>269675609</v>
      </c>
      <c r="G235">
        <v>7</v>
      </c>
      <c r="H235">
        <v>17</v>
      </c>
      <c r="I235">
        <v>21</v>
      </c>
      <c r="J235">
        <v>27</v>
      </c>
      <c r="K235">
        <v>30</v>
      </c>
      <c r="L235">
        <v>31</v>
      </c>
      <c r="M235">
        <v>5</v>
      </c>
    </row>
    <row r="236" spans="1:13" x14ac:dyDescent="0.25">
      <c r="A236" t="s">
        <v>27</v>
      </c>
      <c r="B236">
        <v>110000021</v>
      </c>
      <c r="C236" s="1">
        <v>44270</v>
      </c>
      <c r="D236">
        <v>81211500</v>
      </c>
      <c r="E236">
        <v>812115</v>
      </c>
      <c r="F236">
        <v>298723133</v>
      </c>
      <c r="G236">
        <v>3</v>
      </c>
      <c r="H236">
        <v>7</v>
      </c>
      <c r="I236">
        <v>14</v>
      </c>
      <c r="J236">
        <v>19</v>
      </c>
      <c r="K236">
        <v>26</v>
      </c>
      <c r="L236">
        <v>33</v>
      </c>
      <c r="M236">
        <v>2</v>
      </c>
    </row>
    <row r="237" spans="1:13" x14ac:dyDescent="0.25">
      <c r="A237" t="s">
        <v>27</v>
      </c>
      <c r="B237">
        <v>110000022</v>
      </c>
      <c r="C237" s="1">
        <v>44273</v>
      </c>
      <c r="D237">
        <v>76487100</v>
      </c>
      <c r="E237">
        <v>764871</v>
      </c>
      <c r="F237">
        <v>322976537</v>
      </c>
      <c r="G237">
        <v>2</v>
      </c>
      <c r="H237">
        <v>14</v>
      </c>
      <c r="I237">
        <v>17</v>
      </c>
      <c r="J237">
        <v>18</v>
      </c>
      <c r="K237">
        <v>19</v>
      </c>
      <c r="L237">
        <v>28</v>
      </c>
      <c r="M237">
        <v>4</v>
      </c>
    </row>
    <row r="238" spans="1:13" x14ac:dyDescent="0.25">
      <c r="A238" t="s">
        <v>27</v>
      </c>
      <c r="B238">
        <v>110000023</v>
      </c>
      <c r="C238" s="1">
        <v>44277</v>
      </c>
      <c r="D238">
        <v>76319600</v>
      </c>
      <c r="E238">
        <v>763196</v>
      </c>
      <c r="F238">
        <v>349060516</v>
      </c>
      <c r="G238">
        <v>7</v>
      </c>
      <c r="H238">
        <v>14</v>
      </c>
      <c r="I238">
        <v>27</v>
      </c>
      <c r="J238">
        <v>31</v>
      </c>
      <c r="K238">
        <v>33</v>
      </c>
      <c r="L238">
        <v>36</v>
      </c>
      <c r="M238">
        <v>2</v>
      </c>
    </row>
    <row r="239" spans="1:13" x14ac:dyDescent="0.25">
      <c r="A239" t="s">
        <v>27</v>
      </c>
      <c r="B239">
        <v>110000024</v>
      </c>
      <c r="C239" s="1">
        <v>44280</v>
      </c>
      <c r="D239">
        <v>78928500</v>
      </c>
      <c r="E239">
        <v>789285</v>
      </c>
      <c r="F239">
        <v>377702790</v>
      </c>
      <c r="G239">
        <v>4</v>
      </c>
      <c r="H239">
        <v>5</v>
      </c>
      <c r="I239">
        <v>12</v>
      </c>
      <c r="J239">
        <v>17</v>
      </c>
      <c r="K239">
        <v>29</v>
      </c>
      <c r="L239">
        <v>32</v>
      </c>
      <c r="M239">
        <v>7</v>
      </c>
    </row>
    <row r="240" spans="1:13" x14ac:dyDescent="0.25">
      <c r="A240" t="s">
        <v>27</v>
      </c>
      <c r="B240">
        <v>110000025</v>
      </c>
      <c r="C240" s="1">
        <v>44284</v>
      </c>
      <c r="D240">
        <v>87173000</v>
      </c>
      <c r="E240">
        <v>871730</v>
      </c>
      <c r="F240">
        <v>407962939</v>
      </c>
      <c r="G240">
        <v>2</v>
      </c>
      <c r="H240">
        <v>11</v>
      </c>
      <c r="I240">
        <v>18</v>
      </c>
      <c r="J240">
        <v>23</v>
      </c>
      <c r="K240">
        <v>26</v>
      </c>
      <c r="L240">
        <v>37</v>
      </c>
      <c r="M240">
        <v>2</v>
      </c>
    </row>
    <row r="241" spans="1:13" x14ac:dyDescent="0.25">
      <c r="A241" t="s">
        <v>27</v>
      </c>
      <c r="B241">
        <v>110000026</v>
      </c>
      <c r="C241" s="1">
        <v>44287</v>
      </c>
      <c r="D241">
        <v>59326500</v>
      </c>
      <c r="E241">
        <v>593265</v>
      </c>
      <c r="F241">
        <v>53477018</v>
      </c>
      <c r="G241">
        <v>5</v>
      </c>
      <c r="H241">
        <v>11</v>
      </c>
      <c r="I241">
        <v>16</v>
      </c>
      <c r="J241">
        <v>17</v>
      </c>
      <c r="K241">
        <v>22</v>
      </c>
      <c r="L241">
        <v>26</v>
      </c>
      <c r="M241">
        <v>4</v>
      </c>
    </row>
    <row r="242" spans="1:13" x14ac:dyDescent="0.25">
      <c r="A242" t="s">
        <v>27</v>
      </c>
      <c r="B242">
        <v>110000027</v>
      </c>
      <c r="C242" s="1">
        <v>44291</v>
      </c>
      <c r="D242">
        <v>57469100</v>
      </c>
      <c r="E242">
        <v>574691</v>
      </c>
      <c r="F242">
        <v>72595222</v>
      </c>
      <c r="G242">
        <v>2</v>
      </c>
      <c r="H242">
        <v>4</v>
      </c>
      <c r="I242">
        <v>5</v>
      </c>
      <c r="J242">
        <v>11</v>
      </c>
      <c r="K242">
        <v>24</v>
      </c>
      <c r="L242">
        <v>32</v>
      </c>
      <c r="M242">
        <v>1</v>
      </c>
    </row>
    <row r="243" spans="1:13" x14ac:dyDescent="0.25">
      <c r="A243" t="s">
        <v>27</v>
      </c>
      <c r="B243">
        <v>110000028</v>
      </c>
      <c r="C243" s="1">
        <v>44294</v>
      </c>
      <c r="D243">
        <v>59668000</v>
      </c>
      <c r="E243">
        <v>596680</v>
      </c>
      <c r="F243">
        <v>92982221</v>
      </c>
      <c r="G243">
        <v>5</v>
      </c>
      <c r="H243">
        <v>6</v>
      </c>
      <c r="I243">
        <v>11</v>
      </c>
      <c r="J243">
        <v>14</v>
      </c>
      <c r="K243">
        <v>34</v>
      </c>
      <c r="L243">
        <v>37</v>
      </c>
      <c r="M243">
        <v>2</v>
      </c>
    </row>
    <row r="244" spans="1:13" x14ac:dyDescent="0.25">
      <c r="A244" t="s">
        <v>27</v>
      </c>
      <c r="B244">
        <v>110000029</v>
      </c>
      <c r="C244" s="1">
        <v>44298</v>
      </c>
      <c r="D244">
        <v>65104400</v>
      </c>
      <c r="E244">
        <v>651044</v>
      </c>
      <c r="F244">
        <v>117365741</v>
      </c>
      <c r="G244">
        <v>15</v>
      </c>
      <c r="H244">
        <v>16</v>
      </c>
      <c r="I244">
        <v>19</v>
      </c>
      <c r="J244">
        <v>21</v>
      </c>
      <c r="K244">
        <v>24</v>
      </c>
      <c r="L244">
        <v>27</v>
      </c>
      <c r="M244">
        <v>2</v>
      </c>
    </row>
    <row r="245" spans="1:13" x14ac:dyDescent="0.25">
      <c r="A245" t="s">
        <v>27</v>
      </c>
      <c r="B245">
        <v>110000030</v>
      </c>
      <c r="C245" s="1">
        <v>44301</v>
      </c>
      <c r="D245">
        <v>60917800</v>
      </c>
      <c r="E245">
        <v>609178</v>
      </c>
      <c r="F245">
        <v>137743130</v>
      </c>
      <c r="G245">
        <v>13</v>
      </c>
      <c r="H245">
        <v>16</v>
      </c>
      <c r="I245">
        <v>27</v>
      </c>
      <c r="J245">
        <v>30</v>
      </c>
      <c r="K245">
        <v>31</v>
      </c>
      <c r="L245">
        <v>36</v>
      </c>
      <c r="M245">
        <v>3</v>
      </c>
    </row>
    <row r="246" spans="1:13" x14ac:dyDescent="0.25">
      <c r="A246" t="s">
        <v>27</v>
      </c>
      <c r="B246">
        <v>110000031</v>
      </c>
      <c r="C246" s="1">
        <v>44305</v>
      </c>
      <c r="D246">
        <v>63665900</v>
      </c>
      <c r="E246">
        <v>636659</v>
      </c>
      <c r="F246">
        <v>160347574</v>
      </c>
      <c r="G246">
        <v>2</v>
      </c>
      <c r="H246">
        <v>8</v>
      </c>
      <c r="I246">
        <v>18</v>
      </c>
      <c r="J246">
        <v>22</v>
      </c>
      <c r="K246">
        <v>26</v>
      </c>
      <c r="L246">
        <v>32</v>
      </c>
      <c r="M246">
        <v>1</v>
      </c>
    </row>
    <row r="247" spans="1:13" x14ac:dyDescent="0.25">
      <c r="A247" t="s">
        <v>27</v>
      </c>
      <c r="B247">
        <v>110000032</v>
      </c>
      <c r="C247" s="1">
        <v>44308</v>
      </c>
      <c r="D247">
        <v>59685400</v>
      </c>
      <c r="E247">
        <v>596854</v>
      </c>
      <c r="F247">
        <v>180224043</v>
      </c>
      <c r="G247">
        <v>1</v>
      </c>
      <c r="H247">
        <v>4</v>
      </c>
      <c r="I247">
        <v>6</v>
      </c>
      <c r="J247">
        <v>24</v>
      </c>
      <c r="K247">
        <v>27</v>
      </c>
      <c r="L247">
        <v>37</v>
      </c>
      <c r="M247">
        <v>4</v>
      </c>
    </row>
    <row r="248" spans="1:13" x14ac:dyDescent="0.25">
      <c r="A248" t="s">
        <v>27</v>
      </c>
      <c r="B248">
        <v>110000033</v>
      </c>
      <c r="C248" s="1">
        <v>44312</v>
      </c>
      <c r="D248">
        <v>63211500</v>
      </c>
      <c r="E248">
        <v>632115</v>
      </c>
      <c r="F248">
        <v>201664467</v>
      </c>
      <c r="G248">
        <v>1</v>
      </c>
      <c r="H248">
        <v>12</v>
      </c>
      <c r="I248">
        <v>24</v>
      </c>
      <c r="J248">
        <v>25</v>
      </c>
      <c r="K248">
        <v>31</v>
      </c>
      <c r="L248">
        <v>34</v>
      </c>
      <c r="M248">
        <v>6</v>
      </c>
    </row>
    <row r="249" spans="1:13" x14ac:dyDescent="0.25">
      <c r="A249" t="s">
        <v>27</v>
      </c>
      <c r="B249">
        <v>110000034</v>
      </c>
      <c r="C249" s="1">
        <v>44315</v>
      </c>
      <c r="D249">
        <v>57709000</v>
      </c>
      <c r="E249">
        <v>577090</v>
      </c>
      <c r="F249">
        <v>220240816</v>
      </c>
      <c r="G249">
        <v>5</v>
      </c>
      <c r="H249">
        <v>13</v>
      </c>
      <c r="I249">
        <v>16</v>
      </c>
      <c r="J249">
        <v>18</v>
      </c>
      <c r="K249">
        <v>29</v>
      </c>
      <c r="L249">
        <v>34</v>
      </c>
      <c r="M249">
        <v>4</v>
      </c>
    </row>
    <row r="250" spans="1:13" x14ac:dyDescent="0.25">
      <c r="A250" t="s">
        <v>27</v>
      </c>
      <c r="B250">
        <v>110000035</v>
      </c>
      <c r="C250" s="1">
        <v>44319</v>
      </c>
      <c r="D250">
        <v>62930600</v>
      </c>
      <c r="E250">
        <v>629306</v>
      </c>
      <c r="F250">
        <v>243975345</v>
      </c>
      <c r="G250">
        <v>8</v>
      </c>
      <c r="H250">
        <v>16</v>
      </c>
      <c r="I250">
        <v>21</v>
      </c>
      <c r="J250">
        <v>26</v>
      </c>
      <c r="K250">
        <v>31</v>
      </c>
      <c r="L250">
        <v>37</v>
      </c>
      <c r="M250">
        <v>7</v>
      </c>
    </row>
    <row r="251" spans="1:13" x14ac:dyDescent="0.25">
      <c r="A251" t="s">
        <v>27</v>
      </c>
      <c r="B251">
        <v>110000036</v>
      </c>
      <c r="C251" s="1">
        <v>44322</v>
      </c>
      <c r="D251">
        <v>60227500</v>
      </c>
      <c r="E251">
        <v>602275</v>
      </c>
      <c r="F251">
        <v>264408669</v>
      </c>
      <c r="G251">
        <v>6</v>
      </c>
      <c r="H251">
        <v>9</v>
      </c>
      <c r="I251">
        <v>11</v>
      </c>
      <c r="J251">
        <v>23</v>
      </c>
      <c r="K251">
        <v>26</v>
      </c>
      <c r="L251">
        <v>35</v>
      </c>
      <c r="M251">
        <v>8</v>
      </c>
    </row>
    <row r="252" spans="1:13" x14ac:dyDescent="0.25">
      <c r="A252" t="s">
        <v>27</v>
      </c>
      <c r="B252">
        <v>110000037</v>
      </c>
      <c r="C252" s="1">
        <v>44326</v>
      </c>
      <c r="D252">
        <v>64067800</v>
      </c>
      <c r="E252">
        <v>640678</v>
      </c>
      <c r="F252">
        <v>283331958</v>
      </c>
      <c r="G252">
        <v>3</v>
      </c>
      <c r="H252">
        <v>14</v>
      </c>
      <c r="I252">
        <v>22</v>
      </c>
      <c r="J252">
        <v>25</v>
      </c>
      <c r="K252">
        <v>28</v>
      </c>
      <c r="L252">
        <v>30</v>
      </c>
      <c r="M252">
        <v>8</v>
      </c>
    </row>
    <row r="253" spans="1:13" x14ac:dyDescent="0.25">
      <c r="A253" t="s">
        <v>27</v>
      </c>
      <c r="B253">
        <v>110000038</v>
      </c>
      <c r="C253" s="1">
        <v>44329</v>
      </c>
      <c r="D253">
        <v>59237500</v>
      </c>
      <c r="E253">
        <v>592375</v>
      </c>
      <c r="F253">
        <v>301612082</v>
      </c>
      <c r="G253">
        <v>5</v>
      </c>
      <c r="H253">
        <v>6</v>
      </c>
      <c r="I253">
        <v>7</v>
      </c>
      <c r="J253">
        <v>13</v>
      </c>
      <c r="K253">
        <v>19</v>
      </c>
      <c r="L253">
        <v>28</v>
      </c>
      <c r="M253">
        <v>4</v>
      </c>
    </row>
    <row r="254" spans="1:13" x14ac:dyDescent="0.25">
      <c r="A254" t="s">
        <v>27</v>
      </c>
      <c r="B254">
        <v>110000039</v>
      </c>
      <c r="C254" s="1">
        <v>44333</v>
      </c>
      <c r="D254">
        <v>56945800</v>
      </c>
      <c r="E254">
        <v>569458</v>
      </c>
      <c r="F254">
        <v>320389271</v>
      </c>
      <c r="G254">
        <v>1</v>
      </c>
      <c r="H254">
        <v>4</v>
      </c>
      <c r="I254">
        <v>7</v>
      </c>
      <c r="J254">
        <v>12</v>
      </c>
      <c r="K254">
        <v>25</v>
      </c>
      <c r="L254">
        <v>26</v>
      </c>
      <c r="M254">
        <v>6</v>
      </c>
    </row>
    <row r="255" spans="1:13" x14ac:dyDescent="0.25">
      <c r="A255" t="s">
        <v>27</v>
      </c>
      <c r="B255">
        <v>110000040</v>
      </c>
      <c r="C255" s="1">
        <v>44336</v>
      </c>
      <c r="D255">
        <v>52319600</v>
      </c>
      <c r="E255">
        <v>523196</v>
      </c>
      <c r="F255">
        <v>336430050</v>
      </c>
      <c r="G255">
        <v>3</v>
      </c>
      <c r="H255">
        <v>14</v>
      </c>
      <c r="I255">
        <v>15</v>
      </c>
      <c r="J255">
        <v>22</v>
      </c>
      <c r="K255">
        <v>25</v>
      </c>
      <c r="L255">
        <v>36</v>
      </c>
      <c r="M255">
        <v>4</v>
      </c>
    </row>
    <row r="256" spans="1:13" x14ac:dyDescent="0.25">
      <c r="A256" t="s">
        <v>27</v>
      </c>
      <c r="B256">
        <v>110000041</v>
      </c>
      <c r="C256" s="1">
        <v>44340</v>
      </c>
      <c r="D256">
        <v>51050800</v>
      </c>
      <c r="E256">
        <v>510508</v>
      </c>
      <c r="F256">
        <v>353913489</v>
      </c>
      <c r="G256">
        <v>5</v>
      </c>
      <c r="H256">
        <v>11</v>
      </c>
      <c r="I256">
        <v>14</v>
      </c>
      <c r="J256">
        <v>19</v>
      </c>
      <c r="K256">
        <v>33</v>
      </c>
      <c r="L256">
        <v>38</v>
      </c>
      <c r="M256">
        <v>2</v>
      </c>
    </row>
    <row r="257" spans="1:13" x14ac:dyDescent="0.25">
      <c r="A257" t="s">
        <v>27</v>
      </c>
      <c r="B257">
        <v>110000042</v>
      </c>
      <c r="C257" s="1">
        <v>44343</v>
      </c>
      <c r="D257">
        <v>52223200</v>
      </c>
      <c r="E257">
        <v>522232</v>
      </c>
      <c r="F257">
        <v>371077448</v>
      </c>
      <c r="G257">
        <v>4</v>
      </c>
      <c r="H257">
        <v>7</v>
      </c>
      <c r="I257">
        <v>11</v>
      </c>
      <c r="J257">
        <v>23</v>
      </c>
      <c r="K257">
        <v>24</v>
      </c>
      <c r="L257">
        <v>34</v>
      </c>
      <c r="M257">
        <v>6</v>
      </c>
    </row>
    <row r="258" spans="1:13" x14ac:dyDescent="0.25">
      <c r="A258" t="s">
        <v>27</v>
      </c>
      <c r="B258">
        <v>110000043</v>
      </c>
      <c r="C258" s="1">
        <v>44347</v>
      </c>
      <c r="D258">
        <v>50548000</v>
      </c>
      <c r="E258">
        <v>505480</v>
      </c>
      <c r="F258">
        <v>388769247</v>
      </c>
      <c r="G258">
        <v>2</v>
      </c>
      <c r="H258">
        <v>5</v>
      </c>
      <c r="I258">
        <v>7</v>
      </c>
      <c r="J258">
        <v>10</v>
      </c>
      <c r="K258">
        <v>16</v>
      </c>
      <c r="L258">
        <v>36</v>
      </c>
      <c r="M258">
        <v>1</v>
      </c>
    </row>
    <row r="259" spans="1:13" x14ac:dyDescent="0.25">
      <c r="A259" t="s">
        <v>27</v>
      </c>
      <c r="B259">
        <v>110000044</v>
      </c>
      <c r="C259" s="1">
        <v>44350</v>
      </c>
      <c r="D259">
        <v>55319300</v>
      </c>
      <c r="E259">
        <v>553193</v>
      </c>
      <c r="F259">
        <v>408860562</v>
      </c>
      <c r="G259">
        <v>7</v>
      </c>
      <c r="H259">
        <v>13</v>
      </c>
      <c r="I259">
        <v>20</v>
      </c>
      <c r="J259">
        <v>25</v>
      </c>
      <c r="K259">
        <v>32</v>
      </c>
      <c r="L259">
        <v>37</v>
      </c>
      <c r="M259">
        <v>7</v>
      </c>
    </row>
    <row r="260" spans="1:13" x14ac:dyDescent="0.25">
      <c r="A260" t="s">
        <v>27</v>
      </c>
      <c r="B260">
        <v>110000045</v>
      </c>
      <c r="C260" s="1">
        <v>44354</v>
      </c>
      <c r="D260">
        <v>57259000</v>
      </c>
      <c r="E260">
        <v>572590</v>
      </c>
      <c r="F260">
        <v>428567511</v>
      </c>
      <c r="G260">
        <v>5</v>
      </c>
      <c r="H260">
        <v>7</v>
      </c>
      <c r="I260">
        <v>10</v>
      </c>
      <c r="J260">
        <v>23</v>
      </c>
      <c r="K260">
        <v>28</v>
      </c>
      <c r="L260">
        <v>30</v>
      </c>
      <c r="M260">
        <v>7</v>
      </c>
    </row>
    <row r="261" spans="1:13" x14ac:dyDescent="0.25">
      <c r="A261" t="s">
        <v>27</v>
      </c>
      <c r="B261">
        <v>110000046</v>
      </c>
      <c r="C261" s="1">
        <v>44357</v>
      </c>
      <c r="D261">
        <v>61234100</v>
      </c>
      <c r="E261">
        <v>612341</v>
      </c>
      <c r="F261">
        <v>450680665</v>
      </c>
      <c r="G261">
        <v>2</v>
      </c>
      <c r="H261">
        <v>18</v>
      </c>
      <c r="I261">
        <v>20</v>
      </c>
      <c r="J261">
        <v>28</v>
      </c>
      <c r="K261">
        <v>31</v>
      </c>
      <c r="L261">
        <v>32</v>
      </c>
      <c r="M261">
        <v>5</v>
      </c>
    </row>
    <row r="262" spans="1:13" x14ac:dyDescent="0.25">
      <c r="A262" t="s">
        <v>27</v>
      </c>
      <c r="B262">
        <v>110000047</v>
      </c>
      <c r="C262" s="1">
        <v>44361</v>
      </c>
      <c r="D262">
        <v>61151300</v>
      </c>
      <c r="E262">
        <v>611513</v>
      </c>
      <c r="F262">
        <v>470989779</v>
      </c>
      <c r="G262">
        <v>6</v>
      </c>
      <c r="H262">
        <v>8</v>
      </c>
      <c r="I262">
        <v>16</v>
      </c>
      <c r="J262">
        <v>27</v>
      </c>
      <c r="K262">
        <v>28</v>
      </c>
      <c r="L262">
        <v>38</v>
      </c>
      <c r="M262">
        <v>4</v>
      </c>
    </row>
    <row r="263" spans="1:13" x14ac:dyDescent="0.25">
      <c r="A263" t="s">
        <v>27</v>
      </c>
      <c r="B263">
        <v>110000048</v>
      </c>
      <c r="C263" s="1">
        <v>44364</v>
      </c>
      <c r="D263">
        <v>65161900</v>
      </c>
      <c r="E263">
        <v>651619</v>
      </c>
      <c r="F263">
        <v>494210323</v>
      </c>
      <c r="G263">
        <v>4</v>
      </c>
      <c r="H263">
        <v>14</v>
      </c>
      <c r="I263">
        <v>18</v>
      </c>
      <c r="J263">
        <v>32</v>
      </c>
      <c r="K263">
        <v>35</v>
      </c>
      <c r="L263">
        <v>38</v>
      </c>
      <c r="M263">
        <v>1</v>
      </c>
    </row>
    <row r="264" spans="1:13" x14ac:dyDescent="0.25">
      <c r="A264" t="s">
        <v>27</v>
      </c>
      <c r="B264">
        <v>110000049</v>
      </c>
      <c r="C264" s="1">
        <v>44368</v>
      </c>
      <c r="D264">
        <v>67074200</v>
      </c>
      <c r="E264">
        <v>670742</v>
      </c>
      <c r="F264">
        <v>519226932</v>
      </c>
      <c r="G264">
        <v>2</v>
      </c>
      <c r="H264">
        <v>8</v>
      </c>
      <c r="I264">
        <v>10</v>
      </c>
      <c r="J264">
        <v>24</v>
      </c>
      <c r="K264">
        <v>37</v>
      </c>
      <c r="L264">
        <v>38</v>
      </c>
      <c r="M264">
        <v>2</v>
      </c>
    </row>
    <row r="265" spans="1:13" x14ac:dyDescent="0.25">
      <c r="A265" t="s">
        <v>27</v>
      </c>
      <c r="B265">
        <v>110000050</v>
      </c>
      <c r="C265" s="1">
        <v>44371</v>
      </c>
      <c r="D265">
        <v>70944800</v>
      </c>
      <c r="E265">
        <v>709448</v>
      </c>
      <c r="F265">
        <v>543490271</v>
      </c>
      <c r="G265">
        <v>7</v>
      </c>
      <c r="H265">
        <v>11</v>
      </c>
      <c r="I265">
        <v>15</v>
      </c>
      <c r="J265">
        <v>23</v>
      </c>
      <c r="K265">
        <v>31</v>
      </c>
      <c r="L265">
        <v>34</v>
      </c>
      <c r="M265">
        <v>1</v>
      </c>
    </row>
    <row r="266" spans="1:13" x14ac:dyDescent="0.25">
      <c r="A266" t="s">
        <v>27</v>
      </c>
      <c r="B266">
        <v>110000051</v>
      </c>
      <c r="C266" s="1">
        <v>44375</v>
      </c>
      <c r="D266">
        <v>78416100</v>
      </c>
      <c r="E266">
        <v>784161</v>
      </c>
      <c r="F266">
        <v>572623325</v>
      </c>
      <c r="G266">
        <v>2</v>
      </c>
      <c r="H266">
        <v>6</v>
      </c>
      <c r="I266">
        <v>13</v>
      </c>
      <c r="J266">
        <v>16</v>
      </c>
      <c r="K266">
        <v>26</v>
      </c>
      <c r="L266">
        <v>28</v>
      </c>
      <c r="M266">
        <v>3</v>
      </c>
    </row>
    <row r="267" spans="1:13" x14ac:dyDescent="0.25">
      <c r="A267" t="s">
        <v>27</v>
      </c>
      <c r="B267">
        <v>110000052</v>
      </c>
      <c r="C267" s="1">
        <v>44378</v>
      </c>
      <c r="D267">
        <v>87081400</v>
      </c>
      <c r="E267">
        <v>870814</v>
      </c>
      <c r="F267">
        <v>601932894</v>
      </c>
      <c r="G267">
        <v>8</v>
      </c>
      <c r="H267">
        <v>16</v>
      </c>
      <c r="I267">
        <v>19</v>
      </c>
      <c r="J267">
        <v>29</v>
      </c>
      <c r="K267">
        <v>34</v>
      </c>
      <c r="L267">
        <v>35</v>
      </c>
      <c r="M267">
        <v>3</v>
      </c>
    </row>
    <row r="268" spans="1:13" x14ac:dyDescent="0.25">
      <c r="A268" t="s">
        <v>27</v>
      </c>
      <c r="B268">
        <v>110000053</v>
      </c>
      <c r="C268" s="1">
        <v>44382</v>
      </c>
      <c r="D268">
        <v>91008000</v>
      </c>
      <c r="E268">
        <v>910080</v>
      </c>
      <c r="F268">
        <v>552531902</v>
      </c>
      <c r="G268">
        <v>4</v>
      </c>
      <c r="H268">
        <v>10</v>
      </c>
      <c r="I268">
        <v>11</v>
      </c>
      <c r="J268">
        <v>17</v>
      </c>
      <c r="K268">
        <v>18</v>
      </c>
      <c r="L268">
        <v>24</v>
      </c>
      <c r="M268">
        <v>1</v>
      </c>
    </row>
    <row r="269" spans="1:13" x14ac:dyDescent="0.25">
      <c r="A269" t="s">
        <v>27</v>
      </c>
      <c r="B269">
        <v>110000054</v>
      </c>
      <c r="C269" s="1">
        <v>44385</v>
      </c>
      <c r="D269">
        <v>101395400</v>
      </c>
      <c r="E269">
        <v>1013954</v>
      </c>
      <c r="F269">
        <v>589537972</v>
      </c>
      <c r="G269">
        <v>1</v>
      </c>
      <c r="H269">
        <v>4</v>
      </c>
      <c r="I269">
        <v>13</v>
      </c>
      <c r="J269">
        <v>14</v>
      </c>
      <c r="K269">
        <v>31</v>
      </c>
      <c r="L269">
        <v>38</v>
      </c>
      <c r="M269">
        <v>3</v>
      </c>
    </row>
    <row r="270" spans="1:13" x14ac:dyDescent="0.25">
      <c r="A270" t="s">
        <v>27</v>
      </c>
      <c r="B270">
        <v>110000055</v>
      </c>
      <c r="C270" s="1">
        <v>44389</v>
      </c>
      <c r="D270">
        <v>108397500</v>
      </c>
      <c r="E270">
        <v>1083975</v>
      </c>
      <c r="F270">
        <v>621467733</v>
      </c>
      <c r="G270">
        <v>7</v>
      </c>
      <c r="H270">
        <v>15</v>
      </c>
      <c r="I270">
        <v>21</v>
      </c>
      <c r="J270">
        <v>22</v>
      </c>
      <c r="K270">
        <v>29</v>
      </c>
      <c r="L270">
        <v>36</v>
      </c>
      <c r="M270">
        <v>5</v>
      </c>
    </row>
    <row r="271" spans="1:13" x14ac:dyDescent="0.25">
      <c r="A271" t="s">
        <v>27</v>
      </c>
      <c r="B271">
        <v>110000056</v>
      </c>
      <c r="C271" s="1">
        <v>44392</v>
      </c>
      <c r="D271">
        <v>150274100</v>
      </c>
      <c r="E271">
        <v>1502741</v>
      </c>
      <c r="F271">
        <v>673927379</v>
      </c>
      <c r="G271">
        <v>19</v>
      </c>
      <c r="H271">
        <v>20</v>
      </c>
      <c r="I271">
        <v>27</v>
      </c>
      <c r="J271">
        <v>29</v>
      </c>
      <c r="K271">
        <v>31</v>
      </c>
      <c r="L271">
        <v>37</v>
      </c>
      <c r="M271">
        <v>1</v>
      </c>
    </row>
    <row r="272" spans="1:13" x14ac:dyDescent="0.25">
      <c r="A272" t="s">
        <v>27</v>
      </c>
      <c r="B272">
        <v>110000057</v>
      </c>
      <c r="C272" s="1">
        <v>44396</v>
      </c>
      <c r="D272">
        <v>171308200</v>
      </c>
      <c r="E272">
        <v>1713082</v>
      </c>
      <c r="F272">
        <v>740805388</v>
      </c>
      <c r="G272">
        <v>1</v>
      </c>
      <c r="H272">
        <v>7</v>
      </c>
      <c r="I272">
        <v>9</v>
      </c>
      <c r="J272">
        <v>11</v>
      </c>
      <c r="K272">
        <v>12</v>
      </c>
      <c r="L272">
        <v>15</v>
      </c>
      <c r="M272">
        <v>6</v>
      </c>
    </row>
    <row r="273" spans="1:13" x14ac:dyDescent="0.25">
      <c r="A273" t="s">
        <v>27</v>
      </c>
      <c r="B273">
        <v>110000058</v>
      </c>
      <c r="C273" s="1">
        <v>44399</v>
      </c>
      <c r="D273">
        <v>212510200</v>
      </c>
      <c r="E273">
        <v>2125102</v>
      </c>
      <c r="F273">
        <v>817264197</v>
      </c>
      <c r="G273">
        <v>4</v>
      </c>
      <c r="H273">
        <v>5</v>
      </c>
      <c r="I273">
        <v>10</v>
      </c>
      <c r="J273">
        <v>19</v>
      </c>
      <c r="K273">
        <v>29</v>
      </c>
      <c r="L273">
        <v>31</v>
      </c>
      <c r="M273">
        <v>1</v>
      </c>
    </row>
    <row r="274" spans="1:13" x14ac:dyDescent="0.25">
      <c r="A274" t="s">
        <v>27</v>
      </c>
      <c r="B274">
        <v>110000059</v>
      </c>
      <c r="C274" s="1">
        <v>44403</v>
      </c>
      <c r="D274">
        <v>262884700</v>
      </c>
      <c r="E274">
        <v>2628847</v>
      </c>
      <c r="F274">
        <v>895207449</v>
      </c>
      <c r="G274">
        <v>12</v>
      </c>
      <c r="H274">
        <v>19</v>
      </c>
      <c r="I274">
        <v>20</v>
      </c>
      <c r="J274">
        <v>26</v>
      </c>
      <c r="K274">
        <v>27</v>
      </c>
      <c r="L274">
        <v>34</v>
      </c>
      <c r="M274">
        <v>8</v>
      </c>
    </row>
    <row r="275" spans="1:13" x14ac:dyDescent="0.25">
      <c r="A275" t="s">
        <v>27</v>
      </c>
      <c r="B275">
        <v>110000060</v>
      </c>
      <c r="C275" s="1">
        <v>44406</v>
      </c>
      <c r="D275">
        <v>304357000</v>
      </c>
      <c r="E275">
        <v>3043570</v>
      </c>
      <c r="F275">
        <v>996246153</v>
      </c>
      <c r="G275">
        <v>10</v>
      </c>
      <c r="H275">
        <v>14</v>
      </c>
      <c r="I275">
        <v>22</v>
      </c>
      <c r="J275">
        <v>23</v>
      </c>
      <c r="K275">
        <v>32</v>
      </c>
      <c r="L275">
        <v>35</v>
      </c>
      <c r="M275">
        <v>3</v>
      </c>
    </row>
    <row r="276" spans="1:13" x14ac:dyDescent="0.25">
      <c r="A276" t="s">
        <v>27</v>
      </c>
      <c r="B276">
        <v>110000061</v>
      </c>
      <c r="C276" s="1">
        <v>44410</v>
      </c>
      <c r="D276">
        <v>364451300</v>
      </c>
      <c r="E276">
        <v>3644513</v>
      </c>
      <c r="F276">
        <v>1123440927</v>
      </c>
      <c r="G276">
        <v>10</v>
      </c>
      <c r="H276">
        <v>11</v>
      </c>
      <c r="I276">
        <v>23</v>
      </c>
      <c r="J276">
        <v>25</v>
      </c>
      <c r="K276">
        <v>30</v>
      </c>
      <c r="L276">
        <v>37</v>
      </c>
      <c r="M276">
        <v>5</v>
      </c>
    </row>
    <row r="277" spans="1:13" x14ac:dyDescent="0.25">
      <c r="A277" t="s">
        <v>27</v>
      </c>
      <c r="B277">
        <v>110000062</v>
      </c>
      <c r="C277" s="1">
        <v>44413</v>
      </c>
      <c r="D277">
        <v>407304800</v>
      </c>
      <c r="E277">
        <v>4073048</v>
      </c>
      <c r="F277">
        <v>1271102166</v>
      </c>
      <c r="G277">
        <v>1</v>
      </c>
      <c r="H277">
        <v>3</v>
      </c>
      <c r="I277">
        <v>4</v>
      </c>
      <c r="J277">
        <v>7</v>
      </c>
      <c r="K277">
        <v>26</v>
      </c>
      <c r="L277">
        <v>28</v>
      </c>
      <c r="M277">
        <v>8</v>
      </c>
    </row>
    <row r="278" spans="1:13" x14ac:dyDescent="0.25">
      <c r="A278" t="s">
        <v>27</v>
      </c>
      <c r="B278">
        <v>110000063</v>
      </c>
      <c r="C278" s="1">
        <v>44417</v>
      </c>
      <c r="D278">
        <v>508533400</v>
      </c>
      <c r="E278">
        <v>5085334</v>
      </c>
      <c r="F278">
        <v>1432049721</v>
      </c>
      <c r="G278">
        <v>6</v>
      </c>
      <c r="H278">
        <v>10</v>
      </c>
      <c r="I278">
        <v>23</v>
      </c>
      <c r="J278">
        <v>29</v>
      </c>
      <c r="K278">
        <v>35</v>
      </c>
      <c r="L278">
        <v>38</v>
      </c>
      <c r="M278">
        <v>1</v>
      </c>
    </row>
    <row r="279" spans="1:13" x14ac:dyDescent="0.25">
      <c r="A279" t="s">
        <v>27</v>
      </c>
      <c r="B279">
        <v>110000064</v>
      </c>
      <c r="C279" s="1">
        <v>44420</v>
      </c>
      <c r="D279">
        <v>629160200</v>
      </c>
      <c r="E279">
        <v>6291602</v>
      </c>
      <c r="F279">
        <v>1653838007</v>
      </c>
      <c r="G279">
        <v>10</v>
      </c>
      <c r="H279">
        <v>22</v>
      </c>
      <c r="I279">
        <v>28</v>
      </c>
      <c r="J279">
        <v>32</v>
      </c>
      <c r="K279">
        <v>34</v>
      </c>
      <c r="L279">
        <v>36</v>
      </c>
      <c r="M279">
        <v>1</v>
      </c>
    </row>
    <row r="280" spans="1:13" x14ac:dyDescent="0.25">
      <c r="A280" t="s">
        <v>27</v>
      </c>
      <c r="B280">
        <v>110000065</v>
      </c>
      <c r="C280" s="1">
        <v>44424</v>
      </c>
      <c r="D280">
        <v>898921300</v>
      </c>
      <c r="E280">
        <v>8989213</v>
      </c>
      <c r="F280">
        <v>2003868427</v>
      </c>
      <c r="G280">
        <v>2</v>
      </c>
      <c r="H280">
        <v>14</v>
      </c>
      <c r="I280">
        <v>16</v>
      </c>
      <c r="J280">
        <v>24</v>
      </c>
      <c r="K280">
        <v>27</v>
      </c>
      <c r="L280">
        <v>29</v>
      </c>
      <c r="M280">
        <v>7</v>
      </c>
    </row>
    <row r="281" spans="1:13" x14ac:dyDescent="0.25">
      <c r="A281" t="s">
        <v>27</v>
      </c>
      <c r="B281">
        <v>110000066</v>
      </c>
      <c r="C281" s="1">
        <v>44427</v>
      </c>
      <c r="D281">
        <v>1245749000</v>
      </c>
      <c r="E281">
        <v>12457490</v>
      </c>
      <c r="F281">
        <v>2466452103</v>
      </c>
      <c r="G281">
        <v>3</v>
      </c>
      <c r="H281">
        <v>10</v>
      </c>
      <c r="I281">
        <v>13</v>
      </c>
      <c r="J281">
        <v>29</v>
      </c>
      <c r="K281">
        <v>37</v>
      </c>
      <c r="L281">
        <v>38</v>
      </c>
      <c r="M281">
        <v>2</v>
      </c>
    </row>
    <row r="282" spans="1:13" x14ac:dyDescent="0.25">
      <c r="A282" t="s">
        <v>27</v>
      </c>
      <c r="B282">
        <v>110000067</v>
      </c>
      <c r="C282" s="1">
        <v>44431</v>
      </c>
      <c r="D282">
        <v>1816188200</v>
      </c>
      <c r="E282">
        <v>18161882</v>
      </c>
      <c r="F282">
        <v>3158795257</v>
      </c>
      <c r="G282">
        <v>8</v>
      </c>
      <c r="H282">
        <v>9</v>
      </c>
      <c r="I282">
        <v>19</v>
      </c>
      <c r="J282">
        <v>23</v>
      </c>
      <c r="K282">
        <v>24</v>
      </c>
      <c r="L282">
        <v>35</v>
      </c>
      <c r="M282">
        <v>1</v>
      </c>
    </row>
    <row r="283" spans="1:13" x14ac:dyDescent="0.25">
      <c r="A283" t="s">
        <v>27</v>
      </c>
      <c r="B283">
        <v>110000068</v>
      </c>
      <c r="C283" s="1">
        <v>44434</v>
      </c>
      <c r="D283">
        <v>61333200</v>
      </c>
      <c r="E283">
        <v>613332</v>
      </c>
      <c r="F283">
        <v>33733260</v>
      </c>
      <c r="G283">
        <v>18</v>
      </c>
      <c r="H283">
        <v>22</v>
      </c>
      <c r="I283">
        <v>25</v>
      </c>
      <c r="J283">
        <v>27</v>
      </c>
      <c r="K283">
        <v>31</v>
      </c>
      <c r="L283">
        <v>35</v>
      </c>
      <c r="M283">
        <v>1</v>
      </c>
    </row>
    <row r="284" spans="1:13" x14ac:dyDescent="0.25">
      <c r="A284" t="s">
        <v>27</v>
      </c>
      <c r="B284">
        <v>110000069</v>
      </c>
      <c r="C284" s="1">
        <v>44438</v>
      </c>
      <c r="D284">
        <v>57026400</v>
      </c>
      <c r="E284">
        <v>570264</v>
      </c>
      <c r="F284">
        <v>53865479</v>
      </c>
      <c r="G284">
        <v>3</v>
      </c>
      <c r="H284">
        <v>6</v>
      </c>
      <c r="I284">
        <v>11</v>
      </c>
      <c r="J284">
        <v>14</v>
      </c>
      <c r="K284">
        <v>17</v>
      </c>
      <c r="L284">
        <v>30</v>
      </c>
      <c r="M284">
        <v>8</v>
      </c>
    </row>
    <row r="285" spans="1:13" x14ac:dyDescent="0.25">
      <c r="A285" t="s">
        <v>27</v>
      </c>
      <c r="B285">
        <v>110000070</v>
      </c>
      <c r="C285" s="1">
        <v>44441</v>
      </c>
      <c r="D285">
        <v>55292500</v>
      </c>
      <c r="E285">
        <v>552925</v>
      </c>
      <c r="F285">
        <v>70926553</v>
      </c>
      <c r="G285">
        <v>9</v>
      </c>
      <c r="H285">
        <v>12</v>
      </c>
      <c r="I285">
        <v>13</v>
      </c>
      <c r="J285">
        <v>19</v>
      </c>
      <c r="K285">
        <v>27</v>
      </c>
      <c r="L285">
        <v>38</v>
      </c>
      <c r="M285">
        <v>6</v>
      </c>
    </row>
    <row r="286" spans="1:13" x14ac:dyDescent="0.25">
      <c r="A286" t="s">
        <v>27</v>
      </c>
      <c r="B286">
        <v>110000071</v>
      </c>
      <c r="C286" s="1">
        <v>44445</v>
      </c>
      <c r="D286">
        <v>62237700</v>
      </c>
      <c r="E286">
        <v>622377</v>
      </c>
      <c r="F286">
        <v>293625887</v>
      </c>
      <c r="G286">
        <v>2</v>
      </c>
      <c r="H286">
        <v>6</v>
      </c>
      <c r="I286">
        <v>12</v>
      </c>
      <c r="J286">
        <v>15</v>
      </c>
      <c r="K286">
        <v>26</v>
      </c>
      <c r="L286">
        <v>28</v>
      </c>
      <c r="M286">
        <v>8</v>
      </c>
    </row>
    <row r="287" spans="1:13" x14ac:dyDescent="0.25">
      <c r="A287" t="s">
        <v>27</v>
      </c>
      <c r="B287">
        <v>110000072</v>
      </c>
      <c r="C287" s="1">
        <v>44448</v>
      </c>
      <c r="D287">
        <v>64955900</v>
      </c>
      <c r="E287">
        <v>649559</v>
      </c>
      <c r="F287">
        <v>307498805</v>
      </c>
      <c r="G287">
        <v>1</v>
      </c>
      <c r="H287">
        <v>2</v>
      </c>
      <c r="I287">
        <v>5</v>
      </c>
      <c r="J287">
        <v>26</v>
      </c>
      <c r="K287">
        <v>29</v>
      </c>
      <c r="L287">
        <v>33</v>
      </c>
      <c r="M287">
        <v>4</v>
      </c>
    </row>
    <row r="288" spans="1:13" x14ac:dyDescent="0.25">
      <c r="A288" t="s">
        <v>27</v>
      </c>
      <c r="B288">
        <v>110000073</v>
      </c>
      <c r="C288" s="1">
        <v>44452</v>
      </c>
      <c r="D288">
        <v>67478400</v>
      </c>
      <c r="E288">
        <v>674784</v>
      </c>
      <c r="F288">
        <v>330559024</v>
      </c>
      <c r="G288">
        <v>2</v>
      </c>
      <c r="H288">
        <v>3</v>
      </c>
      <c r="I288">
        <v>14</v>
      </c>
      <c r="J288">
        <v>33</v>
      </c>
      <c r="K288">
        <v>37</v>
      </c>
      <c r="L288">
        <v>38</v>
      </c>
      <c r="M288">
        <v>2</v>
      </c>
    </row>
    <row r="289" spans="1:13" x14ac:dyDescent="0.25">
      <c r="A289" t="s">
        <v>27</v>
      </c>
      <c r="B289">
        <v>110000074</v>
      </c>
      <c r="C289" s="1">
        <v>44455</v>
      </c>
      <c r="D289">
        <v>68964300</v>
      </c>
      <c r="E289">
        <v>689643</v>
      </c>
      <c r="F289">
        <v>355327188</v>
      </c>
      <c r="G289">
        <v>8</v>
      </c>
      <c r="H289">
        <v>14</v>
      </c>
      <c r="I289">
        <v>16</v>
      </c>
      <c r="J289">
        <v>22</v>
      </c>
      <c r="K289">
        <v>29</v>
      </c>
      <c r="L289">
        <v>38</v>
      </c>
      <c r="M289">
        <v>3</v>
      </c>
    </row>
    <row r="290" spans="1:13" x14ac:dyDescent="0.25">
      <c r="A290" t="s">
        <v>27</v>
      </c>
      <c r="B290">
        <v>110000075</v>
      </c>
      <c r="C290" s="1">
        <v>44459</v>
      </c>
      <c r="D290">
        <v>75254900</v>
      </c>
      <c r="E290">
        <v>752549</v>
      </c>
      <c r="F290">
        <v>382119782</v>
      </c>
      <c r="G290">
        <v>4</v>
      </c>
      <c r="H290">
        <v>13</v>
      </c>
      <c r="I290">
        <v>20</v>
      </c>
      <c r="J290">
        <v>24</v>
      </c>
      <c r="K290">
        <v>26</v>
      </c>
      <c r="L290">
        <v>31</v>
      </c>
      <c r="M290">
        <v>2</v>
      </c>
    </row>
    <row r="291" spans="1:13" x14ac:dyDescent="0.25">
      <c r="A291" t="s">
        <v>27</v>
      </c>
      <c r="B291">
        <v>110000076</v>
      </c>
      <c r="C291" s="1">
        <v>44462</v>
      </c>
      <c r="D291">
        <v>74482300</v>
      </c>
      <c r="E291">
        <v>744823</v>
      </c>
      <c r="F291">
        <v>406391646</v>
      </c>
      <c r="G291">
        <v>2</v>
      </c>
      <c r="H291">
        <v>20</v>
      </c>
      <c r="I291">
        <v>21</v>
      </c>
      <c r="J291">
        <v>35</v>
      </c>
      <c r="K291">
        <v>36</v>
      </c>
      <c r="L291">
        <v>37</v>
      </c>
      <c r="M291">
        <v>3</v>
      </c>
    </row>
    <row r="292" spans="1:13" x14ac:dyDescent="0.25">
      <c r="A292" t="s">
        <v>27</v>
      </c>
      <c r="B292">
        <v>110000077</v>
      </c>
      <c r="C292" s="1">
        <v>44466</v>
      </c>
      <c r="D292">
        <v>77989400</v>
      </c>
      <c r="E292">
        <v>779894</v>
      </c>
      <c r="F292">
        <v>435211015</v>
      </c>
      <c r="G292">
        <v>1</v>
      </c>
      <c r="H292">
        <v>14</v>
      </c>
      <c r="I292">
        <v>16</v>
      </c>
      <c r="J292">
        <v>20</v>
      </c>
      <c r="K292">
        <v>28</v>
      </c>
      <c r="L292">
        <v>33</v>
      </c>
      <c r="M292">
        <v>1</v>
      </c>
    </row>
    <row r="293" spans="1:13" x14ac:dyDescent="0.25">
      <c r="A293" t="s">
        <v>27</v>
      </c>
      <c r="B293">
        <v>110000078</v>
      </c>
      <c r="C293" s="1">
        <v>44469</v>
      </c>
      <c r="D293">
        <v>80573100</v>
      </c>
      <c r="E293">
        <v>805731</v>
      </c>
      <c r="F293">
        <v>464682119</v>
      </c>
      <c r="G293">
        <v>2</v>
      </c>
      <c r="H293">
        <v>10</v>
      </c>
      <c r="I293">
        <v>16</v>
      </c>
      <c r="J293">
        <v>21</v>
      </c>
      <c r="K293">
        <v>27</v>
      </c>
      <c r="L293">
        <v>28</v>
      </c>
      <c r="M293">
        <v>7</v>
      </c>
    </row>
    <row r="294" spans="1:13" x14ac:dyDescent="0.25">
      <c r="A294" t="s">
        <v>27</v>
      </c>
      <c r="B294">
        <v>110000079</v>
      </c>
      <c r="C294" s="1">
        <v>44473</v>
      </c>
      <c r="D294">
        <v>84980500</v>
      </c>
      <c r="E294">
        <v>849805</v>
      </c>
      <c r="F294">
        <v>495489793</v>
      </c>
      <c r="G294">
        <v>3</v>
      </c>
      <c r="H294">
        <v>5</v>
      </c>
      <c r="I294">
        <v>8</v>
      </c>
      <c r="J294">
        <v>10</v>
      </c>
      <c r="K294">
        <v>14</v>
      </c>
      <c r="L294">
        <v>34</v>
      </c>
      <c r="M294">
        <v>6</v>
      </c>
    </row>
    <row r="295" spans="1:13" x14ac:dyDescent="0.25">
      <c r="A295" t="s">
        <v>27</v>
      </c>
      <c r="B295">
        <v>110000080</v>
      </c>
      <c r="C295" s="1">
        <v>44476</v>
      </c>
      <c r="D295">
        <v>84499400</v>
      </c>
      <c r="E295">
        <v>844994</v>
      </c>
      <c r="F295">
        <v>501329216</v>
      </c>
      <c r="G295">
        <v>5</v>
      </c>
      <c r="H295">
        <v>7</v>
      </c>
      <c r="I295">
        <v>12</v>
      </c>
      <c r="J295">
        <v>13</v>
      </c>
      <c r="K295">
        <v>15</v>
      </c>
      <c r="L295">
        <v>31</v>
      </c>
      <c r="M295">
        <v>2</v>
      </c>
    </row>
    <row r="296" spans="1:13" x14ac:dyDescent="0.25">
      <c r="A296" t="s">
        <v>27</v>
      </c>
      <c r="B296">
        <v>110000081</v>
      </c>
      <c r="C296" s="1">
        <v>44480</v>
      </c>
      <c r="D296">
        <v>82484100</v>
      </c>
      <c r="E296">
        <v>824841</v>
      </c>
      <c r="F296">
        <v>528869870</v>
      </c>
      <c r="G296">
        <v>5</v>
      </c>
      <c r="H296">
        <v>12</v>
      </c>
      <c r="I296">
        <v>15</v>
      </c>
      <c r="J296">
        <v>24</v>
      </c>
      <c r="K296">
        <v>33</v>
      </c>
      <c r="L296">
        <v>38</v>
      </c>
      <c r="M296">
        <v>2</v>
      </c>
    </row>
    <row r="297" spans="1:13" x14ac:dyDescent="0.25">
      <c r="A297" t="s">
        <v>27</v>
      </c>
      <c r="B297">
        <v>110000082</v>
      </c>
      <c r="C297" s="1">
        <v>44483</v>
      </c>
      <c r="D297">
        <v>89820700</v>
      </c>
      <c r="E297">
        <v>898207</v>
      </c>
      <c r="F297">
        <v>562162154</v>
      </c>
      <c r="G297">
        <v>1</v>
      </c>
      <c r="H297">
        <v>16</v>
      </c>
      <c r="I297">
        <v>20</v>
      </c>
      <c r="J297">
        <v>22</v>
      </c>
      <c r="K297">
        <v>31</v>
      </c>
      <c r="L297">
        <v>33</v>
      </c>
      <c r="M297">
        <v>8</v>
      </c>
    </row>
    <row r="298" spans="1:13" x14ac:dyDescent="0.25">
      <c r="A298" t="s">
        <v>27</v>
      </c>
      <c r="B298">
        <v>110000083</v>
      </c>
      <c r="C298" s="1">
        <v>44487</v>
      </c>
      <c r="D298">
        <v>98533100</v>
      </c>
      <c r="E298">
        <v>985331</v>
      </c>
      <c r="F298">
        <v>589619903</v>
      </c>
      <c r="G298">
        <v>1</v>
      </c>
      <c r="H298">
        <v>2</v>
      </c>
      <c r="I298">
        <v>5</v>
      </c>
      <c r="J298">
        <v>13</v>
      </c>
      <c r="K298">
        <v>24</v>
      </c>
      <c r="L298">
        <v>33</v>
      </c>
      <c r="M298">
        <v>3</v>
      </c>
    </row>
    <row r="299" spans="1:13" x14ac:dyDescent="0.25">
      <c r="A299" t="s">
        <v>27</v>
      </c>
      <c r="B299">
        <v>110000084</v>
      </c>
      <c r="C299" s="1">
        <v>44490</v>
      </c>
      <c r="D299">
        <v>100319400</v>
      </c>
      <c r="E299">
        <v>1003194</v>
      </c>
      <c r="F299">
        <v>625342472</v>
      </c>
      <c r="G299">
        <v>11</v>
      </c>
      <c r="H299">
        <v>12</v>
      </c>
      <c r="I299">
        <v>14</v>
      </c>
      <c r="J299">
        <v>22</v>
      </c>
      <c r="K299">
        <v>33</v>
      </c>
      <c r="L299">
        <v>35</v>
      </c>
      <c r="M299">
        <v>2</v>
      </c>
    </row>
    <row r="300" spans="1:13" x14ac:dyDescent="0.25">
      <c r="A300" t="s">
        <v>27</v>
      </c>
      <c r="B300">
        <v>110000085</v>
      </c>
      <c r="C300" s="1">
        <v>44494</v>
      </c>
      <c r="D300">
        <v>57145900</v>
      </c>
      <c r="E300">
        <v>571459</v>
      </c>
      <c r="F300">
        <v>38949456</v>
      </c>
      <c r="G300">
        <v>6</v>
      </c>
      <c r="H300">
        <v>10</v>
      </c>
      <c r="I300">
        <v>13</v>
      </c>
      <c r="J300">
        <v>16</v>
      </c>
      <c r="K300">
        <v>29</v>
      </c>
      <c r="L300">
        <v>33</v>
      </c>
      <c r="M300">
        <v>3</v>
      </c>
    </row>
    <row r="301" spans="1:13" x14ac:dyDescent="0.25">
      <c r="A301" t="s">
        <v>27</v>
      </c>
      <c r="B301">
        <v>110000086</v>
      </c>
      <c r="C301" s="1">
        <v>44497</v>
      </c>
      <c r="D301">
        <v>56520600</v>
      </c>
      <c r="E301">
        <v>565206</v>
      </c>
      <c r="F301">
        <v>57312485</v>
      </c>
      <c r="G301">
        <v>3</v>
      </c>
      <c r="H301">
        <v>10</v>
      </c>
      <c r="I301">
        <v>14</v>
      </c>
      <c r="J301">
        <v>18</v>
      </c>
      <c r="K301">
        <v>27</v>
      </c>
      <c r="L301">
        <v>32</v>
      </c>
      <c r="M301">
        <v>7</v>
      </c>
    </row>
    <row r="302" spans="1:13" x14ac:dyDescent="0.25">
      <c r="A302" t="s">
        <v>27</v>
      </c>
      <c r="B302">
        <v>110000087</v>
      </c>
      <c r="C302" s="1">
        <v>44501</v>
      </c>
      <c r="D302">
        <v>58842000</v>
      </c>
      <c r="E302">
        <v>588420</v>
      </c>
      <c r="F302">
        <v>65157352</v>
      </c>
      <c r="G302">
        <v>10</v>
      </c>
      <c r="H302">
        <v>16</v>
      </c>
      <c r="I302">
        <v>19</v>
      </c>
      <c r="J302">
        <v>22</v>
      </c>
      <c r="K302">
        <v>32</v>
      </c>
      <c r="L302">
        <v>37</v>
      </c>
      <c r="M302">
        <v>6</v>
      </c>
    </row>
    <row r="303" spans="1:13" x14ac:dyDescent="0.25">
      <c r="A303" t="s">
        <v>27</v>
      </c>
      <c r="B303">
        <v>110000088</v>
      </c>
      <c r="C303" s="1">
        <v>44504</v>
      </c>
      <c r="D303">
        <v>56290500</v>
      </c>
      <c r="E303">
        <v>562905</v>
      </c>
      <c r="F303">
        <v>85245927</v>
      </c>
      <c r="G303">
        <v>5</v>
      </c>
      <c r="H303">
        <v>9</v>
      </c>
      <c r="I303">
        <v>11</v>
      </c>
      <c r="J303">
        <v>35</v>
      </c>
      <c r="K303">
        <v>37</v>
      </c>
      <c r="L303">
        <v>38</v>
      </c>
      <c r="M303">
        <v>4</v>
      </c>
    </row>
    <row r="304" spans="1:13" x14ac:dyDescent="0.25">
      <c r="A304" t="s">
        <v>27</v>
      </c>
      <c r="B304">
        <v>110000089</v>
      </c>
      <c r="C304" s="1">
        <v>44508</v>
      </c>
      <c r="D304">
        <v>57730600</v>
      </c>
      <c r="E304">
        <v>577306</v>
      </c>
      <c r="F304">
        <v>100621764</v>
      </c>
      <c r="G304">
        <v>6</v>
      </c>
      <c r="H304">
        <v>8</v>
      </c>
      <c r="I304">
        <v>18</v>
      </c>
      <c r="J304">
        <v>22</v>
      </c>
      <c r="K304">
        <v>30</v>
      </c>
      <c r="L304">
        <v>33</v>
      </c>
      <c r="M304">
        <v>4</v>
      </c>
    </row>
    <row r="305" spans="1:13" x14ac:dyDescent="0.25">
      <c r="A305" t="s">
        <v>27</v>
      </c>
      <c r="B305">
        <v>110000090</v>
      </c>
      <c r="C305" s="1">
        <v>44511</v>
      </c>
      <c r="D305">
        <v>56774700</v>
      </c>
      <c r="E305">
        <v>567747</v>
      </c>
      <c r="F305">
        <v>119708348</v>
      </c>
      <c r="G305">
        <v>1</v>
      </c>
      <c r="H305">
        <v>2</v>
      </c>
      <c r="I305">
        <v>8</v>
      </c>
      <c r="J305">
        <v>12</v>
      </c>
      <c r="K305">
        <v>33</v>
      </c>
      <c r="L305">
        <v>37</v>
      </c>
      <c r="M305">
        <v>2</v>
      </c>
    </row>
    <row r="306" spans="1:13" x14ac:dyDescent="0.25">
      <c r="A306" t="s">
        <v>27</v>
      </c>
      <c r="B306">
        <v>110000091</v>
      </c>
      <c r="C306" s="1">
        <v>44515</v>
      </c>
      <c r="D306">
        <v>59070500</v>
      </c>
      <c r="E306">
        <v>590705</v>
      </c>
      <c r="F306">
        <v>136023776</v>
      </c>
      <c r="G306">
        <v>6</v>
      </c>
      <c r="H306">
        <v>9</v>
      </c>
      <c r="I306">
        <v>19</v>
      </c>
      <c r="J306">
        <v>21</v>
      </c>
      <c r="K306">
        <v>29</v>
      </c>
      <c r="L306">
        <v>32</v>
      </c>
      <c r="M306">
        <v>8</v>
      </c>
    </row>
    <row r="307" spans="1:13" x14ac:dyDescent="0.25">
      <c r="A307" t="s">
        <v>27</v>
      </c>
      <c r="B307">
        <v>110000092</v>
      </c>
      <c r="C307" s="1">
        <v>44518</v>
      </c>
      <c r="D307">
        <v>55437600</v>
      </c>
      <c r="E307">
        <v>554376</v>
      </c>
      <c r="F307">
        <v>154868655</v>
      </c>
      <c r="G307">
        <v>13</v>
      </c>
      <c r="H307">
        <v>21</v>
      </c>
      <c r="I307">
        <v>27</v>
      </c>
      <c r="J307">
        <v>30</v>
      </c>
      <c r="K307">
        <v>33</v>
      </c>
      <c r="L307">
        <v>38</v>
      </c>
      <c r="M307">
        <v>6</v>
      </c>
    </row>
    <row r="308" spans="1:13" x14ac:dyDescent="0.25">
      <c r="A308" t="s">
        <v>27</v>
      </c>
      <c r="B308">
        <v>110000093</v>
      </c>
      <c r="C308" s="1">
        <v>44522</v>
      </c>
      <c r="D308">
        <v>57611900</v>
      </c>
      <c r="E308">
        <v>576119</v>
      </c>
      <c r="F308">
        <v>175163199</v>
      </c>
      <c r="G308">
        <v>9</v>
      </c>
      <c r="H308">
        <v>13</v>
      </c>
      <c r="I308">
        <v>17</v>
      </c>
      <c r="J308">
        <v>18</v>
      </c>
      <c r="K308">
        <v>19</v>
      </c>
      <c r="L308">
        <v>21</v>
      </c>
      <c r="M308">
        <v>4</v>
      </c>
    </row>
    <row r="309" spans="1:13" x14ac:dyDescent="0.25">
      <c r="A309" t="s">
        <v>27</v>
      </c>
      <c r="B309">
        <v>110000094</v>
      </c>
      <c r="C309" s="1">
        <v>44525</v>
      </c>
      <c r="D309">
        <v>56007700</v>
      </c>
      <c r="E309">
        <v>560077</v>
      </c>
      <c r="F309">
        <v>195096133</v>
      </c>
      <c r="G309">
        <v>3</v>
      </c>
      <c r="H309">
        <v>6</v>
      </c>
      <c r="I309">
        <v>13</v>
      </c>
      <c r="J309">
        <v>15</v>
      </c>
      <c r="K309">
        <v>18</v>
      </c>
      <c r="L309">
        <v>19</v>
      </c>
      <c r="M309">
        <v>4</v>
      </c>
    </row>
    <row r="310" spans="1:13" x14ac:dyDescent="0.25">
      <c r="A310" t="s">
        <v>27</v>
      </c>
      <c r="B310">
        <v>110000095</v>
      </c>
      <c r="C310" s="1">
        <v>44529</v>
      </c>
      <c r="D310">
        <v>57960500</v>
      </c>
      <c r="E310">
        <v>579605</v>
      </c>
      <c r="F310">
        <v>216821207</v>
      </c>
      <c r="G310">
        <v>20</v>
      </c>
      <c r="H310">
        <v>21</v>
      </c>
      <c r="I310">
        <v>22</v>
      </c>
      <c r="J310">
        <v>25</v>
      </c>
      <c r="K310">
        <v>30</v>
      </c>
      <c r="L310">
        <v>35</v>
      </c>
      <c r="M310">
        <v>4</v>
      </c>
    </row>
    <row r="311" spans="1:13" x14ac:dyDescent="0.25">
      <c r="A311" t="s">
        <v>27</v>
      </c>
      <c r="B311">
        <v>110000096</v>
      </c>
      <c r="C311" s="1">
        <v>44532</v>
      </c>
      <c r="D311">
        <v>56651800</v>
      </c>
      <c r="E311">
        <v>566518</v>
      </c>
      <c r="F311">
        <v>238060896</v>
      </c>
      <c r="G311">
        <v>4</v>
      </c>
      <c r="H311">
        <v>8</v>
      </c>
      <c r="I311">
        <v>16</v>
      </c>
      <c r="J311">
        <v>17</v>
      </c>
      <c r="K311">
        <v>25</v>
      </c>
      <c r="L311">
        <v>35</v>
      </c>
      <c r="M311">
        <v>8</v>
      </c>
    </row>
    <row r="312" spans="1:13" x14ac:dyDescent="0.25">
      <c r="A312" t="s">
        <v>27</v>
      </c>
      <c r="B312">
        <v>110000097</v>
      </c>
      <c r="C312" s="1">
        <v>44536</v>
      </c>
      <c r="D312">
        <v>62089600</v>
      </c>
      <c r="E312">
        <v>620896</v>
      </c>
      <c r="F312">
        <v>247145735</v>
      </c>
      <c r="G312">
        <v>1</v>
      </c>
      <c r="H312">
        <v>2</v>
      </c>
      <c r="I312">
        <v>15</v>
      </c>
      <c r="J312">
        <v>22</v>
      </c>
      <c r="K312">
        <v>23</v>
      </c>
      <c r="L312">
        <v>36</v>
      </c>
      <c r="M312">
        <v>3</v>
      </c>
    </row>
    <row r="313" spans="1:13" x14ac:dyDescent="0.25">
      <c r="A313" t="s">
        <v>27</v>
      </c>
      <c r="B313">
        <v>110000098</v>
      </c>
      <c r="C313" s="1">
        <v>44539</v>
      </c>
      <c r="D313">
        <v>62423900</v>
      </c>
      <c r="E313">
        <v>624239</v>
      </c>
      <c r="F313">
        <v>268791679</v>
      </c>
      <c r="G313">
        <v>3</v>
      </c>
      <c r="H313">
        <v>5</v>
      </c>
      <c r="I313">
        <v>9</v>
      </c>
      <c r="J313">
        <v>19</v>
      </c>
      <c r="K313">
        <v>26</v>
      </c>
      <c r="L313">
        <v>36</v>
      </c>
      <c r="M313">
        <v>1</v>
      </c>
    </row>
    <row r="314" spans="1:13" x14ac:dyDescent="0.25">
      <c r="A314" t="s">
        <v>27</v>
      </c>
      <c r="B314">
        <v>110000099</v>
      </c>
      <c r="C314" s="1">
        <v>44543</v>
      </c>
      <c r="D314">
        <v>66112500</v>
      </c>
      <c r="E314">
        <v>661125</v>
      </c>
      <c r="F314">
        <v>292145253</v>
      </c>
      <c r="G314">
        <v>3</v>
      </c>
      <c r="H314">
        <v>10</v>
      </c>
      <c r="I314">
        <v>14</v>
      </c>
      <c r="J314">
        <v>18</v>
      </c>
      <c r="K314">
        <v>28</v>
      </c>
      <c r="L314">
        <v>38</v>
      </c>
      <c r="M314">
        <v>8</v>
      </c>
    </row>
    <row r="315" spans="1:13" x14ac:dyDescent="0.25">
      <c r="A315" t="s">
        <v>27</v>
      </c>
      <c r="B315">
        <v>110000100</v>
      </c>
      <c r="C315" s="1">
        <v>44546</v>
      </c>
      <c r="D315">
        <v>66062000</v>
      </c>
      <c r="E315">
        <v>660620</v>
      </c>
      <c r="F315">
        <v>307127688</v>
      </c>
      <c r="G315">
        <v>2</v>
      </c>
      <c r="H315">
        <v>3</v>
      </c>
      <c r="I315">
        <v>10</v>
      </c>
      <c r="J315">
        <v>12</v>
      </c>
      <c r="K315">
        <v>15</v>
      </c>
      <c r="L315">
        <v>21</v>
      </c>
      <c r="M315">
        <v>6</v>
      </c>
    </row>
    <row r="316" spans="1:13" x14ac:dyDescent="0.25">
      <c r="A316" t="s">
        <v>27</v>
      </c>
      <c r="B316">
        <v>110000101</v>
      </c>
      <c r="C316" s="1">
        <v>44550</v>
      </c>
      <c r="D316">
        <v>70290600</v>
      </c>
      <c r="E316">
        <v>702906</v>
      </c>
      <c r="F316">
        <v>331085618</v>
      </c>
      <c r="G316">
        <v>4</v>
      </c>
      <c r="H316">
        <v>6</v>
      </c>
      <c r="I316">
        <v>29</v>
      </c>
      <c r="J316">
        <v>32</v>
      </c>
      <c r="K316">
        <v>34</v>
      </c>
      <c r="L316">
        <v>36</v>
      </c>
      <c r="M316">
        <v>2</v>
      </c>
    </row>
    <row r="317" spans="1:13" x14ac:dyDescent="0.25">
      <c r="A317" t="s">
        <v>27</v>
      </c>
      <c r="B317">
        <v>110000102</v>
      </c>
      <c r="C317" s="1">
        <v>44553</v>
      </c>
      <c r="D317">
        <v>69375300</v>
      </c>
      <c r="E317">
        <v>693753</v>
      </c>
      <c r="F317">
        <v>349974045</v>
      </c>
      <c r="G317">
        <v>6</v>
      </c>
      <c r="H317">
        <v>8</v>
      </c>
      <c r="I317">
        <v>14</v>
      </c>
      <c r="J317">
        <v>22</v>
      </c>
      <c r="K317">
        <v>26</v>
      </c>
      <c r="L317">
        <v>34</v>
      </c>
      <c r="M317">
        <v>3</v>
      </c>
    </row>
    <row r="318" spans="1:13" x14ac:dyDescent="0.25">
      <c r="A318" t="s">
        <v>27</v>
      </c>
      <c r="B318">
        <v>110000103</v>
      </c>
      <c r="C318" s="1">
        <v>44557</v>
      </c>
      <c r="D318">
        <v>73568100</v>
      </c>
      <c r="E318">
        <v>735681</v>
      </c>
      <c r="F318">
        <v>376475399</v>
      </c>
      <c r="G318">
        <v>3</v>
      </c>
      <c r="H318">
        <v>15</v>
      </c>
      <c r="I318">
        <v>24</v>
      </c>
      <c r="J318">
        <v>25</v>
      </c>
      <c r="K318">
        <v>33</v>
      </c>
      <c r="L318">
        <v>34</v>
      </c>
      <c r="M318">
        <v>6</v>
      </c>
    </row>
    <row r="319" spans="1:13" x14ac:dyDescent="0.25">
      <c r="A319" t="s">
        <v>27</v>
      </c>
      <c r="B319">
        <v>110000104</v>
      </c>
      <c r="C319" s="1">
        <v>44560</v>
      </c>
      <c r="D319">
        <v>79227000</v>
      </c>
      <c r="E319">
        <v>792270</v>
      </c>
      <c r="F319">
        <v>405986448</v>
      </c>
      <c r="G319">
        <v>7</v>
      </c>
      <c r="H319">
        <v>18</v>
      </c>
      <c r="I319">
        <v>19</v>
      </c>
      <c r="J319">
        <v>25</v>
      </c>
      <c r="K319">
        <v>28</v>
      </c>
      <c r="L319">
        <v>38</v>
      </c>
      <c r="M319">
        <v>4</v>
      </c>
    </row>
    <row r="320" spans="1:13" x14ac:dyDescent="0.25">
      <c r="A320" t="s">
        <v>27</v>
      </c>
      <c r="B320">
        <v>111000001</v>
      </c>
      <c r="C320" s="1">
        <v>44564</v>
      </c>
      <c r="D320">
        <v>91185900</v>
      </c>
      <c r="E320">
        <v>911859</v>
      </c>
      <c r="F320">
        <v>439936492</v>
      </c>
      <c r="G320">
        <v>8</v>
      </c>
      <c r="H320">
        <v>14</v>
      </c>
      <c r="I320">
        <v>18</v>
      </c>
      <c r="J320">
        <v>27</v>
      </c>
      <c r="K320">
        <v>30</v>
      </c>
      <c r="L320">
        <v>35</v>
      </c>
      <c r="M320">
        <v>1</v>
      </c>
    </row>
    <row r="321" spans="1:13" x14ac:dyDescent="0.25">
      <c r="A321" t="s">
        <v>27</v>
      </c>
      <c r="B321">
        <v>111000002</v>
      </c>
      <c r="C321" s="1">
        <v>44567</v>
      </c>
      <c r="D321">
        <v>82566500</v>
      </c>
      <c r="E321">
        <v>825665</v>
      </c>
      <c r="F321">
        <v>455938182</v>
      </c>
      <c r="G321">
        <v>3</v>
      </c>
      <c r="H321">
        <v>5</v>
      </c>
      <c r="I321">
        <v>8</v>
      </c>
      <c r="J321">
        <v>12</v>
      </c>
      <c r="K321">
        <v>30</v>
      </c>
      <c r="L321">
        <v>31</v>
      </c>
      <c r="M321">
        <v>2</v>
      </c>
    </row>
    <row r="322" spans="1:13" x14ac:dyDescent="0.25">
      <c r="A322" t="s">
        <v>27</v>
      </c>
      <c r="B322">
        <v>111000003</v>
      </c>
      <c r="C322" s="1">
        <v>44571</v>
      </c>
      <c r="D322">
        <v>94129200</v>
      </c>
      <c r="E322">
        <v>941292</v>
      </c>
      <c r="F322">
        <v>488737441</v>
      </c>
      <c r="G322">
        <v>1</v>
      </c>
      <c r="H322">
        <v>6</v>
      </c>
      <c r="I322">
        <v>14</v>
      </c>
      <c r="J322">
        <v>15</v>
      </c>
      <c r="K322">
        <v>28</v>
      </c>
      <c r="L322">
        <v>34</v>
      </c>
      <c r="M322">
        <v>6</v>
      </c>
    </row>
    <row r="323" spans="1:13" x14ac:dyDescent="0.25">
      <c r="A323" t="s">
        <v>27</v>
      </c>
      <c r="B323">
        <v>111000004</v>
      </c>
      <c r="C323" s="1">
        <v>44574</v>
      </c>
      <c r="D323">
        <v>89257600</v>
      </c>
      <c r="E323">
        <v>892576</v>
      </c>
      <c r="F323">
        <v>512612477</v>
      </c>
      <c r="G323">
        <v>1</v>
      </c>
      <c r="H323">
        <v>8</v>
      </c>
      <c r="I323">
        <v>17</v>
      </c>
      <c r="J323">
        <v>18</v>
      </c>
      <c r="K323">
        <v>26</v>
      </c>
      <c r="L323">
        <v>31</v>
      </c>
      <c r="M323">
        <v>7</v>
      </c>
    </row>
    <row r="324" spans="1:13" x14ac:dyDescent="0.25">
      <c r="A324" t="s">
        <v>27</v>
      </c>
      <c r="B324">
        <v>111000005</v>
      </c>
      <c r="C324" s="1">
        <v>44578</v>
      </c>
      <c r="D324">
        <v>98215900</v>
      </c>
      <c r="E324">
        <v>982159</v>
      </c>
      <c r="F324">
        <v>544614570</v>
      </c>
      <c r="G324">
        <v>13</v>
      </c>
      <c r="H324">
        <v>15</v>
      </c>
      <c r="I324">
        <v>21</v>
      </c>
      <c r="J324">
        <v>22</v>
      </c>
      <c r="K324">
        <v>23</v>
      </c>
      <c r="L324">
        <v>28</v>
      </c>
      <c r="M324">
        <v>4</v>
      </c>
    </row>
    <row r="325" spans="1:13" x14ac:dyDescent="0.25">
      <c r="A325" t="s">
        <v>27</v>
      </c>
      <c r="B325">
        <v>111000006</v>
      </c>
      <c r="C325" s="1">
        <v>44581</v>
      </c>
      <c r="D325">
        <v>104484400</v>
      </c>
      <c r="E325">
        <v>1044844</v>
      </c>
      <c r="F325">
        <v>578718513</v>
      </c>
      <c r="G325">
        <v>2</v>
      </c>
      <c r="H325">
        <v>5</v>
      </c>
      <c r="I325">
        <v>9</v>
      </c>
      <c r="J325">
        <v>23</v>
      </c>
      <c r="K325">
        <v>29</v>
      </c>
      <c r="L325">
        <v>38</v>
      </c>
      <c r="M325">
        <v>2</v>
      </c>
    </row>
    <row r="326" spans="1:13" x14ac:dyDescent="0.25">
      <c r="A326" t="s">
        <v>27</v>
      </c>
      <c r="B326">
        <v>111000007</v>
      </c>
      <c r="C326" s="1">
        <v>44585</v>
      </c>
      <c r="D326">
        <v>120672600</v>
      </c>
      <c r="E326">
        <v>1206726</v>
      </c>
      <c r="F326">
        <v>617935529</v>
      </c>
      <c r="G326">
        <v>6</v>
      </c>
      <c r="H326">
        <v>11</v>
      </c>
      <c r="I326">
        <v>14</v>
      </c>
      <c r="J326">
        <v>28</v>
      </c>
      <c r="K326">
        <v>31</v>
      </c>
      <c r="L326">
        <v>37</v>
      </c>
      <c r="M326">
        <v>7</v>
      </c>
    </row>
    <row r="327" spans="1:13" x14ac:dyDescent="0.25">
      <c r="A327" t="s">
        <v>27</v>
      </c>
      <c r="B327">
        <v>111000008</v>
      </c>
      <c r="C327" s="1">
        <v>44588</v>
      </c>
      <c r="D327">
        <v>147815500</v>
      </c>
      <c r="E327">
        <v>1478155</v>
      </c>
      <c r="F327">
        <v>675292553</v>
      </c>
      <c r="G327">
        <v>12</v>
      </c>
      <c r="H327">
        <v>16</v>
      </c>
      <c r="I327">
        <v>19</v>
      </c>
      <c r="J327">
        <v>24</v>
      </c>
      <c r="K327">
        <v>25</v>
      </c>
      <c r="L327">
        <v>38</v>
      </c>
      <c r="M327">
        <v>8</v>
      </c>
    </row>
    <row r="328" spans="1:13" x14ac:dyDescent="0.25">
      <c r="A328" t="s">
        <v>27</v>
      </c>
      <c r="B328">
        <v>111000009</v>
      </c>
      <c r="C328" s="1">
        <v>44592</v>
      </c>
      <c r="D328">
        <v>243849500</v>
      </c>
      <c r="E328">
        <v>2438495</v>
      </c>
      <c r="F328">
        <v>777287977</v>
      </c>
      <c r="G328">
        <v>3</v>
      </c>
      <c r="H328">
        <v>7</v>
      </c>
      <c r="I328">
        <v>18</v>
      </c>
      <c r="J328">
        <v>21</v>
      </c>
      <c r="K328">
        <v>23</v>
      </c>
      <c r="L328">
        <v>37</v>
      </c>
      <c r="M328">
        <v>6</v>
      </c>
    </row>
    <row r="329" spans="1:13" x14ac:dyDescent="0.25">
      <c r="A329" t="s">
        <v>27</v>
      </c>
      <c r="B329">
        <v>111000010</v>
      </c>
      <c r="C329" s="1">
        <v>44595</v>
      </c>
      <c r="D329">
        <v>336817400</v>
      </c>
      <c r="E329">
        <v>3368174</v>
      </c>
      <c r="F329">
        <v>910260246</v>
      </c>
      <c r="G329">
        <v>11</v>
      </c>
      <c r="H329">
        <v>13</v>
      </c>
      <c r="I329">
        <v>19</v>
      </c>
      <c r="J329">
        <v>22</v>
      </c>
      <c r="K329">
        <v>27</v>
      </c>
      <c r="L329">
        <v>28</v>
      </c>
      <c r="M329">
        <v>3</v>
      </c>
    </row>
    <row r="330" spans="1:13" x14ac:dyDescent="0.25">
      <c r="A330" t="s">
        <v>27</v>
      </c>
      <c r="B330">
        <v>111000011</v>
      </c>
      <c r="C330" s="1">
        <v>44599</v>
      </c>
      <c r="D330">
        <v>486181100</v>
      </c>
      <c r="E330">
        <v>4861811</v>
      </c>
      <c r="F330">
        <v>1105310950</v>
      </c>
      <c r="G330">
        <v>9</v>
      </c>
      <c r="H330">
        <v>13</v>
      </c>
      <c r="I330">
        <v>21</v>
      </c>
      <c r="J330">
        <v>27</v>
      </c>
      <c r="K330">
        <v>35</v>
      </c>
      <c r="L330">
        <v>38</v>
      </c>
      <c r="M330">
        <v>2</v>
      </c>
    </row>
    <row r="331" spans="1:13" x14ac:dyDescent="0.25">
      <c r="A331" t="s">
        <v>27</v>
      </c>
      <c r="B331">
        <v>111000012</v>
      </c>
      <c r="C331" s="1">
        <v>44602</v>
      </c>
      <c r="D331">
        <v>410087800</v>
      </c>
      <c r="E331">
        <v>4100878</v>
      </c>
      <c r="F331">
        <v>1177404786</v>
      </c>
      <c r="G331">
        <v>6</v>
      </c>
      <c r="H331">
        <v>10</v>
      </c>
      <c r="I331">
        <v>22</v>
      </c>
      <c r="J331">
        <v>23</v>
      </c>
      <c r="K331">
        <v>30</v>
      </c>
      <c r="L331">
        <v>34</v>
      </c>
      <c r="M331">
        <v>1</v>
      </c>
    </row>
    <row r="332" spans="1:13" x14ac:dyDescent="0.25">
      <c r="A332" t="s">
        <v>27</v>
      </c>
      <c r="B332">
        <v>111000013</v>
      </c>
      <c r="C332" s="1">
        <v>44606</v>
      </c>
      <c r="D332">
        <v>463929500</v>
      </c>
      <c r="E332">
        <v>4639295</v>
      </c>
      <c r="F332">
        <v>1329326941</v>
      </c>
      <c r="G332">
        <v>4</v>
      </c>
      <c r="H332">
        <v>8</v>
      </c>
      <c r="I332">
        <v>19</v>
      </c>
      <c r="J332">
        <v>29</v>
      </c>
      <c r="K332">
        <v>30</v>
      </c>
      <c r="L332">
        <v>36</v>
      </c>
      <c r="M332">
        <v>4</v>
      </c>
    </row>
    <row r="333" spans="1:13" x14ac:dyDescent="0.25">
      <c r="A333" t="s">
        <v>27</v>
      </c>
      <c r="B333">
        <v>111000014</v>
      </c>
      <c r="C333" s="1">
        <v>44609</v>
      </c>
      <c r="D333">
        <v>91501600</v>
      </c>
      <c r="E333">
        <v>915016</v>
      </c>
      <c r="F333">
        <v>267625747</v>
      </c>
      <c r="G333">
        <v>8</v>
      </c>
      <c r="H333">
        <v>19</v>
      </c>
      <c r="I333">
        <v>21</v>
      </c>
      <c r="J333">
        <v>27</v>
      </c>
      <c r="K333">
        <v>28</v>
      </c>
      <c r="L333">
        <v>37</v>
      </c>
      <c r="M333">
        <v>2</v>
      </c>
    </row>
    <row r="334" spans="1:13" x14ac:dyDescent="0.25">
      <c r="A334" t="s">
        <v>27</v>
      </c>
      <c r="B334">
        <v>111000015</v>
      </c>
      <c r="C334" s="1">
        <v>44613</v>
      </c>
      <c r="D334">
        <v>77918400</v>
      </c>
      <c r="E334">
        <v>779184</v>
      </c>
      <c r="F334">
        <v>286712266</v>
      </c>
      <c r="G334">
        <v>5</v>
      </c>
      <c r="H334">
        <v>13</v>
      </c>
      <c r="I334">
        <v>16</v>
      </c>
      <c r="J334">
        <v>28</v>
      </c>
      <c r="K334">
        <v>36</v>
      </c>
      <c r="L334">
        <v>37</v>
      </c>
      <c r="M334">
        <v>1</v>
      </c>
    </row>
    <row r="335" spans="1:13" x14ac:dyDescent="0.25">
      <c r="A335" t="s">
        <v>27</v>
      </c>
      <c r="B335">
        <v>111000016</v>
      </c>
      <c r="C335" s="1">
        <v>44616</v>
      </c>
      <c r="D335">
        <v>77013700</v>
      </c>
      <c r="E335">
        <v>770137</v>
      </c>
      <c r="F335">
        <v>315077900</v>
      </c>
      <c r="G335">
        <v>1</v>
      </c>
      <c r="H335">
        <v>4</v>
      </c>
      <c r="I335">
        <v>18</v>
      </c>
      <c r="J335">
        <v>24</v>
      </c>
      <c r="K335">
        <v>25</v>
      </c>
      <c r="L335">
        <v>32</v>
      </c>
      <c r="M335">
        <v>5</v>
      </c>
    </row>
    <row r="336" spans="1:13" x14ac:dyDescent="0.25">
      <c r="A336" t="s">
        <v>27</v>
      </c>
      <c r="B336">
        <v>111000017</v>
      </c>
      <c r="C336" s="1">
        <v>44620</v>
      </c>
      <c r="D336">
        <v>83414400</v>
      </c>
      <c r="E336">
        <v>834144</v>
      </c>
      <c r="F336">
        <v>339535519</v>
      </c>
      <c r="G336">
        <v>7</v>
      </c>
      <c r="H336">
        <v>14</v>
      </c>
      <c r="I336">
        <v>27</v>
      </c>
      <c r="J336">
        <v>28</v>
      </c>
      <c r="K336">
        <v>30</v>
      </c>
      <c r="L336">
        <v>32</v>
      </c>
      <c r="M336">
        <v>6</v>
      </c>
    </row>
    <row r="337" spans="1:13" x14ac:dyDescent="0.25">
      <c r="A337" t="s">
        <v>27</v>
      </c>
      <c r="B337">
        <v>111000018</v>
      </c>
      <c r="C337" s="1">
        <v>44623</v>
      </c>
      <c r="D337">
        <v>80282600</v>
      </c>
      <c r="E337">
        <v>802826</v>
      </c>
      <c r="F337">
        <v>367253648</v>
      </c>
      <c r="G337">
        <v>16</v>
      </c>
      <c r="H337">
        <v>18</v>
      </c>
      <c r="I337">
        <v>21</v>
      </c>
      <c r="J337">
        <v>22</v>
      </c>
      <c r="K337">
        <v>23</v>
      </c>
      <c r="L337">
        <v>30</v>
      </c>
      <c r="M337">
        <v>4</v>
      </c>
    </row>
    <row r="338" spans="1:13" x14ac:dyDescent="0.25">
      <c r="A338" t="s">
        <v>27</v>
      </c>
      <c r="B338">
        <v>111000019</v>
      </c>
      <c r="C338" s="1">
        <v>44627</v>
      </c>
      <c r="D338">
        <v>83905800</v>
      </c>
      <c r="E338">
        <v>839058</v>
      </c>
      <c r="F338">
        <v>397712437</v>
      </c>
      <c r="G338">
        <v>3</v>
      </c>
      <c r="H338">
        <v>12</v>
      </c>
      <c r="I338">
        <v>19</v>
      </c>
      <c r="J338">
        <v>26</v>
      </c>
      <c r="K338">
        <v>28</v>
      </c>
      <c r="L338">
        <v>31</v>
      </c>
      <c r="M338">
        <v>2</v>
      </c>
    </row>
    <row r="339" spans="1:13" x14ac:dyDescent="0.25">
      <c r="A339" t="s">
        <v>27</v>
      </c>
      <c r="B339">
        <v>111000020</v>
      </c>
      <c r="C339" s="1">
        <v>44630</v>
      </c>
      <c r="D339">
        <v>86727000</v>
      </c>
      <c r="E339">
        <v>867270</v>
      </c>
      <c r="F339">
        <v>422565286</v>
      </c>
      <c r="G339">
        <v>5</v>
      </c>
      <c r="H339">
        <v>21</v>
      </c>
      <c r="I339">
        <v>25</v>
      </c>
      <c r="J339">
        <v>27</v>
      </c>
      <c r="K339">
        <v>30</v>
      </c>
      <c r="L339">
        <v>35</v>
      </c>
      <c r="M339">
        <v>4</v>
      </c>
    </row>
    <row r="340" spans="1:13" x14ac:dyDescent="0.25">
      <c r="A340" t="s">
        <v>27</v>
      </c>
      <c r="B340">
        <v>111000021</v>
      </c>
      <c r="C340" s="1">
        <v>44634</v>
      </c>
      <c r="D340">
        <v>92219400</v>
      </c>
      <c r="E340">
        <v>922194</v>
      </c>
      <c r="F340">
        <v>457276955</v>
      </c>
      <c r="G340">
        <v>4</v>
      </c>
      <c r="H340">
        <v>8</v>
      </c>
      <c r="I340">
        <v>12</v>
      </c>
      <c r="J340">
        <v>14</v>
      </c>
      <c r="K340">
        <v>15</v>
      </c>
      <c r="L340">
        <v>17</v>
      </c>
      <c r="M340">
        <v>3</v>
      </c>
    </row>
    <row r="341" spans="1:13" x14ac:dyDescent="0.25">
      <c r="A341" t="s">
        <v>27</v>
      </c>
      <c r="B341">
        <v>111000022</v>
      </c>
      <c r="C341" s="1">
        <v>44637</v>
      </c>
      <c r="D341">
        <v>90246700</v>
      </c>
      <c r="E341">
        <v>902467</v>
      </c>
      <c r="F341">
        <v>485420539</v>
      </c>
      <c r="G341">
        <v>6</v>
      </c>
      <c r="H341">
        <v>8</v>
      </c>
      <c r="I341">
        <v>12</v>
      </c>
      <c r="J341">
        <v>21</v>
      </c>
      <c r="K341">
        <v>29</v>
      </c>
      <c r="L341">
        <v>32</v>
      </c>
      <c r="M341">
        <v>3</v>
      </c>
    </row>
    <row r="342" spans="1:13" x14ac:dyDescent="0.25">
      <c r="A342" t="s">
        <v>27</v>
      </c>
      <c r="B342">
        <v>111000023</v>
      </c>
      <c r="C342" s="1">
        <v>44641</v>
      </c>
      <c r="D342">
        <v>95553400</v>
      </c>
      <c r="E342">
        <v>955534</v>
      </c>
      <c r="F342">
        <v>519542408</v>
      </c>
      <c r="G342">
        <v>1</v>
      </c>
      <c r="H342">
        <v>10</v>
      </c>
      <c r="I342">
        <v>11</v>
      </c>
      <c r="J342">
        <v>20</v>
      </c>
      <c r="K342">
        <v>23</v>
      </c>
      <c r="L342">
        <v>24</v>
      </c>
      <c r="M342">
        <v>4</v>
      </c>
    </row>
    <row r="343" spans="1:13" x14ac:dyDescent="0.25">
      <c r="A343" t="s">
        <v>27</v>
      </c>
      <c r="B343">
        <v>111000024</v>
      </c>
      <c r="C343" s="1">
        <v>44644</v>
      </c>
      <c r="D343">
        <v>89706400</v>
      </c>
      <c r="E343">
        <v>897064</v>
      </c>
      <c r="F343">
        <v>546268227</v>
      </c>
      <c r="G343">
        <v>8</v>
      </c>
      <c r="H343">
        <v>12</v>
      </c>
      <c r="I343">
        <v>15</v>
      </c>
      <c r="J343">
        <v>20</v>
      </c>
      <c r="K343">
        <v>29</v>
      </c>
      <c r="L343">
        <v>34</v>
      </c>
      <c r="M343">
        <v>4</v>
      </c>
    </row>
    <row r="344" spans="1:13" x14ac:dyDescent="0.25">
      <c r="A344" t="s">
        <v>27</v>
      </c>
      <c r="B344">
        <v>111000025</v>
      </c>
      <c r="C344" s="1">
        <v>44648</v>
      </c>
      <c r="D344">
        <v>94390100</v>
      </c>
      <c r="E344">
        <v>943901</v>
      </c>
      <c r="F344">
        <v>581027881</v>
      </c>
      <c r="G344">
        <v>3</v>
      </c>
      <c r="H344">
        <v>4</v>
      </c>
      <c r="I344">
        <v>12</v>
      </c>
      <c r="J344">
        <v>21</v>
      </c>
      <c r="K344">
        <v>25</v>
      </c>
      <c r="L344">
        <v>30</v>
      </c>
      <c r="M344">
        <v>7</v>
      </c>
    </row>
    <row r="345" spans="1:13" x14ac:dyDescent="0.25">
      <c r="A345" t="s">
        <v>27</v>
      </c>
      <c r="B345">
        <v>111000026</v>
      </c>
      <c r="C345" s="1">
        <v>44651</v>
      </c>
      <c r="D345">
        <v>105535800</v>
      </c>
      <c r="E345">
        <v>1055358</v>
      </c>
      <c r="F345">
        <v>562982647</v>
      </c>
      <c r="G345">
        <v>8</v>
      </c>
      <c r="H345">
        <v>11</v>
      </c>
      <c r="I345">
        <v>29</v>
      </c>
      <c r="J345">
        <v>31</v>
      </c>
      <c r="K345">
        <v>36</v>
      </c>
      <c r="L345">
        <v>38</v>
      </c>
      <c r="M345">
        <v>7</v>
      </c>
    </row>
    <row r="346" spans="1:13" x14ac:dyDescent="0.25">
      <c r="A346" t="s">
        <v>27</v>
      </c>
      <c r="B346">
        <v>111000027</v>
      </c>
      <c r="C346" s="1">
        <v>44655</v>
      </c>
      <c r="D346">
        <v>120872200</v>
      </c>
      <c r="E346">
        <v>1208722</v>
      </c>
      <c r="F346">
        <v>603689592</v>
      </c>
      <c r="G346">
        <v>10</v>
      </c>
      <c r="H346">
        <v>13</v>
      </c>
      <c r="I346">
        <v>19</v>
      </c>
      <c r="J346">
        <v>25</v>
      </c>
      <c r="K346">
        <v>26</v>
      </c>
      <c r="L346">
        <v>38</v>
      </c>
      <c r="M346">
        <v>2</v>
      </c>
    </row>
    <row r="347" spans="1:13" x14ac:dyDescent="0.25">
      <c r="A347" t="s">
        <v>27</v>
      </c>
      <c r="B347">
        <v>111000028</v>
      </c>
      <c r="C347" s="1">
        <v>44658</v>
      </c>
      <c r="D347">
        <v>148356300</v>
      </c>
      <c r="E347">
        <v>1483563</v>
      </c>
      <c r="F347">
        <v>655517910</v>
      </c>
      <c r="G347">
        <v>1</v>
      </c>
      <c r="H347">
        <v>15</v>
      </c>
      <c r="I347">
        <v>21</v>
      </c>
      <c r="J347">
        <v>31</v>
      </c>
      <c r="K347">
        <v>37</v>
      </c>
      <c r="L347">
        <v>38</v>
      </c>
      <c r="M347">
        <v>5</v>
      </c>
    </row>
    <row r="348" spans="1:13" x14ac:dyDescent="0.25">
      <c r="A348" t="s">
        <v>27</v>
      </c>
      <c r="B348">
        <v>111000029</v>
      </c>
      <c r="C348" s="1">
        <v>44662</v>
      </c>
      <c r="D348">
        <v>170225700</v>
      </c>
      <c r="E348">
        <v>1702257</v>
      </c>
      <c r="F348">
        <v>712391546</v>
      </c>
      <c r="G348">
        <v>1</v>
      </c>
      <c r="H348">
        <v>4</v>
      </c>
      <c r="I348">
        <v>5</v>
      </c>
      <c r="J348">
        <v>26</v>
      </c>
      <c r="K348">
        <v>35</v>
      </c>
      <c r="L348">
        <v>38</v>
      </c>
      <c r="M348">
        <v>4</v>
      </c>
    </row>
    <row r="349" spans="1:13" x14ac:dyDescent="0.25">
      <c r="A349" t="s">
        <v>27</v>
      </c>
      <c r="B349">
        <v>111000030</v>
      </c>
      <c r="C349" s="1">
        <v>44665</v>
      </c>
      <c r="D349">
        <v>193374100</v>
      </c>
      <c r="E349">
        <v>1933741</v>
      </c>
      <c r="F349">
        <v>784267600</v>
      </c>
      <c r="G349">
        <v>9</v>
      </c>
      <c r="H349">
        <v>12</v>
      </c>
      <c r="I349">
        <v>27</v>
      </c>
      <c r="J349">
        <v>28</v>
      </c>
      <c r="K349">
        <v>31</v>
      </c>
      <c r="L349">
        <v>33</v>
      </c>
      <c r="M349">
        <v>2</v>
      </c>
    </row>
    <row r="350" spans="1:13" x14ac:dyDescent="0.25">
      <c r="A350" t="s">
        <v>27</v>
      </c>
      <c r="B350">
        <v>111000031</v>
      </c>
      <c r="C350" s="1">
        <v>44669</v>
      </c>
      <c r="D350">
        <v>224715400</v>
      </c>
      <c r="E350">
        <v>2247154</v>
      </c>
      <c r="F350">
        <v>865383369</v>
      </c>
      <c r="G350">
        <v>1</v>
      </c>
      <c r="H350">
        <v>5</v>
      </c>
      <c r="I350">
        <v>8</v>
      </c>
      <c r="J350">
        <v>9</v>
      </c>
      <c r="K350">
        <v>22</v>
      </c>
      <c r="L350">
        <v>38</v>
      </c>
      <c r="M350">
        <v>3</v>
      </c>
    </row>
    <row r="351" spans="1:13" x14ac:dyDescent="0.25">
      <c r="A351" t="s">
        <v>27</v>
      </c>
      <c r="B351">
        <v>111000032</v>
      </c>
      <c r="C351" s="1">
        <v>44672</v>
      </c>
      <c r="D351">
        <v>241516900</v>
      </c>
      <c r="E351">
        <v>2415169</v>
      </c>
      <c r="F351">
        <v>947276963</v>
      </c>
      <c r="G351">
        <v>1</v>
      </c>
      <c r="H351">
        <v>18</v>
      </c>
      <c r="I351">
        <v>28</v>
      </c>
      <c r="J351">
        <v>31</v>
      </c>
      <c r="K351">
        <v>33</v>
      </c>
      <c r="L351">
        <v>35</v>
      </c>
      <c r="M351">
        <v>3</v>
      </c>
    </row>
    <row r="352" spans="1:13" x14ac:dyDescent="0.25">
      <c r="A352" t="s">
        <v>27</v>
      </c>
      <c r="B352">
        <v>111000033</v>
      </c>
      <c r="C352" s="1">
        <v>44676</v>
      </c>
      <c r="D352">
        <v>271556500</v>
      </c>
      <c r="E352">
        <v>2715565</v>
      </c>
      <c r="F352">
        <v>1049209837</v>
      </c>
      <c r="G352">
        <v>2</v>
      </c>
      <c r="H352">
        <v>3</v>
      </c>
      <c r="I352">
        <v>25</v>
      </c>
      <c r="J352">
        <v>26</v>
      </c>
      <c r="K352">
        <v>36</v>
      </c>
      <c r="L352">
        <v>38</v>
      </c>
      <c r="M352">
        <v>1</v>
      </c>
    </row>
    <row r="353" spans="1:13" x14ac:dyDescent="0.25">
      <c r="A353" t="s">
        <v>27</v>
      </c>
      <c r="B353">
        <v>111000034</v>
      </c>
      <c r="C353" s="1">
        <v>44679</v>
      </c>
      <c r="D353">
        <v>64795700</v>
      </c>
      <c r="E353">
        <v>647957</v>
      </c>
      <c r="F353">
        <v>76741446</v>
      </c>
      <c r="G353">
        <v>3</v>
      </c>
      <c r="H353">
        <v>12</v>
      </c>
      <c r="I353">
        <v>22</v>
      </c>
      <c r="J353">
        <v>23</v>
      </c>
      <c r="K353">
        <v>29</v>
      </c>
      <c r="L353">
        <v>36</v>
      </c>
      <c r="M353">
        <v>6</v>
      </c>
    </row>
    <row r="354" spans="1:13" x14ac:dyDescent="0.25">
      <c r="A354" t="s">
        <v>27</v>
      </c>
      <c r="B354">
        <v>111000035</v>
      </c>
      <c r="C354" s="1">
        <v>44683</v>
      </c>
      <c r="D354">
        <v>53563500</v>
      </c>
      <c r="E354">
        <v>535635</v>
      </c>
      <c r="F354">
        <v>92346370</v>
      </c>
      <c r="G354">
        <v>3</v>
      </c>
      <c r="H354">
        <v>12</v>
      </c>
      <c r="I354">
        <v>20</v>
      </c>
      <c r="J354">
        <v>25</v>
      </c>
      <c r="K354">
        <v>28</v>
      </c>
      <c r="L354">
        <v>35</v>
      </c>
      <c r="M354">
        <v>2</v>
      </c>
    </row>
    <row r="355" spans="1:13" x14ac:dyDescent="0.25">
      <c r="A355" t="s">
        <v>27</v>
      </c>
      <c r="B355">
        <v>111000036</v>
      </c>
      <c r="C355" s="1">
        <v>44686</v>
      </c>
      <c r="D355">
        <v>60627800</v>
      </c>
      <c r="E355">
        <v>606278</v>
      </c>
      <c r="F355">
        <v>114483459</v>
      </c>
      <c r="G355">
        <v>6</v>
      </c>
      <c r="H355">
        <v>10</v>
      </c>
      <c r="I355">
        <v>19</v>
      </c>
      <c r="J355">
        <v>23</v>
      </c>
      <c r="K355">
        <v>34</v>
      </c>
      <c r="L355">
        <v>38</v>
      </c>
      <c r="M355">
        <v>3</v>
      </c>
    </row>
    <row r="356" spans="1:13" x14ac:dyDescent="0.25">
      <c r="A356" t="s">
        <v>27</v>
      </c>
      <c r="B356">
        <v>111000037</v>
      </c>
      <c r="C356" s="1">
        <v>44690</v>
      </c>
      <c r="D356">
        <v>60026700</v>
      </c>
      <c r="E356">
        <v>600267</v>
      </c>
      <c r="F356">
        <v>134068443</v>
      </c>
      <c r="G356">
        <v>3</v>
      </c>
      <c r="H356">
        <v>12</v>
      </c>
      <c r="I356">
        <v>16</v>
      </c>
      <c r="J356">
        <v>17</v>
      </c>
      <c r="K356">
        <v>21</v>
      </c>
      <c r="L356">
        <v>34</v>
      </c>
      <c r="M356">
        <v>6</v>
      </c>
    </row>
    <row r="357" spans="1:13" x14ac:dyDescent="0.25">
      <c r="A357" t="s">
        <v>27</v>
      </c>
      <c r="B357">
        <v>111000038</v>
      </c>
      <c r="C357" s="1">
        <v>44693</v>
      </c>
      <c r="D357">
        <v>54037600</v>
      </c>
      <c r="E357">
        <v>540376</v>
      </c>
      <c r="F357">
        <v>153012022</v>
      </c>
      <c r="G357">
        <v>1</v>
      </c>
      <c r="H357">
        <v>2</v>
      </c>
      <c r="I357">
        <v>13</v>
      </c>
      <c r="J357">
        <v>21</v>
      </c>
      <c r="K357">
        <v>26</v>
      </c>
      <c r="L357">
        <v>34</v>
      </c>
      <c r="M357">
        <v>6</v>
      </c>
    </row>
    <row r="358" spans="1:13" x14ac:dyDescent="0.25">
      <c r="A358" t="s">
        <v>27</v>
      </c>
      <c r="B358">
        <v>111000039</v>
      </c>
      <c r="C358" s="1">
        <v>44697</v>
      </c>
      <c r="D358">
        <v>57229500</v>
      </c>
      <c r="E358">
        <v>572295</v>
      </c>
      <c r="F358">
        <v>374625046</v>
      </c>
      <c r="G358">
        <v>3</v>
      </c>
      <c r="H358">
        <v>5</v>
      </c>
      <c r="I358">
        <v>15</v>
      </c>
      <c r="J358">
        <v>17</v>
      </c>
      <c r="K358">
        <v>29</v>
      </c>
      <c r="L358">
        <v>31</v>
      </c>
      <c r="M358">
        <v>6</v>
      </c>
    </row>
    <row r="359" spans="1:13" x14ac:dyDescent="0.25">
      <c r="A359" t="s">
        <v>27</v>
      </c>
      <c r="B359">
        <v>111000040</v>
      </c>
      <c r="C359" s="1">
        <v>44700</v>
      </c>
      <c r="D359">
        <v>72172000</v>
      </c>
      <c r="E359">
        <v>721720</v>
      </c>
      <c r="F359">
        <v>402426445</v>
      </c>
      <c r="G359">
        <v>17</v>
      </c>
      <c r="H359">
        <v>19</v>
      </c>
      <c r="I359">
        <v>20</v>
      </c>
      <c r="J359">
        <v>26</v>
      </c>
      <c r="K359">
        <v>27</v>
      </c>
      <c r="L359">
        <v>38</v>
      </c>
      <c r="M359">
        <v>5</v>
      </c>
    </row>
    <row r="360" spans="1:13" x14ac:dyDescent="0.25">
      <c r="A360" t="s">
        <v>27</v>
      </c>
      <c r="B360">
        <v>111000041</v>
      </c>
      <c r="C360" s="1">
        <v>44704</v>
      </c>
      <c r="D360">
        <v>77252900</v>
      </c>
      <c r="E360">
        <v>772529</v>
      </c>
      <c r="F360">
        <v>429941840</v>
      </c>
      <c r="G360">
        <v>14</v>
      </c>
      <c r="H360">
        <v>15</v>
      </c>
      <c r="I360">
        <v>17</v>
      </c>
      <c r="J360">
        <v>24</v>
      </c>
      <c r="K360">
        <v>27</v>
      </c>
      <c r="L360">
        <v>31</v>
      </c>
      <c r="M360">
        <v>2</v>
      </c>
    </row>
    <row r="361" spans="1:13" x14ac:dyDescent="0.25">
      <c r="A361" t="s">
        <v>27</v>
      </c>
      <c r="B361">
        <v>111000042</v>
      </c>
      <c r="C361" s="1">
        <v>44707</v>
      </c>
      <c r="D361">
        <v>67014600</v>
      </c>
      <c r="E361">
        <v>670146</v>
      </c>
      <c r="F361">
        <v>451318169</v>
      </c>
      <c r="G361">
        <v>9</v>
      </c>
      <c r="H361">
        <v>13</v>
      </c>
      <c r="I361">
        <v>17</v>
      </c>
      <c r="J361">
        <v>25</v>
      </c>
      <c r="K361">
        <v>32</v>
      </c>
      <c r="L361">
        <v>35</v>
      </c>
      <c r="M361">
        <v>1</v>
      </c>
    </row>
    <row r="362" spans="1:13" x14ac:dyDescent="0.25">
      <c r="A362" t="s">
        <v>27</v>
      </c>
      <c r="B362">
        <v>111000043</v>
      </c>
      <c r="C362" s="1">
        <v>44711</v>
      </c>
      <c r="D362">
        <v>80002600</v>
      </c>
      <c r="E362">
        <v>800026</v>
      </c>
      <c r="F362">
        <v>418978511</v>
      </c>
      <c r="G362">
        <v>1</v>
      </c>
      <c r="H362">
        <v>2</v>
      </c>
      <c r="I362">
        <v>8</v>
      </c>
      <c r="J362">
        <v>27</v>
      </c>
      <c r="K362">
        <v>32</v>
      </c>
      <c r="L362">
        <v>33</v>
      </c>
      <c r="M362">
        <v>5</v>
      </c>
    </row>
    <row r="363" spans="1:13" x14ac:dyDescent="0.25">
      <c r="A363" t="s">
        <v>27</v>
      </c>
      <c r="B363">
        <v>111000044</v>
      </c>
      <c r="C363" s="1">
        <v>44714</v>
      </c>
      <c r="D363">
        <v>84851300</v>
      </c>
      <c r="E363">
        <v>848513</v>
      </c>
      <c r="F363">
        <v>449746725</v>
      </c>
      <c r="G363">
        <v>2</v>
      </c>
      <c r="H363">
        <v>14</v>
      </c>
      <c r="I363">
        <v>16</v>
      </c>
      <c r="J363">
        <v>34</v>
      </c>
      <c r="K363">
        <v>36</v>
      </c>
      <c r="L363">
        <v>37</v>
      </c>
      <c r="M363">
        <v>8</v>
      </c>
    </row>
    <row r="364" spans="1:13" x14ac:dyDescent="0.25">
      <c r="A364" t="s">
        <v>27</v>
      </c>
      <c r="B364">
        <v>111000045</v>
      </c>
      <c r="C364" s="1">
        <v>44718</v>
      </c>
      <c r="D364">
        <v>88745900</v>
      </c>
      <c r="E364">
        <v>887459</v>
      </c>
      <c r="F364">
        <v>480002869</v>
      </c>
      <c r="G364">
        <v>4</v>
      </c>
      <c r="H364">
        <v>12</v>
      </c>
      <c r="I364">
        <v>13</v>
      </c>
      <c r="J364">
        <v>27</v>
      </c>
      <c r="K364">
        <v>29</v>
      </c>
      <c r="L364">
        <v>32</v>
      </c>
      <c r="M364">
        <v>7</v>
      </c>
    </row>
    <row r="365" spans="1:13" x14ac:dyDescent="0.25">
      <c r="A365" t="s">
        <v>27</v>
      </c>
      <c r="B365">
        <v>111000046</v>
      </c>
      <c r="C365" s="1">
        <v>44721</v>
      </c>
      <c r="D365">
        <v>86340700</v>
      </c>
      <c r="E365">
        <v>863407</v>
      </c>
      <c r="F365">
        <v>507681053</v>
      </c>
      <c r="G365">
        <v>3</v>
      </c>
      <c r="H365">
        <v>6</v>
      </c>
      <c r="I365">
        <v>11</v>
      </c>
      <c r="J365">
        <v>12</v>
      </c>
      <c r="K365">
        <v>22</v>
      </c>
      <c r="L365">
        <v>28</v>
      </c>
      <c r="M365">
        <v>5</v>
      </c>
    </row>
    <row r="366" spans="1:13" x14ac:dyDescent="0.25">
      <c r="A366" t="s">
        <v>27</v>
      </c>
      <c r="B366">
        <v>111000047</v>
      </c>
      <c r="C366" s="1">
        <v>44725</v>
      </c>
      <c r="D366">
        <v>103756300</v>
      </c>
      <c r="E366">
        <v>1037563</v>
      </c>
      <c r="F366">
        <v>544097217</v>
      </c>
      <c r="G366">
        <v>12</v>
      </c>
      <c r="H366">
        <v>17</v>
      </c>
      <c r="I366">
        <v>24</v>
      </c>
      <c r="J366">
        <v>31</v>
      </c>
      <c r="K366">
        <v>35</v>
      </c>
      <c r="L366">
        <v>36</v>
      </c>
      <c r="M366">
        <v>3</v>
      </c>
    </row>
    <row r="367" spans="1:13" x14ac:dyDescent="0.25">
      <c r="A367" t="s">
        <v>27</v>
      </c>
      <c r="B367">
        <v>111000048</v>
      </c>
      <c r="C367" s="1">
        <v>44728</v>
      </c>
      <c r="D367">
        <v>105825700</v>
      </c>
      <c r="E367">
        <v>1058257</v>
      </c>
      <c r="F367">
        <v>580348251</v>
      </c>
      <c r="G367">
        <v>7</v>
      </c>
      <c r="H367">
        <v>16</v>
      </c>
      <c r="I367">
        <v>17</v>
      </c>
      <c r="J367">
        <v>22</v>
      </c>
      <c r="K367">
        <v>25</v>
      </c>
      <c r="L367">
        <v>32</v>
      </c>
      <c r="M367">
        <v>7</v>
      </c>
    </row>
    <row r="368" spans="1:13" x14ac:dyDescent="0.25">
      <c r="A368" t="s">
        <v>27</v>
      </c>
      <c r="B368">
        <v>111000049</v>
      </c>
      <c r="C368" s="1">
        <v>44732</v>
      </c>
      <c r="D368">
        <v>127540600</v>
      </c>
      <c r="E368">
        <v>1275406</v>
      </c>
      <c r="F368">
        <v>608432889</v>
      </c>
      <c r="G368">
        <v>3</v>
      </c>
      <c r="H368">
        <v>4</v>
      </c>
      <c r="I368">
        <v>11</v>
      </c>
      <c r="J368">
        <v>17</v>
      </c>
      <c r="K368">
        <v>19</v>
      </c>
      <c r="L368">
        <v>26</v>
      </c>
      <c r="M368">
        <v>5</v>
      </c>
    </row>
    <row r="369" spans="1:13" x14ac:dyDescent="0.25">
      <c r="A369" t="s">
        <v>27</v>
      </c>
      <c r="B369">
        <v>111000050</v>
      </c>
      <c r="C369" s="1">
        <v>44735</v>
      </c>
      <c r="D369">
        <v>145066400</v>
      </c>
      <c r="E369">
        <v>1450664</v>
      </c>
      <c r="F369">
        <v>660336408</v>
      </c>
      <c r="G369">
        <v>1</v>
      </c>
      <c r="H369">
        <v>2</v>
      </c>
      <c r="I369">
        <v>17</v>
      </c>
      <c r="J369">
        <v>32</v>
      </c>
      <c r="K369">
        <v>33</v>
      </c>
      <c r="L369">
        <v>35</v>
      </c>
      <c r="M369">
        <v>4</v>
      </c>
    </row>
    <row r="370" spans="1:13" x14ac:dyDescent="0.25">
      <c r="A370" t="s">
        <v>27</v>
      </c>
      <c r="B370">
        <v>111000051</v>
      </c>
      <c r="C370" s="1">
        <v>44739</v>
      </c>
      <c r="D370">
        <v>57669900</v>
      </c>
      <c r="E370">
        <v>576699</v>
      </c>
      <c r="F370">
        <v>41806759</v>
      </c>
      <c r="G370">
        <v>4</v>
      </c>
      <c r="H370">
        <v>8</v>
      </c>
      <c r="I370">
        <v>21</v>
      </c>
      <c r="J370">
        <v>29</v>
      </c>
      <c r="K370">
        <v>30</v>
      </c>
      <c r="L370">
        <v>32</v>
      </c>
      <c r="M370">
        <v>6</v>
      </c>
    </row>
    <row r="371" spans="1:13" x14ac:dyDescent="0.25">
      <c r="A371" t="s">
        <v>27</v>
      </c>
      <c r="B371">
        <v>111000052</v>
      </c>
      <c r="C371" s="1">
        <v>44742</v>
      </c>
      <c r="D371">
        <v>55179300</v>
      </c>
      <c r="E371">
        <v>551793</v>
      </c>
      <c r="F371">
        <v>60327873</v>
      </c>
      <c r="G371">
        <v>1</v>
      </c>
      <c r="H371">
        <v>7</v>
      </c>
      <c r="I371">
        <v>12</v>
      </c>
      <c r="J371">
        <v>17</v>
      </c>
      <c r="K371">
        <v>19</v>
      </c>
      <c r="L371">
        <v>31</v>
      </c>
      <c r="M371">
        <v>7</v>
      </c>
    </row>
    <row r="372" spans="1:13" x14ac:dyDescent="0.25">
      <c r="A372" t="s">
        <v>27</v>
      </c>
      <c r="B372">
        <v>111000053</v>
      </c>
      <c r="C372" s="1">
        <v>44746</v>
      </c>
      <c r="D372">
        <v>55660100</v>
      </c>
      <c r="E372">
        <v>556601</v>
      </c>
      <c r="F372">
        <v>229453051</v>
      </c>
      <c r="G372">
        <v>2</v>
      </c>
      <c r="H372">
        <v>5</v>
      </c>
      <c r="I372">
        <v>8</v>
      </c>
      <c r="J372">
        <v>10</v>
      </c>
      <c r="K372">
        <v>20</v>
      </c>
      <c r="L372">
        <v>25</v>
      </c>
      <c r="M372">
        <v>7</v>
      </c>
    </row>
    <row r="373" spans="1:13" x14ac:dyDescent="0.25">
      <c r="A373" t="s">
        <v>27</v>
      </c>
      <c r="B373">
        <v>111000054</v>
      </c>
      <c r="C373" s="1">
        <v>44749</v>
      </c>
      <c r="D373">
        <v>53869000</v>
      </c>
      <c r="E373">
        <v>538690</v>
      </c>
      <c r="F373">
        <v>29627950</v>
      </c>
      <c r="G373">
        <v>1</v>
      </c>
      <c r="H373">
        <v>3</v>
      </c>
      <c r="I373">
        <v>7</v>
      </c>
      <c r="J373">
        <v>20</v>
      </c>
      <c r="K373">
        <v>28</v>
      </c>
      <c r="L373">
        <v>37</v>
      </c>
      <c r="M373">
        <v>1</v>
      </c>
    </row>
    <row r="374" spans="1:13" x14ac:dyDescent="0.25">
      <c r="A374" t="s">
        <v>27</v>
      </c>
      <c r="B374">
        <v>111000055</v>
      </c>
      <c r="C374" s="1">
        <v>44753</v>
      </c>
      <c r="D374">
        <v>57620200</v>
      </c>
      <c r="E374">
        <v>576202</v>
      </c>
      <c r="F374">
        <v>48108450</v>
      </c>
      <c r="G374">
        <v>5</v>
      </c>
      <c r="H374">
        <v>11</v>
      </c>
      <c r="I374">
        <v>17</v>
      </c>
      <c r="J374">
        <v>19</v>
      </c>
      <c r="K374">
        <v>23</v>
      </c>
      <c r="L374">
        <v>37</v>
      </c>
      <c r="M374">
        <v>7</v>
      </c>
    </row>
    <row r="375" spans="1:13" x14ac:dyDescent="0.25">
      <c r="A375" t="s">
        <v>27</v>
      </c>
      <c r="B375">
        <v>111000056</v>
      </c>
      <c r="C375" s="1">
        <v>44756</v>
      </c>
      <c r="D375">
        <v>56674600</v>
      </c>
      <c r="E375">
        <v>566746</v>
      </c>
      <c r="F375">
        <v>67157079</v>
      </c>
      <c r="G375">
        <v>1</v>
      </c>
      <c r="H375">
        <v>6</v>
      </c>
      <c r="I375">
        <v>7</v>
      </c>
      <c r="J375">
        <v>8</v>
      </c>
      <c r="K375">
        <v>10</v>
      </c>
      <c r="L375">
        <v>30</v>
      </c>
      <c r="M375">
        <v>7</v>
      </c>
    </row>
    <row r="376" spans="1:13" x14ac:dyDescent="0.25">
      <c r="A376" t="s">
        <v>27</v>
      </c>
      <c r="B376">
        <v>111000057</v>
      </c>
      <c r="C376" s="1">
        <v>44760</v>
      </c>
      <c r="D376">
        <v>58943600</v>
      </c>
      <c r="E376">
        <v>589436</v>
      </c>
      <c r="F376">
        <v>85886758</v>
      </c>
      <c r="G376">
        <v>7</v>
      </c>
      <c r="H376">
        <v>10</v>
      </c>
      <c r="I376">
        <v>15</v>
      </c>
      <c r="J376">
        <v>17</v>
      </c>
      <c r="K376">
        <v>30</v>
      </c>
      <c r="L376">
        <v>33</v>
      </c>
      <c r="M376">
        <v>8</v>
      </c>
    </row>
    <row r="377" spans="1:13" x14ac:dyDescent="0.25">
      <c r="A377" t="s">
        <v>27</v>
      </c>
      <c r="B377">
        <v>111000058</v>
      </c>
      <c r="C377" s="1">
        <v>44763</v>
      </c>
      <c r="D377">
        <v>57575200</v>
      </c>
      <c r="E377">
        <v>575752</v>
      </c>
      <c r="F377">
        <v>105536017</v>
      </c>
      <c r="G377">
        <v>6</v>
      </c>
      <c r="H377">
        <v>11</v>
      </c>
      <c r="I377">
        <v>15</v>
      </c>
      <c r="J377">
        <v>23</v>
      </c>
      <c r="K377">
        <v>27</v>
      </c>
      <c r="L377">
        <v>37</v>
      </c>
      <c r="M377">
        <v>6</v>
      </c>
    </row>
    <row r="378" spans="1:13" x14ac:dyDescent="0.25">
      <c r="A378" t="s">
        <v>27</v>
      </c>
      <c r="B378">
        <v>111000059</v>
      </c>
      <c r="C378" s="1">
        <v>44767</v>
      </c>
      <c r="D378">
        <v>59994100</v>
      </c>
      <c r="E378">
        <v>599941</v>
      </c>
      <c r="F378">
        <v>126760571</v>
      </c>
      <c r="G378">
        <v>8</v>
      </c>
      <c r="H378">
        <v>9</v>
      </c>
      <c r="I378">
        <v>14</v>
      </c>
      <c r="J378">
        <v>17</v>
      </c>
      <c r="K378">
        <v>25</v>
      </c>
      <c r="L378">
        <v>29</v>
      </c>
      <c r="M378">
        <v>1</v>
      </c>
    </row>
    <row r="379" spans="1:13" x14ac:dyDescent="0.25">
      <c r="A379" t="s">
        <v>27</v>
      </c>
      <c r="B379">
        <v>111000060</v>
      </c>
      <c r="C379" s="1">
        <v>44770</v>
      </c>
      <c r="D379">
        <v>56603200</v>
      </c>
      <c r="E379">
        <v>566032</v>
      </c>
      <c r="F379">
        <v>134126637</v>
      </c>
      <c r="G379">
        <v>13</v>
      </c>
      <c r="H379">
        <v>15</v>
      </c>
      <c r="I379">
        <v>17</v>
      </c>
      <c r="J379">
        <v>20</v>
      </c>
      <c r="K379">
        <v>31</v>
      </c>
      <c r="L379">
        <v>35</v>
      </c>
      <c r="M379">
        <v>5</v>
      </c>
    </row>
    <row r="380" spans="1:13" x14ac:dyDescent="0.25">
      <c r="A380" t="s">
        <v>27</v>
      </c>
      <c r="B380">
        <v>111000061</v>
      </c>
      <c r="C380" s="1">
        <v>44774</v>
      </c>
      <c r="D380">
        <v>60342300</v>
      </c>
      <c r="E380">
        <v>603423</v>
      </c>
      <c r="F380">
        <v>156345301</v>
      </c>
      <c r="G380">
        <v>5</v>
      </c>
      <c r="H380">
        <v>7</v>
      </c>
      <c r="I380">
        <v>10</v>
      </c>
      <c r="J380">
        <v>21</v>
      </c>
      <c r="K380">
        <v>25</v>
      </c>
      <c r="L380">
        <v>31</v>
      </c>
      <c r="M380">
        <v>2</v>
      </c>
    </row>
    <row r="381" spans="1:13" x14ac:dyDescent="0.25">
      <c r="A381" t="s">
        <v>27</v>
      </c>
      <c r="B381">
        <v>111000062</v>
      </c>
      <c r="C381" s="1">
        <v>44777</v>
      </c>
      <c r="D381">
        <v>56225700</v>
      </c>
      <c r="E381">
        <v>562257</v>
      </c>
      <c r="F381">
        <v>172358535</v>
      </c>
      <c r="G381">
        <v>11</v>
      </c>
      <c r="H381">
        <v>20</v>
      </c>
      <c r="I381">
        <v>24</v>
      </c>
      <c r="J381">
        <v>29</v>
      </c>
      <c r="K381">
        <v>33</v>
      </c>
      <c r="L381">
        <v>35</v>
      </c>
      <c r="M381">
        <v>6</v>
      </c>
    </row>
    <row r="382" spans="1:13" x14ac:dyDescent="0.25">
      <c r="A382" t="s">
        <v>27</v>
      </c>
      <c r="B382">
        <v>111000063</v>
      </c>
      <c r="C382" s="1">
        <v>44781</v>
      </c>
      <c r="D382">
        <v>62831000</v>
      </c>
      <c r="E382">
        <v>628310</v>
      </c>
      <c r="F382">
        <v>196423284</v>
      </c>
      <c r="G382">
        <v>2</v>
      </c>
      <c r="H382">
        <v>8</v>
      </c>
      <c r="I382">
        <v>12</v>
      </c>
      <c r="J382">
        <v>17</v>
      </c>
      <c r="K382">
        <v>32</v>
      </c>
      <c r="L382">
        <v>36</v>
      </c>
      <c r="M382">
        <v>3</v>
      </c>
    </row>
    <row r="383" spans="1:13" x14ac:dyDescent="0.25">
      <c r="A383" t="s">
        <v>27</v>
      </c>
      <c r="B383">
        <v>111000064</v>
      </c>
      <c r="C383" s="1">
        <v>44784</v>
      </c>
      <c r="D383">
        <v>59908100</v>
      </c>
      <c r="E383">
        <v>599081</v>
      </c>
      <c r="F383">
        <v>212500538</v>
      </c>
      <c r="G383">
        <v>5</v>
      </c>
      <c r="H383">
        <v>14</v>
      </c>
      <c r="I383">
        <v>16</v>
      </c>
      <c r="J383">
        <v>33</v>
      </c>
      <c r="K383">
        <v>35</v>
      </c>
      <c r="L383">
        <v>38</v>
      </c>
      <c r="M383">
        <v>4</v>
      </c>
    </row>
    <row r="384" spans="1:13" x14ac:dyDescent="0.25">
      <c r="A384" t="s">
        <v>27</v>
      </c>
      <c r="B384">
        <v>111000065</v>
      </c>
      <c r="C384" s="1">
        <v>44788</v>
      </c>
      <c r="D384">
        <v>63176800</v>
      </c>
      <c r="E384">
        <v>631768</v>
      </c>
      <c r="F384">
        <v>223418022</v>
      </c>
      <c r="G384">
        <v>7</v>
      </c>
      <c r="H384">
        <v>10</v>
      </c>
      <c r="I384">
        <v>12</v>
      </c>
      <c r="J384">
        <v>16</v>
      </c>
      <c r="K384">
        <v>18</v>
      </c>
      <c r="L384">
        <v>28</v>
      </c>
      <c r="M384">
        <v>1</v>
      </c>
    </row>
    <row r="385" spans="1:13" x14ac:dyDescent="0.25">
      <c r="A385" t="s">
        <v>27</v>
      </c>
      <c r="B385">
        <v>111000066</v>
      </c>
      <c r="C385" s="1">
        <v>44791</v>
      </c>
      <c r="D385">
        <v>60969900</v>
      </c>
      <c r="E385">
        <v>609699</v>
      </c>
      <c r="F385">
        <v>240440629</v>
      </c>
      <c r="G385">
        <v>4</v>
      </c>
      <c r="H385">
        <v>5</v>
      </c>
      <c r="I385">
        <v>16</v>
      </c>
      <c r="J385">
        <v>28</v>
      </c>
      <c r="K385">
        <v>29</v>
      </c>
      <c r="L385">
        <v>35</v>
      </c>
      <c r="M385">
        <v>4</v>
      </c>
    </row>
    <row r="386" spans="1:13" x14ac:dyDescent="0.25">
      <c r="A386" t="s">
        <v>27</v>
      </c>
      <c r="B386">
        <v>111000067</v>
      </c>
      <c r="C386" s="1">
        <v>44795</v>
      </c>
      <c r="D386">
        <v>65934200</v>
      </c>
      <c r="E386">
        <v>659342</v>
      </c>
      <c r="F386">
        <v>264493038</v>
      </c>
      <c r="G386">
        <v>2</v>
      </c>
      <c r="H386">
        <v>4</v>
      </c>
      <c r="I386">
        <v>9</v>
      </c>
      <c r="J386">
        <v>19</v>
      </c>
      <c r="K386">
        <v>22</v>
      </c>
      <c r="L386">
        <v>30</v>
      </c>
      <c r="M386">
        <v>2</v>
      </c>
    </row>
    <row r="387" spans="1:13" x14ac:dyDescent="0.25">
      <c r="A387" t="s">
        <v>27</v>
      </c>
      <c r="B387">
        <v>111000068</v>
      </c>
      <c r="C387" s="1">
        <v>44798</v>
      </c>
      <c r="D387">
        <v>63587900</v>
      </c>
      <c r="E387">
        <v>635879</v>
      </c>
      <c r="F387">
        <v>284331782</v>
      </c>
      <c r="G387">
        <v>8</v>
      </c>
      <c r="H387">
        <v>11</v>
      </c>
      <c r="I387">
        <v>13</v>
      </c>
      <c r="J387">
        <v>27</v>
      </c>
      <c r="K387">
        <v>28</v>
      </c>
      <c r="L387">
        <v>38</v>
      </c>
      <c r="M387">
        <v>5</v>
      </c>
    </row>
    <row r="388" spans="1:13" x14ac:dyDescent="0.25">
      <c r="A388" t="s">
        <v>27</v>
      </c>
      <c r="B388">
        <v>111000069</v>
      </c>
      <c r="C388" s="1">
        <v>44802</v>
      </c>
      <c r="D388">
        <v>83271000</v>
      </c>
      <c r="E388">
        <v>832710</v>
      </c>
      <c r="F388">
        <v>514582631</v>
      </c>
      <c r="G388">
        <v>4</v>
      </c>
      <c r="H388">
        <v>10</v>
      </c>
      <c r="I388">
        <v>12</v>
      </c>
      <c r="J388">
        <v>21</v>
      </c>
      <c r="K388">
        <v>27</v>
      </c>
      <c r="L388">
        <v>29</v>
      </c>
      <c r="M388">
        <v>4</v>
      </c>
    </row>
    <row r="389" spans="1:13" x14ac:dyDescent="0.25">
      <c r="A389" t="s">
        <v>27</v>
      </c>
      <c r="B389">
        <v>111000070</v>
      </c>
      <c r="C389" s="1">
        <v>44805</v>
      </c>
      <c r="D389">
        <v>92365700</v>
      </c>
      <c r="E389">
        <v>923657</v>
      </c>
      <c r="F389">
        <v>546850165</v>
      </c>
      <c r="G389">
        <v>3</v>
      </c>
      <c r="H389">
        <v>9</v>
      </c>
      <c r="I389">
        <v>16</v>
      </c>
      <c r="J389">
        <v>21</v>
      </c>
      <c r="K389">
        <v>23</v>
      </c>
      <c r="L389">
        <v>24</v>
      </c>
      <c r="M389">
        <v>3</v>
      </c>
    </row>
    <row r="390" spans="1:13" x14ac:dyDescent="0.25">
      <c r="A390" t="s">
        <v>27</v>
      </c>
      <c r="B390">
        <v>111000071</v>
      </c>
      <c r="C390" s="1">
        <v>44809</v>
      </c>
      <c r="D390">
        <v>106230700</v>
      </c>
      <c r="E390">
        <v>1062307</v>
      </c>
      <c r="F390">
        <v>584921349</v>
      </c>
      <c r="G390">
        <v>7</v>
      </c>
      <c r="H390">
        <v>17</v>
      </c>
      <c r="I390">
        <v>21</v>
      </c>
      <c r="J390">
        <v>25</v>
      </c>
      <c r="K390">
        <v>31</v>
      </c>
      <c r="L390">
        <v>38</v>
      </c>
      <c r="M390">
        <v>3</v>
      </c>
    </row>
    <row r="391" spans="1:13" x14ac:dyDescent="0.25">
      <c r="A391" t="s">
        <v>27</v>
      </c>
      <c r="B391">
        <v>111000072</v>
      </c>
      <c r="C391" s="1">
        <v>44812</v>
      </c>
      <c r="D391">
        <v>132412500</v>
      </c>
      <c r="E391">
        <v>1324125</v>
      </c>
      <c r="F391">
        <v>618711357</v>
      </c>
      <c r="G391">
        <v>2</v>
      </c>
      <c r="H391">
        <v>6</v>
      </c>
      <c r="I391">
        <v>18</v>
      </c>
      <c r="J391">
        <v>21</v>
      </c>
      <c r="K391">
        <v>30</v>
      </c>
      <c r="L391">
        <v>38</v>
      </c>
      <c r="M391">
        <v>4</v>
      </c>
    </row>
    <row r="392" spans="1:13" x14ac:dyDescent="0.25">
      <c r="A392" t="s">
        <v>27</v>
      </c>
      <c r="B392">
        <v>111000073</v>
      </c>
      <c r="C392" s="1">
        <v>44816</v>
      </c>
      <c r="D392">
        <v>151095000</v>
      </c>
      <c r="E392">
        <v>1510950</v>
      </c>
      <c r="F392">
        <v>675519206</v>
      </c>
      <c r="G392">
        <v>2</v>
      </c>
      <c r="H392">
        <v>4</v>
      </c>
      <c r="I392">
        <v>14</v>
      </c>
      <c r="J392">
        <v>16</v>
      </c>
      <c r="K392">
        <v>23</v>
      </c>
      <c r="L392">
        <v>29</v>
      </c>
      <c r="M392">
        <v>4</v>
      </c>
    </row>
    <row r="393" spans="1:13" x14ac:dyDescent="0.25">
      <c r="A393" t="s">
        <v>27</v>
      </c>
      <c r="B393">
        <v>111000074</v>
      </c>
      <c r="C393" s="1">
        <v>44819</v>
      </c>
      <c r="D393">
        <v>179119000</v>
      </c>
      <c r="E393">
        <v>1791190</v>
      </c>
      <c r="F393">
        <v>731981827</v>
      </c>
      <c r="G393">
        <v>2</v>
      </c>
      <c r="H393">
        <v>9</v>
      </c>
      <c r="I393">
        <v>28</v>
      </c>
      <c r="J393">
        <v>29</v>
      </c>
      <c r="K393">
        <v>31</v>
      </c>
      <c r="L393">
        <v>36</v>
      </c>
      <c r="M393">
        <v>1</v>
      </c>
    </row>
    <row r="394" spans="1:13" x14ac:dyDescent="0.25">
      <c r="A394" t="s">
        <v>27</v>
      </c>
      <c r="B394">
        <v>111000075</v>
      </c>
      <c r="C394" s="1">
        <v>44823</v>
      </c>
      <c r="D394">
        <v>63526900</v>
      </c>
      <c r="E394">
        <v>635269</v>
      </c>
      <c r="F394">
        <v>34939795</v>
      </c>
      <c r="G394">
        <v>7</v>
      </c>
      <c r="H394">
        <v>13</v>
      </c>
      <c r="I394">
        <v>25</v>
      </c>
      <c r="J394">
        <v>27</v>
      </c>
      <c r="K394">
        <v>31</v>
      </c>
      <c r="L394">
        <v>38</v>
      </c>
      <c r="M394">
        <v>3</v>
      </c>
    </row>
    <row r="395" spans="1:13" x14ac:dyDescent="0.25">
      <c r="A395" t="s">
        <v>27</v>
      </c>
      <c r="B395">
        <v>111000076</v>
      </c>
      <c r="C395" s="1">
        <v>44826</v>
      </c>
      <c r="D395">
        <v>58931800</v>
      </c>
      <c r="E395">
        <v>589318</v>
      </c>
      <c r="F395">
        <v>54172884</v>
      </c>
      <c r="G395">
        <v>16</v>
      </c>
      <c r="H395">
        <v>19</v>
      </c>
      <c r="I395">
        <v>26</v>
      </c>
      <c r="J395">
        <v>30</v>
      </c>
      <c r="K395">
        <v>31</v>
      </c>
      <c r="L395">
        <v>36</v>
      </c>
      <c r="M395">
        <v>2</v>
      </c>
    </row>
    <row r="396" spans="1:13" x14ac:dyDescent="0.25">
      <c r="A396" t="s">
        <v>27</v>
      </c>
      <c r="B396">
        <v>111000077</v>
      </c>
      <c r="C396" s="1">
        <v>44830</v>
      </c>
      <c r="D396">
        <v>60154800</v>
      </c>
      <c r="E396">
        <v>601548</v>
      </c>
      <c r="F396">
        <v>75576323</v>
      </c>
      <c r="G396">
        <v>3</v>
      </c>
      <c r="H396">
        <v>10</v>
      </c>
      <c r="I396">
        <v>14</v>
      </c>
      <c r="J396">
        <v>16</v>
      </c>
      <c r="K396">
        <v>17</v>
      </c>
      <c r="L396">
        <v>20</v>
      </c>
      <c r="M396">
        <v>5</v>
      </c>
    </row>
    <row r="397" spans="1:13" x14ac:dyDescent="0.25">
      <c r="A397" t="s">
        <v>27</v>
      </c>
      <c r="B397">
        <v>111000078</v>
      </c>
      <c r="C397" s="1">
        <v>44833</v>
      </c>
      <c r="D397">
        <v>58192600</v>
      </c>
      <c r="E397">
        <v>581926</v>
      </c>
      <c r="F397">
        <v>88133089</v>
      </c>
      <c r="G397">
        <v>1</v>
      </c>
      <c r="H397">
        <v>10</v>
      </c>
      <c r="I397">
        <v>17</v>
      </c>
      <c r="J397">
        <v>22</v>
      </c>
      <c r="K397">
        <v>27</v>
      </c>
      <c r="L397">
        <v>35</v>
      </c>
      <c r="M397">
        <v>1</v>
      </c>
    </row>
    <row r="398" spans="1:13" x14ac:dyDescent="0.25">
      <c r="A398" t="s">
        <v>27</v>
      </c>
      <c r="B398">
        <v>111000079</v>
      </c>
      <c r="C398" s="1">
        <v>44837</v>
      </c>
      <c r="D398">
        <v>60049400</v>
      </c>
      <c r="E398">
        <v>600494</v>
      </c>
      <c r="F398">
        <v>110225458</v>
      </c>
      <c r="G398">
        <v>1</v>
      </c>
      <c r="H398">
        <v>7</v>
      </c>
      <c r="I398">
        <v>17</v>
      </c>
      <c r="J398">
        <v>18</v>
      </c>
      <c r="K398">
        <v>23</v>
      </c>
      <c r="L398">
        <v>28</v>
      </c>
      <c r="M398">
        <v>5</v>
      </c>
    </row>
    <row r="399" spans="1:13" x14ac:dyDescent="0.25">
      <c r="A399" t="s">
        <v>27</v>
      </c>
      <c r="B399">
        <v>111000080</v>
      </c>
      <c r="C399" s="1">
        <v>44840</v>
      </c>
      <c r="D399">
        <v>57721100</v>
      </c>
      <c r="E399">
        <v>577211</v>
      </c>
      <c r="F399">
        <v>129325862</v>
      </c>
      <c r="G399">
        <v>10</v>
      </c>
      <c r="H399">
        <v>15</v>
      </c>
      <c r="I399">
        <v>21</v>
      </c>
      <c r="J399">
        <v>23</v>
      </c>
      <c r="K399">
        <v>26</v>
      </c>
      <c r="L399">
        <v>36</v>
      </c>
      <c r="M399">
        <v>4</v>
      </c>
    </row>
    <row r="400" spans="1:13" x14ac:dyDescent="0.25">
      <c r="A400" t="s">
        <v>27</v>
      </c>
      <c r="B400">
        <v>111000081</v>
      </c>
      <c r="C400" s="1">
        <v>44844</v>
      </c>
      <c r="D400">
        <v>57059200</v>
      </c>
      <c r="E400">
        <v>570592</v>
      </c>
      <c r="F400">
        <v>149411621</v>
      </c>
      <c r="G400">
        <v>6</v>
      </c>
      <c r="H400">
        <v>13</v>
      </c>
      <c r="I400">
        <v>21</v>
      </c>
      <c r="J400">
        <v>24</v>
      </c>
      <c r="K400">
        <v>27</v>
      </c>
      <c r="L400">
        <v>33</v>
      </c>
      <c r="M400">
        <v>1</v>
      </c>
    </row>
    <row r="401" spans="1:13" x14ac:dyDescent="0.25">
      <c r="A401" t="s">
        <v>27</v>
      </c>
      <c r="B401">
        <v>111000082</v>
      </c>
      <c r="C401" s="1">
        <v>44847</v>
      </c>
      <c r="D401">
        <v>56997300</v>
      </c>
      <c r="E401">
        <v>569973</v>
      </c>
      <c r="F401">
        <v>169733335</v>
      </c>
      <c r="G401">
        <v>1</v>
      </c>
      <c r="H401">
        <v>9</v>
      </c>
      <c r="I401">
        <v>17</v>
      </c>
      <c r="J401">
        <v>19</v>
      </c>
      <c r="K401">
        <v>21</v>
      </c>
      <c r="L401">
        <v>24</v>
      </c>
      <c r="M401">
        <v>5</v>
      </c>
    </row>
    <row r="402" spans="1:13" x14ac:dyDescent="0.25">
      <c r="A402" t="s">
        <v>27</v>
      </c>
      <c r="B402">
        <v>111000083</v>
      </c>
      <c r="C402" s="1">
        <v>44851</v>
      </c>
      <c r="D402">
        <v>54704400</v>
      </c>
      <c r="E402">
        <v>547044</v>
      </c>
      <c r="F402">
        <v>188942654</v>
      </c>
      <c r="G402">
        <v>1</v>
      </c>
      <c r="H402">
        <v>13</v>
      </c>
      <c r="I402">
        <v>18</v>
      </c>
      <c r="J402">
        <v>27</v>
      </c>
      <c r="K402">
        <v>32</v>
      </c>
      <c r="L402">
        <v>33</v>
      </c>
      <c r="M402">
        <v>6</v>
      </c>
    </row>
    <row r="403" spans="1:13" x14ac:dyDescent="0.25">
      <c r="A403" t="s">
        <v>27</v>
      </c>
      <c r="B403">
        <v>111000084</v>
      </c>
      <c r="C403" s="1">
        <v>44854</v>
      </c>
      <c r="D403">
        <v>55929700</v>
      </c>
      <c r="E403">
        <v>559297</v>
      </c>
      <c r="F403">
        <v>209295288</v>
      </c>
      <c r="G403">
        <v>2</v>
      </c>
      <c r="H403">
        <v>6</v>
      </c>
      <c r="I403">
        <v>9</v>
      </c>
      <c r="J403">
        <v>10</v>
      </c>
      <c r="K403">
        <v>24</v>
      </c>
      <c r="L403">
        <v>33</v>
      </c>
      <c r="M403">
        <v>2</v>
      </c>
    </row>
    <row r="404" spans="1:13" x14ac:dyDescent="0.25">
      <c r="A404" t="s">
        <v>27</v>
      </c>
      <c r="B404">
        <v>111000085</v>
      </c>
      <c r="C404" s="1">
        <v>44858</v>
      </c>
      <c r="D404">
        <v>56709400</v>
      </c>
      <c r="E404">
        <v>567094</v>
      </c>
      <c r="F404">
        <v>228630557</v>
      </c>
      <c r="G404">
        <v>7</v>
      </c>
      <c r="H404">
        <v>9</v>
      </c>
      <c r="I404">
        <v>15</v>
      </c>
      <c r="J404">
        <v>27</v>
      </c>
      <c r="K404">
        <v>29</v>
      </c>
      <c r="L404">
        <v>30</v>
      </c>
      <c r="M404">
        <v>4</v>
      </c>
    </row>
    <row r="405" spans="1:13" x14ac:dyDescent="0.25">
      <c r="A405" t="s">
        <v>27</v>
      </c>
      <c r="B405">
        <v>111000086</v>
      </c>
      <c r="C405" s="1">
        <v>44861</v>
      </c>
      <c r="D405">
        <v>56812200</v>
      </c>
      <c r="E405">
        <v>568122</v>
      </c>
      <c r="F405">
        <v>248702566</v>
      </c>
      <c r="G405">
        <v>12</v>
      </c>
      <c r="H405">
        <v>16</v>
      </c>
      <c r="I405">
        <v>20</v>
      </c>
      <c r="J405">
        <v>22</v>
      </c>
      <c r="K405">
        <v>29</v>
      </c>
      <c r="L405">
        <v>36</v>
      </c>
      <c r="M405">
        <v>5</v>
      </c>
    </row>
    <row r="406" spans="1:13" x14ac:dyDescent="0.25">
      <c r="A406" t="s">
        <v>27</v>
      </c>
      <c r="B406">
        <v>111000087</v>
      </c>
      <c r="C406" s="1">
        <v>44865</v>
      </c>
      <c r="D406">
        <v>47821300</v>
      </c>
      <c r="E406">
        <v>478213</v>
      </c>
      <c r="F406">
        <v>46142115</v>
      </c>
      <c r="G406">
        <v>2</v>
      </c>
      <c r="H406">
        <v>10</v>
      </c>
      <c r="I406">
        <v>20</v>
      </c>
      <c r="J406">
        <v>25</v>
      </c>
      <c r="K406">
        <v>29</v>
      </c>
      <c r="L406">
        <v>36</v>
      </c>
      <c r="M406">
        <v>6</v>
      </c>
    </row>
    <row r="407" spans="1:13" x14ac:dyDescent="0.25">
      <c r="A407" t="s">
        <v>27</v>
      </c>
      <c r="B407">
        <v>111000088</v>
      </c>
      <c r="C407" s="1">
        <v>44868</v>
      </c>
      <c r="D407">
        <v>51356200</v>
      </c>
      <c r="E407">
        <v>513562</v>
      </c>
      <c r="F407">
        <v>65334524</v>
      </c>
      <c r="G407">
        <v>1</v>
      </c>
      <c r="H407">
        <v>6</v>
      </c>
      <c r="I407">
        <v>11</v>
      </c>
      <c r="J407">
        <v>16</v>
      </c>
      <c r="K407">
        <v>29</v>
      </c>
      <c r="L407">
        <v>35</v>
      </c>
      <c r="M407">
        <v>1</v>
      </c>
    </row>
    <row r="408" spans="1:13" x14ac:dyDescent="0.25">
      <c r="A408" t="s">
        <v>27</v>
      </c>
      <c r="B408">
        <v>111000089</v>
      </c>
      <c r="C408" s="1">
        <v>44872</v>
      </c>
      <c r="D408">
        <v>57872500</v>
      </c>
      <c r="E408">
        <v>578725</v>
      </c>
      <c r="F408">
        <v>86636198</v>
      </c>
      <c r="G408">
        <v>7</v>
      </c>
      <c r="H408">
        <v>9</v>
      </c>
      <c r="I408">
        <v>10</v>
      </c>
      <c r="J408">
        <v>17</v>
      </c>
      <c r="K408">
        <v>18</v>
      </c>
      <c r="L408">
        <v>22</v>
      </c>
      <c r="M408">
        <v>8</v>
      </c>
    </row>
    <row r="409" spans="1:13" x14ac:dyDescent="0.25">
      <c r="A409" t="s">
        <v>27</v>
      </c>
      <c r="B409">
        <v>111000090</v>
      </c>
      <c r="C409" s="1">
        <v>44875</v>
      </c>
      <c r="D409">
        <v>55282800</v>
      </c>
      <c r="E409">
        <v>552828</v>
      </c>
      <c r="F409">
        <v>102869637</v>
      </c>
      <c r="G409">
        <v>9</v>
      </c>
      <c r="H409">
        <v>12</v>
      </c>
      <c r="I409">
        <v>19</v>
      </c>
      <c r="J409">
        <v>31</v>
      </c>
      <c r="K409">
        <v>32</v>
      </c>
      <c r="L409">
        <v>35</v>
      </c>
      <c r="M409">
        <v>8</v>
      </c>
    </row>
    <row r="410" spans="1:13" x14ac:dyDescent="0.25">
      <c r="A410" t="s">
        <v>27</v>
      </c>
      <c r="B410">
        <v>111000091</v>
      </c>
      <c r="C410" s="1">
        <v>44879</v>
      </c>
      <c r="D410">
        <v>57449000</v>
      </c>
      <c r="E410">
        <v>574490</v>
      </c>
      <c r="F410">
        <v>123345686</v>
      </c>
      <c r="G410">
        <v>10</v>
      </c>
      <c r="H410">
        <v>15</v>
      </c>
      <c r="I410">
        <v>17</v>
      </c>
      <c r="J410">
        <v>21</v>
      </c>
      <c r="K410">
        <v>29</v>
      </c>
      <c r="L410">
        <v>30</v>
      </c>
      <c r="M410">
        <v>5</v>
      </c>
    </row>
    <row r="411" spans="1:13" x14ac:dyDescent="0.25">
      <c r="A411" t="s">
        <v>27</v>
      </c>
      <c r="B411">
        <v>111000092</v>
      </c>
      <c r="C411" s="1">
        <v>44882</v>
      </c>
      <c r="D411">
        <v>54335400</v>
      </c>
      <c r="E411">
        <v>543354</v>
      </c>
      <c r="F411">
        <v>139986955</v>
      </c>
      <c r="G411">
        <v>3</v>
      </c>
      <c r="H411">
        <v>12</v>
      </c>
      <c r="I411">
        <v>20</v>
      </c>
      <c r="J411">
        <v>28</v>
      </c>
      <c r="K411">
        <v>32</v>
      </c>
      <c r="L411">
        <v>34</v>
      </c>
      <c r="M411">
        <v>8</v>
      </c>
    </row>
    <row r="412" spans="1:13" x14ac:dyDescent="0.25">
      <c r="A412" t="s">
        <v>27</v>
      </c>
      <c r="B412">
        <v>111000093</v>
      </c>
      <c r="C412" s="1">
        <v>44886</v>
      </c>
      <c r="D412">
        <v>56992700</v>
      </c>
      <c r="E412">
        <v>569927</v>
      </c>
      <c r="F412">
        <v>160333739</v>
      </c>
      <c r="G412">
        <v>15</v>
      </c>
      <c r="H412">
        <v>19</v>
      </c>
      <c r="I412">
        <v>23</v>
      </c>
      <c r="J412">
        <v>25</v>
      </c>
      <c r="K412">
        <v>26</v>
      </c>
      <c r="L412">
        <v>35</v>
      </c>
      <c r="M412">
        <v>2</v>
      </c>
    </row>
    <row r="413" spans="1:13" x14ac:dyDescent="0.25">
      <c r="A413" t="s">
        <v>27</v>
      </c>
      <c r="B413">
        <v>111000094</v>
      </c>
      <c r="C413" s="1">
        <v>44889</v>
      </c>
      <c r="D413">
        <v>52491200</v>
      </c>
      <c r="E413">
        <v>524912</v>
      </c>
      <c r="F413">
        <v>178014198</v>
      </c>
      <c r="G413">
        <v>8</v>
      </c>
      <c r="H413">
        <v>10</v>
      </c>
      <c r="I413">
        <v>11</v>
      </c>
      <c r="J413">
        <v>23</v>
      </c>
      <c r="K413">
        <v>32</v>
      </c>
      <c r="L413">
        <v>37</v>
      </c>
      <c r="M413">
        <v>6</v>
      </c>
    </row>
    <row r="414" spans="1:13" x14ac:dyDescent="0.25">
      <c r="A414" t="s">
        <v>27</v>
      </c>
      <c r="B414">
        <v>111000095</v>
      </c>
      <c r="C414" s="1">
        <v>44893</v>
      </c>
      <c r="D414">
        <v>57489800</v>
      </c>
      <c r="E414">
        <v>574898</v>
      </c>
      <c r="F414">
        <v>198696987</v>
      </c>
      <c r="G414">
        <v>4</v>
      </c>
      <c r="H414">
        <v>7</v>
      </c>
      <c r="I414">
        <v>9</v>
      </c>
      <c r="J414">
        <v>13</v>
      </c>
      <c r="K414">
        <v>19</v>
      </c>
      <c r="L414">
        <v>36</v>
      </c>
      <c r="M414">
        <v>7</v>
      </c>
    </row>
    <row r="415" spans="1:13" x14ac:dyDescent="0.25">
      <c r="A415" t="s">
        <v>27</v>
      </c>
      <c r="B415">
        <v>111000096</v>
      </c>
      <c r="C415" s="1">
        <v>44896</v>
      </c>
      <c r="D415">
        <v>55648000</v>
      </c>
      <c r="E415">
        <v>556480</v>
      </c>
      <c r="F415">
        <v>214950186</v>
      </c>
      <c r="G415">
        <v>5</v>
      </c>
      <c r="H415">
        <v>6</v>
      </c>
      <c r="I415">
        <v>12</v>
      </c>
      <c r="J415">
        <v>15</v>
      </c>
      <c r="K415">
        <v>17</v>
      </c>
      <c r="L415">
        <v>20</v>
      </c>
      <c r="M415">
        <v>8</v>
      </c>
    </row>
    <row r="416" spans="1:13" x14ac:dyDescent="0.25">
      <c r="A416" t="s">
        <v>27</v>
      </c>
      <c r="B416">
        <v>111000097</v>
      </c>
      <c r="C416" s="1">
        <v>44900</v>
      </c>
      <c r="D416">
        <v>61208800</v>
      </c>
      <c r="E416">
        <v>612088</v>
      </c>
      <c r="F416">
        <v>235486626</v>
      </c>
      <c r="G416">
        <v>14</v>
      </c>
      <c r="H416">
        <v>16</v>
      </c>
      <c r="I416">
        <v>22</v>
      </c>
      <c r="J416">
        <v>26</v>
      </c>
      <c r="K416">
        <v>30</v>
      </c>
      <c r="L416">
        <v>35</v>
      </c>
      <c r="M416">
        <v>2</v>
      </c>
    </row>
    <row r="417" spans="1:13" x14ac:dyDescent="0.25">
      <c r="A417" t="s">
        <v>27</v>
      </c>
      <c r="B417">
        <v>111000098</v>
      </c>
      <c r="C417" s="1">
        <v>44903</v>
      </c>
      <c r="D417">
        <v>60035300</v>
      </c>
      <c r="E417">
        <v>600353</v>
      </c>
      <c r="F417">
        <v>255525240</v>
      </c>
      <c r="G417">
        <v>8</v>
      </c>
      <c r="H417">
        <v>12</v>
      </c>
      <c r="I417">
        <v>14</v>
      </c>
      <c r="J417">
        <v>15</v>
      </c>
      <c r="K417">
        <v>21</v>
      </c>
      <c r="L417">
        <v>25</v>
      </c>
      <c r="M417">
        <v>4</v>
      </c>
    </row>
    <row r="418" spans="1:13" x14ac:dyDescent="0.25">
      <c r="A418" t="s">
        <v>27</v>
      </c>
      <c r="B418">
        <v>111000099</v>
      </c>
      <c r="C418" s="1">
        <v>44907</v>
      </c>
      <c r="D418">
        <v>62406100</v>
      </c>
      <c r="E418">
        <v>624061</v>
      </c>
      <c r="F418">
        <v>276055794</v>
      </c>
      <c r="G418">
        <v>6</v>
      </c>
      <c r="H418">
        <v>12</v>
      </c>
      <c r="I418">
        <v>20</v>
      </c>
      <c r="J418">
        <v>24</v>
      </c>
      <c r="K418">
        <v>25</v>
      </c>
      <c r="L418">
        <v>26</v>
      </c>
      <c r="M418">
        <v>4</v>
      </c>
    </row>
    <row r="419" spans="1:13" x14ac:dyDescent="0.25">
      <c r="A419" t="s">
        <v>27</v>
      </c>
      <c r="B419">
        <v>111000100</v>
      </c>
      <c r="C419" s="1">
        <v>44910</v>
      </c>
      <c r="D419">
        <v>57923800</v>
      </c>
      <c r="E419">
        <v>579238</v>
      </c>
      <c r="F419">
        <v>247783836</v>
      </c>
      <c r="G419">
        <v>7</v>
      </c>
      <c r="H419">
        <v>16</v>
      </c>
      <c r="I419">
        <v>21</v>
      </c>
      <c r="J419">
        <v>23</v>
      </c>
      <c r="K419">
        <v>29</v>
      </c>
      <c r="L419">
        <v>34</v>
      </c>
      <c r="M419">
        <v>3</v>
      </c>
    </row>
    <row r="420" spans="1:13" x14ac:dyDescent="0.25">
      <c r="A420" t="s">
        <v>27</v>
      </c>
      <c r="B420">
        <v>111000101</v>
      </c>
      <c r="C420" s="1">
        <v>44914</v>
      </c>
      <c r="D420">
        <v>63142800</v>
      </c>
      <c r="E420">
        <v>631428</v>
      </c>
      <c r="F420">
        <v>268687975</v>
      </c>
      <c r="G420">
        <v>1</v>
      </c>
      <c r="H420">
        <v>3</v>
      </c>
      <c r="I420">
        <v>7</v>
      </c>
      <c r="J420">
        <v>11</v>
      </c>
      <c r="K420">
        <v>13</v>
      </c>
      <c r="L420">
        <v>20</v>
      </c>
      <c r="M420">
        <v>5</v>
      </c>
    </row>
    <row r="421" spans="1:13" x14ac:dyDescent="0.25">
      <c r="A421" t="s">
        <v>27</v>
      </c>
      <c r="B421">
        <v>111000102</v>
      </c>
      <c r="C421" s="1">
        <v>44917</v>
      </c>
      <c r="D421">
        <v>64548100</v>
      </c>
      <c r="E421">
        <v>645481</v>
      </c>
      <c r="F421">
        <v>290350829</v>
      </c>
      <c r="G421">
        <v>13</v>
      </c>
      <c r="H421">
        <v>19</v>
      </c>
      <c r="I421">
        <v>23</v>
      </c>
      <c r="J421">
        <v>33</v>
      </c>
      <c r="K421">
        <v>36</v>
      </c>
      <c r="L421">
        <v>37</v>
      </c>
      <c r="M421">
        <v>4</v>
      </c>
    </row>
    <row r="422" spans="1:13" x14ac:dyDescent="0.25">
      <c r="A422" t="s">
        <v>27</v>
      </c>
      <c r="B422">
        <v>111000103</v>
      </c>
      <c r="C422" s="1">
        <v>44921</v>
      </c>
      <c r="D422">
        <v>69290600</v>
      </c>
      <c r="E422">
        <v>692906</v>
      </c>
      <c r="F422">
        <v>309172574</v>
      </c>
      <c r="G422">
        <v>4</v>
      </c>
      <c r="H422">
        <v>9</v>
      </c>
      <c r="I422">
        <v>14</v>
      </c>
      <c r="J422">
        <v>21</v>
      </c>
      <c r="K422">
        <v>29</v>
      </c>
      <c r="L422">
        <v>31</v>
      </c>
      <c r="M422">
        <v>6</v>
      </c>
    </row>
    <row r="423" spans="1:13" x14ac:dyDescent="0.25">
      <c r="A423" t="s">
        <v>27</v>
      </c>
      <c r="B423">
        <v>111000104</v>
      </c>
      <c r="C423" s="1">
        <v>44924</v>
      </c>
      <c r="D423">
        <v>72985400</v>
      </c>
      <c r="E423">
        <v>729854</v>
      </c>
      <c r="F423">
        <v>331903737</v>
      </c>
      <c r="G423">
        <v>2</v>
      </c>
      <c r="H423">
        <v>19</v>
      </c>
      <c r="I423">
        <v>21</v>
      </c>
      <c r="J423">
        <v>28</v>
      </c>
      <c r="K423">
        <v>29</v>
      </c>
      <c r="L423">
        <v>35</v>
      </c>
      <c r="M423">
        <v>4</v>
      </c>
    </row>
    <row r="424" spans="1:13" x14ac:dyDescent="0.25">
      <c r="A424" t="s">
        <v>27</v>
      </c>
      <c r="B424">
        <v>112000001</v>
      </c>
      <c r="C424" s="1">
        <v>44928</v>
      </c>
      <c r="D424">
        <v>82227200</v>
      </c>
      <c r="E424">
        <v>822272</v>
      </c>
      <c r="F424">
        <v>362507896</v>
      </c>
      <c r="G424">
        <v>3</v>
      </c>
      <c r="H424">
        <v>4</v>
      </c>
      <c r="I424">
        <v>5</v>
      </c>
      <c r="J424">
        <v>27</v>
      </c>
      <c r="K424">
        <v>28</v>
      </c>
      <c r="L424">
        <v>35</v>
      </c>
      <c r="M424">
        <v>8</v>
      </c>
    </row>
    <row r="425" spans="1:13" x14ac:dyDescent="0.25">
      <c r="A425" t="s">
        <v>27</v>
      </c>
      <c r="B425">
        <v>112000002</v>
      </c>
      <c r="C425" s="1">
        <v>44931</v>
      </c>
      <c r="D425">
        <v>96029100</v>
      </c>
      <c r="E425">
        <v>960291</v>
      </c>
      <c r="F425">
        <v>398838700</v>
      </c>
      <c r="G425">
        <v>4</v>
      </c>
      <c r="H425">
        <v>11</v>
      </c>
      <c r="I425">
        <v>15</v>
      </c>
      <c r="J425">
        <v>18</v>
      </c>
      <c r="K425">
        <v>25</v>
      </c>
      <c r="L425">
        <v>36</v>
      </c>
      <c r="M425">
        <v>5</v>
      </c>
    </row>
    <row r="426" spans="1:13" x14ac:dyDescent="0.25">
      <c r="A426" t="s">
        <v>27</v>
      </c>
      <c r="B426">
        <v>112000003</v>
      </c>
      <c r="C426" s="1">
        <v>44935</v>
      </c>
      <c r="D426">
        <v>132969800</v>
      </c>
      <c r="E426">
        <v>1329698</v>
      </c>
      <c r="F426">
        <v>451582789</v>
      </c>
      <c r="G426">
        <v>9</v>
      </c>
      <c r="H426">
        <v>10</v>
      </c>
      <c r="I426">
        <v>17</v>
      </c>
      <c r="J426">
        <v>24</v>
      </c>
      <c r="K426">
        <v>31</v>
      </c>
      <c r="L426">
        <v>37</v>
      </c>
      <c r="M426">
        <v>3</v>
      </c>
    </row>
    <row r="427" spans="1:13" x14ac:dyDescent="0.25">
      <c r="A427" t="s">
        <v>27</v>
      </c>
      <c r="B427">
        <v>112000004</v>
      </c>
      <c r="C427" s="1">
        <v>44938</v>
      </c>
      <c r="D427">
        <v>164301800</v>
      </c>
      <c r="E427">
        <v>1643018</v>
      </c>
      <c r="F427">
        <v>513395578</v>
      </c>
      <c r="G427">
        <v>4</v>
      </c>
      <c r="H427">
        <v>8</v>
      </c>
      <c r="I427">
        <v>20</v>
      </c>
      <c r="J427">
        <v>22</v>
      </c>
      <c r="K427">
        <v>34</v>
      </c>
      <c r="L427">
        <v>36</v>
      </c>
      <c r="M427">
        <v>3</v>
      </c>
    </row>
    <row r="428" spans="1:13" x14ac:dyDescent="0.25">
      <c r="A428" t="s">
        <v>27</v>
      </c>
      <c r="B428">
        <v>112000005</v>
      </c>
      <c r="C428" s="1">
        <v>44942</v>
      </c>
      <c r="D428">
        <v>203485400</v>
      </c>
      <c r="E428">
        <v>2034854</v>
      </c>
      <c r="F428">
        <v>592321247</v>
      </c>
      <c r="G428">
        <v>3</v>
      </c>
      <c r="H428">
        <v>11</v>
      </c>
      <c r="I428">
        <v>13</v>
      </c>
      <c r="J428">
        <v>17</v>
      </c>
      <c r="K428">
        <v>23</v>
      </c>
      <c r="L428">
        <v>38</v>
      </c>
      <c r="M428">
        <v>8</v>
      </c>
    </row>
    <row r="429" spans="1:13" x14ac:dyDescent="0.25">
      <c r="A429" t="s">
        <v>27</v>
      </c>
      <c r="B429">
        <v>112000006</v>
      </c>
      <c r="C429" s="1">
        <v>44945</v>
      </c>
      <c r="D429">
        <v>92127000</v>
      </c>
      <c r="E429">
        <v>921270</v>
      </c>
      <c r="F429">
        <v>278988629</v>
      </c>
      <c r="G429">
        <v>3</v>
      </c>
      <c r="H429">
        <v>10</v>
      </c>
      <c r="I429">
        <v>14</v>
      </c>
      <c r="J429">
        <v>15</v>
      </c>
      <c r="K429">
        <v>25</v>
      </c>
      <c r="L429">
        <v>33</v>
      </c>
      <c r="M429">
        <v>8</v>
      </c>
    </row>
    <row r="430" spans="1:13" x14ac:dyDescent="0.25">
      <c r="A430" t="s">
        <v>27</v>
      </c>
      <c r="B430">
        <v>112000007</v>
      </c>
      <c r="C430" s="1">
        <v>44949</v>
      </c>
      <c r="D430">
        <v>147851900</v>
      </c>
      <c r="E430">
        <v>1478519</v>
      </c>
      <c r="F430">
        <v>341919373</v>
      </c>
      <c r="G430">
        <v>7</v>
      </c>
      <c r="H430">
        <v>15</v>
      </c>
      <c r="I430">
        <v>17</v>
      </c>
      <c r="J430">
        <v>23</v>
      </c>
      <c r="K430">
        <v>33</v>
      </c>
      <c r="L430">
        <v>38</v>
      </c>
      <c r="M430">
        <v>1</v>
      </c>
    </row>
    <row r="431" spans="1:13" x14ac:dyDescent="0.25">
      <c r="A431" t="s">
        <v>27</v>
      </c>
      <c r="B431">
        <v>112000008</v>
      </c>
      <c r="C431" s="1">
        <v>44952</v>
      </c>
      <c r="D431">
        <v>155941300</v>
      </c>
      <c r="E431">
        <v>1559413</v>
      </c>
      <c r="F431">
        <v>396021487</v>
      </c>
      <c r="G431">
        <v>3</v>
      </c>
      <c r="H431">
        <v>11</v>
      </c>
      <c r="I431">
        <v>22</v>
      </c>
      <c r="J431">
        <v>23</v>
      </c>
      <c r="K431">
        <v>28</v>
      </c>
      <c r="L431">
        <v>36</v>
      </c>
      <c r="M431">
        <v>7</v>
      </c>
    </row>
    <row r="432" spans="1:13" x14ac:dyDescent="0.25">
      <c r="A432" t="s">
        <v>27</v>
      </c>
      <c r="B432">
        <v>112000009</v>
      </c>
      <c r="C432" s="1">
        <v>44956</v>
      </c>
      <c r="D432">
        <v>162376700</v>
      </c>
      <c r="E432">
        <v>1623767</v>
      </c>
      <c r="F432">
        <v>451861471</v>
      </c>
      <c r="G432">
        <v>10</v>
      </c>
      <c r="H432">
        <v>11</v>
      </c>
      <c r="I432">
        <v>23</v>
      </c>
      <c r="J432">
        <v>27</v>
      </c>
      <c r="K432">
        <v>28</v>
      </c>
      <c r="L432">
        <v>34</v>
      </c>
      <c r="M432">
        <v>3</v>
      </c>
    </row>
    <row r="433" spans="1:13" x14ac:dyDescent="0.25">
      <c r="A433" t="s">
        <v>27</v>
      </c>
      <c r="B433">
        <v>112000010</v>
      </c>
      <c r="C433" s="1">
        <v>44959</v>
      </c>
      <c r="D433">
        <v>143579300</v>
      </c>
      <c r="E433">
        <v>1435793</v>
      </c>
      <c r="F433">
        <v>497282285</v>
      </c>
      <c r="G433">
        <v>9</v>
      </c>
      <c r="H433">
        <v>14</v>
      </c>
      <c r="I433">
        <v>15</v>
      </c>
      <c r="J433">
        <v>20</v>
      </c>
      <c r="K433">
        <v>35</v>
      </c>
      <c r="L433">
        <v>38</v>
      </c>
      <c r="M433">
        <v>5</v>
      </c>
    </row>
    <row r="434" spans="1:13" x14ac:dyDescent="0.25">
      <c r="A434" t="s">
        <v>27</v>
      </c>
      <c r="B434">
        <v>112000011</v>
      </c>
      <c r="C434" s="1">
        <v>44963</v>
      </c>
      <c r="D434">
        <v>174021600</v>
      </c>
      <c r="E434">
        <v>1740216</v>
      </c>
      <c r="F434">
        <v>562937664</v>
      </c>
      <c r="G434">
        <v>4</v>
      </c>
      <c r="H434">
        <v>6</v>
      </c>
      <c r="I434">
        <v>9</v>
      </c>
      <c r="J434">
        <v>11</v>
      </c>
      <c r="K434">
        <v>23</v>
      </c>
      <c r="L434">
        <v>26</v>
      </c>
      <c r="M434">
        <v>5</v>
      </c>
    </row>
    <row r="435" spans="1:13" x14ac:dyDescent="0.25">
      <c r="A435" t="s">
        <v>27</v>
      </c>
      <c r="B435">
        <v>112000012</v>
      </c>
      <c r="C435" s="1">
        <v>44966</v>
      </c>
      <c r="D435">
        <v>177626500</v>
      </c>
      <c r="E435">
        <v>1776265</v>
      </c>
      <c r="F435">
        <v>560938586</v>
      </c>
      <c r="G435">
        <v>1</v>
      </c>
      <c r="H435">
        <v>2</v>
      </c>
      <c r="I435">
        <v>24</v>
      </c>
      <c r="J435">
        <v>27</v>
      </c>
      <c r="K435">
        <v>33</v>
      </c>
      <c r="L435">
        <v>37</v>
      </c>
      <c r="M435">
        <v>2</v>
      </c>
    </row>
    <row r="436" spans="1:13" x14ac:dyDescent="0.25">
      <c r="A436" t="s">
        <v>27</v>
      </c>
      <c r="B436">
        <v>112000013</v>
      </c>
      <c r="C436" s="1">
        <v>44970</v>
      </c>
      <c r="D436">
        <v>208558500</v>
      </c>
      <c r="E436">
        <v>2085585</v>
      </c>
      <c r="F436">
        <v>637044560</v>
      </c>
      <c r="G436">
        <v>8</v>
      </c>
      <c r="H436">
        <v>10</v>
      </c>
      <c r="I436">
        <v>15</v>
      </c>
      <c r="J436">
        <v>18</v>
      </c>
      <c r="K436">
        <v>23</v>
      </c>
      <c r="L436">
        <v>28</v>
      </c>
      <c r="M436">
        <v>5</v>
      </c>
    </row>
    <row r="437" spans="1:13" x14ac:dyDescent="0.25">
      <c r="A437" t="s">
        <v>27</v>
      </c>
      <c r="B437">
        <v>112000014</v>
      </c>
      <c r="C437" s="1">
        <v>44973</v>
      </c>
      <c r="D437">
        <v>210402400</v>
      </c>
      <c r="E437">
        <v>2104024</v>
      </c>
      <c r="F437">
        <v>706230179</v>
      </c>
      <c r="G437">
        <v>5</v>
      </c>
      <c r="H437">
        <v>6</v>
      </c>
      <c r="I437">
        <v>18</v>
      </c>
      <c r="J437">
        <v>25</v>
      </c>
      <c r="K437">
        <v>32</v>
      </c>
      <c r="L437">
        <v>38</v>
      </c>
      <c r="M437">
        <v>1</v>
      </c>
    </row>
    <row r="438" spans="1:13" x14ac:dyDescent="0.25">
      <c r="A438" t="s">
        <v>27</v>
      </c>
      <c r="B438">
        <v>112000015</v>
      </c>
      <c r="C438" s="1">
        <v>44977</v>
      </c>
      <c r="D438">
        <v>250738200</v>
      </c>
      <c r="E438">
        <v>2507382</v>
      </c>
      <c r="F438">
        <v>779054317</v>
      </c>
      <c r="G438">
        <v>2</v>
      </c>
      <c r="H438">
        <v>8</v>
      </c>
      <c r="I438">
        <v>16</v>
      </c>
      <c r="J438">
        <v>22</v>
      </c>
      <c r="K438">
        <v>24</v>
      </c>
      <c r="L438">
        <v>27</v>
      </c>
      <c r="M438">
        <v>8</v>
      </c>
    </row>
    <row r="439" spans="1:13" x14ac:dyDescent="0.25">
      <c r="A439" t="s">
        <v>27</v>
      </c>
      <c r="B439">
        <v>112000016</v>
      </c>
      <c r="C439" s="1">
        <v>44980</v>
      </c>
      <c r="D439">
        <v>296221300</v>
      </c>
      <c r="E439">
        <v>2962213</v>
      </c>
      <c r="F439">
        <v>884803731</v>
      </c>
      <c r="G439">
        <v>10</v>
      </c>
      <c r="H439">
        <v>19</v>
      </c>
      <c r="I439">
        <v>26</v>
      </c>
      <c r="J439">
        <v>30</v>
      </c>
      <c r="K439">
        <v>33</v>
      </c>
      <c r="L439">
        <v>34</v>
      </c>
      <c r="M439">
        <v>4</v>
      </c>
    </row>
    <row r="440" spans="1:13" x14ac:dyDescent="0.25">
      <c r="A440" t="s">
        <v>27</v>
      </c>
      <c r="B440">
        <v>112000017</v>
      </c>
      <c r="C440" s="1">
        <v>44984</v>
      </c>
      <c r="D440">
        <v>313309400</v>
      </c>
      <c r="E440">
        <v>3133094</v>
      </c>
      <c r="F440">
        <v>975693960</v>
      </c>
      <c r="G440">
        <v>1</v>
      </c>
      <c r="H440">
        <v>3</v>
      </c>
      <c r="I440">
        <v>6</v>
      </c>
      <c r="J440">
        <v>10</v>
      </c>
      <c r="K440">
        <v>17</v>
      </c>
      <c r="L440">
        <v>20</v>
      </c>
      <c r="M440">
        <v>8</v>
      </c>
    </row>
    <row r="441" spans="1:13" x14ac:dyDescent="0.25">
      <c r="A441" t="s">
        <v>27</v>
      </c>
      <c r="B441">
        <v>112000018</v>
      </c>
      <c r="C441" s="1">
        <v>44987</v>
      </c>
      <c r="D441">
        <v>400337200</v>
      </c>
      <c r="E441">
        <v>4003372</v>
      </c>
      <c r="F441">
        <v>1116582290</v>
      </c>
      <c r="G441">
        <v>3</v>
      </c>
      <c r="H441">
        <v>12</v>
      </c>
      <c r="I441">
        <v>18</v>
      </c>
      <c r="J441">
        <v>26</v>
      </c>
      <c r="K441">
        <v>27</v>
      </c>
      <c r="L441">
        <v>34</v>
      </c>
      <c r="M441">
        <v>4</v>
      </c>
    </row>
    <row r="442" spans="1:13" x14ac:dyDescent="0.25">
      <c r="A442" t="s">
        <v>27</v>
      </c>
      <c r="B442">
        <v>112000019</v>
      </c>
      <c r="C442" s="1">
        <v>44991</v>
      </c>
      <c r="D442">
        <v>482570700</v>
      </c>
      <c r="E442">
        <v>4825707</v>
      </c>
      <c r="F442">
        <v>1296649574</v>
      </c>
      <c r="G442">
        <v>2</v>
      </c>
      <c r="H442">
        <v>13</v>
      </c>
      <c r="I442">
        <v>17</v>
      </c>
      <c r="J442">
        <v>20</v>
      </c>
      <c r="K442">
        <v>25</v>
      </c>
      <c r="L442">
        <v>28</v>
      </c>
      <c r="M442">
        <v>6</v>
      </c>
    </row>
    <row r="443" spans="1:13" x14ac:dyDescent="0.25">
      <c r="A443" t="s">
        <v>27</v>
      </c>
      <c r="B443">
        <v>112000020</v>
      </c>
      <c r="C443" s="1">
        <v>44994</v>
      </c>
      <c r="D443">
        <v>78872600</v>
      </c>
      <c r="E443">
        <v>788726</v>
      </c>
      <c r="F443">
        <v>76033610</v>
      </c>
      <c r="G443">
        <v>17</v>
      </c>
      <c r="H443">
        <v>25</v>
      </c>
      <c r="I443">
        <v>29</v>
      </c>
      <c r="J443">
        <v>35</v>
      </c>
      <c r="K443">
        <v>37</v>
      </c>
      <c r="L443">
        <v>38</v>
      </c>
      <c r="M443">
        <v>7</v>
      </c>
    </row>
    <row r="444" spans="1:13" x14ac:dyDescent="0.25">
      <c r="A444" t="s">
        <v>27</v>
      </c>
      <c r="B444">
        <v>112000021</v>
      </c>
      <c r="C444" s="1">
        <v>44998</v>
      </c>
      <c r="D444">
        <v>70840300</v>
      </c>
      <c r="E444">
        <v>708403</v>
      </c>
      <c r="F444">
        <v>63030016</v>
      </c>
      <c r="G444">
        <v>10</v>
      </c>
      <c r="H444">
        <v>11</v>
      </c>
      <c r="I444">
        <v>16</v>
      </c>
      <c r="J444">
        <v>21</v>
      </c>
      <c r="K444">
        <v>30</v>
      </c>
      <c r="L444">
        <v>34</v>
      </c>
      <c r="M444">
        <v>3</v>
      </c>
    </row>
    <row r="445" spans="1:13" x14ac:dyDescent="0.25">
      <c r="A445" t="s">
        <v>27</v>
      </c>
      <c r="B445">
        <v>112000022</v>
      </c>
      <c r="C445" s="1">
        <v>45001</v>
      </c>
      <c r="D445">
        <v>65873300</v>
      </c>
      <c r="E445">
        <v>658733</v>
      </c>
      <c r="F445">
        <v>80738052</v>
      </c>
      <c r="G445">
        <v>3</v>
      </c>
      <c r="H445">
        <v>6</v>
      </c>
      <c r="I445">
        <v>16</v>
      </c>
      <c r="J445">
        <v>21</v>
      </c>
      <c r="K445">
        <v>22</v>
      </c>
      <c r="L445">
        <v>23</v>
      </c>
      <c r="M445">
        <v>1</v>
      </c>
    </row>
    <row r="446" spans="1:13" x14ac:dyDescent="0.25">
      <c r="A446" t="s">
        <v>27</v>
      </c>
      <c r="B446">
        <v>112000023</v>
      </c>
      <c r="C446" s="1">
        <v>45005</v>
      </c>
      <c r="D446">
        <v>69638900</v>
      </c>
      <c r="E446">
        <v>696389</v>
      </c>
      <c r="F446">
        <v>105720946</v>
      </c>
      <c r="G446">
        <v>6</v>
      </c>
      <c r="H446">
        <v>9</v>
      </c>
      <c r="I446">
        <v>20</v>
      </c>
      <c r="J446">
        <v>29</v>
      </c>
      <c r="K446">
        <v>36</v>
      </c>
      <c r="L446">
        <v>38</v>
      </c>
      <c r="M446">
        <v>3</v>
      </c>
    </row>
    <row r="447" spans="1:13" x14ac:dyDescent="0.25">
      <c r="A447" t="s">
        <v>27</v>
      </c>
      <c r="B447">
        <v>112000024</v>
      </c>
      <c r="C447" s="1">
        <v>45008</v>
      </c>
      <c r="D447">
        <v>64384500</v>
      </c>
      <c r="E447">
        <v>643845</v>
      </c>
      <c r="F447">
        <v>126780120</v>
      </c>
      <c r="G447">
        <v>2</v>
      </c>
      <c r="H447">
        <v>10</v>
      </c>
      <c r="I447">
        <v>11</v>
      </c>
      <c r="J447">
        <v>12</v>
      </c>
      <c r="K447">
        <v>33</v>
      </c>
      <c r="L447">
        <v>36</v>
      </c>
      <c r="M447">
        <v>6</v>
      </c>
    </row>
    <row r="448" spans="1:13" x14ac:dyDescent="0.25">
      <c r="A448" t="s">
        <v>27</v>
      </c>
      <c r="B448">
        <v>112000025</v>
      </c>
      <c r="C448" s="1">
        <v>45012</v>
      </c>
      <c r="D448">
        <v>62707900</v>
      </c>
      <c r="E448">
        <v>627079</v>
      </c>
      <c r="F448">
        <v>147247064</v>
      </c>
      <c r="G448">
        <v>9</v>
      </c>
      <c r="H448">
        <v>12</v>
      </c>
      <c r="I448">
        <v>18</v>
      </c>
      <c r="J448">
        <v>22</v>
      </c>
      <c r="K448">
        <v>28</v>
      </c>
      <c r="L448">
        <v>30</v>
      </c>
      <c r="M448">
        <v>5</v>
      </c>
    </row>
    <row r="449" spans="1:13" x14ac:dyDescent="0.25">
      <c r="A449" t="s">
        <v>27</v>
      </c>
      <c r="B449">
        <v>112000026</v>
      </c>
      <c r="C449" s="1">
        <v>45015</v>
      </c>
      <c r="D449">
        <v>61040300</v>
      </c>
      <c r="E449">
        <v>610403</v>
      </c>
      <c r="F449">
        <v>166903928</v>
      </c>
      <c r="G449">
        <v>1</v>
      </c>
      <c r="H449">
        <v>12</v>
      </c>
      <c r="I449">
        <v>17</v>
      </c>
      <c r="J449">
        <v>26</v>
      </c>
      <c r="K449">
        <v>33</v>
      </c>
      <c r="L449">
        <v>38</v>
      </c>
      <c r="M449">
        <v>5</v>
      </c>
    </row>
    <row r="450" spans="1:13" x14ac:dyDescent="0.25">
      <c r="A450" t="s">
        <v>27</v>
      </c>
      <c r="B450">
        <v>112000027</v>
      </c>
      <c r="C450" s="1">
        <v>45019</v>
      </c>
      <c r="D450">
        <v>63052500</v>
      </c>
      <c r="E450">
        <v>630525</v>
      </c>
      <c r="F450">
        <v>188597702</v>
      </c>
      <c r="G450">
        <v>17</v>
      </c>
      <c r="H450">
        <v>19</v>
      </c>
      <c r="I450">
        <v>22</v>
      </c>
      <c r="J450">
        <v>26</v>
      </c>
      <c r="K450">
        <v>34</v>
      </c>
      <c r="L450">
        <v>35</v>
      </c>
      <c r="M450">
        <v>5</v>
      </c>
    </row>
    <row r="451" spans="1:13" x14ac:dyDescent="0.25">
      <c r="A451" t="s">
        <v>27</v>
      </c>
      <c r="B451">
        <v>112000028</v>
      </c>
      <c r="C451" s="1">
        <v>45022</v>
      </c>
      <c r="D451">
        <v>63942400</v>
      </c>
      <c r="E451">
        <v>639424</v>
      </c>
      <c r="F451">
        <v>211468721</v>
      </c>
      <c r="G451">
        <v>5</v>
      </c>
      <c r="H451">
        <v>8</v>
      </c>
      <c r="I451">
        <v>15</v>
      </c>
      <c r="J451">
        <v>21</v>
      </c>
      <c r="K451">
        <v>24</v>
      </c>
      <c r="L451">
        <v>26</v>
      </c>
      <c r="M451">
        <v>5</v>
      </c>
    </row>
    <row r="452" spans="1:13" x14ac:dyDescent="0.25">
      <c r="A452" t="s">
        <v>27</v>
      </c>
      <c r="B452">
        <v>112000029</v>
      </c>
      <c r="C452" s="1">
        <v>45026</v>
      </c>
      <c r="D452">
        <v>67701500</v>
      </c>
      <c r="E452">
        <v>677015</v>
      </c>
      <c r="F452">
        <v>235294745</v>
      </c>
      <c r="G452">
        <v>4</v>
      </c>
      <c r="H452">
        <v>6</v>
      </c>
      <c r="I452">
        <v>19</v>
      </c>
      <c r="J452">
        <v>23</v>
      </c>
      <c r="K452">
        <v>29</v>
      </c>
      <c r="L452">
        <v>34</v>
      </c>
      <c r="M452">
        <v>7</v>
      </c>
    </row>
    <row r="453" spans="1:13" x14ac:dyDescent="0.25">
      <c r="A453" t="s">
        <v>27</v>
      </c>
      <c r="B453">
        <v>112000030</v>
      </c>
      <c r="C453" s="1">
        <v>45029</v>
      </c>
      <c r="D453">
        <v>64868000</v>
      </c>
      <c r="E453">
        <v>648680</v>
      </c>
      <c r="F453">
        <v>257004644</v>
      </c>
      <c r="G453">
        <v>4</v>
      </c>
      <c r="H453">
        <v>12</v>
      </c>
      <c r="I453">
        <v>24</v>
      </c>
      <c r="J453">
        <v>26</v>
      </c>
      <c r="K453">
        <v>28</v>
      </c>
      <c r="L453">
        <v>34</v>
      </c>
      <c r="M453">
        <v>7</v>
      </c>
    </row>
    <row r="454" spans="1:13" x14ac:dyDescent="0.25">
      <c r="A454" t="s">
        <v>27</v>
      </c>
      <c r="B454">
        <v>112000031</v>
      </c>
      <c r="C454" s="1">
        <v>45033</v>
      </c>
      <c r="D454">
        <v>71547700</v>
      </c>
      <c r="E454">
        <v>715477</v>
      </c>
      <c r="F454">
        <v>261930359</v>
      </c>
      <c r="G454">
        <v>9</v>
      </c>
      <c r="H454">
        <v>15</v>
      </c>
      <c r="I454">
        <v>25</v>
      </c>
      <c r="J454">
        <v>29</v>
      </c>
      <c r="K454">
        <v>30</v>
      </c>
      <c r="L454">
        <v>36</v>
      </c>
      <c r="M454">
        <v>8</v>
      </c>
    </row>
    <row r="455" spans="1:13" x14ac:dyDescent="0.25">
      <c r="A455" t="s">
        <v>27</v>
      </c>
      <c r="B455">
        <v>112000032</v>
      </c>
      <c r="C455" s="1">
        <v>45036</v>
      </c>
      <c r="D455">
        <v>52644500</v>
      </c>
      <c r="E455">
        <v>526445</v>
      </c>
      <c r="F455">
        <v>31681158</v>
      </c>
      <c r="G455">
        <v>3</v>
      </c>
      <c r="H455">
        <v>15</v>
      </c>
      <c r="I455">
        <v>19</v>
      </c>
      <c r="J455">
        <v>32</v>
      </c>
      <c r="K455">
        <v>37</v>
      </c>
      <c r="L455">
        <v>38</v>
      </c>
      <c r="M455">
        <v>3</v>
      </c>
    </row>
    <row r="456" spans="1:13" x14ac:dyDescent="0.25">
      <c r="A456" t="s">
        <v>27</v>
      </c>
      <c r="B456">
        <v>112000033</v>
      </c>
      <c r="C456" s="1">
        <v>45040</v>
      </c>
      <c r="D456">
        <v>57754800</v>
      </c>
      <c r="E456">
        <v>577548</v>
      </c>
      <c r="F456">
        <v>52164397</v>
      </c>
      <c r="G456">
        <v>2</v>
      </c>
      <c r="H456">
        <v>13</v>
      </c>
      <c r="I456">
        <v>14</v>
      </c>
      <c r="J456">
        <v>17</v>
      </c>
      <c r="K456">
        <v>20</v>
      </c>
      <c r="L456">
        <v>28</v>
      </c>
      <c r="M456">
        <v>7</v>
      </c>
    </row>
    <row r="457" spans="1:13" x14ac:dyDescent="0.25">
      <c r="A457" t="s">
        <v>27</v>
      </c>
      <c r="B457">
        <v>112000034</v>
      </c>
      <c r="C457" s="1">
        <v>45043</v>
      </c>
      <c r="D457">
        <v>55178200</v>
      </c>
      <c r="E457">
        <v>551782</v>
      </c>
      <c r="F457">
        <v>70851106</v>
      </c>
      <c r="G457">
        <v>7</v>
      </c>
      <c r="H457">
        <v>15</v>
      </c>
      <c r="I457">
        <v>25</v>
      </c>
      <c r="J457">
        <v>33</v>
      </c>
      <c r="K457">
        <v>36</v>
      </c>
      <c r="L457">
        <v>38</v>
      </c>
      <c r="M457">
        <v>7</v>
      </c>
    </row>
    <row r="458" spans="1:13" x14ac:dyDescent="0.25">
      <c r="A458" t="s">
        <v>27</v>
      </c>
      <c r="B458">
        <v>112000035</v>
      </c>
      <c r="C458" s="1">
        <v>45047</v>
      </c>
      <c r="D458">
        <v>56711400</v>
      </c>
      <c r="E458">
        <v>567114</v>
      </c>
      <c r="F458">
        <v>82272573</v>
      </c>
      <c r="G458">
        <v>1</v>
      </c>
      <c r="H458">
        <v>7</v>
      </c>
      <c r="I458">
        <v>14</v>
      </c>
      <c r="J458">
        <v>25</v>
      </c>
      <c r="K458">
        <v>29</v>
      </c>
      <c r="L458">
        <v>32</v>
      </c>
      <c r="M458">
        <v>3</v>
      </c>
    </row>
    <row r="459" spans="1:13" x14ac:dyDescent="0.25">
      <c r="A459" t="s">
        <v>27</v>
      </c>
      <c r="B459">
        <v>112000036</v>
      </c>
      <c r="C459" s="1">
        <v>45050</v>
      </c>
      <c r="D459">
        <v>56894900</v>
      </c>
      <c r="E459">
        <v>568949</v>
      </c>
      <c r="F459">
        <v>102810367</v>
      </c>
      <c r="G459">
        <v>2</v>
      </c>
      <c r="H459">
        <v>5</v>
      </c>
      <c r="I459">
        <v>15</v>
      </c>
      <c r="J459">
        <v>22</v>
      </c>
      <c r="K459">
        <v>33</v>
      </c>
      <c r="L459">
        <v>36</v>
      </c>
      <c r="M459">
        <v>5</v>
      </c>
    </row>
    <row r="460" spans="1:13" x14ac:dyDescent="0.25">
      <c r="A460" t="s">
        <v>27</v>
      </c>
      <c r="B460">
        <v>112000037</v>
      </c>
      <c r="C460" s="1">
        <v>45054</v>
      </c>
      <c r="D460">
        <v>57270900</v>
      </c>
      <c r="E460">
        <v>572709</v>
      </c>
      <c r="F460">
        <v>121231461</v>
      </c>
      <c r="G460">
        <v>3</v>
      </c>
      <c r="H460">
        <v>5</v>
      </c>
      <c r="I460">
        <v>16</v>
      </c>
      <c r="J460">
        <v>17</v>
      </c>
      <c r="K460">
        <v>26</v>
      </c>
      <c r="L460">
        <v>29</v>
      </c>
      <c r="M460">
        <v>2</v>
      </c>
    </row>
    <row r="461" spans="1:13" x14ac:dyDescent="0.25">
      <c r="A461" t="s">
        <v>27</v>
      </c>
      <c r="B461">
        <v>112000038</v>
      </c>
      <c r="C461" s="1">
        <v>45057</v>
      </c>
      <c r="D461">
        <v>55983600</v>
      </c>
      <c r="E461">
        <v>559836</v>
      </c>
      <c r="F461">
        <v>139143940</v>
      </c>
      <c r="G461">
        <v>7</v>
      </c>
      <c r="H461">
        <v>11</v>
      </c>
      <c r="I461">
        <v>13</v>
      </c>
      <c r="J461">
        <v>23</v>
      </c>
      <c r="K461">
        <v>25</v>
      </c>
      <c r="L461">
        <v>34</v>
      </c>
      <c r="M461">
        <v>3</v>
      </c>
    </row>
    <row r="462" spans="1:13" x14ac:dyDescent="0.25">
      <c r="A462" t="s">
        <v>27</v>
      </c>
      <c r="B462">
        <v>112000039</v>
      </c>
      <c r="C462" s="1">
        <v>45061</v>
      </c>
      <c r="D462">
        <v>59258200</v>
      </c>
      <c r="E462">
        <v>592582</v>
      </c>
      <c r="F462">
        <v>159351849</v>
      </c>
      <c r="G462">
        <v>2</v>
      </c>
      <c r="H462">
        <v>3</v>
      </c>
      <c r="I462">
        <v>4</v>
      </c>
      <c r="J462">
        <v>7</v>
      </c>
      <c r="K462">
        <v>20</v>
      </c>
      <c r="L462">
        <v>29</v>
      </c>
      <c r="M462">
        <v>1</v>
      </c>
    </row>
    <row r="463" spans="1:13" x14ac:dyDescent="0.25">
      <c r="A463" t="s">
        <v>27</v>
      </c>
      <c r="B463">
        <v>112000040</v>
      </c>
      <c r="C463" s="1">
        <v>45064</v>
      </c>
      <c r="D463">
        <v>55695900</v>
      </c>
      <c r="E463">
        <v>556959</v>
      </c>
      <c r="F463">
        <v>177921693</v>
      </c>
      <c r="G463">
        <v>7</v>
      </c>
      <c r="H463">
        <v>12</v>
      </c>
      <c r="I463">
        <v>14</v>
      </c>
      <c r="J463">
        <v>24</v>
      </c>
      <c r="K463">
        <v>26</v>
      </c>
      <c r="L463">
        <v>31</v>
      </c>
      <c r="M463">
        <v>4</v>
      </c>
    </row>
    <row r="464" spans="1:13" x14ac:dyDescent="0.25">
      <c r="A464" t="s">
        <v>27</v>
      </c>
      <c r="B464">
        <v>112000041</v>
      </c>
      <c r="C464" s="1">
        <v>45068</v>
      </c>
      <c r="D464">
        <v>58053200</v>
      </c>
      <c r="E464">
        <v>580532</v>
      </c>
      <c r="F464">
        <v>196643452</v>
      </c>
      <c r="G464">
        <v>15</v>
      </c>
      <c r="H464">
        <v>18</v>
      </c>
      <c r="I464">
        <v>19</v>
      </c>
      <c r="J464">
        <v>30</v>
      </c>
      <c r="K464">
        <v>31</v>
      </c>
      <c r="L464">
        <v>38</v>
      </c>
      <c r="M464">
        <v>2</v>
      </c>
    </row>
    <row r="465" spans="1:13" x14ac:dyDescent="0.25">
      <c r="A465" t="s">
        <v>27</v>
      </c>
      <c r="B465">
        <v>112000042</v>
      </c>
      <c r="C465" s="1">
        <v>45071</v>
      </c>
      <c r="D465">
        <v>57401500</v>
      </c>
      <c r="E465">
        <v>574015</v>
      </c>
      <c r="F465">
        <v>216443576</v>
      </c>
      <c r="G465">
        <v>6</v>
      </c>
      <c r="H465">
        <v>9</v>
      </c>
      <c r="I465">
        <v>12</v>
      </c>
      <c r="J465">
        <v>19</v>
      </c>
      <c r="K465">
        <v>20</v>
      </c>
      <c r="L465">
        <v>38</v>
      </c>
      <c r="M465">
        <v>2</v>
      </c>
    </row>
    <row r="466" spans="1:13" x14ac:dyDescent="0.25">
      <c r="A466" t="s">
        <v>27</v>
      </c>
      <c r="B466">
        <v>112000043</v>
      </c>
      <c r="C466" s="1">
        <v>45075</v>
      </c>
      <c r="D466">
        <v>59568400</v>
      </c>
      <c r="E466">
        <v>595684</v>
      </c>
      <c r="F466">
        <v>236643495</v>
      </c>
      <c r="G466">
        <v>1</v>
      </c>
      <c r="H466">
        <v>2</v>
      </c>
      <c r="I466">
        <v>9</v>
      </c>
      <c r="J466">
        <v>18</v>
      </c>
      <c r="K466">
        <v>24</v>
      </c>
      <c r="L466">
        <v>25</v>
      </c>
      <c r="M466">
        <v>3</v>
      </c>
    </row>
    <row r="467" spans="1:13" x14ac:dyDescent="0.25">
      <c r="A467" t="s">
        <v>27</v>
      </c>
      <c r="B467">
        <v>112000044</v>
      </c>
      <c r="C467" s="1">
        <v>45078</v>
      </c>
      <c r="D467">
        <v>58183800</v>
      </c>
      <c r="E467">
        <v>581838</v>
      </c>
      <c r="F467">
        <v>256008384</v>
      </c>
      <c r="G467">
        <v>10</v>
      </c>
      <c r="H467">
        <v>18</v>
      </c>
      <c r="I467">
        <v>25</v>
      </c>
      <c r="J467">
        <v>29</v>
      </c>
      <c r="K467">
        <v>36</v>
      </c>
      <c r="L467">
        <v>37</v>
      </c>
      <c r="M467">
        <v>2</v>
      </c>
    </row>
    <row r="468" spans="1:13" x14ac:dyDescent="0.25">
      <c r="A468" t="s">
        <v>27</v>
      </c>
      <c r="B468">
        <v>112000045</v>
      </c>
      <c r="C468" s="1">
        <v>45082</v>
      </c>
      <c r="D468">
        <v>91554200</v>
      </c>
      <c r="E468">
        <v>915542</v>
      </c>
      <c r="F468">
        <v>495353193</v>
      </c>
      <c r="G468">
        <v>4</v>
      </c>
      <c r="H468">
        <v>11</v>
      </c>
      <c r="I468">
        <v>28</v>
      </c>
      <c r="J468">
        <v>32</v>
      </c>
      <c r="K468">
        <v>34</v>
      </c>
      <c r="L468">
        <v>35</v>
      </c>
      <c r="M468">
        <v>1</v>
      </c>
    </row>
    <row r="469" spans="1:13" x14ac:dyDescent="0.25">
      <c r="A469" t="s">
        <v>27</v>
      </c>
      <c r="B469">
        <v>112000046</v>
      </c>
      <c r="C469" s="1">
        <v>45085</v>
      </c>
      <c r="D469">
        <v>118054900</v>
      </c>
      <c r="E469">
        <v>1180549</v>
      </c>
      <c r="F469">
        <v>540349287</v>
      </c>
      <c r="G469">
        <v>3</v>
      </c>
      <c r="H469">
        <v>8</v>
      </c>
      <c r="I469">
        <v>12</v>
      </c>
      <c r="J469">
        <v>18</v>
      </c>
      <c r="K469">
        <v>35</v>
      </c>
      <c r="L469">
        <v>38</v>
      </c>
      <c r="M469">
        <v>3</v>
      </c>
    </row>
    <row r="470" spans="1:13" x14ac:dyDescent="0.25">
      <c r="A470" t="s">
        <v>27</v>
      </c>
      <c r="B470">
        <v>112000047</v>
      </c>
      <c r="C470" s="1">
        <v>45089</v>
      </c>
      <c r="D470">
        <v>135276700</v>
      </c>
      <c r="E470">
        <v>1352767</v>
      </c>
      <c r="F470">
        <v>588823271</v>
      </c>
      <c r="G470">
        <v>1</v>
      </c>
      <c r="H470">
        <v>2</v>
      </c>
      <c r="I470">
        <v>16</v>
      </c>
      <c r="J470">
        <v>18</v>
      </c>
      <c r="K470">
        <v>35</v>
      </c>
      <c r="L470">
        <v>38</v>
      </c>
      <c r="M470">
        <v>1</v>
      </c>
    </row>
    <row r="471" spans="1:13" x14ac:dyDescent="0.25">
      <c r="A471" t="s">
        <v>27</v>
      </c>
      <c r="B471">
        <v>112000048</v>
      </c>
      <c r="C471" s="1">
        <v>45092</v>
      </c>
      <c r="D471">
        <v>149995300</v>
      </c>
      <c r="E471">
        <v>1499953</v>
      </c>
      <c r="F471">
        <v>610822505</v>
      </c>
      <c r="G471">
        <v>2</v>
      </c>
      <c r="H471">
        <v>24</v>
      </c>
      <c r="I471">
        <v>25</v>
      </c>
      <c r="J471">
        <v>26</v>
      </c>
      <c r="K471">
        <v>34</v>
      </c>
      <c r="L471">
        <v>36</v>
      </c>
      <c r="M471">
        <v>8</v>
      </c>
    </row>
    <row r="472" spans="1:13" x14ac:dyDescent="0.25">
      <c r="A472" t="s">
        <v>27</v>
      </c>
      <c r="B472">
        <v>112000049</v>
      </c>
      <c r="C472" s="1">
        <v>45096</v>
      </c>
      <c r="D472">
        <v>169112500</v>
      </c>
      <c r="E472">
        <v>1691125</v>
      </c>
      <c r="F472">
        <v>672692879</v>
      </c>
      <c r="G472">
        <v>4</v>
      </c>
      <c r="H472">
        <v>8</v>
      </c>
      <c r="I472">
        <v>12</v>
      </c>
      <c r="J472">
        <v>20</v>
      </c>
      <c r="K472">
        <v>27</v>
      </c>
      <c r="L472">
        <v>36</v>
      </c>
      <c r="M472">
        <v>1</v>
      </c>
    </row>
    <row r="473" spans="1:13" x14ac:dyDescent="0.25">
      <c r="A473" t="s">
        <v>27</v>
      </c>
      <c r="B473">
        <v>112000050</v>
      </c>
      <c r="C473" s="1">
        <v>45099</v>
      </c>
      <c r="D473">
        <v>191090400</v>
      </c>
      <c r="E473">
        <v>1910904</v>
      </c>
      <c r="F473">
        <v>730831206</v>
      </c>
      <c r="G473">
        <v>1</v>
      </c>
      <c r="H473">
        <v>4</v>
      </c>
      <c r="I473">
        <v>7</v>
      </c>
      <c r="J473">
        <v>17</v>
      </c>
      <c r="K473">
        <v>24</v>
      </c>
      <c r="L473">
        <v>28</v>
      </c>
      <c r="M473">
        <v>8</v>
      </c>
    </row>
    <row r="474" spans="1:13" x14ac:dyDescent="0.25">
      <c r="A474" t="s">
        <v>27</v>
      </c>
      <c r="B474">
        <v>112000051</v>
      </c>
      <c r="C474" s="1">
        <v>45103</v>
      </c>
      <c r="D474">
        <v>62510800</v>
      </c>
      <c r="E474">
        <v>625108</v>
      </c>
      <c r="F474">
        <v>34380940</v>
      </c>
      <c r="G474">
        <v>1</v>
      </c>
      <c r="H474">
        <v>15</v>
      </c>
      <c r="I474">
        <v>16</v>
      </c>
      <c r="J474">
        <v>17</v>
      </c>
      <c r="K474">
        <v>24</v>
      </c>
      <c r="L474">
        <v>35</v>
      </c>
      <c r="M474">
        <v>6</v>
      </c>
    </row>
    <row r="475" spans="1:13" x14ac:dyDescent="0.25">
      <c r="A475" t="s">
        <v>27</v>
      </c>
      <c r="B475">
        <v>112000052</v>
      </c>
      <c r="C475" s="1">
        <v>45106</v>
      </c>
      <c r="D475">
        <v>55685200</v>
      </c>
      <c r="E475">
        <v>556852</v>
      </c>
      <c r="F475">
        <v>52234099</v>
      </c>
      <c r="G475">
        <v>1</v>
      </c>
      <c r="H475">
        <v>8</v>
      </c>
      <c r="I475">
        <v>26</v>
      </c>
      <c r="J475">
        <v>27</v>
      </c>
      <c r="K475">
        <v>29</v>
      </c>
      <c r="L475">
        <v>36</v>
      </c>
      <c r="M475">
        <v>2</v>
      </c>
    </row>
    <row r="476" spans="1:13" x14ac:dyDescent="0.25">
      <c r="A476" t="s">
        <v>27</v>
      </c>
      <c r="B476">
        <v>112000053</v>
      </c>
      <c r="C476" s="1">
        <v>45110</v>
      </c>
      <c r="D476">
        <v>58930900</v>
      </c>
      <c r="E476">
        <v>589309</v>
      </c>
      <c r="F476">
        <v>73386193</v>
      </c>
      <c r="G476">
        <v>5</v>
      </c>
      <c r="H476">
        <v>7</v>
      </c>
      <c r="I476">
        <v>10</v>
      </c>
      <c r="J476">
        <v>21</v>
      </c>
      <c r="K476">
        <v>25</v>
      </c>
      <c r="L476">
        <v>29</v>
      </c>
      <c r="M476">
        <v>4</v>
      </c>
    </row>
    <row r="477" spans="1:13" x14ac:dyDescent="0.25">
      <c r="A477" t="s">
        <v>27</v>
      </c>
      <c r="B477">
        <v>112000054</v>
      </c>
      <c r="C477" s="1">
        <v>45113</v>
      </c>
      <c r="D477">
        <v>56462300</v>
      </c>
      <c r="E477">
        <v>564623</v>
      </c>
      <c r="F477">
        <v>84826724</v>
      </c>
      <c r="G477">
        <v>7</v>
      </c>
      <c r="H477">
        <v>21</v>
      </c>
      <c r="I477">
        <v>25</v>
      </c>
      <c r="J477">
        <v>26</v>
      </c>
      <c r="K477">
        <v>30</v>
      </c>
      <c r="L477">
        <v>36</v>
      </c>
      <c r="M477">
        <v>4</v>
      </c>
    </row>
    <row r="478" spans="1:13" x14ac:dyDescent="0.25">
      <c r="A478" t="s">
        <v>27</v>
      </c>
      <c r="B478">
        <v>112000055</v>
      </c>
      <c r="C478" s="1">
        <v>45117</v>
      </c>
      <c r="D478">
        <v>59870700</v>
      </c>
      <c r="E478">
        <v>598707</v>
      </c>
      <c r="F478">
        <v>104343871</v>
      </c>
      <c r="G478">
        <v>14</v>
      </c>
      <c r="H478">
        <v>17</v>
      </c>
      <c r="I478">
        <v>18</v>
      </c>
      <c r="J478">
        <v>21</v>
      </c>
      <c r="K478">
        <v>32</v>
      </c>
      <c r="L478">
        <v>35</v>
      </c>
      <c r="M478">
        <v>2</v>
      </c>
    </row>
    <row r="479" spans="1:13" x14ac:dyDescent="0.25">
      <c r="A479" t="s">
        <v>27</v>
      </c>
      <c r="B479">
        <v>112000056</v>
      </c>
      <c r="C479" s="1">
        <v>45120</v>
      </c>
      <c r="D479">
        <v>58113000</v>
      </c>
      <c r="E479">
        <v>581130</v>
      </c>
      <c r="F479">
        <v>124849720</v>
      </c>
      <c r="G479">
        <v>1</v>
      </c>
      <c r="H479">
        <v>18</v>
      </c>
      <c r="I479">
        <v>19</v>
      </c>
      <c r="J479">
        <v>20</v>
      </c>
      <c r="K479">
        <v>23</v>
      </c>
      <c r="L479">
        <v>29</v>
      </c>
      <c r="M479">
        <v>6</v>
      </c>
    </row>
    <row r="480" spans="1:13" x14ac:dyDescent="0.25">
      <c r="A480" t="s">
        <v>27</v>
      </c>
      <c r="B480">
        <v>112000057</v>
      </c>
      <c r="C480" s="1">
        <v>45124</v>
      </c>
      <c r="D480">
        <v>57902900</v>
      </c>
      <c r="E480">
        <v>579029</v>
      </c>
      <c r="F480">
        <v>141076910</v>
      </c>
      <c r="G480">
        <v>3</v>
      </c>
      <c r="H480">
        <v>16</v>
      </c>
      <c r="I480">
        <v>19</v>
      </c>
      <c r="J480">
        <v>24</v>
      </c>
      <c r="K480">
        <v>25</v>
      </c>
      <c r="L480">
        <v>37</v>
      </c>
      <c r="M480">
        <v>8</v>
      </c>
    </row>
    <row r="481" spans="1:13" x14ac:dyDescent="0.25">
      <c r="A481" t="s">
        <v>27</v>
      </c>
      <c r="B481">
        <v>112000058</v>
      </c>
      <c r="C481" s="1">
        <v>45127</v>
      </c>
      <c r="D481">
        <v>53949200</v>
      </c>
      <c r="E481">
        <v>539492</v>
      </c>
      <c r="F481">
        <v>158669769</v>
      </c>
      <c r="G481">
        <v>5</v>
      </c>
      <c r="H481">
        <v>10</v>
      </c>
      <c r="I481">
        <v>17</v>
      </c>
      <c r="J481">
        <v>27</v>
      </c>
      <c r="K481">
        <v>34</v>
      </c>
      <c r="L481">
        <v>35</v>
      </c>
      <c r="M481">
        <v>5</v>
      </c>
    </row>
    <row r="482" spans="1:13" x14ac:dyDescent="0.25">
      <c r="A482" t="s">
        <v>27</v>
      </c>
      <c r="B482">
        <v>112000059</v>
      </c>
      <c r="C482" s="1">
        <v>45131</v>
      </c>
      <c r="D482">
        <v>57367800</v>
      </c>
      <c r="E482">
        <v>573678</v>
      </c>
      <c r="F482">
        <v>176741158</v>
      </c>
      <c r="G482">
        <v>5</v>
      </c>
      <c r="H482">
        <v>8</v>
      </c>
      <c r="I482">
        <v>17</v>
      </c>
      <c r="J482">
        <v>30</v>
      </c>
      <c r="K482">
        <v>32</v>
      </c>
      <c r="L482">
        <v>38</v>
      </c>
      <c r="M482">
        <v>4</v>
      </c>
    </row>
    <row r="483" spans="1:13" x14ac:dyDescent="0.25">
      <c r="A483" t="s">
        <v>27</v>
      </c>
      <c r="B483">
        <v>112000060</v>
      </c>
      <c r="C483" s="1">
        <v>45134</v>
      </c>
      <c r="D483">
        <v>49579400</v>
      </c>
      <c r="E483">
        <v>495794</v>
      </c>
      <c r="F483">
        <v>192654727</v>
      </c>
      <c r="G483">
        <v>6</v>
      </c>
      <c r="H483">
        <v>7</v>
      </c>
      <c r="I483">
        <v>16</v>
      </c>
      <c r="J483">
        <v>25</v>
      </c>
      <c r="K483">
        <v>32</v>
      </c>
      <c r="L483">
        <v>33</v>
      </c>
      <c r="M483">
        <v>2</v>
      </c>
    </row>
    <row r="484" spans="1:13" x14ac:dyDescent="0.25">
      <c r="A484" t="s">
        <v>27</v>
      </c>
      <c r="B484">
        <v>112000061</v>
      </c>
      <c r="C484" s="1">
        <v>45138</v>
      </c>
      <c r="D484">
        <v>55348100</v>
      </c>
      <c r="E484">
        <v>553481</v>
      </c>
      <c r="F484">
        <v>205044329</v>
      </c>
      <c r="G484">
        <v>23</v>
      </c>
      <c r="H484">
        <v>24</v>
      </c>
      <c r="I484">
        <v>26</v>
      </c>
      <c r="J484">
        <v>33</v>
      </c>
      <c r="K484">
        <v>35</v>
      </c>
      <c r="L484">
        <v>37</v>
      </c>
      <c r="M484">
        <v>1</v>
      </c>
    </row>
    <row r="485" spans="1:13" x14ac:dyDescent="0.25">
      <c r="A485" t="s">
        <v>27</v>
      </c>
      <c r="B485">
        <v>112000062</v>
      </c>
      <c r="C485" s="1">
        <v>45141</v>
      </c>
      <c r="D485">
        <v>51522800</v>
      </c>
      <c r="E485">
        <v>515228</v>
      </c>
      <c r="F485">
        <v>220342543</v>
      </c>
      <c r="G485">
        <v>17</v>
      </c>
      <c r="H485">
        <v>18</v>
      </c>
      <c r="I485">
        <v>21</v>
      </c>
      <c r="J485">
        <v>25</v>
      </c>
      <c r="K485">
        <v>27</v>
      </c>
      <c r="L485">
        <v>33</v>
      </c>
      <c r="M485">
        <v>4</v>
      </c>
    </row>
    <row r="486" spans="1:13" x14ac:dyDescent="0.25">
      <c r="A486" t="s">
        <v>27</v>
      </c>
      <c r="B486">
        <v>112000063</v>
      </c>
      <c r="C486" s="1">
        <v>45145</v>
      </c>
      <c r="D486">
        <v>65509900</v>
      </c>
      <c r="E486">
        <v>655099</v>
      </c>
      <c r="F486">
        <v>246341387</v>
      </c>
      <c r="G486">
        <v>3</v>
      </c>
      <c r="H486">
        <v>27</v>
      </c>
      <c r="I486">
        <v>29</v>
      </c>
      <c r="J486">
        <v>31</v>
      </c>
      <c r="K486">
        <v>33</v>
      </c>
      <c r="L486">
        <v>37</v>
      </c>
      <c r="M486">
        <v>2</v>
      </c>
    </row>
    <row r="487" spans="1:13" x14ac:dyDescent="0.25">
      <c r="A487" t="s">
        <v>27</v>
      </c>
      <c r="B487">
        <v>112000064</v>
      </c>
      <c r="C487" s="1">
        <v>45148</v>
      </c>
      <c r="D487">
        <v>61453700</v>
      </c>
      <c r="E487">
        <v>614537</v>
      </c>
      <c r="F487">
        <v>266840321</v>
      </c>
      <c r="G487">
        <v>3</v>
      </c>
      <c r="H487">
        <v>11</v>
      </c>
      <c r="I487">
        <v>21</v>
      </c>
      <c r="J487">
        <v>29</v>
      </c>
      <c r="K487">
        <v>30</v>
      </c>
      <c r="L487">
        <v>38</v>
      </c>
      <c r="M487">
        <v>3</v>
      </c>
    </row>
    <row r="488" spans="1:13" x14ac:dyDescent="0.25">
      <c r="A488" t="s">
        <v>27</v>
      </c>
      <c r="B488">
        <v>112000065</v>
      </c>
      <c r="C488" s="1">
        <v>45152</v>
      </c>
      <c r="D488">
        <v>68467300</v>
      </c>
      <c r="E488">
        <v>684673</v>
      </c>
      <c r="F488">
        <v>290863135</v>
      </c>
      <c r="G488">
        <v>2</v>
      </c>
      <c r="H488">
        <v>3</v>
      </c>
      <c r="I488">
        <v>4</v>
      </c>
      <c r="J488">
        <v>10</v>
      </c>
      <c r="K488">
        <v>17</v>
      </c>
      <c r="L488">
        <v>26</v>
      </c>
      <c r="M488">
        <v>2</v>
      </c>
    </row>
    <row r="489" spans="1:13" x14ac:dyDescent="0.25">
      <c r="A489" t="s">
        <v>27</v>
      </c>
      <c r="B489">
        <v>112000066</v>
      </c>
      <c r="C489" s="1">
        <v>45155</v>
      </c>
      <c r="D489">
        <v>67164000</v>
      </c>
      <c r="E489">
        <v>671640</v>
      </c>
      <c r="F489">
        <v>313508834</v>
      </c>
      <c r="G489">
        <v>4</v>
      </c>
      <c r="H489">
        <v>18</v>
      </c>
      <c r="I489">
        <v>21</v>
      </c>
      <c r="J489">
        <v>23</v>
      </c>
      <c r="K489">
        <v>28</v>
      </c>
      <c r="L489">
        <v>37</v>
      </c>
      <c r="M489">
        <v>6</v>
      </c>
    </row>
    <row r="490" spans="1:13" x14ac:dyDescent="0.25">
      <c r="A490" t="s">
        <v>27</v>
      </c>
      <c r="B490">
        <v>112000067</v>
      </c>
      <c r="C490" s="1">
        <v>45159</v>
      </c>
      <c r="D490">
        <v>85843000</v>
      </c>
      <c r="E490">
        <v>858430</v>
      </c>
      <c r="F490">
        <v>347897584</v>
      </c>
      <c r="G490">
        <v>1</v>
      </c>
      <c r="H490">
        <v>12</v>
      </c>
      <c r="I490">
        <v>14</v>
      </c>
      <c r="J490">
        <v>19</v>
      </c>
      <c r="K490">
        <v>33</v>
      </c>
      <c r="L490">
        <v>34</v>
      </c>
      <c r="M490">
        <v>4</v>
      </c>
    </row>
    <row r="491" spans="1:13" x14ac:dyDescent="0.25">
      <c r="A491" t="s">
        <v>27</v>
      </c>
      <c r="B491">
        <v>112000068</v>
      </c>
      <c r="C491" s="1">
        <v>45162</v>
      </c>
      <c r="D491">
        <v>95182700</v>
      </c>
      <c r="E491">
        <v>951827</v>
      </c>
      <c r="F491">
        <v>381849768</v>
      </c>
      <c r="G491">
        <v>3</v>
      </c>
      <c r="H491">
        <v>10</v>
      </c>
      <c r="I491">
        <v>17</v>
      </c>
      <c r="J491">
        <v>21</v>
      </c>
      <c r="K491">
        <v>23</v>
      </c>
      <c r="L491">
        <v>38</v>
      </c>
      <c r="M491">
        <v>3</v>
      </c>
    </row>
    <row r="492" spans="1:13" x14ac:dyDescent="0.25">
      <c r="A492" t="s">
        <v>27</v>
      </c>
      <c r="B492">
        <v>112000069</v>
      </c>
      <c r="C492" s="1">
        <v>45166</v>
      </c>
      <c r="D492">
        <v>99596900</v>
      </c>
      <c r="E492">
        <v>995969</v>
      </c>
      <c r="F492">
        <v>415065362</v>
      </c>
      <c r="G492">
        <v>3</v>
      </c>
      <c r="H492">
        <v>6</v>
      </c>
      <c r="I492">
        <v>8</v>
      </c>
      <c r="J492">
        <v>15</v>
      </c>
      <c r="K492">
        <v>24</v>
      </c>
      <c r="L492">
        <v>38</v>
      </c>
      <c r="M492">
        <v>5</v>
      </c>
    </row>
    <row r="493" spans="1:13" x14ac:dyDescent="0.25">
      <c r="A493" t="s">
        <v>27</v>
      </c>
      <c r="B493">
        <v>112000070</v>
      </c>
      <c r="C493" s="1">
        <v>45169</v>
      </c>
      <c r="D493">
        <v>114198100</v>
      </c>
      <c r="E493">
        <v>1141981</v>
      </c>
      <c r="F493">
        <v>453746416</v>
      </c>
      <c r="G493">
        <v>4</v>
      </c>
      <c r="H493">
        <v>22</v>
      </c>
      <c r="I493">
        <v>23</v>
      </c>
      <c r="J493">
        <v>27</v>
      </c>
      <c r="K493">
        <v>30</v>
      </c>
      <c r="L493">
        <v>34</v>
      </c>
      <c r="M493">
        <v>7</v>
      </c>
    </row>
    <row r="494" spans="1:13" x14ac:dyDescent="0.25">
      <c r="A494" t="s">
        <v>27</v>
      </c>
      <c r="B494">
        <v>112000071</v>
      </c>
      <c r="C494" s="1">
        <v>45173</v>
      </c>
      <c r="D494">
        <v>111261600</v>
      </c>
      <c r="E494">
        <v>1112616</v>
      </c>
      <c r="F494">
        <v>490228495</v>
      </c>
      <c r="G494">
        <v>1</v>
      </c>
      <c r="H494">
        <v>3</v>
      </c>
      <c r="I494">
        <v>12</v>
      </c>
      <c r="J494">
        <v>24</v>
      </c>
      <c r="K494">
        <v>27</v>
      </c>
      <c r="L494">
        <v>30</v>
      </c>
      <c r="M494">
        <v>8</v>
      </c>
    </row>
    <row r="495" spans="1:13" x14ac:dyDescent="0.25">
      <c r="A495" t="s">
        <v>27</v>
      </c>
      <c r="B495">
        <v>112000072</v>
      </c>
      <c r="C495" s="1">
        <v>45176</v>
      </c>
      <c r="D495">
        <v>133784600</v>
      </c>
      <c r="E495">
        <v>1337846</v>
      </c>
      <c r="F495">
        <v>539659724</v>
      </c>
      <c r="G495">
        <v>11</v>
      </c>
      <c r="H495">
        <v>15</v>
      </c>
      <c r="I495">
        <v>18</v>
      </c>
      <c r="J495">
        <v>20</v>
      </c>
      <c r="K495">
        <v>22</v>
      </c>
      <c r="L495">
        <v>33</v>
      </c>
      <c r="M495">
        <v>7</v>
      </c>
    </row>
    <row r="496" spans="1:13" x14ac:dyDescent="0.25">
      <c r="A496" t="s">
        <v>27</v>
      </c>
      <c r="B496">
        <v>112000073</v>
      </c>
      <c r="C496" s="1">
        <v>45180</v>
      </c>
      <c r="D496">
        <v>164149100</v>
      </c>
      <c r="E496">
        <v>1641491</v>
      </c>
      <c r="F496">
        <v>602444928</v>
      </c>
      <c r="G496">
        <v>11</v>
      </c>
      <c r="H496">
        <v>12</v>
      </c>
      <c r="I496">
        <v>20</v>
      </c>
      <c r="J496">
        <v>27</v>
      </c>
      <c r="K496">
        <v>28</v>
      </c>
      <c r="L496">
        <v>31</v>
      </c>
      <c r="M496">
        <v>1</v>
      </c>
    </row>
    <row r="497" spans="1:13" x14ac:dyDescent="0.25">
      <c r="A497" t="s">
        <v>27</v>
      </c>
      <c r="B497">
        <v>112000074</v>
      </c>
      <c r="C497" s="1">
        <v>45183</v>
      </c>
      <c r="D497">
        <v>187474100</v>
      </c>
      <c r="E497">
        <v>1874741</v>
      </c>
      <c r="F497">
        <v>630125490</v>
      </c>
      <c r="G497">
        <v>2</v>
      </c>
      <c r="H497">
        <v>14</v>
      </c>
      <c r="I497">
        <v>24</v>
      </c>
      <c r="J497">
        <v>26</v>
      </c>
      <c r="K497">
        <v>28</v>
      </c>
      <c r="L497">
        <v>29</v>
      </c>
      <c r="M497">
        <v>7</v>
      </c>
    </row>
    <row r="498" spans="1:13" x14ac:dyDescent="0.25">
      <c r="A498" t="s">
        <v>27</v>
      </c>
      <c r="B498">
        <v>112000075</v>
      </c>
      <c r="C498" s="1">
        <v>45187</v>
      </c>
      <c r="D498">
        <v>207845500</v>
      </c>
      <c r="E498">
        <v>2078455</v>
      </c>
      <c r="F498">
        <v>700598468</v>
      </c>
      <c r="G498">
        <v>1</v>
      </c>
      <c r="H498">
        <v>4</v>
      </c>
      <c r="I498">
        <v>11</v>
      </c>
      <c r="J498">
        <v>14</v>
      </c>
      <c r="K498">
        <v>21</v>
      </c>
      <c r="L498">
        <v>22</v>
      </c>
      <c r="M498">
        <v>1</v>
      </c>
    </row>
    <row r="499" spans="1:13" x14ac:dyDescent="0.25">
      <c r="A499" t="s">
        <v>27</v>
      </c>
      <c r="B499">
        <v>112000076</v>
      </c>
      <c r="C499" s="1">
        <v>45190</v>
      </c>
      <c r="D499">
        <v>248448500</v>
      </c>
      <c r="E499">
        <v>2484485</v>
      </c>
      <c r="F499">
        <v>787317991</v>
      </c>
      <c r="G499">
        <v>3</v>
      </c>
      <c r="H499">
        <v>7</v>
      </c>
      <c r="I499">
        <v>12</v>
      </c>
      <c r="J499">
        <v>13</v>
      </c>
      <c r="K499">
        <v>28</v>
      </c>
      <c r="L499">
        <v>34</v>
      </c>
      <c r="M499">
        <v>5</v>
      </c>
    </row>
    <row r="500" spans="1:13" x14ac:dyDescent="0.25">
      <c r="A500" t="s">
        <v>27</v>
      </c>
      <c r="B500">
        <v>112000077</v>
      </c>
      <c r="C500" s="1">
        <v>45194</v>
      </c>
      <c r="D500">
        <v>282611500</v>
      </c>
      <c r="E500">
        <v>2826115</v>
      </c>
      <c r="F500">
        <v>878970672</v>
      </c>
      <c r="G500">
        <v>20</v>
      </c>
      <c r="H500">
        <v>25</v>
      </c>
      <c r="I500">
        <v>26</v>
      </c>
      <c r="J500">
        <v>30</v>
      </c>
      <c r="K500">
        <v>32</v>
      </c>
      <c r="L500">
        <v>35</v>
      </c>
      <c r="M500">
        <v>3</v>
      </c>
    </row>
    <row r="501" spans="1:13" x14ac:dyDescent="0.25">
      <c r="A501" t="s">
        <v>27</v>
      </c>
      <c r="B501">
        <v>112000078</v>
      </c>
      <c r="C501" s="1">
        <v>45197</v>
      </c>
      <c r="D501">
        <v>334877600</v>
      </c>
      <c r="E501">
        <v>3348776</v>
      </c>
      <c r="F501">
        <v>994564495</v>
      </c>
      <c r="G501">
        <v>9</v>
      </c>
      <c r="H501">
        <v>16</v>
      </c>
      <c r="I501">
        <v>17</v>
      </c>
      <c r="J501">
        <v>25</v>
      </c>
      <c r="K501">
        <v>29</v>
      </c>
      <c r="L501">
        <v>33</v>
      </c>
      <c r="M501">
        <v>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第1題</vt:lpstr>
      <vt:lpstr>第2題-1(50)</vt:lpstr>
      <vt:lpstr>第2題-2(100)</vt:lpstr>
      <vt:lpstr>第2題-3(500)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SOLab</dc:creator>
  <cp:lastModifiedBy>SOLab</cp:lastModifiedBy>
  <dcterms:created xsi:type="dcterms:W3CDTF">2024-02-21T06:45:06Z</dcterms:created>
  <dcterms:modified xsi:type="dcterms:W3CDTF">2024-04-09T13:50:29Z</dcterms:modified>
</cp:coreProperties>
</file>